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งกรานต์\งาน สนง.เขตสุขภาพที่ 8\แผนการเงิน เริ่มทำ ปี 2569\Planfin\การจัดทำ Planfin\ปี 2.2569 ครึ่งหลัง\เอกสารประกอบประชุมพิจารณาแผนฯ วันที่ 18 พค 2569\เสนอ ผตร\"/>
    </mc:Choice>
  </mc:AlternateContent>
  <xr:revisionPtr revIDLastSave="0" documentId="13_ncr:1_{1A0731E4-6A4D-41D7-BDCB-E16E9BD888F3}" xr6:coauthVersionLast="47" xr6:coauthVersionMax="47" xr10:uidLastSave="{00000000-0000-0000-0000-000000000000}"/>
  <bookViews>
    <workbookView xWindow="816" yWindow="468" windowWidth="17244" windowHeight="11832" tabRatio="835" firstSheet="1" activeTab="4" xr2:uid="{884A5368-E62E-4449-88B1-6A579E0FFEC2}"/>
  </bookViews>
  <sheets>
    <sheet name="PlanFin Analysis" sheetId="20" r:id="rId1"/>
    <sheet name="1.ครบ7แผน ราย รพ" sheetId="1" r:id="rId2"/>
    <sheet name="2.วิเคราะห์แผน 8 แบบ" sheetId="34" r:id="rId3"/>
    <sheet name="ผลการวิเคราะห์ตรวจสอบ (2)" sheetId="7" state="hidden" r:id="rId4"/>
    <sheet name="3.การจัดทำแผน7 แผน ราย จว P" sheetId="8" r:id="rId5"/>
    <sheet name="4.รพ ลงทุน เกิน20%EBITDA" sheetId="35" r:id="rId6"/>
    <sheet name="5.ลงทุน20%EBTต้นปีVsครึ่งปีหลัง" sheetId="32" r:id="rId7"/>
    <sheet name="1. รพ.บึงโขงหลง รายลงทุน." sheetId="37" r:id="rId8"/>
    <sheet name="2. รพ.ศรีวิไล รายลงทุน" sheetId="39" r:id="rId9"/>
    <sheet name="3. รพ.บุ่งคล้า รายลงทุน" sheetId="40" r:id="rId10"/>
    <sheet name="4. รพ.กุสุมาลย์ รายลงทุน" sheetId="41" r:id="rId11"/>
    <sheet name="5. รพ.สว่างแดนดิน รายลงทุน" sheetId="44" r:id="rId12"/>
    <sheet name="6. รพ.พอจ.แบนฯ รายลงทุน" sheetId="45" r:id="rId13"/>
    <sheet name="7. หนองคาย รายลงทุน" sheetId="46" r:id="rId14"/>
    <sheet name="8. รพ.โพนพิสัย รายลงทุน" sheetId="48" r:id="rId15"/>
    <sheet name="9. รพ.ศรีเชียงใหม่ รายลงทุน" sheetId="49" r:id="rId16"/>
    <sheet name="10. รพ. สระใคร รายลงทุน " sheetId="47" r:id="rId17"/>
    <sheet name="11. รพ.ศรีบุญเรือง รายลงทุน" sheetId="42" r:id="rId18"/>
  </sheets>
  <externalReferences>
    <externalReference r:id="rId19"/>
    <externalReference r:id="rId20"/>
  </externalReferences>
  <definedNames>
    <definedName name="_">#REF!</definedName>
    <definedName name="_xlnm._FilterDatabase" localSheetId="2" hidden="1">'2.วิเคราะห์แผน 8 แบบ'!$A$3:$AE$99</definedName>
    <definedName name="_xlnm._FilterDatabase" localSheetId="14" hidden="1">'8. รพ.โพนพิสัย รายลงทุน'!$A$3:$N$78</definedName>
    <definedName name="_xlnm._FilterDatabase" localSheetId="3" hidden="1">'ผลการวิเคราะห์ตรวจสอบ (2)'!$A$3:$U$38</definedName>
    <definedName name="_q06">#REF!</definedName>
    <definedName name="DATA">#REF!</definedName>
    <definedName name="Data222">#REF!</definedName>
    <definedName name="data2222">#REF!</definedName>
    <definedName name="_xlnm.Print_Titles" localSheetId="1">'1.ครบ7แผน ราย รพ'!$A:$A,'1.ครบ7แผน ราย รพ'!$4:$6</definedName>
    <definedName name="_xlnm.Print_Titles" localSheetId="4">'3.การจัดทำแผน7 แผน ราย จว P'!$1:$3</definedName>
    <definedName name="_xlnm.Print_Titles" localSheetId="5">'4.รพ ลงทุน เกิน20%EBITDA'!$A:$A,'4.รพ ลงทุน เกิน20%EBITDA'!$3:$5</definedName>
    <definedName name="_xlnm.Print_Titles" localSheetId="3">'ผลการวิเคราะห์ตรวจสอบ (2)'!$1:$3</definedName>
    <definedName name="q">#REF!</definedName>
    <definedName name="q_รหัสหลัก51">#REF!</definedName>
    <definedName name="q_สส">#REF!</definedName>
    <definedName name="q_สสจ51">#REF!</definedName>
    <definedName name="q_สสอ_51">#REF!</definedName>
    <definedName name="q_สสอ51">#REF!</definedName>
    <definedName name="q_สอ_51">#REF!</definedName>
    <definedName name="q00_เขต">#REF!</definedName>
    <definedName name="q01_">#REF!</definedName>
    <definedName name="q01_จังหวัด">#REF!</definedName>
    <definedName name="q01_รพสต9762">#REF!</definedName>
    <definedName name="q01_รหัสหลัก">#REF!</definedName>
    <definedName name="q01_สสจ">#REF!</definedName>
    <definedName name="q01_สสจ1">#REF!</definedName>
    <definedName name="q02_">#REF!</definedName>
    <definedName name="q02_รพศ_รพท">[1]รพศ_รพท_รพช!$A$1:$V$836</definedName>
    <definedName name="q02_รพศ_รพท_รพช">#REF!</definedName>
    <definedName name="q03_ทำเนียบเตียงใหม่">#REF!</definedName>
    <definedName name="q03_ทำเนียบเตียงใหม่1">#REF!</definedName>
    <definedName name="q03_รพศ_รพท_รพช_52">#REF!</definedName>
    <definedName name="q03_สสอ">#REF!</definedName>
    <definedName name="q04_รพสต">#REF!</definedName>
    <definedName name="q05_">#REF!</definedName>
    <definedName name="q05_รพศ_รพท_รพช_มีอำเภอรับผิดชอบ">#REF!</definedName>
    <definedName name="q05_หน่วยงานย่อย">#REF!</definedName>
    <definedName name="q06_">#REF!</definedName>
    <definedName name="q06_รพ">#REF!</definedName>
    <definedName name="q07_">#REF!</definedName>
    <definedName name="q07_สสอ">#REF!</definedName>
    <definedName name="q07_สสอ1">#REF!</definedName>
    <definedName name="q08_">#REF!</definedName>
    <definedName name="q08_รพสตหน่วยงานย่อย">#REF!</definedName>
    <definedName name="q08_รพสตหน่วยงานย่อย1">#REF!</definedName>
    <definedName name="q09_">#REF!</definedName>
    <definedName name="q1_">#REF!</definedName>
    <definedName name="q1_รพ877">#REF!</definedName>
    <definedName name="q11_">#REF!</definedName>
    <definedName name="q11_สสจ_มีเขตรหัสพื้นที่">#REF!</definedName>
    <definedName name="q12_">#REF!</definedName>
    <definedName name="q12_รพศรพทรพช891">#REF!</definedName>
    <definedName name="q12_รพศรพทรพช8911">#REF!</definedName>
    <definedName name="q12_รพศรพทรพช896">#REF!</definedName>
    <definedName name="q12_สสจ_52">#REF!</definedName>
    <definedName name="q13_">#REF!</definedName>
    <definedName name="q14_">#REF!</definedName>
    <definedName name="q14_รพสต97631">#REF!</definedName>
    <definedName name="q16_">#REF!</definedName>
    <definedName name="q2_">#REF!</definedName>
    <definedName name="q2_รพ883">#REF!</definedName>
    <definedName name="q21_">#REF!</definedName>
    <definedName name="Query1">#REF!</definedName>
    <definedName name="t01_รพศรพทรพช876">#REF!</definedName>
    <definedName name="t02_สสอ">#REF!</definedName>
    <definedName name="t03_รพสต9762">#REF!</definedName>
    <definedName name="t11_สสจ_ที่ไม่ตรงกับ_t12_สสจ">#REF!</definedName>
    <definedName name="t13_รพศ_รพท_รพช_ที่ไม่ตรงกับ_t14_รพศ_รพท_รพช">#REF!</definedName>
    <definedName name="t15_สสอ_ที่ไม่ตรงกับ_t16_สสอ">#REF!</definedName>
    <definedName name="t17_รพสตหน่วยงานย่อย_ที่ไม่ตรงกับ_t18_รพสตหน่วยงานย่อย">#REF!</definedName>
    <definedName name="t3_รพศรพทรพช883">[2]t3_รพศรพทรพช883!$A$1:$AH$884</definedName>
    <definedName name="จำนวนรพ_ตามSP">#REF!</definedName>
    <definedName name="จำนวนรพ_รายเขต">#REF!</definedName>
    <definedName name="ทำเนียบสถานบริการ">#REF!</definedName>
    <definedName name="ฟหก">#REF!</definedName>
    <definedName name="รหัสหลัก50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125" i="1" l="1"/>
  <c r="D4" i="42"/>
  <c r="M34" i="42"/>
  <c r="L34" i="42"/>
  <c r="K34" i="42"/>
  <c r="BC126" i="1" l="1"/>
  <c r="H7" i="34"/>
  <c r="H8" i="34"/>
  <c r="H9" i="34"/>
  <c r="H10" i="34"/>
  <c r="H11" i="34"/>
  <c r="H12" i="34"/>
  <c r="H13" i="34"/>
  <c r="H14" i="34"/>
  <c r="H15" i="34"/>
  <c r="H16" i="34"/>
  <c r="H17" i="34"/>
  <c r="H18" i="34"/>
  <c r="H19" i="34"/>
  <c r="H20" i="34"/>
  <c r="H21" i="34"/>
  <c r="H22" i="34"/>
  <c r="H23" i="34"/>
  <c r="H24" i="34"/>
  <c r="H25" i="34"/>
  <c r="H26" i="34"/>
  <c r="H27" i="34"/>
  <c r="H28" i="34"/>
  <c r="H29" i="34"/>
  <c r="H30" i="34"/>
  <c r="H31" i="34"/>
  <c r="H32" i="34"/>
  <c r="H33" i="34"/>
  <c r="H35" i="34"/>
  <c r="H36" i="34"/>
  <c r="H37" i="34"/>
  <c r="H38" i="34"/>
  <c r="H39" i="34"/>
  <c r="H40" i="34"/>
  <c r="H41" i="34"/>
  <c r="H42" i="34"/>
  <c r="H43" i="34"/>
  <c r="H44" i="34"/>
  <c r="H45" i="34"/>
  <c r="H46" i="34"/>
  <c r="H47" i="34"/>
  <c r="H48" i="34"/>
  <c r="H49" i="34"/>
  <c r="H50" i="34"/>
  <c r="H51" i="34"/>
  <c r="H52" i="34"/>
  <c r="H53" i="34"/>
  <c r="H54" i="34"/>
  <c r="H55" i="34"/>
  <c r="H56" i="34"/>
  <c r="H57" i="34"/>
  <c r="H58" i="34"/>
  <c r="H59" i="34"/>
  <c r="H60" i="34"/>
  <c r="H61" i="34"/>
  <c r="H62" i="34"/>
  <c r="H63" i="34"/>
  <c r="H64" i="34"/>
  <c r="H65" i="34"/>
  <c r="H66" i="34"/>
  <c r="H67" i="34"/>
  <c r="H68" i="34"/>
  <c r="H69" i="34"/>
  <c r="H70" i="34"/>
  <c r="H71" i="34"/>
  <c r="H72" i="34"/>
  <c r="H73" i="34"/>
  <c r="H74" i="34"/>
  <c r="H75" i="34"/>
  <c r="H76" i="34"/>
  <c r="H77" i="34"/>
  <c r="H78" i="34"/>
  <c r="H79" i="34"/>
  <c r="H80" i="34"/>
  <c r="H81" i="34"/>
  <c r="H82" i="34"/>
  <c r="H83" i="34"/>
  <c r="H84" i="34"/>
  <c r="H85" i="34"/>
  <c r="H86" i="34"/>
  <c r="H87" i="34"/>
  <c r="H88" i="34"/>
  <c r="H89" i="34"/>
  <c r="H90" i="34"/>
  <c r="H91" i="34"/>
  <c r="H92" i="34"/>
  <c r="H93" i="34"/>
  <c r="H94" i="34"/>
  <c r="H95" i="34"/>
  <c r="H96" i="34"/>
  <c r="H97" i="34"/>
  <c r="H98" i="34"/>
  <c r="H99" i="34"/>
  <c r="H6" i="34"/>
  <c r="H5" i="34"/>
  <c r="H4" i="34"/>
  <c r="I62" i="34"/>
  <c r="E62" i="34"/>
  <c r="D62" i="34"/>
  <c r="I61" i="34"/>
  <c r="E61" i="34"/>
  <c r="D61" i="34"/>
  <c r="I57" i="34"/>
  <c r="BC124" i="1"/>
  <c r="B40" i="1" l="1"/>
  <c r="B39" i="1"/>
  <c r="F62" i="34"/>
  <c r="H12" i="46" l="1"/>
  <c r="D5" i="49"/>
  <c r="D4" i="49"/>
  <c r="L7" i="49" l="1"/>
  <c r="K7" i="49"/>
  <c r="H12" i="49"/>
  <c r="G12" i="49"/>
  <c r="C6" i="49"/>
  <c r="B6" i="49"/>
  <c r="D6" i="49"/>
  <c r="H12" i="48"/>
  <c r="G12" i="48"/>
  <c r="L78" i="48"/>
  <c r="K78" i="48"/>
  <c r="C6" i="48"/>
  <c r="B6" i="48"/>
  <c r="D5" i="48"/>
  <c r="D4" i="48"/>
  <c r="D5" i="42"/>
  <c r="D5" i="47"/>
  <c r="D4" i="47"/>
  <c r="C6" i="47"/>
  <c r="B6" i="47"/>
  <c r="C6" i="46"/>
  <c r="B6" i="46"/>
  <c r="C6" i="45"/>
  <c r="D6" i="45"/>
  <c r="B6" i="45"/>
  <c r="C6" i="44"/>
  <c r="D6" i="44"/>
  <c r="B6" i="44"/>
  <c r="H41" i="47"/>
  <c r="L42" i="47"/>
  <c r="K42" i="47"/>
  <c r="G41" i="47"/>
  <c r="H14" i="46"/>
  <c r="K14" i="46"/>
  <c r="D5" i="46"/>
  <c r="G14" i="46"/>
  <c r="D4" i="46"/>
  <c r="H17" i="45"/>
  <c r="G4" i="45"/>
  <c r="G17" i="45" s="1"/>
  <c r="L15" i="45"/>
  <c r="K15" i="45"/>
  <c r="D5" i="45"/>
  <c r="D4" i="45"/>
  <c r="H23" i="44"/>
  <c r="G23" i="44"/>
  <c r="L15" i="44"/>
  <c r="K15" i="44"/>
  <c r="D5" i="44"/>
  <c r="D4" i="44"/>
  <c r="D6" i="46" l="1"/>
  <c r="D6" i="48"/>
  <c r="D6" i="47"/>
  <c r="H12" i="42"/>
  <c r="G12" i="42"/>
  <c r="L17" i="42"/>
  <c r="K17" i="42"/>
  <c r="C6" i="42"/>
  <c r="B6" i="42"/>
  <c r="D6" i="42"/>
  <c r="L15" i="41"/>
  <c r="K15" i="41"/>
  <c r="H29" i="41"/>
  <c r="G29" i="41"/>
  <c r="C6" i="41"/>
  <c r="B6" i="41"/>
  <c r="D5" i="41"/>
  <c r="D4" i="41"/>
  <c r="H12" i="40"/>
  <c r="G12" i="40"/>
  <c r="L38" i="40"/>
  <c r="K38" i="40"/>
  <c r="C6" i="40"/>
  <c r="B6" i="40"/>
  <c r="D5" i="40"/>
  <c r="D4" i="40"/>
  <c r="D6" i="40" s="1"/>
  <c r="G12" i="39"/>
  <c r="H12" i="39"/>
  <c r="D5" i="37"/>
  <c r="D4" i="37"/>
  <c r="C6" i="37"/>
  <c r="B6" i="37"/>
  <c r="D5" i="39"/>
  <c r="D4" i="39"/>
  <c r="C6" i="39"/>
  <c r="B6" i="39"/>
  <c r="L9" i="39"/>
  <c r="K9" i="39"/>
  <c r="H12" i="37"/>
  <c r="G12" i="37"/>
  <c r="L15" i="37"/>
  <c r="K15" i="37"/>
  <c r="H22" i="35"/>
  <c r="G22" i="35"/>
  <c r="E22" i="35"/>
  <c r="D22" i="35"/>
  <c r="C22" i="35"/>
  <c r="L21" i="35"/>
  <c r="L22" i="35" s="1"/>
  <c r="K21" i="35"/>
  <c r="K22" i="35" s="1"/>
  <c r="J21" i="35"/>
  <c r="J22" i="35" s="1"/>
  <c r="I21" i="35"/>
  <c r="I22" i="35" s="1"/>
  <c r="H21" i="35"/>
  <c r="G21" i="35"/>
  <c r="F21" i="35"/>
  <c r="F22" i="35" s="1"/>
  <c r="E21" i="35"/>
  <c r="D21" i="35"/>
  <c r="C21" i="35"/>
  <c r="B21" i="35"/>
  <c r="B22" i="35" s="1"/>
  <c r="L16" i="35"/>
  <c r="D16" i="35"/>
  <c r="L15" i="35"/>
  <c r="K15" i="35"/>
  <c r="J15" i="35"/>
  <c r="I15" i="35"/>
  <c r="H15" i="35"/>
  <c r="G15" i="35"/>
  <c r="G16" i="35" s="1"/>
  <c r="F15" i="35"/>
  <c r="E15" i="35"/>
  <c r="D15" i="35"/>
  <c r="C15" i="35"/>
  <c r="C16" i="35" s="1"/>
  <c r="B15" i="35"/>
  <c r="B16" i="35" s="1"/>
  <c r="L14" i="35"/>
  <c r="L17" i="35" s="1"/>
  <c r="L23" i="35" s="1"/>
  <c r="L24" i="35" s="1"/>
  <c r="G14" i="35"/>
  <c r="G17" i="35" s="1"/>
  <c r="G23" i="35" s="1"/>
  <c r="G24" i="35" s="1"/>
  <c r="F14" i="35"/>
  <c r="F17" i="35" s="1"/>
  <c r="F23" i="35" s="1"/>
  <c r="F24" i="35" s="1"/>
  <c r="D14" i="35"/>
  <c r="D17" i="35" s="1"/>
  <c r="D23" i="35" s="1"/>
  <c r="D24" i="35" s="1"/>
  <c r="C14" i="35"/>
  <c r="C17" i="35" s="1"/>
  <c r="C23" i="35" s="1"/>
  <c r="C24" i="35" s="1"/>
  <c r="B14" i="35"/>
  <c r="B17" i="35" s="1"/>
  <c r="B23" i="35" s="1"/>
  <c r="B24" i="35" s="1"/>
  <c r="L12" i="35"/>
  <c r="K12" i="35"/>
  <c r="K14" i="35" s="1"/>
  <c r="K17" i="35" s="1"/>
  <c r="K23" i="35" s="1"/>
  <c r="K24" i="35" s="1"/>
  <c r="J12" i="35"/>
  <c r="J14" i="35" s="1"/>
  <c r="J17" i="35" s="1"/>
  <c r="J23" i="35" s="1"/>
  <c r="J24" i="35" s="1"/>
  <c r="I12" i="35"/>
  <c r="I14" i="35" s="1"/>
  <c r="H12" i="35"/>
  <c r="H14" i="35" s="1"/>
  <c r="H17" i="35" s="1"/>
  <c r="H23" i="35" s="1"/>
  <c r="H24" i="35" s="1"/>
  <c r="G12" i="35"/>
  <c r="F12" i="35"/>
  <c r="F16" i="35" s="1"/>
  <c r="E12" i="35"/>
  <c r="E14" i="35" s="1"/>
  <c r="E17" i="35" s="1"/>
  <c r="E23" i="35" s="1"/>
  <c r="E24" i="35" s="1"/>
  <c r="D12" i="35"/>
  <c r="C12" i="35"/>
  <c r="B12" i="35"/>
  <c r="L9" i="35"/>
  <c r="K9" i="35"/>
  <c r="J9" i="35"/>
  <c r="I9" i="35"/>
  <c r="H9" i="35"/>
  <c r="G9" i="35"/>
  <c r="F9" i="35"/>
  <c r="E9" i="35"/>
  <c r="D9" i="35"/>
  <c r="C9" i="35"/>
  <c r="B9" i="35"/>
  <c r="N5" i="34"/>
  <c r="O5" i="34" s="1"/>
  <c r="N6" i="34"/>
  <c r="O6" i="34" s="1"/>
  <c r="N7" i="34"/>
  <c r="O7" i="34" s="1"/>
  <c r="N8" i="34"/>
  <c r="O8" i="34" s="1"/>
  <c r="N9" i="34"/>
  <c r="O9" i="34" s="1"/>
  <c r="N10" i="34"/>
  <c r="O10" i="34" s="1"/>
  <c r="N11" i="34"/>
  <c r="O11" i="34" s="1"/>
  <c r="N12" i="34"/>
  <c r="O12" i="34" s="1"/>
  <c r="N13" i="34"/>
  <c r="O13" i="34" s="1"/>
  <c r="N14" i="34"/>
  <c r="O14" i="34" s="1"/>
  <c r="N15" i="34"/>
  <c r="O15" i="34" s="1"/>
  <c r="N16" i="34"/>
  <c r="O16" i="34" s="1"/>
  <c r="N17" i="34"/>
  <c r="O17" i="34" s="1"/>
  <c r="N18" i="34"/>
  <c r="O18" i="34" s="1"/>
  <c r="N19" i="34"/>
  <c r="O19" i="34" s="1"/>
  <c r="N20" i="34"/>
  <c r="O20" i="34" s="1"/>
  <c r="N21" i="34"/>
  <c r="O21" i="34" s="1"/>
  <c r="N22" i="34"/>
  <c r="O22" i="34" s="1"/>
  <c r="N23" i="34"/>
  <c r="O23" i="34" s="1"/>
  <c r="N24" i="34"/>
  <c r="O24" i="34" s="1"/>
  <c r="N25" i="34"/>
  <c r="O25" i="34" s="1"/>
  <c r="N26" i="34"/>
  <c r="O26" i="34" s="1"/>
  <c r="N27" i="34"/>
  <c r="O27" i="34" s="1"/>
  <c r="N28" i="34"/>
  <c r="O28" i="34" s="1"/>
  <c r="N29" i="34"/>
  <c r="O29" i="34" s="1"/>
  <c r="N30" i="34"/>
  <c r="O30" i="34" s="1"/>
  <c r="N31" i="34"/>
  <c r="O31" i="34" s="1"/>
  <c r="N32" i="34"/>
  <c r="O32" i="34" s="1"/>
  <c r="N33" i="34"/>
  <c r="O33" i="34" s="1"/>
  <c r="N34" i="34"/>
  <c r="O34" i="34" s="1"/>
  <c r="N35" i="34"/>
  <c r="O35" i="34" s="1"/>
  <c r="N36" i="34"/>
  <c r="O36" i="34" s="1"/>
  <c r="N37" i="34"/>
  <c r="O37" i="34" s="1"/>
  <c r="N38" i="34"/>
  <c r="O38" i="34" s="1"/>
  <c r="N39" i="34"/>
  <c r="O39" i="34" s="1"/>
  <c r="N40" i="34"/>
  <c r="O40" i="34" s="1"/>
  <c r="N41" i="34"/>
  <c r="O41" i="34" s="1"/>
  <c r="N42" i="34"/>
  <c r="O42" i="34" s="1"/>
  <c r="N43" i="34"/>
  <c r="O43" i="34" s="1"/>
  <c r="N44" i="34"/>
  <c r="O44" i="34" s="1"/>
  <c r="N45" i="34"/>
  <c r="O45" i="34" s="1"/>
  <c r="N46" i="34"/>
  <c r="O46" i="34" s="1"/>
  <c r="N47" i="34"/>
  <c r="O47" i="34" s="1"/>
  <c r="N48" i="34"/>
  <c r="O48" i="34" s="1"/>
  <c r="N49" i="34"/>
  <c r="O49" i="34" s="1"/>
  <c r="N50" i="34"/>
  <c r="O50" i="34" s="1"/>
  <c r="N51" i="34"/>
  <c r="O51" i="34" s="1"/>
  <c r="N52" i="34"/>
  <c r="O52" i="34" s="1"/>
  <c r="N53" i="34"/>
  <c r="O53" i="34" s="1"/>
  <c r="N54" i="34"/>
  <c r="O54" i="34" s="1"/>
  <c r="N55" i="34"/>
  <c r="O55" i="34" s="1"/>
  <c r="N56" i="34"/>
  <c r="O56" i="34" s="1"/>
  <c r="N57" i="34"/>
  <c r="O57" i="34" s="1"/>
  <c r="N58" i="34"/>
  <c r="O58" i="34" s="1"/>
  <c r="N59" i="34"/>
  <c r="O59" i="34" s="1"/>
  <c r="N60" i="34"/>
  <c r="O60" i="34" s="1"/>
  <c r="N61" i="34"/>
  <c r="O61" i="34" s="1"/>
  <c r="N62" i="34"/>
  <c r="O62" i="34" s="1"/>
  <c r="N63" i="34"/>
  <c r="O63" i="34" s="1"/>
  <c r="N64" i="34"/>
  <c r="O64" i="34" s="1"/>
  <c r="N65" i="34"/>
  <c r="O65" i="34" s="1"/>
  <c r="N66" i="34"/>
  <c r="O66" i="34" s="1"/>
  <c r="N67" i="34"/>
  <c r="O67" i="34" s="1"/>
  <c r="N68" i="34"/>
  <c r="O68" i="34" s="1"/>
  <c r="N69" i="34"/>
  <c r="O69" i="34" s="1"/>
  <c r="N70" i="34"/>
  <c r="O70" i="34" s="1"/>
  <c r="N71" i="34"/>
  <c r="O71" i="34" s="1"/>
  <c r="N72" i="34"/>
  <c r="O72" i="34" s="1"/>
  <c r="N73" i="34"/>
  <c r="O73" i="34" s="1"/>
  <c r="N74" i="34"/>
  <c r="O74" i="34" s="1"/>
  <c r="N75" i="34"/>
  <c r="O75" i="34" s="1"/>
  <c r="N76" i="34"/>
  <c r="O76" i="34" s="1"/>
  <c r="N77" i="34"/>
  <c r="O77" i="34" s="1"/>
  <c r="N78" i="34"/>
  <c r="O78" i="34" s="1"/>
  <c r="N79" i="34"/>
  <c r="O79" i="34" s="1"/>
  <c r="N80" i="34"/>
  <c r="O80" i="34" s="1"/>
  <c r="N81" i="34"/>
  <c r="O81" i="34" s="1"/>
  <c r="N82" i="34"/>
  <c r="O82" i="34" s="1"/>
  <c r="N83" i="34"/>
  <c r="O83" i="34" s="1"/>
  <c r="N84" i="34"/>
  <c r="O84" i="34" s="1"/>
  <c r="N85" i="34"/>
  <c r="O85" i="34" s="1"/>
  <c r="N86" i="34"/>
  <c r="O86" i="34" s="1"/>
  <c r="N87" i="34"/>
  <c r="O87" i="34" s="1"/>
  <c r="N88" i="34"/>
  <c r="O88" i="34" s="1"/>
  <c r="N89" i="34"/>
  <c r="O89" i="34" s="1"/>
  <c r="N90" i="34"/>
  <c r="O90" i="34" s="1"/>
  <c r="N91" i="34"/>
  <c r="O91" i="34" s="1"/>
  <c r="N92" i="34"/>
  <c r="O92" i="34" s="1"/>
  <c r="N93" i="34"/>
  <c r="O93" i="34" s="1"/>
  <c r="N94" i="34"/>
  <c r="O94" i="34" s="1"/>
  <c r="N95" i="34"/>
  <c r="O95" i="34" s="1"/>
  <c r="N96" i="34"/>
  <c r="O96" i="34" s="1"/>
  <c r="N97" i="34"/>
  <c r="O97" i="34" s="1"/>
  <c r="N98" i="34"/>
  <c r="O98" i="34" s="1"/>
  <c r="N99" i="34"/>
  <c r="O99" i="34" s="1"/>
  <c r="N4" i="34"/>
  <c r="O4" i="34" s="1"/>
  <c r="J5" i="34"/>
  <c r="J6" i="34"/>
  <c r="J7" i="34"/>
  <c r="J8" i="34"/>
  <c r="J9" i="34"/>
  <c r="J10" i="34"/>
  <c r="J11" i="34"/>
  <c r="J12" i="34"/>
  <c r="J13" i="34"/>
  <c r="J14" i="34"/>
  <c r="J15" i="34"/>
  <c r="J16" i="34"/>
  <c r="J17" i="34"/>
  <c r="J18" i="34"/>
  <c r="J19" i="34"/>
  <c r="J20" i="34"/>
  <c r="J21" i="34"/>
  <c r="J22" i="34"/>
  <c r="J23" i="34"/>
  <c r="J24" i="34"/>
  <c r="J25" i="34"/>
  <c r="J26" i="34"/>
  <c r="J27" i="34"/>
  <c r="J28" i="34"/>
  <c r="J29" i="34"/>
  <c r="J30" i="34"/>
  <c r="J31" i="34"/>
  <c r="J32" i="34"/>
  <c r="J33" i="34"/>
  <c r="J35" i="34"/>
  <c r="J36" i="34"/>
  <c r="J37" i="34"/>
  <c r="J38" i="34"/>
  <c r="J39" i="34"/>
  <c r="J40" i="34"/>
  <c r="J41" i="34"/>
  <c r="J42" i="34"/>
  <c r="J43" i="34"/>
  <c r="J44" i="34"/>
  <c r="J45" i="34"/>
  <c r="J46" i="34"/>
  <c r="J47" i="34"/>
  <c r="J48" i="34"/>
  <c r="J49" i="34"/>
  <c r="J50" i="34"/>
  <c r="J51" i="34"/>
  <c r="J52" i="34"/>
  <c r="J53" i="34"/>
  <c r="J54" i="34"/>
  <c r="J55" i="34"/>
  <c r="J56" i="34"/>
  <c r="J57" i="34"/>
  <c r="J58" i="34"/>
  <c r="J59" i="34"/>
  <c r="J60" i="34"/>
  <c r="J61" i="34"/>
  <c r="J62" i="34"/>
  <c r="J63" i="34"/>
  <c r="J64" i="34"/>
  <c r="J65" i="34"/>
  <c r="J66" i="34"/>
  <c r="J67" i="34"/>
  <c r="J68" i="34"/>
  <c r="J69" i="34"/>
  <c r="J70" i="34"/>
  <c r="J71" i="34"/>
  <c r="J72" i="34"/>
  <c r="J73" i="34"/>
  <c r="J74" i="34"/>
  <c r="J75" i="34"/>
  <c r="J76" i="34"/>
  <c r="J77" i="34"/>
  <c r="J78" i="34"/>
  <c r="J79" i="34"/>
  <c r="J80" i="34"/>
  <c r="J81" i="34"/>
  <c r="J82" i="34"/>
  <c r="J83" i="34"/>
  <c r="J84" i="34"/>
  <c r="J85" i="34"/>
  <c r="J86" i="34"/>
  <c r="J87" i="34"/>
  <c r="J88" i="34"/>
  <c r="J89" i="34"/>
  <c r="J90" i="34"/>
  <c r="J91" i="34"/>
  <c r="J92" i="34"/>
  <c r="J93" i="34"/>
  <c r="J94" i="34"/>
  <c r="J95" i="34"/>
  <c r="J96" i="34"/>
  <c r="J97" i="34"/>
  <c r="J98" i="34"/>
  <c r="J99" i="34"/>
  <c r="J4" i="34"/>
  <c r="F5" i="34"/>
  <c r="F6" i="34"/>
  <c r="F7" i="34"/>
  <c r="F8" i="34"/>
  <c r="F9" i="34"/>
  <c r="F10" i="34"/>
  <c r="F11" i="34"/>
  <c r="F12" i="34"/>
  <c r="F13" i="34"/>
  <c r="F14" i="34"/>
  <c r="F15" i="34"/>
  <c r="F16" i="34"/>
  <c r="F17" i="34"/>
  <c r="F18" i="34"/>
  <c r="F19" i="34"/>
  <c r="F20" i="34"/>
  <c r="F21" i="34"/>
  <c r="F22" i="34"/>
  <c r="F23" i="34"/>
  <c r="F24" i="34"/>
  <c r="F25" i="34"/>
  <c r="F26" i="34"/>
  <c r="F27" i="34"/>
  <c r="F28" i="34"/>
  <c r="F29" i="34"/>
  <c r="F30" i="34"/>
  <c r="F31" i="34"/>
  <c r="F32" i="34"/>
  <c r="F33" i="34"/>
  <c r="F34" i="34"/>
  <c r="H34" i="34" s="1"/>
  <c r="J34" i="34" s="1"/>
  <c r="F35" i="34"/>
  <c r="F36" i="34"/>
  <c r="F37" i="34"/>
  <c r="F38" i="34"/>
  <c r="F39" i="34"/>
  <c r="F40" i="34"/>
  <c r="F41" i="34"/>
  <c r="F42" i="34"/>
  <c r="F43" i="34"/>
  <c r="F44" i="34"/>
  <c r="F45" i="34"/>
  <c r="F46" i="34"/>
  <c r="F47" i="34"/>
  <c r="F48" i="34"/>
  <c r="F49" i="34"/>
  <c r="F50" i="34"/>
  <c r="F51" i="34"/>
  <c r="F52" i="34"/>
  <c r="F53" i="34"/>
  <c r="F54" i="34"/>
  <c r="F55" i="34"/>
  <c r="F56" i="34"/>
  <c r="F57" i="34"/>
  <c r="F58" i="34"/>
  <c r="F59" i="34"/>
  <c r="F60" i="34"/>
  <c r="F61" i="34"/>
  <c r="F63" i="34"/>
  <c r="F64" i="34"/>
  <c r="F65" i="34"/>
  <c r="F66" i="34"/>
  <c r="F67" i="34"/>
  <c r="F68" i="34"/>
  <c r="F69" i="34"/>
  <c r="F70" i="34"/>
  <c r="F71" i="34"/>
  <c r="F72" i="34"/>
  <c r="F73" i="34"/>
  <c r="F74" i="34"/>
  <c r="F75" i="34"/>
  <c r="F76" i="34"/>
  <c r="F77" i="34"/>
  <c r="F78" i="34"/>
  <c r="F79" i="34"/>
  <c r="F80" i="34"/>
  <c r="F81" i="34"/>
  <c r="F82" i="34"/>
  <c r="F83" i="34"/>
  <c r="F84" i="34"/>
  <c r="F85" i="34"/>
  <c r="F86" i="34"/>
  <c r="F87" i="34"/>
  <c r="F88" i="34"/>
  <c r="F89" i="34"/>
  <c r="F90" i="34"/>
  <c r="F91" i="34"/>
  <c r="F92" i="34"/>
  <c r="F93" i="34"/>
  <c r="F94" i="34"/>
  <c r="F95" i="34"/>
  <c r="F96" i="34"/>
  <c r="F97" i="34"/>
  <c r="F98" i="34"/>
  <c r="F99" i="34"/>
  <c r="F4" i="34"/>
  <c r="H16" i="35" l="1"/>
  <c r="J16" i="35"/>
  <c r="K16" i="35"/>
  <c r="I17" i="35"/>
  <c r="I23" i="35" s="1"/>
  <c r="I24" i="35" s="1"/>
  <c r="D6" i="41"/>
  <c r="D6" i="37"/>
  <c r="D6" i="39"/>
  <c r="E16" i="35"/>
  <c r="I16" i="35"/>
  <c r="L13" i="32" l="1"/>
  <c r="K13" i="32"/>
  <c r="J13" i="32"/>
  <c r="G13" i="32"/>
  <c r="L12" i="32"/>
  <c r="K12" i="32"/>
  <c r="J12" i="32"/>
  <c r="M12" i="32" s="1"/>
  <c r="G12" i="32"/>
  <c r="L11" i="32"/>
  <c r="K11" i="32"/>
  <c r="J11" i="32"/>
  <c r="G11" i="32"/>
  <c r="L10" i="32"/>
  <c r="K10" i="32"/>
  <c r="J10" i="32"/>
  <c r="M10" i="32" s="1"/>
  <c r="G10" i="32"/>
  <c r="L9" i="32"/>
  <c r="K9" i="32"/>
  <c r="J9" i="32"/>
  <c r="G9" i="32"/>
  <c r="L8" i="32"/>
  <c r="K8" i="32"/>
  <c r="J8" i="32"/>
  <c r="G8" i="32"/>
  <c r="L7" i="32"/>
  <c r="K7" i="32"/>
  <c r="J7" i="32"/>
  <c r="G7" i="32"/>
  <c r="L6" i="32"/>
  <c r="K6" i="32"/>
  <c r="J6" i="32"/>
  <c r="M6" i="32" s="1"/>
  <c r="G6" i="32"/>
  <c r="L5" i="32"/>
  <c r="K5" i="32"/>
  <c r="J5" i="32"/>
  <c r="G5" i="32"/>
  <c r="L4" i="32"/>
  <c r="K4" i="32"/>
  <c r="J4" i="32"/>
  <c r="M4" i="32" s="1"/>
  <c r="G4" i="32"/>
  <c r="L3" i="32"/>
  <c r="K3" i="32"/>
  <c r="J3" i="32"/>
  <c r="G3" i="32"/>
  <c r="M13" i="32" l="1"/>
  <c r="M11" i="32"/>
  <c r="M9" i="32"/>
  <c r="M8" i="32"/>
  <c r="M5" i="32"/>
  <c r="M7" i="32"/>
  <c r="M3" i="32"/>
  <c r="B21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B37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F39" i="1" s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G39" i="1" s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Z37" i="1"/>
  <c r="CA37" i="1"/>
  <c r="CB37" i="1"/>
  <c r="CC37" i="1"/>
  <c r="CD37" i="1"/>
  <c r="CE37" i="1"/>
  <c r="CF37" i="1"/>
  <c r="CG37" i="1"/>
  <c r="CH37" i="1"/>
  <c r="CI37" i="1"/>
  <c r="CJ37" i="1"/>
  <c r="CK37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C41" i="1" s="1"/>
  <c r="BD40" i="1"/>
  <c r="BE40" i="1"/>
  <c r="BF40" i="1"/>
  <c r="BG40" i="1"/>
  <c r="BG42" i="1" s="1"/>
  <c r="BH40" i="1"/>
  <c r="BH42" i="1" s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B41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D41" i="1"/>
  <c r="BE41" i="1"/>
  <c r="BF41" i="1"/>
  <c r="BI41" i="1"/>
  <c r="BJ41" i="1"/>
  <c r="BK41" i="1"/>
  <c r="BL41" i="1"/>
  <c r="BM41" i="1"/>
  <c r="BN41" i="1"/>
  <c r="BO41" i="1"/>
  <c r="BP41" i="1"/>
  <c r="BQ41" i="1"/>
  <c r="BR41" i="1"/>
  <c r="BS41" i="1"/>
  <c r="BT41" i="1"/>
  <c r="BU41" i="1"/>
  <c r="BV41" i="1"/>
  <c r="BW41" i="1"/>
  <c r="BX41" i="1"/>
  <c r="BY41" i="1"/>
  <c r="BZ41" i="1"/>
  <c r="CA41" i="1"/>
  <c r="CB41" i="1"/>
  <c r="CC41" i="1"/>
  <c r="CD41" i="1"/>
  <c r="CE41" i="1"/>
  <c r="CF41" i="1"/>
  <c r="CG41" i="1"/>
  <c r="CH41" i="1"/>
  <c r="CI41" i="1"/>
  <c r="CJ41" i="1"/>
  <c r="CK41" i="1"/>
  <c r="B42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D42" i="1"/>
  <c r="BE42" i="1"/>
  <c r="BF42" i="1"/>
  <c r="BI42" i="1"/>
  <c r="BJ42" i="1"/>
  <c r="BK42" i="1"/>
  <c r="BL42" i="1"/>
  <c r="BM42" i="1"/>
  <c r="BN42" i="1"/>
  <c r="BO42" i="1"/>
  <c r="BP42" i="1"/>
  <c r="BQ42" i="1"/>
  <c r="BR42" i="1"/>
  <c r="BS42" i="1"/>
  <c r="BT42" i="1"/>
  <c r="BU42" i="1"/>
  <c r="BV42" i="1"/>
  <c r="BW42" i="1"/>
  <c r="BX42" i="1"/>
  <c r="BY42" i="1"/>
  <c r="BZ42" i="1"/>
  <c r="CA42" i="1"/>
  <c r="CB42" i="1"/>
  <c r="CC42" i="1"/>
  <c r="CD42" i="1"/>
  <c r="CE42" i="1"/>
  <c r="CF42" i="1"/>
  <c r="CG42" i="1"/>
  <c r="CH42" i="1"/>
  <c r="CI42" i="1"/>
  <c r="CJ42" i="1"/>
  <c r="CK42" i="1"/>
  <c r="B55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S55" i="1"/>
  <c r="AT55" i="1"/>
  <c r="AU55" i="1"/>
  <c r="AV55" i="1"/>
  <c r="AW55" i="1"/>
  <c r="AX55" i="1"/>
  <c r="AY55" i="1"/>
  <c r="AZ55" i="1"/>
  <c r="BA55" i="1"/>
  <c r="BB55" i="1"/>
  <c r="BC55" i="1"/>
  <c r="BD55" i="1"/>
  <c r="BE55" i="1"/>
  <c r="BF55" i="1"/>
  <c r="BG55" i="1"/>
  <c r="BH55" i="1"/>
  <c r="BI55" i="1"/>
  <c r="BJ55" i="1"/>
  <c r="BK55" i="1"/>
  <c r="BL55" i="1"/>
  <c r="BM55" i="1"/>
  <c r="BN55" i="1"/>
  <c r="BO55" i="1"/>
  <c r="BP55" i="1"/>
  <c r="BQ55" i="1"/>
  <c r="BR55" i="1"/>
  <c r="BS55" i="1"/>
  <c r="BT55" i="1"/>
  <c r="BU55" i="1"/>
  <c r="BV55" i="1"/>
  <c r="BW55" i="1"/>
  <c r="BX55" i="1"/>
  <c r="BY55" i="1"/>
  <c r="BZ55" i="1"/>
  <c r="CA55" i="1"/>
  <c r="CB55" i="1"/>
  <c r="CC55" i="1"/>
  <c r="CD55" i="1"/>
  <c r="CE55" i="1"/>
  <c r="CF55" i="1"/>
  <c r="CG55" i="1"/>
  <c r="CH55" i="1"/>
  <c r="CI55" i="1"/>
  <c r="CJ55" i="1"/>
  <c r="CK55" i="1"/>
  <c r="B70" i="1"/>
  <c r="C70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AY70" i="1"/>
  <c r="AZ70" i="1"/>
  <c r="BA70" i="1"/>
  <c r="BB70" i="1"/>
  <c r="BC70" i="1"/>
  <c r="BD70" i="1"/>
  <c r="BE70" i="1"/>
  <c r="BF70" i="1"/>
  <c r="BG70" i="1"/>
  <c r="BH70" i="1"/>
  <c r="BI70" i="1"/>
  <c r="BJ70" i="1"/>
  <c r="BK70" i="1"/>
  <c r="BL70" i="1"/>
  <c r="BM70" i="1"/>
  <c r="BN70" i="1"/>
  <c r="BO70" i="1"/>
  <c r="BP70" i="1"/>
  <c r="BQ70" i="1"/>
  <c r="BR70" i="1"/>
  <c r="BS70" i="1"/>
  <c r="BT70" i="1"/>
  <c r="BU70" i="1"/>
  <c r="BW70" i="1"/>
  <c r="BX70" i="1"/>
  <c r="BY70" i="1"/>
  <c r="BZ70" i="1"/>
  <c r="CA70" i="1"/>
  <c r="CB70" i="1"/>
  <c r="CC70" i="1"/>
  <c r="CD70" i="1"/>
  <c r="CE70" i="1"/>
  <c r="CF70" i="1"/>
  <c r="CG70" i="1"/>
  <c r="CH70" i="1"/>
  <c r="CI70" i="1"/>
  <c r="CJ70" i="1"/>
  <c r="CK70" i="1"/>
  <c r="B74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W74" i="1"/>
  <c r="BX74" i="1"/>
  <c r="BY74" i="1"/>
  <c r="BZ74" i="1"/>
  <c r="CA74" i="1"/>
  <c r="CB74" i="1"/>
  <c r="CC74" i="1"/>
  <c r="CD74" i="1"/>
  <c r="CE74" i="1"/>
  <c r="CF74" i="1"/>
  <c r="CG74" i="1"/>
  <c r="CH74" i="1"/>
  <c r="CI74" i="1"/>
  <c r="CJ74" i="1"/>
  <c r="CK74" i="1"/>
  <c r="B93" i="1"/>
  <c r="C93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S93" i="1"/>
  <c r="T93" i="1"/>
  <c r="U93" i="1"/>
  <c r="V93" i="1"/>
  <c r="W93" i="1"/>
  <c r="X93" i="1"/>
  <c r="Y93" i="1"/>
  <c r="Z93" i="1"/>
  <c r="AA93" i="1"/>
  <c r="AB93" i="1"/>
  <c r="AC93" i="1"/>
  <c r="AD93" i="1"/>
  <c r="AE93" i="1"/>
  <c r="AF93" i="1"/>
  <c r="AG93" i="1"/>
  <c r="AH93" i="1"/>
  <c r="AI93" i="1"/>
  <c r="AJ93" i="1"/>
  <c r="AK93" i="1"/>
  <c r="AL93" i="1"/>
  <c r="AM93" i="1"/>
  <c r="AN93" i="1"/>
  <c r="AO93" i="1"/>
  <c r="AP93" i="1"/>
  <c r="AQ93" i="1"/>
  <c r="AR93" i="1"/>
  <c r="AS93" i="1"/>
  <c r="AT93" i="1"/>
  <c r="AU93" i="1"/>
  <c r="AV93" i="1"/>
  <c r="AW93" i="1"/>
  <c r="AX93" i="1"/>
  <c r="AY93" i="1"/>
  <c r="AZ93" i="1"/>
  <c r="BA93" i="1"/>
  <c r="BB93" i="1"/>
  <c r="BC93" i="1"/>
  <c r="BD93" i="1"/>
  <c r="BE93" i="1"/>
  <c r="BF93" i="1"/>
  <c r="BG93" i="1"/>
  <c r="BH93" i="1"/>
  <c r="BI93" i="1"/>
  <c r="BJ93" i="1"/>
  <c r="BK93" i="1"/>
  <c r="BL93" i="1"/>
  <c r="BM93" i="1"/>
  <c r="BN93" i="1"/>
  <c r="BO93" i="1"/>
  <c r="BP93" i="1"/>
  <c r="BQ93" i="1"/>
  <c r="BR93" i="1"/>
  <c r="BS93" i="1"/>
  <c r="BT93" i="1"/>
  <c r="BU93" i="1"/>
  <c r="BV93" i="1"/>
  <c r="BW93" i="1"/>
  <c r="BX93" i="1"/>
  <c r="BY93" i="1"/>
  <c r="BZ93" i="1"/>
  <c r="CA93" i="1"/>
  <c r="CB93" i="1"/>
  <c r="CC93" i="1"/>
  <c r="CD93" i="1"/>
  <c r="CE93" i="1"/>
  <c r="CF93" i="1"/>
  <c r="CG93" i="1"/>
  <c r="CH93" i="1"/>
  <c r="CI93" i="1"/>
  <c r="CJ93" i="1"/>
  <c r="CK93" i="1"/>
  <c r="B108" i="1"/>
  <c r="C108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AD108" i="1"/>
  <c r="AE108" i="1"/>
  <c r="AF108" i="1"/>
  <c r="AG108" i="1"/>
  <c r="AH108" i="1"/>
  <c r="AI108" i="1"/>
  <c r="AJ108" i="1"/>
  <c r="AK108" i="1"/>
  <c r="AL108" i="1"/>
  <c r="AM108" i="1"/>
  <c r="AN108" i="1"/>
  <c r="AO108" i="1"/>
  <c r="AP108" i="1"/>
  <c r="AQ108" i="1"/>
  <c r="AR108" i="1"/>
  <c r="AS108" i="1"/>
  <c r="AT108" i="1"/>
  <c r="AU108" i="1"/>
  <c r="AV108" i="1"/>
  <c r="AW108" i="1"/>
  <c r="AX108" i="1"/>
  <c r="AY108" i="1"/>
  <c r="AZ108" i="1"/>
  <c r="BA108" i="1"/>
  <c r="BB108" i="1"/>
  <c r="BC108" i="1"/>
  <c r="BD108" i="1"/>
  <c r="BE108" i="1"/>
  <c r="BF108" i="1"/>
  <c r="BG108" i="1"/>
  <c r="BH108" i="1"/>
  <c r="BI108" i="1"/>
  <c r="BJ108" i="1"/>
  <c r="BK108" i="1"/>
  <c r="BL108" i="1"/>
  <c r="BM108" i="1"/>
  <c r="BN108" i="1"/>
  <c r="BO108" i="1"/>
  <c r="BP108" i="1"/>
  <c r="BQ108" i="1"/>
  <c r="BR108" i="1"/>
  <c r="BS108" i="1"/>
  <c r="BT108" i="1"/>
  <c r="BU108" i="1"/>
  <c r="BV108" i="1"/>
  <c r="BW108" i="1"/>
  <c r="BX108" i="1"/>
  <c r="BY108" i="1"/>
  <c r="BZ108" i="1"/>
  <c r="CA108" i="1"/>
  <c r="CB108" i="1"/>
  <c r="CC108" i="1"/>
  <c r="CD108" i="1"/>
  <c r="CE108" i="1"/>
  <c r="CF108" i="1"/>
  <c r="CG108" i="1"/>
  <c r="CH108" i="1"/>
  <c r="CI108" i="1"/>
  <c r="CJ108" i="1"/>
  <c r="CK108" i="1"/>
  <c r="B121" i="1"/>
  <c r="C121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AC121" i="1"/>
  <c r="AD121" i="1"/>
  <c r="AE121" i="1"/>
  <c r="AF121" i="1"/>
  <c r="AG121" i="1"/>
  <c r="AH121" i="1"/>
  <c r="AI121" i="1"/>
  <c r="AJ121" i="1"/>
  <c r="AK121" i="1"/>
  <c r="AL121" i="1"/>
  <c r="AM121" i="1"/>
  <c r="AN121" i="1"/>
  <c r="AO121" i="1"/>
  <c r="AP121" i="1"/>
  <c r="AQ121" i="1"/>
  <c r="AR121" i="1"/>
  <c r="AS121" i="1"/>
  <c r="AT121" i="1"/>
  <c r="AU121" i="1"/>
  <c r="AV121" i="1"/>
  <c r="AW121" i="1"/>
  <c r="AX121" i="1"/>
  <c r="AY121" i="1"/>
  <c r="AZ121" i="1"/>
  <c r="BA121" i="1"/>
  <c r="BB121" i="1"/>
  <c r="BC121" i="1"/>
  <c r="BD121" i="1"/>
  <c r="BE121" i="1"/>
  <c r="BF121" i="1"/>
  <c r="BG121" i="1"/>
  <c r="BH121" i="1"/>
  <c r="BI121" i="1"/>
  <c r="BJ121" i="1"/>
  <c r="BK121" i="1"/>
  <c r="BL121" i="1"/>
  <c r="BM121" i="1"/>
  <c r="BN121" i="1"/>
  <c r="BO121" i="1"/>
  <c r="BP121" i="1"/>
  <c r="BQ121" i="1"/>
  <c r="BR121" i="1"/>
  <c r="BS121" i="1"/>
  <c r="BT121" i="1"/>
  <c r="BU121" i="1"/>
  <c r="BV121" i="1"/>
  <c r="BW121" i="1"/>
  <c r="BX121" i="1"/>
  <c r="BY121" i="1"/>
  <c r="BZ121" i="1"/>
  <c r="CA121" i="1"/>
  <c r="CB121" i="1"/>
  <c r="CC121" i="1"/>
  <c r="CD121" i="1"/>
  <c r="CE121" i="1"/>
  <c r="CF121" i="1"/>
  <c r="CG121" i="1"/>
  <c r="CH121" i="1"/>
  <c r="CI121" i="1"/>
  <c r="CJ121" i="1"/>
  <c r="CK121" i="1"/>
  <c r="B124" i="1"/>
  <c r="C124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U124" i="1"/>
  <c r="V124" i="1"/>
  <c r="W124" i="1"/>
  <c r="X124" i="1"/>
  <c r="Y124" i="1"/>
  <c r="Z124" i="1"/>
  <c r="AA124" i="1"/>
  <c r="AB124" i="1"/>
  <c r="AC124" i="1"/>
  <c r="AD124" i="1"/>
  <c r="AE124" i="1"/>
  <c r="AF124" i="1"/>
  <c r="AG124" i="1"/>
  <c r="AH124" i="1"/>
  <c r="AI124" i="1"/>
  <c r="AJ124" i="1"/>
  <c r="AK124" i="1"/>
  <c r="AL124" i="1"/>
  <c r="AM124" i="1"/>
  <c r="AN124" i="1"/>
  <c r="AO124" i="1"/>
  <c r="AP124" i="1"/>
  <c r="AQ124" i="1"/>
  <c r="AR124" i="1"/>
  <c r="AS124" i="1"/>
  <c r="AT124" i="1"/>
  <c r="AU124" i="1"/>
  <c r="AV124" i="1"/>
  <c r="AW124" i="1"/>
  <c r="AX124" i="1"/>
  <c r="AY124" i="1"/>
  <c r="AZ124" i="1"/>
  <c r="BA124" i="1"/>
  <c r="BB124" i="1"/>
  <c r="BD124" i="1"/>
  <c r="BE124" i="1"/>
  <c r="BF124" i="1"/>
  <c r="BG124" i="1"/>
  <c r="BH124" i="1"/>
  <c r="BI124" i="1"/>
  <c r="BJ124" i="1"/>
  <c r="BK124" i="1"/>
  <c r="BL124" i="1"/>
  <c r="BM124" i="1"/>
  <c r="BN124" i="1"/>
  <c r="BO124" i="1"/>
  <c r="BP124" i="1"/>
  <c r="BQ124" i="1"/>
  <c r="BR124" i="1"/>
  <c r="BS124" i="1"/>
  <c r="BT124" i="1"/>
  <c r="BU124" i="1"/>
  <c r="BV124" i="1"/>
  <c r="BW124" i="1"/>
  <c r="BX124" i="1"/>
  <c r="BY124" i="1"/>
  <c r="BZ124" i="1"/>
  <c r="CA124" i="1"/>
  <c r="CB124" i="1"/>
  <c r="CC124" i="1"/>
  <c r="CD124" i="1"/>
  <c r="CE124" i="1"/>
  <c r="CF124" i="1"/>
  <c r="CG124" i="1"/>
  <c r="CH124" i="1"/>
  <c r="CI124" i="1"/>
  <c r="CJ124" i="1"/>
  <c r="CK124" i="1"/>
  <c r="B125" i="1"/>
  <c r="C125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Q125" i="1"/>
  <c r="R125" i="1"/>
  <c r="S125" i="1"/>
  <c r="T125" i="1"/>
  <c r="U125" i="1"/>
  <c r="V125" i="1"/>
  <c r="W125" i="1"/>
  <c r="X125" i="1"/>
  <c r="Y125" i="1"/>
  <c r="Z125" i="1"/>
  <c r="AA125" i="1"/>
  <c r="AB125" i="1"/>
  <c r="AC125" i="1"/>
  <c r="AD125" i="1"/>
  <c r="AE125" i="1"/>
  <c r="AG125" i="1"/>
  <c r="AH125" i="1"/>
  <c r="AI125" i="1"/>
  <c r="AJ125" i="1"/>
  <c r="AK125" i="1"/>
  <c r="AL125" i="1"/>
  <c r="AM125" i="1"/>
  <c r="AN125" i="1"/>
  <c r="AO125" i="1"/>
  <c r="AP125" i="1"/>
  <c r="AQ125" i="1"/>
  <c r="AR125" i="1"/>
  <c r="AS125" i="1"/>
  <c r="AT125" i="1"/>
  <c r="AU125" i="1"/>
  <c r="AV125" i="1"/>
  <c r="AW125" i="1"/>
  <c r="AX125" i="1"/>
  <c r="AY125" i="1"/>
  <c r="AZ125" i="1"/>
  <c r="BA125" i="1"/>
  <c r="BB125" i="1"/>
  <c r="BC125" i="1"/>
  <c r="BD125" i="1"/>
  <c r="BE125" i="1"/>
  <c r="BF125" i="1"/>
  <c r="BG125" i="1"/>
  <c r="BH125" i="1"/>
  <c r="BH135" i="1" s="1"/>
  <c r="BH136" i="1" s="1"/>
  <c r="BI125" i="1"/>
  <c r="BJ125" i="1"/>
  <c r="BK125" i="1"/>
  <c r="BL125" i="1"/>
  <c r="BM125" i="1"/>
  <c r="BN125" i="1"/>
  <c r="BO125" i="1"/>
  <c r="BP125" i="1"/>
  <c r="BQ125" i="1"/>
  <c r="BR125" i="1"/>
  <c r="BS125" i="1"/>
  <c r="BT125" i="1"/>
  <c r="BU125" i="1"/>
  <c r="BV125" i="1"/>
  <c r="BW125" i="1"/>
  <c r="BX125" i="1"/>
  <c r="BY125" i="1"/>
  <c r="BZ125" i="1"/>
  <c r="CA125" i="1"/>
  <c r="CB125" i="1"/>
  <c r="CC125" i="1"/>
  <c r="CD125" i="1"/>
  <c r="CE125" i="1"/>
  <c r="CF125" i="1"/>
  <c r="CG125" i="1"/>
  <c r="CH125" i="1"/>
  <c r="CI125" i="1"/>
  <c r="CJ125" i="1"/>
  <c r="CK125" i="1"/>
  <c r="B126" i="1"/>
  <c r="C126" i="1"/>
  <c r="D126" i="1"/>
  <c r="E126" i="1"/>
  <c r="F126" i="1"/>
  <c r="G126" i="1"/>
  <c r="H126" i="1"/>
  <c r="I126" i="1"/>
  <c r="J126" i="1"/>
  <c r="K126" i="1"/>
  <c r="L126" i="1"/>
  <c r="M126" i="1"/>
  <c r="N126" i="1"/>
  <c r="O126" i="1"/>
  <c r="P126" i="1"/>
  <c r="Q126" i="1"/>
  <c r="R126" i="1"/>
  <c r="S126" i="1"/>
  <c r="T126" i="1"/>
  <c r="U126" i="1"/>
  <c r="V126" i="1"/>
  <c r="W126" i="1"/>
  <c r="X126" i="1"/>
  <c r="Y126" i="1"/>
  <c r="Z126" i="1"/>
  <c r="AA126" i="1"/>
  <c r="AB126" i="1"/>
  <c r="AC126" i="1"/>
  <c r="AD126" i="1"/>
  <c r="AE126" i="1"/>
  <c r="AG126" i="1"/>
  <c r="AH126" i="1"/>
  <c r="AI126" i="1"/>
  <c r="AJ126" i="1"/>
  <c r="AK126" i="1"/>
  <c r="AL126" i="1"/>
  <c r="AM126" i="1"/>
  <c r="AN126" i="1"/>
  <c r="AO126" i="1"/>
  <c r="AP126" i="1"/>
  <c r="AQ126" i="1"/>
  <c r="AR126" i="1"/>
  <c r="AS126" i="1"/>
  <c r="AT126" i="1"/>
  <c r="AU126" i="1"/>
  <c r="AV126" i="1"/>
  <c r="AW126" i="1"/>
  <c r="AX126" i="1"/>
  <c r="AY126" i="1"/>
  <c r="AZ126" i="1"/>
  <c r="BA126" i="1"/>
  <c r="BB126" i="1"/>
  <c r="BC128" i="1"/>
  <c r="BC131" i="1" s="1"/>
  <c r="BD126" i="1"/>
  <c r="BE126" i="1"/>
  <c r="BE128" i="1" s="1"/>
  <c r="BE131" i="1" s="1"/>
  <c r="BF126" i="1"/>
  <c r="BG126" i="1"/>
  <c r="BI126" i="1"/>
  <c r="BJ126" i="1"/>
  <c r="BK126" i="1"/>
  <c r="BL126" i="1"/>
  <c r="BM126" i="1"/>
  <c r="BN126" i="1"/>
  <c r="BO126" i="1"/>
  <c r="BP126" i="1"/>
  <c r="BQ126" i="1"/>
  <c r="BR126" i="1"/>
  <c r="BS126" i="1"/>
  <c r="BT126" i="1"/>
  <c r="BU126" i="1"/>
  <c r="BV126" i="1"/>
  <c r="BW126" i="1"/>
  <c r="BX126" i="1"/>
  <c r="BY126" i="1"/>
  <c r="BZ126" i="1"/>
  <c r="CA126" i="1"/>
  <c r="CB126" i="1"/>
  <c r="CC126" i="1"/>
  <c r="CD126" i="1"/>
  <c r="CE126" i="1"/>
  <c r="CF126" i="1"/>
  <c r="CG126" i="1"/>
  <c r="CH126" i="1"/>
  <c r="CI126" i="1"/>
  <c r="CJ126" i="1"/>
  <c r="CK126" i="1"/>
  <c r="B127" i="1"/>
  <c r="C127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R127" i="1"/>
  <c r="S127" i="1"/>
  <c r="T127" i="1"/>
  <c r="U127" i="1"/>
  <c r="V127" i="1"/>
  <c r="W127" i="1"/>
  <c r="X127" i="1"/>
  <c r="Y127" i="1"/>
  <c r="Z127" i="1"/>
  <c r="AA127" i="1"/>
  <c r="AB127" i="1"/>
  <c r="AC127" i="1"/>
  <c r="AD127" i="1"/>
  <c r="AE127" i="1"/>
  <c r="AG127" i="1"/>
  <c r="AH127" i="1"/>
  <c r="AI127" i="1"/>
  <c r="AJ127" i="1"/>
  <c r="AK127" i="1"/>
  <c r="AL127" i="1"/>
  <c r="AM127" i="1"/>
  <c r="AN127" i="1"/>
  <c r="AO127" i="1"/>
  <c r="AP127" i="1"/>
  <c r="AQ127" i="1"/>
  <c r="AR127" i="1"/>
  <c r="AS127" i="1"/>
  <c r="AT127" i="1"/>
  <c r="AU127" i="1"/>
  <c r="AV127" i="1"/>
  <c r="AW127" i="1"/>
  <c r="AX127" i="1"/>
  <c r="AY127" i="1"/>
  <c r="AZ127" i="1"/>
  <c r="BA127" i="1"/>
  <c r="BB127" i="1"/>
  <c r="BC127" i="1"/>
  <c r="BD127" i="1"/>
  <c r="BF127" i="1"/>
  <c r="BG127" i="1"/>
  <c r="BI127" i="1"/>
  <c r="BJ127" i="1"/>
  <c r="BK127" i="1"/>
  <c r="BL127" i="1"/>
  <c r="BM127" i="1"/>
  <c r="BN127" i="1"/>
  <c r="BO127" i="1"/>
  <c r="BP127" i="1"/>
  <c r="BQ127" i="1"/>
  <c r="BR127" i="1"/>
  <c r="BS127" i="1"/>
  <c r="BT127" i="1"/>
  <c r="BU127" i="1"/>
  <c r="BV127" i="1"/>
  <c r="BW127" i="1"/>
  <c r="BX127" i="1"/>
  <c r="BY127" i="1"/>
  <c r="BZ127" i="1"/>
  <c r="CA127" i="1"/>
  <c r="CB127" i="1"/>
  <c r="CC127" i="1"/>
  <c r="CD127" i="1"/>
  <c r="CE127" i="1"/>
  <c r="CF127" i="1"/>
  <c r="CG127" i="1"/>
  <c r="CH127" i="1"/>
  <c r="CI127" i="1"/>
  <c r="CJ127" i="1"/>
  <c r="CK127" i="1"/>
  <c r="B128" i="1"/>
  <c r="C128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U128" i="1"/>
  <c r="V128" i="1"/>
  <c r="W128" i="1"/>
  <c r="X128" i="1"/>
  <c r="Y128" i="1"/>
  <c r="Z128" i="1"/>
  <c r="AA128" i="1"/>
  <c r="AB128" i="1"/>
  <c r="AC128" i="1"/>
  <c r="AD128" i="1"/>
  <c r="AE128" i="1"/>
  <c r="AG128" i="1"/>
  <c r="AH128" i="1"/>
  <c r="AI128" i="1"/>
  <c r="AJ128" i="1"/>
  <c r="AK128" i="1"/>
  <c r="AL128" i="1"/>
  <c r="AM128" i="1"/>
  <c r="AN128" i="1"/>
  <c r="AO128" i="1"/>
  <c r="AP128" i="1"/>
  <c r="AQ128" i="1"/>
  <c r="AR128" i="1"/>
  <c r="AS128" i="1"/>
  <c r="AT128" i="1"/>
  <c r="AU128" i="1"/>
  <c r="AV128" i="1"/>
  <c r="AW128" i="1"/>
  <c r="AX128" i="1"/>
  <c r="AY128" i="1"/>
  <c r="AZ128" i="1"/>
  <c r="BA128" i="1"/>
  <c r="BB128" i="1"/>
  <c r="BD128" i="1"/>
  <c r="BF128" i="1"/>
  <c r="BG128" i="1"/>
  <c r="BI128" i="1"/>
  <c r="BJ128" i="1"/>
  <c r="BK128" i="1"/>
  <c r="BL128" i="1"/>
  <c r="BM128" i="1"/>
  <c r="BN128" i="1"/>
  <c r="BO128" i="1"/>
  <c r="BP128" i="1"/>
  <c r="BQ128" i="1"/>
  <c r="BR128" i="1"/>
  <c r="BS128" i="1"/>
  <c r="BT128" i="1"/>
  <c r="BU128" i="1"/>
  <c r="BV128" i="1"/>
  <c r="BW128" i="1"/>
  <c r="BX128" i="1"/>
  <c r="BY128" i="1"/>
  <c r="BZ128" i="1"/>
  <c r="CA128" i="1"/>
  <c r="CB128" i="1"/>
  <c r="CC128" i="1"/>
  <c r="CD128" i="1"/>
  <c r="CE128" i="1"/>
  <c r="CF128" i="1"/>
  <c r="CG128" i="1"/>
  <c r="CH128" i="1"/>
  <c r="CI128" i="1"/>
  <c r="CJ128" i="1"/>
  <c r="CK128" i="1"/>
  <c r="B129" i="1"/>
  <c r="C129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U129" i="1"/>
  <c r="V129" i="1"/>
  <c r="W129" i="1"/>
  <c r="X129" i="1"/>
  <c r="Y129" i="1"/>
  <c r="Z129" i="1"/>
  <c r="AA129" i="1"/>
  <c r="AB129" i="1"/>
  <c r="AC129" i="1"/>
  <c r="AD129" i="1"/>
  <c r="AE129" i="1"/>
  <c r="AF129" i="1"/>
  <c r="AG129" i="1"/>
  <c r="AH129" i="1"/>
  <c r="AI129" i="1"/>
  <c r="AJ129" i="1"/>
  <c r="AK129" i="1"/>
  <c r="AL129" i="1"/>
  <c r="AM129" i="1"/>
  <c r="AN129" i="1"/>
  <c r="AO129" i="1"/>
  <c r="AP129" i="1"/>
  <c r="AQ129" i="1"/>
  <c r="AR129" i="1"/>
  <c r="AS129" i="1"/>
  <c r="AT129" i="1"/>
  <c r="AU129" i="1"/>
  <c r="AV129" i="1"/>
  <c r="AW129" i="1"/>
  <c r="AX129" i="1"/>
  <c r="AY129" i="1"/>
  <c r="AZ129" i="1"/>
  <c r="BA129" i="1"/>
  <c r="BB129" i="1"/>
  <c r="BC129" i="1"/>
  <c r="BD129" i="1"/>
  <c r="BE129" i="1"/>
  <c r="BF129" i="1"/>
  <c r="BG129" i="1"/>
  <c r="BH129" i="1"/>
  <c r="BI129" i="1"/>
  <c r="BJ129" i="1"/>
  <c r="BK129" i="1"/>
  <c r="BL129" i="1"/>
  <c r="BM129" i="1"/>
  <c r="BN129" i="1"/>
  <c r="BO129" i="1"/>
  <c r="BP129" i="1"/>
  <c r="BQ129" i="1"/>
  <c r="BR129" i="1"/>
  <c r="BS129" i="1"/>
  <c r="BT129" i="1"/>
  <c r="BU129" i="1"/>
  <c r="BV129" i="1"/>
  <c r="BW129" i="1"/>
  <c r="BX129" i="1"/>
  <c r="BY129" i="1"/>
  <c r="BZ129" i="1"/>
  <c r="CA129" i="1"/>
  <c r="CB129" i="1"/>
  <c r="CC129" i="1"/>
  <c r="CD129" i="1"/>
  <c r="CE129" i="1"/>
  <c r="CF129" i="1"/>
  <c r="CG129" i="1"/>
  <c r="CH129" i="1"/>
  <c r="CI129" i="1"/>
  <c r="CJ129" i="1"/>
  <c r="CK129" i="1"/>
  <c r="B130" i="1"/>
  <c r="C130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V130" i="1"/>
  <c r="W130" i="1"/>
  <c r="X130" i="1"/>
  <c r="Y130" i="1"/>
  <c r="Z130" i="1"/>
  <c r="AA130" i="1"/>
  <c r="AB130" i="1"/>
  <c r="AC130" i="1"/>
  <c r="AD130" i="1"/>
  <c r="AE130" i="1"/>
  <c r="AG130" i="1"/>
  <c r="AH130" i="1"/>
  <c r="AI130" i="1"/>
  <c r="AJ130" i="1"/>
  <c r="AK130" i="1"/>
  <c r="AL130" i="1"/>
  <c r="AM130" i="1"/>
  <c r="AN130" i="1"/>
  <c r="AO130" i="1"/>
  <c r="AP130" i="1"/>
  <c r="AQ130" i="1"/>
  <c r="AR130" i="1"/>
  <c r="AS130" i="1"/>
  <c r="AT130" i="1"/>
  <c r="AU130" i="1"/>
  <c r="AV130" i="1"/>
  <c r="AW130" i="1"/>
  <c r="AX130" i="1"/>
  <c r="AY130" i="1"/>
  <c r="AZ130" i="1"/>
  <c r="BA130" i="1"/>
  <c r="BB130" i="1"/>
  <c r="BD130" i="1"/>
  <c r="BE130" i="1"/>
  <c r="BF130" i="1"/>
  <c r="BG130" i="1"/>
  <c r="BI130" i="1"/>
  <c r="BJ130" i="1"/>
  <c r="BK130" i="1"/>
  <c r="BL130" i="1"/>
  <c r="BM130" i="1"/>
  <c r="BN130" i="1"/>
  <c r="BO130" i="1"/>
  <c r="BP130" i="1"/>
  <c r="BQ130" i="1"/>
  <c r="BR130" i="1"/>
  <c r="BS130" i="1"/>
  <c r="BT130" i="1"/>
  <c r="BU130" i="1"/>
  <c r="BV130" i="1"/>
  <c r="BW130" i="1"/>
  <c r="BX130" i="1"/>
  <c r="BY130" i="1"/>
  <c r="BZ130" i="1"/>
  <c r="CA130" i="1"/>
  <c r="CB130" i="1"/>
  <c r="CC130" i="1"/>
  <c r="CD130" i="1"/>
  <c r="CE130" i="1"/>
  <c r="CF130" i="1"/>
  <c r="CG130" i="1"/>
  <c r="CH130" i="1"/>
  <c r="CI130" i="1"/>
  <c r="CJ130" i="1"/>
  <c r="CK130" i="1"/>
  <c r="B131" i="1"/>
  <c r="C131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U131" i="1"/>
  <c r="V131" i="1"/>
  <c r="W131" i="1"/>
  <c r="X131" i="1"/>
  <c r="Y131" i="1"/>
  <c r="Z131" i="1"/>
  <c r="AA131" i="1"/>
  <c r="AB131" i="1"/>
  <c r="AC131" i="1"/>
  <c r="AD131" i="1"/>
  <c r="AE131" i="1"/>
  <c r="AG131" i="1"/>
  <c r="AH131" i="1"/>
  <c r="AI131" i="1"/>
  <c r="AJ131" i="1"/>
  <c r="AK131" i="1"/>
  <c r="AL131" i="1"/>
  <c r="AM131" i="1"/>
  <c r="AN131" i="1"/>
  <c r="AO131" i="1"/>
  <c r="AP131" i="1"/>
  <c r="AQ131" i="1"/>
  <c r="AR131" i="1"/>
  <c r="AS131" i="1"/>
  <c r="AT131" i="1"/>
  <c r="AU131" i="1"/>
  <c r="AV131" i="1"/>
  <c r="AW131" i="1"/>
  <c r="AX131" i="1"/>
  <c r="AY131" i="1"/>
  <c r="AZ131" i="1"/>
  <c r="BA131" i="1"/>
  <c r="BB131" i="1"/>
  <c r="BD131" i="1"/>
  <c r="BF131" i="1"/>
  <c r="BI131" i="1"/>
  <c r="BJ131" i="1"/>
  <c r="BK131" i="1"/>
  <c r="BL131" i="1"/>
  <c r="BM131" i="1"/>
  <c r="BN131" i="1"/>
  <c r="BO131" i="1"/>
  <c r="BP131" i="1"/>
  <c r="BQ131" i="1"/>
  <c r="BR131" i="1"/>
  <c r="BS131" i="1"/>
  <c r="BT131" i="1"/>
  <c r="BU131" i="1"/>
  <c r="BV131" i="1"/>
  <c r="BW131" i="1"/>
  <c r="BX131" i="1"/>
  <c r="BY131" i="1"/>
  <c r="BZ131" i="1"/>
  <c r="CA131" i="1"/>
  <c r="CB131" i="1"/>
  <c r="CC131" i="1"/>
  <c r="CD131" i="1"/>
  <c r="CE131" i="1"/>
  <c r="CF131" i="1"/>
  <c r="CG131" i="1"/>
  <c r="CH131" i="1"/>
  <c r="CI131" i="1"/>
  <c r="CJ131" i="1"/>
  <c r="CK131" i="1"/>
  <c r="B132" i="1"/>
  <c r="C132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U132" i="1"/>
  <c r="V132" i="1"/>
  <c r="W132" i="1"/>
  <c r="X132" i="1"/>
  <c r="Y132" i="1"/>
  <c r="Z132" i="1"/>
  <c r="AA132" i="1"/>
  <c r="AB132" i="1"/>
  <c r="AC132" i="1"/>
  <c r="AD132" i="1"/>
  <c r="AE132" i="1"/>
  <c r="AG132" i="1"/>
  <c r="AH132" i="1"/>
  <c r="AI132" i="1"/>
  <c r="AJ132" i="1"/>
  <c r="AK132" i="1"/>
  <c r="AL132" i="1"/>
  <c r="AM132" i="1"/>
  <c r="AN132" i="1"/>
  <c r="AO132" i="1"/>
  <c r="AP132" i="1"/>
  <c r="AQ132" i="1"/>
  <c r="AR132" i="1"/>
  <c r="AS132" i="1"/>
  <c r="AT132" i="1"/>
  <c r="AU132" i="1"/>
  <c r="AV132" i="1"/>
  <c r="AW132" i="1"/>
  <c r="AX132" i="1"/>
  <c r="AY132" i="1"/>
  <c r="AZ132" i="1"/>
  <c r="BA132" i="1"/>
  <c r="BB132" i="1"/>
  <c r="BD132" i="1"/>
  <c r="BF132" i="1"/>
  <c r="BI132" i="1"/>
  <c r="BJ132" i="1"/>
  <c r="BK132" i="1"/>
  <c r="BL132" i="1"/>
  <c r="BM132" i="1"/>
  <c r="BN132" i="1"/>
  <c r="BO132" i="1"/>
  <c r="BP132" i="1"/>
  <c r="BQ132" i="1"/>
  <c r="BR132" i="1"/>
  <c r="BS132" i="1"/>
  <c r="BT132" i="1"/>
  <c r="BU132" i="1"/>
  <c r="BV132" i="1"/>
  <c r="BW132" i="1"/>
  <c r="BX132" i="1"/>
  <c r="BY132" i="1"/>
  <c r="BZ132" i="1"/>
  <c r="CA132" i="1"/>
  <c r="CB132" i="1"/>
  <c r="CC132" i="1"/>
  <c r="CD132" i="1"/>
  <c r="CE132" i="1"/>
  <c r="CF132" i="1"/>
  <c r="CG132" i="1"/>
  <c r="CH132" i="1"/>
  <c r="CI132" i="1"/>
  <c r="CJ132" i="1"/>
  <c r="CK132" i="1"/>
  <c r="B133" i="1"/>
  <c r="C133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U133" i="1"/>
  <c r="V133" i="1"/>
  <c r="W133" i="1"/>
  <c r="X133" i="1"/>
  <c r="Y133" i="1"/>
  <c r="Z133" i="1"/>
  <c r="AA133" i="1"/>
  <c r="AB133" i="1"/>
  <c r="AC133" i="1"/>
  <c r="AD133" i="1"/>
  <c r="AE133" i="1"/>
  <c r="AF133" i="1"/>
  <c r="AG133" i="1"/>
  <c r="AH133" i="1"/>
  <c r="AI133" i="1"/>
  <c r="AJ133" i="1"/>
  <c r="AK133" i="1"/>
  <c r="AL133" i="1"/>
  <c r="AM133" i="1"/>
  <c r="AN133" i="1"/>
  <c r="AO133" i="1"/>
  <c r="AP133" i="1"/>
  <c r="AQ133" i="1"/>
  <c r="AR133" i="1"/>
  <c r="AS133" i="1"/>
  <c r="AT133" i="1"/>
  <c r="AU133" i="1"/>
  <c r="AV133" i="1"/>
  <c r="AW133" i="1"/>
  <c r="AX133" i="1"/>
  <c r="AY133" i="1"/>
  <c r="AZ133" i="1"/>
  <c r="BA133" i="1"/>
  <c r="BB133" i="1"/>
  <c r="BC133" i="1"/>
  <c r="BD133" i="1"/>
  <c r="BE133" i="1"/>
  <c r="BF133" i="1"/>
  <c r="BG133" i="1"/>
  <c r="BH133" i="1"/>
  <c r="BI133" i="1"/>
  <c r="BJ133" i="1"/>
  <c r="BK133" i="1"/>
  <c r="BL133" i="1"/>
  <c r="BM133" i="1"/>
  <c r="BN133" i="1"/>
  <c r="BO133" i="1"/>
  <c r="BP133" i="1"/>
  <c r="BQ133" i="1"/>
  <c r="BR133" i="1"/>
  <c r="BS133" i="1"/>
  <c r="BT133" i="1"/>
  <c r="BU133" i="1"/>
  <c r="BV133" i="1"/>
  <c r="BW133" i="1"/>
  <c r="BX133" i="1"/>
  <c r="BY133" i="1"/>
  <c r="BZ133" i="1"/>
  <c r="CA133" i="1"/>
  <c r="CB133" i="1"/>
  <c r="CC133" i="1"/>
  <c r="CD133" i="1"/>
  <c r="CE133" i="1"/>
  <c r="CF133" i="1"/>
  <c r="CG133" i="1"/>
  <c r="CH133" i="1"/>
  <c r="CI133" i="1"/>
  <c r="CJ133" i="1"/>
  <c r="CK133" i="1"/>
  <c r="B134" i="1"/>
  <c r="C134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AD134" i="1"/>
  <c r="AE134" i="1"/>
  <c r="AF134" i="1"/>
  <c r="AG134" i="1"/>
  <c r="AH134" i="1"/>
  <c r="AI134" i="1"/>
  <c r="AJ134" i="1"/>
  <c r="AK134" i="1"/>
  <c r="AL134" i="1"/>
  <c r="AM134" i="1"/>
  <c r="AN134" i="1"/>
  <c r="AO134" i="1"/>
  <c r="AP134" i="1"/>
  <c r="AQ134" i="1"/>
  <c r="AR134" i="1"/>
  <c r="AS134" i="1"/>
  <c r="AT134" i="1"/>
  <c r="AU134" i="1"/>
  <c r="AV134" i="1"/>
  <c r="AW134" i="1"/>
  <c r="AX134" i="1"/>
  <c r="AY134" i="1"/>
  <c r="AZ134" i="1"/>
  <c r="BA134" i="1"/>
  <c r="BB134" i="1"/>
  <c r="BC134" i="1"/>
  <c r="BD134" i="1"/>
  <c r="BE134" i="1"/>
  <c r="BF134" i="1"/>
  <c r="BG134" i="1"/>
  <c r="BH134" i="1"/>
  <c r="BI134" i="1"/>
  <c r="BJ134" i="1"/>
  <c r="BK134" i="1"/>
  <c r="BL134" i="1"/>
  <c r="BM134" i="1"/>
  <c r="BN134" i="1"/>
  <c r="BO134" i="1"/>
  <c r="BP134" i="1"/>
  <c r="BQ134" i="1"/>
  <c r="BR134" i="1"/>
  <c r="BS134" i="1"/>
  <c r="BT134" i="1"/>
  <c r="BU134" i="1"/>
  <c r="BV134" i="1"/>
  <c r="BW134" i="1"/>
  <c r="BX134" i="1"/>
  <c r="BY134" i="1"/>
  <c r="BZ134" i="1"/>
  <c r="CA134" i="1"/>
  <c r="CB134" i="1"/>
  <c r="CC134" i="1"/>
  <c r="CD134" i="1"/>
  <c r="CE134" i="1"/>
  <c r="CF134" i="1"/>
  <c r="CG134" i="1"/>
  <c r="CH134" i="1"/>
  <c r="CI134" i="1"/>
  <c r="CJ134" i="1"/>
  <c r="CK134" i="1"/>
  <c r="B135" i="1"/>
  <c r="C135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AD135" i="1"/>
  <c r="AE135" i="1"/>
  <c r="AG135" i="1"/>
  <c r="AH135" i="1"/>
  <c r="AI135" i="1"/>
  <c r="AJ135" i="1"/>
  <c r="AK135" i="1"/>
  <c r="AL135" i="1"/>
  <c r="AM135" i="1"/>
  <c r="AN135" i="1"/>
  <c r="AO135" i="1"/>
  <c r="AP135" i="1"/>
  <c r="AQ135" i="1"/>
  <c r="AR135" i="1"/>
  <c r="AS135" i="1"/>
  <c r="AT135" i="1"/>
  <c r="AU135" i="1"/>
  <c r="AV135" i="1"/>
  <c r="AW135" i="1"/>
  <c r="AX135" i="1"/>
  <c r="AY135" i="1"/>
  <c r="AZ135" i="1"/>
  <c r="BA135" i="1"/>
  <c r="BB135" i="1"/>
  <c r="BC135" i="1"/>
  <c r="BD135" i="1"/>
  <c r="BE135" i="1"/>
  <c r="BF135" i="1"/>
  <c r="BG135" i="1"/>
  <c r="BI135" i="1"/>
  <c r="BJ135" i="1"/>
  <c r="BK135" i="1"/>
  <c r="BL135" i="1"/>
  <c r="BM135" i="1"/>
  <c r="BN135" i="1"/>
  <c r="BO135" i="1"/>
  <c r="BP135" i="1"/>
  <c r="BQ135" i="1"/>
  <c r="BR135" i="1"/>
  <c r="BS135" i="1"/>
  <c r="BT135" i="1"/>
  <c r="BU135" i="1"/>
  <c r="BV135" i="1"/>
  <c r="BW135" i="1"/>
  <c r="BX135" i="1"/>
  <c r="BY135" i="1"/>
  <c r="BZ135" i="1"/>
  <c r="CA135" i="1"/>
  <c r="CB135" i="1"/>
  <c r="CC135" i="1"/>
  <c r="CD135" i="1"/>
  <c r="CE135" i="1"/>
  <c r="CF135" i="1"/>
  <c r="CG135" i="1"/>
  <c r="CH135" i="1"/>
  <c r="CI135" i="1"/>
  <c r="CJ135" i="1"/>
  <c r="CK135" i="1"/>
  <c r="B136" i="1"/>
  <c r="C136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V136" i="1"/>
  <c r="W136" i="1"/>
  <c r="X136" i="1"/>
  <c r="Y136" i="1"/>
  <c r="Z136" i="1"/>
  <c r="AA136" i="1"/>
  <c r="AB136" i="1"/>
  <c r="AC136" i="1"/>
  <c r="AD136" i="1"/>
  <c r="AE136" i="1"/>
  <c r="AG136" i="1"/>
  <c r="AH136" i="1"/>
  <c r="AI136" i="1"/>
  <c r="AJ136" i="1"/>
  <c r="AK136" i="1"/>
  <c r="AL136" i="1"/>
  <c r="AM136" i="1"/>
  <c r="AN136" i="1"/>
  <c r="AO136" i="1"/>
  <c r="AP136" i="1"/>
  <c r="AQ136" i="1"/>
  <c r="AR136" i="1"/>
  <c r="AS136" i="1"/>
  <c r="AT136" i="1"/>
  <c r="AU136" i="1"/>
  <c r="AV136" i="1"/>
  <c r="AW136" i="1"/>
  <c r="AX136" i="1"/>
  <c r="AY136" i="1"/>
  <c r="AZ136" i="1"/>
  <c r="BA136" i="1"/>
  <c r="BB136" i="1"/>
  <c r="BC136" i="1"/>
  <c r="BD136" i="1"/>
  <c r="BE136" i="1"/>
  <c r="BF136" i="1"/>
  <c r="BG136" i="1"/>
  <c r="BI136" i="1"/>
  <c r="BJ136" i="1"/>
  <c r="BK136" i="1"/>
  <c r="BL136" i="1"/>
  <c r="BM136" i="1"/>
  <c r="BN136" i="1"/>
  <c r="BO136" i="1"/>
  <c r="BP136" i="1"/>
  <c r="BQ136" i="1"/>
  <c r="BR136" i="1"/>
  <c r="BS136" i="1"/>
  <c r="BT136" i="1"/>
  <c r="BU136" i="1"/>
  <c r="BV136" i="1"/>
  <c r="BW136" i="1"/>
  <c r="BX136" i="1"/>
  <c r="BY136" i="1"/>
  <c r="BZ136" i="1"/>
  <c r="CA136" i="1"/>
  <c r="CB136" i="1"/>
  <c r="CC136" i="1"/>
  <c r="CD136" i="1"/>
  <c r="CE136" i="1"/>
  <c r="CF136" i="1"/>
  <c r="CG136" i="1"/>
  <c r="CH136" i="1"/>
  <c r="CI136" i="1"/>
  <c r="CJ136" i="1"/>
  <c r="CK136" i="1"/>
  <c r="B137" i="1"/>
  <c r="C137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AD137" i="1"/>
  <c r="AE137" i="1"/>
  <c r="AG137" i="1"/>
  <c r="AH137" i="1"/>
  <c r="AI137" i="1"/>
  <c r="AJ137" i="1"/>
  <c r="AK137" i="1"/>
  <c r="AL137" i="1"/>
  <c r="AM137" i="1"/>
  <c r="AN137" i="1"/>
  <c r="AO137" i="1"/>
  <c r="AP137" i="1"/>
  <c r="AQ137" i="1"/>
  <c r="AR137" i="1"/>
  <c r="AS137" i="1"/>
  <c r="AT137" i="1"/>
  <c r="AU137" i="1"/>
  <c r="AV137" i="1"/>
  <c r="AW137" i="1"/>
  <c r="AX137" i="1"/>
  <c r="AY137" i="1"/>
  <c r="AZ137" i="1"/>
  <c r="BA137" i="1"/>
  <c r="BB137" i="1"/>
  <c r="BD137" i="1"/>
  <c r="BF137" i="1"/>
  <c r="BI137" i="1"/>
  <c r="BJ137" i="1"/>
  <c r="BK137" i="1"/>
  <c r="BL137" i="1"/>
  <c r="BM137" i="1"/>
  <c r="BN137" i="1"/>
  <c r="BN138" i="1" s="1"/>
  <c r="BN141" i="1" s="1"/>
  <c r="BO137" i="1"/>
  <c r="BP137" i="1"/>
  <c r="BQ137" i="1"/>
  <c r="BR137" i="1"/>
  <c r="BS137" i="1"/>
  <c r="BT137" i="1"/>
  <c r="BU137" i="1"/>
  <c r="BV137" i="1"/>
  <c r="BW137" i="1"/>
  <c r="BX137" i="1"/>
  <c r="BY137" i="1"/>
  <c r="BZ137" i="1"/>
  <c r="CA137" i="1"/>
  <c r="CB137" i="1"/>
  <c r="CC137" i="1"/>
  <c r="CD137" i="1"/>
  <c r="CE137" i="1"/>
  <c r="CF137" i="1"/>
  <c r="CG137" i="1"/>
  <c r="CH137" i="1"/>
  <c r="CI137" i="1"/>
  <c r="CJ137" i="1"/>
  <c r="CK137" i="1"/>
  <c r="B138" i="1"/>
  <c r="C138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U138" i="1"/>
  <c r="V138" i="1"/>
  <c r="W138" i="1"/>
  <c r="X138" i="1"/>
  <c r="Y138" i="1"/>
  <c r="Z138" i="1"/>
  <c r="AA138" i="1"/>
  <c r="AB138" i="1"/>
  <c r="AC138" i="1"/>
  <c r="AD138" i="1"/>
  <c r="AE138" i="1"/>
  <c r="AG138" i="1"/>
  <c r="AH138" i="1"/>
  <c r="AI138" i="1"/>
  <c r="AJ138" i="1"/>
  <c r="AK138" i="1"/>
  <c r="AL138" i="1"/>
  <c r="AM138" i="1"/>
  <c r="AN138" i="1"/>
  <c r="AO138" i="1"/>
  <c r="AP138" i="1"/>
  <c r="AQ138" i="1"/>
  <c r="AR138" i="1"/>
  <c r="AS138" i="1"/>
  <c r="AT138" i="1"/>
  <c r="AU138" i="1"/>
  <c r="AV138" i="1"/>
  <c r="AW138" i="1"/>
  <c r="AX138" i="1"/>
  <c r="AY138" i="1"/>
  <c r="AZ138" i="1"/>
  <c r="BA138" i="1"/>
  <c r="BB138" i="1"/>
  <c r="BD138" i="1"/>
  <c r="BF138" i="1"/>
  <c r="BI138" i="1"/>
  <c r="BJ138" i="1"/>
  <c r="BK138" i="1"/>
  <c r="BL138" i="1"/>
  <c r="BM138" i="1"/>
  <c r="BO138" i="1"/>
  <c r="BP138" i="1"/>
  <c r="BQ138" i="1"/>
  <c r="BR138" i="1"/>
  <c r="BS138" i="1"/>
  <c r="BT138" i="1"/>
  <c r="BU138" i="1"/>
  <c r="BV138" i="1"/>
  <c r="BW138" i="1"/>
  <c r="BX138" i="1"/>
  <c r="BY138" i="1"/>
  <c r="BZ138" i="1"/>
  <c r="CA138" i="1"/>
  <c r="CB138" i="1"/>
  <c r="CC138" i="1"/>
  <c r="CD138" i="1"/>
  <c r="CE138" i="1"/>
  <c r="CF138" i="1"/>
  <c r="CG138" i="1"/>
  <c r="CH138" i="1"/>
  <c r="CI138" i="1"/>
  <c r="CJ138" i="1"/>
  <c r="CK138" i="1"/>
  <c r="B139" i="1"/>
  <c r="C139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AD139" i="1"/>
  <c r="AE139" i="1"/>
  <c r="AG139" i="1"/>
  <c r="AH139" i="1"/>
  <c r="AI139" i="1"/>
  <c r="AJ139" i="1"/>
  <c r="AK139" i="1"/>
  <c r="AL139" i="1"/>
  <c r="AM139" i="1"/>
  <c r="AN139" i="1"/>
  <c r="AO139" i="1"/>
  <c r="AP139" i="1"/>
  <c r="AQ139" i="1"/>
  <c r="AR139" i="1"/>
  <c r="AS139" i="1"/>
  <c r="AT139" i="1"/>
  <c r="AU139" i="1"/>
  <c r="AV139" i="1"/>
  <c r="AW139" i="1"/>
  <c r="AX139" i="1"/>
  <c r="AY139" i="1"/>
  <c r="AZ139" i="1"/>
  <c r="BA139" i="1"/>
  <c r="BB139" i="1"/>
  <c r="BC139" i="1"/>
  <c r="BD139" i="1"/>
  <c r="BE139" i="1"/>
  <c r="BF139" i="1"/>
  <c r="BG139" i="1"/>
  <c r="BI139" i="1"/>
  <c r="BJ139" i="1"/>
  <c r="BK139" i="1"/>
  <c r="BL139" i="1"/>
  <c r="BM139" i="1"/>
  <c r="BN139" i="1"/>
  <c r="BO139" i="1"/>
  <c r="BP139" i="1"/>
  <c r="BQ139" i="1"/>
  <c r="BR139" i="1"/>
  <c r="BS139" i="1"/>
  <c r="BT139" i="1"/>
  <c r="BU139" i="1"/>
  <c r="BV139" i="1"/>
  <c r="BW139" i="1"/>
  <c r="BX139" i="1"/>
  <c r="BY139" i="1"/>
  <c r="BZ139" i="1"/>
  <c r="CA139" i="1"/>
  <c r="CB139" i="1"/>
  <c r="CC139" i="1"/>
  <c r="CD139" i="1"/>
  <c r="CE139" i="1"/>
  <c r="CF139" i="1"/>
  <c r="CG139" i="1"/>
  <c r="CH139" i="1"/>
  <c r="CI139" i="1"/>
  <c r="CJ139" i="1"/>
  <c r="CK139" i="1"/>
  <c r="B140" i="1"/>
  <c r="C140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AD140" i="1"/>
  <c r="AE140" i="1"/>
  <c r="AG140" i="1"/>
  <c r="AH140" i="1"/>
  <c r="AI140" i="1"/>
  <c r="AJ140" i="1"/>
  <c r="AK140" i="1"/>
  <c r="AL140" i="1"/>
  <c r="AM140" i="1"/>
  <c r="AN140" i="1"/>
  <c r="AO140" i="1"/>
  <c r="AP140" i="1"/>
  <c r="AQ140" i="1"/>
  <c r="AR140" i="1"/>
  <c r="AS140" i="1"/>
  <c r="AT140" i="1"/>
  <c r="AU140" i="1"/>
  <c r="AV140" i="1"/>
  <c r="AW140" i="1"/>
  <c r="AX140" i="1"/>
  <c r="AY140" i="1"/>
  <c r="AZ140" i="1"/>
  <c r="BA140" i="1"/>
  <c r="BB140" i="1"/>
  <c r="BD140" i="1"/>
  <c r="BF140" i="1"/>
  <c r="BI140" i="1"/>
  <c r="BJ140" i="1"/>
  <c r="BK140" i="1"/>
  <c r="BL140" i="1"/>
  <c r="BM140" i="1"/>
  <c r="BN140" i="1"/>
  <c r="BO140" i="1"/>
  <c r="BP140" i="1"/>
  <c r="BQ140" i="1"/>
  <c r="BR140" i="1"/>
  <c r="BS140" i="1"/>
  <c r="BT140" i="1"/>
  <c r="BU140" i="1"/>
  <c r="BV140" i="1"/>
  <c r="BW140" i="1"/>
  <c r="BX140" i="1"/>
  <c r="BY140" i="1"/>
  <c r="BZ140" i="1"/>
  <c r="CA140" i="1"/>
  <c r="CB140" i="1"/>
  <c r="CC140" i="1"/>
  <c r="CD140" i="1"/>
  <c r="CE140" i="1"/>
  <c r="CF140" i="1"/>
  <c r="CG140" i="1"/>
  <c r="CH140" i="1"/>
  <c r="CI140" i="1"/>
  <c r="CJ140" i="1"/>
  <c r="CK140" i="1"/>
  <c r="B141" i="1"/>
  <c r="C141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S141" i="1"/>
  <c r="T141" i="1"/>
  <c r="U141" i="1"/>
  <c r="V141" i="1"/>
  <c r="W141" i="1"/>
  <c r="X141" i="1"/>
  <c r="Y141" i="1"/>
  <c r="Z141" i="1"/>
  <c r="AA141" i="1"/>
  <c r="AB141" i="1"/>
  <c r="AC141" i="1"/>
  <c r="AD141" i="1"/>
  <c r="AE141" i="1"/>
  <c r="AG141" i="1"/>
  <c r="AH141" i="1"/>
  <c r="AI141" i="1"/>
  <c r="AJ141" i="1"/>
  <c r="AK141" i="1"/>
  <c r="AL141" i="1"/>
  <c r="AM141" i="1"/>
  <c r="AN141" i="1"/>
  <c r="AO141" i="1"/>
  <c r="AP141" i="1"/>
  <c r="AQ141" i="1"/>
  <c r="AR141" i="1"/>
  <c r="AS141" i="1"/>
  <c r="AT141" i="1"/>
  <c r="AU141" i="1"/>
  <c r="AV141" i="1"/>
  <c r="AW141" i="1"/>
  <c r="AX141" i="1"/>
  <c r="AY141" i="1"/>
  <c r="AZ141" i="1"/>
  <c r="BA141" i="1"/>
  <c r="BB141" i="1"/>
  <c r="BD141" i="1"/>
  <c r="BF141" i="1"/>
  <c r="BI141" i="1"/>
  <c r="BJ141" i="1"/>
  <c r="BK141" i="1"/>
  <c r="BL141" i="1"/>
  <c r="BM141" i="1"/>
  <c r="BO141" i="1"/>
  <c r="BP141" i="1"/>
  <c r="BQ141" i="1"/>
  <c r="BR141" i="1"/>
  <c r="BS141" i="1"/>
  <c r="BT141" i="1"/>
  <c r="BU141" i="1"/>
  <c r="BV141" i="1"/>
  <c r="BW141" i="1"/>
  <c r="BX141" i="1"/>
  <c r="BY141" i="1"/>
  <c r="BZ141" i="1"/>
  <c r="CA141" i="1"/>
  <c r="CB141" i="1"/>
  <c r="CC141" i="1"/>
  <c r="CD141" i="1"/>
  <c r="CE141" i="1"/>
  <c r="CF141" i="1"/>
  <c r="CG141" i="1"/>
  <c r="CH141" i="1"/>
  <c r="CI141" i="1"/>
  <c r="CJ141" i="1"/>
  <c r="CK141" i="1"/>
  <c r="B142" i="1"/>
  <c r="C142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U142" i="1"/>
  <c r="V142" i="1"/>
  <c r="W142" i="1"/>
  <c r="X142" i="1"/>
  <c r="Y142" i="1"/>
  <c r="Z142" i="1"/>
  <c r="AA142" i="1"/>
  <c r="AB142" i="1"/>
  <c r="AC142" i="1"/>
  <c r="AD142" i="1"/>
  <c r="AE142" i="1"/>
  <c r="AG142" i="1"/>
  <c r="AH142" i="1"/>
  <c r="AI142" i="1"/>
  <c r="AJ142" i="1"/>
  <c r="AK142" i="1"/>
  <c r="AL142" i="1"/>
  <c r="AM142" i="1"/>
  <c r="AN142" i="1"/>
  <c r="AO142" i="1"/>
  <c r="AP142" i="1"/>
  <c r="AQ142" i="1"/>
  <c r="AR142" i="1"/>
  <c r="AS142" i="1"/>
  <c r="AT142" i="1"/>
  <c r="AU142" i="1"/>
  <c r="AV142" i="1"/>
  <c r="AW142" i="1"/>
  <c r="AX142" i="1"/>
  <c r="AY142" i="1"/>
  <c r="AZ142" i="1"/>
  <c r="BA142" i="1"/>
  <c r="BB142" i="1"/>
  <c r="BD142" i="1"/>
  <c r="BF142" i="1"/>
  <c r="BI142" i="1"/>
  <c r="BJ142" i="1"/>
  <c r="BK142" i="1"/>
  <c r="BL142" i="1"/>
  <c r="BM142" i="1"/>
  <c r="BO142" i="1"/>
  <c r="BP142" i="1"/>
  <c r="BQ142" i="1"/>
  <c r="BR142" i="1"/>
  <c r="BS142" i="1"/>
  <c r="BT142" i="1"/>
  <c r="BU142" i="1"/>
  <c r="BV142" i="1"/>
  <c r="BW142" i="1"/>
  <c r="BX142" i="1"/>
  <c r="BY142" i="1"/>
  <c r="BZ142" i="1"/>
  <c r="CA142" i="1"/>
  <c r="CB142" i="1"/>
  <c r="CC142" i="1"/>
  <c r="CD142" i="1"/>
  <c r="CE142" i="1"/>
  <c r="CF142" i="1"/>
  <c r="CG142" i="1"/>
  <c r="CH142" i="1"/>
  <c r="CI142" i="1"/>
  <c r="CJ142" i="1"/>
  <c r="CK142" i="1"/>
  <c r="AF42" i="1" l="1"/>
  <c r="AF135" i="1"/>
  <c r="AF136" i="1" s="1"/>
  <c r="AF41" i="1"/>
  <c r="AF126" i="1"/>
  <c r="BN142" i="1"/>
  <c r="BH126" i="1"/>
  <c r="BH41" i="1"/>
  <c r="BG131" i="1"/>
  <c r="BG41" i="1"/>
  <c r="BG137" i="1"/>
  <c r="BG138" i="1" s="1"/>
  <c r="BG141" i="1" s="1"/>
  <c r="BG132" i="1"/>
  <c r="BG140" i="1"/>
  <c r="BC140" i="1"/>
  <c r="BC137" i="1"/>
  <c r="BC138" i="1" s="1"/>
  <c r="BC141" i="1" s="1"/>
  <c r="BC132" i="1"/>
  <c r="BC130" i="1"/>
  <c r="BC42" i="1"/>
  <c r="BE137" i="1"/>
  <c r="BE138" i="1" s="1"/>
  <c r="BE141" i="1" s="1"/>
  <c r="BE140" i="1"/>
  <c r="BE132" i="1"/>
  <c r="BE127" i="1"/>
  <c r="AF130" i="1" l="1"/>
  <c r="AF139" i="1"/>
  <c r="AF127" i="1"/>
  <c r="AF128" i="1"/>
  <c r="AF131" i="1" s="1"/>
  <c r="BH127" i="1"/>
  <c r="BH130" i="1"/>
  <c r="BH139" i="1"/>
  <c r="BH128" i="1"/>
  <c r="BH131" i="1" s="1"/>
  <c r="BG142" i="1"/>
  <c r="BC142" i="1"/>
  <c r="BE142" i="1"/>
  <c r="AF137" i="1" l="1"/>
  <c r="AF138" i="1" s="1"/>
  <c r="AF141" i="1" s="1"/>
  <c r="AF140" i="1"/>
  <c r="AF132" i="1"/>
  <c r="BH140" i="1"/>
  <c r="BH132" i="1"/>
  <c r="BH137" i="1"/>
  <c r="BH138" i="1" s="1"/>
  <c r="BH141" i="1" s="1"/>
  <c r="BH142" i="1" s="1"/>
  <c r="CL10" i="1"/>
  <c r="CM10" i="1"/>
  <c r="CN10" i="1"/>
  <c r="CO10" i="1"/>
  <c r="CP10" i="1"/>
  <c r="CQ10" i="1"/>
  <c r="CR10" i="1"/>
  <c r="CL11" i="1"/>
  <c r="CM11" i="1"/>
  <c r="CN11" i="1"/>
  <c r="CO11" i="1"/>
  <c r="CP11" i="1"/>
  <c r="CQ11" i="1"/>
  <c r="CR11" i="1"/>
  <c r="CL12" i="1"/>
  <c r="CM12" i="1"/>
  <c r="CN12" i="1"/>
  <c r="CO12" i="1"/>
  <c r="CP12" i="1"/>
  <c r="CQ12" i="1"/>
  <c r="CR12" i="1"/>
  <c r="CL13" i="1"/>
  <c r="CM13" i="1"/>
  <c r="CN13" i="1"/>
  <c r="CO13" i="1"/>
  <c r="CP13" i="1"/>
  <c r="CQ13" i="1"/>
  <c r="CR13" i="1"/>
  <c r="CL14" i="1"/>
  <c r="CM14" i="1"/>
  <c r="CN14" i="1"/>
  <c r="CO14" i="1"/>
  <c r="CP14" i="1"/>
  <c r="CQ14" i="1"/>
  <c r="CR14" i="1"/>
  <c r="CL15" i="1"/>
  <c r="CM15" i="1"/>
  <c r="CN15" i="1"/>
  <c r="CO15" i="1"/>
  <c r="CP15" i="1"/>
  <c r="CQ15" i="1"/>
  <c r="CR15" i="1"/>
  <c r="CL16" i="1"/>
  <c r="CM16" i="1"/>
  <c r="CN16" i="1"/>
  <c r="CO16" i="1"/>
  <c r="CP16" i="1"/>
  <c r="CQ16" i="1"/>
  <c r="CR16" i="1"/>
  <c r="CL17" i="1"/>
  <c r="CM17" i="1"/>
  <c r="CN17" i="1"/>
  <c r="CO17" i="1"/>
  <c r="CP17" i="1"/>
  <c r="CQ17" i="1"/>
  <c r="CR17" i="1"/>
  <c r="CL18" i="1"/>
  <c r="CM18" i="1"/>
  <c r="CN18" i="1"/>
  <c r="CO18" i="1"/>
  <c r="CP18" i="1"/>
  <c r="CQ18" i="1"/>
  <c r="CR18" i="1"/>
  <c r="CL19" i="1"/>
  <c r="CM19" i="1"/>
  <c r="CN19" i="1"/>
  <c r="CO19" i="1"/>
  <c r="CP19" i="1"/>
  <c r="CQ19" i="1"/>
  <c r="CR19" i="1"/>
  <c r="CL20" i="1"/>
  <c r="CM20" i="1"/>
  <c r="CN20" i="1"/>
  <c r="CO20" i="1"/>
  <c r="CP20" i="1"/>
  <c r="CQ20" i="1"/>
  <c r="CR20" i="1"/>
  <c r="CL22" i="1"/>
  <c r="CM22" i="1"/>
  <c r="CN22" i="1"/>
  <c r="CO22" i="1"/>
  <c r="CP22" i="1"/>
  <c r="CQ22" i="1"/>
  <c r="CR22" i="1"/>
  <c r="CL23" i="1"/>
  <c r="CM23" i="1"/>
  <c r="CN23" i="1"/>
  <c r="CO23" i="1"/>
  <c r="CP23" i="1"/>
  <c r="CQ23" i="1"/>
  <c r="CR23" i="1"/>
  <c r="CL24" i="1"/>
  <c r="CM24" i="1"/>
  <c r="CN24" i="1"/>
  <c r="CO24" i="1"/>
  <c r="CP24" i="1"/>
  <c r="CQ24" i="1"/>
  <c r="CR24" i="1"/>
  <c r="CL25" i="1"/>
  <c r="CM25" i="1"/>
  <c r="CN25" i="1"/>
  <c r="CO25" i="1"/>
  <c r="CP25" i="1"/>
  <c r="CQ25" i="1"/>
  <c r="CR25" i="1"/>
  <c r="CL26" i="1"/>
  <c r="CM26" i="1"/>
  <c r="CN26" i="1"/>
  <c r="CO26" i="1"/>
  <c r="CP26" i="1"/>
  <c r="CQ26" i="1"/>
  <c r="CR26" i="1"/>
  <c r="CL27" i="1"/>
  <c r="CM27" i="1"/>
  <c r="CN27" i="1"/>
  <c r="CO27" i="1"/>
  <c r="CP27" i="1"/>
  <c r="CQ27" i="1"/>
  <c r="CR27" i="1"/>
  <c r="CL28" i="1"/>
  <c r="CM28" i="1"/>
  <c r="CN28" i="1"/>
  <c r="CO28" i="1"/>
  <c r="CP28" i="1"/>
  <c r="CQ28" i="1"/>
  <c r="CR28" i="1"/>
  <c r="CL29" i="1"/>
  <c r="CM29" i="1"/>
  <c r="CN29" i="1"/>
  <c r="CO29" i="1"/>
  <c r="CP29" i="1"/>
  <c r="CQ29" i="1"/>
  <c r="CR29" i="1"/>
  <c r="CL30" i="1"/>
  <c r="CM30" i="1"/>
  <c r="CN30" i="1"/>
  <c r="CO30" i="1"/>
  <c r="CP30" i="1"/>
  <c r="CQ30" i="1"/>
  <c r="CR30" i="1"/>
  <c r="CL31" i="1"/>
  <c r="CM31" i="1"/>
  <c r="CN31" i="1"/>
  <c r="CO31" i="1"/>
  <c r="CP31" i="1"/>
  <c r="CQ31" i="1"/>
  <c r="CR31" i="1"/>
  <c r="CL32" i="1"/>
  <c r="CM32" i="1"/>
  <c r="CN32" i="1"/>
  <c r="CO32" i="1"/>
  <c r="CP32" i="1"/>
  <c r="CQ32" i="1"/>
  <c r="CR32" i="1"/>
  <c r="CL33" i="1"/>
  <c r="CM33" i="1"/>
  <c r="CN33" i="1"/>
  <c r="CO33" i="1"/>
  <c r="CP33" i="1"/>
  <c r="CQ33" i="1"/>
  <c r="CR33" i="1"/>
  <c r="CL34" i="1"/>
  <c r="CM34" i="1"/>
  <c r="CN34" i="1"/>
  <c r="CO34" i="1"/>
  <c r="CP34" i="1"/>
  <c r="CQ34" i="1"/>
  <c r="CR34" i="1"/>
  <c r="CL35" i="1"/>
  <c r="CM35" i="1"/>
  <c r="CN35" i="1"/>
  <c r="CO35" i="1"/>
  <c r="CP35" i="1"/>
  <c r="CQ35" i="1"/>
  <c r="CR35" i="1"/>
  <c r="CL36" i="1"/>
  <c r="CM36" i="1"/>
  <c r="CN36" i="1"/>
  <c r="CO36" i="1"/>
  <c r="CP36" i="1"/>
  <c r="CQ36" i="1"/>
  <c r="CR36" i="1"/>
  <c r="CL44" i="1"/>
  <c r="CL133" i="1" s="1"/>
  <c r="CM44" i="1"/>
  <c r="CM133" i="1" s="1"/>
  <c r="CN44" i="1"/>
  <c r="CN133" i="1" s="1"/>
  <c r="CO44" i="1"/>
  <c r="CO133" i="1" s="1"/>
  <c r="CP44" i="1"/>
  <c r="CP133" i="1" s="1"/>
  <c r="CQ44" i="1"/>
  <c r="CQ133" i="1" s="1"/>
  <c r="CR44" i="1"/>
  <c r="CR133" i="1" s="1"/>
  <c r="CL45" i="1"/>
  <c r="CM45" i="1"/>
  <c r="CN45" i="1"/>
  <c r="CO45" i="1"/>
  <c r="CP45" i="1"/>
  <c r="CQ45" i="1"/>
  <c r="CR45" i="1"/>
  <c r="CL46" i="1"/>
  <c r="CM46" i="1"/>
  <c r="CN46" i="1"/>
  <c r="CO46" i="1"/>
  <c r="CP46" i="1"/>
  <c r="CQ46" i="1"/>
  <c r="CR46" i="1"/>
  <c r="CL49" i="1"/>
  <c r="CM49" i="1"/>
  <c r="CN49" i="1"/>
  <c r="CO49" i="1"/>
  <c r="CP49" i="1"/>
  <c r="CQ49" i="1"/>
  <c r="CR49" i="1"/>
  <c r="CL50" i="1"/>
  <c r="CM50" i="1"/>
  <c r="CN50" i="1"/>
  <c r="CO50" i="1"/>
  <c r="CP50" i="1"/>
  <c r="CQ50" i="1"/>
  <c r="CR50" i="1"/>
  <c r="CL51" i="1"/>
  <c r="CM51" i="1"/>
  <c r="CN51" i="1"/>
  <c r="CO51" i="1"/>
  <c r="CP51" i="1"/>
  <c r="CQ51" i="1"/>
  <c r="CR51" i="1"/>
  <c r="CL52" i="1"/>
  <c r="CM52" i="1"/>
  <c r="CN52" i="1"/>
  <c r="CO52" i="1"/>
  <c r="CP52" i="1"/>
  <c r="CQ52" i="1"/>
  <c r="CR52" i="1"/>
  <c r="CL53" i="1"/>
  <c r="CM53" i="1"/>
  <c r="CN53" i="1"/>
  <c r="CO53" i="1"/>
  <c r="CP53" i="1"/>
  <c r="CQ53" i="1"/>
  <c r="CR53" i="1"/>
  <c r="CL54" i="1"/>
  <c r="CM54" i="1"/>
  <c r="CN54" i="1"/>
  <c r="CO54" i="1"/>
  <c r="CP54" i="1"/>
  <c r="CQ54" i="1"/>
  <c r="CR54" i="1"/>
  <c r="CL58" i="1"/>
  <c r="CM58" i="1"/>
  <c r="CN58" i="1"/>
  <c r="CO58" i="1"/>
  <c r="CP58" i="1"/>
  <c r="CQ58" i="1"/>
  <c r="CR58" i="1"/>
  <c r="CL59" i="1"/>
  <c r="CM59" i="1"/>
  <c r="CN59" i="1"/>
  <c r="CO59" i="1"/>
  <c r="CP59" i="1"/>
  <c r="CQ59" i="1"/>
  <c r="CR59" i="1"/>
  <c r="CL60" i="1"/>
  <c r="CM60" i="1"/>
  <c r="CN60" i="1"/>
  <c r="CO60" i="1"/>
  <c r="CP60" i="1"/>
  <c r="CQ60" i="1"/>
  <c r="CR60" i="1"/>
  <c r="CL61" i="1"/>
  <c r="CM61" i="1"/>
  <c r="CN61" i="1"/>
  <c r="CO61" i="1"/>
  <c r="CP61" i="1"/>
  <c r="CQ61" i="1"/>
  <c r="CR61" i="1"/>
  <c r="CL62" i="1"/>
  <c r="CM62" i="1"/>
  <c r="CN62" i="1"/>
  <c r="CO62" i="1"/>
  <c r="CP62" i="1"/>
  <c r="CQ62" i="1"/>
  <c r="CR62" i="1"/>
  <c r="CL63" i="1"/>
  <c r="CM63" i="1"/>
  <c r="CN63" i="1"/>
  <c r="CO63" i="1"/>
  <c r="CP63" i="1"/>
  <c r="CQ63" i="1"/>
  <c r="CR63" i="1"/>
  <c r="CL64" i="1"/>
  <c r="CM64" i="1"/>
  <c r="CN64" i="1"/>
  <c r="CO64" i="1"/>
  <c r="CP64" i="1"/>
  <c r="CQ64" i="1"/>
  <c r="CR64" i="1"/>
  <c r="CL65" i="1"/>
  <c r="CM65" i="1"/>
  <c r="CN65" i="1"/>
  <c r="CO65" i="1"/>
  <c r="CP65" i="1"/>
  <c r="CQ65" i="1"/>
  <c r="CR65" i="1"/>
  <c r="CL66" i="1"/>
  <c r="CM66" i="1"/>
  <c r="CN66" i="1"/>
  <c r="CO66" i="1"/>
  <c r="CP66" i="1"/>
  <c r="CQ66" i="1"/>
  <c r="CR66" i="1"/>
  <c r="CL67" i="1"/>
  <c r="CM67" i="1"/>
  <c r="CN67" i="1"/>
  <c r="CO67" i="1"/>
  <c r="CP67" i="1"/>
  <c r="CQ67" i="1"/>
  <c r="CR67" i="1"/>
  <c r="CL68" i="1"/>
  <c r="CM68" i="1"/>
  <c r="CN68" i="1"/>
  <c r="CO68" i="1"/>
  <c r="CP68" i="1"/>
  <c r="CQ68" i="1"/>
  <c r="CR68" i="1"/>
  <c r="CL69" i="1"/>
  <c r="CM69" i="1"/>
  <c r="CN69" i="1"/>
  <c r="CO69" i="1"/>
  <c r="CP69" i="1"/>
  <c r="CQ69" i="1"/>
  <c r="CR69" i="1"/>
  <c r="CL75" i="1"/>
  <c r="CM75" i="1"/>
  <c r="CN75" i="1"/>
  <c r="CO75" i="1"/>
  <c r="CP75" i="1"/>
  <c r="CQ75" i="1"/>
  <c r="CR75" i="1"/>
  <c r="CL76" i="1"/>
  <c r="CM76" i="1"/>
  <c r="CN76" i="1"/>
  <c r="CO76" i="1"/>
  <c r="CP76" i="1"/>
  <c r="CQ76" i="1"/>
  <c r="CR76" i="1"/>
  <c r="CL77" i="1"/>
  <c r="CM77" i="1"/>
  <c r="CN77" i="1"/>
  <c r="CO77" i="1"/>
  <c r="CP77" i="1"/>
  <c r="CQ77" i="1"/>
  <c r="CR77" i="1"/>
  <c r="CL78" i="1"/>
  <c r="CM78" i="1"/>
  <c r="CN78" i="1"/>
  <c r="CO78" i="1"/>
  <c r="CP78" i="1"/>
  <c r="CQ78" i="1"/>
  <c r="CR78" i="1"/>
  <c r="CL79" i="1"/>
  <c r="CM79" i="1"/>
  <c r="CN79" i="1"/>
  <c r="CO79" i="1"/>
  <c r="CP79" i="1"/>
  <c r="CQ79" i="1"/>
  <c r="CR79" i="1"/>
  <c r="CL80" i="1"/>
  <c r="CM80" i="1"/>
  <c r="CN80" i="1"/>
  <c r="CO80" i="1"/>
  <c r="CP80" i="1"/>
  <c r="CQ80" i="1"/>
  <c r="CR80" i="1"/>
  <c r="CL81" i="1"/>
  <c r="CM81" i="1"/>
  <c r="CN81" i="1"/>
  <c r="CO81" i="1"/>
  <c r="CP81" i="1"/>
  <c r="CQ81" i="1"/>
  <c r="CR81" i="1"/>
  <c r="CL82" i="1"/>
  <c r="CM82" i="1"/>
  <c r="CN82" i="1"/>
  <c r="CO82" i="1"/>
  <c r="CP82" i="1"/>
  <c r="CQ82" i="1"/>
  <c r="CR82" i="1"/>
  <c r="CL83" i="1"/>
  <c r="CM83" i="1"/>
  <c r="CN83" i="1"/>
  <c r="CO83" i="1"/>
  <c r="CP83" i="1"/>
  <c r="CQ83" i="1"/>
  <c r="CR83" i="1"/>
  <c r="CL84" i="1"/>
  <c r="CM84" i="1"/>
  <c r="CN84" i="1"/>
  <c r="CO84" i="1"/>
  <c r="CP84" i="1"/>
  <c r="CQ84" i="1"/>
  <c r="CR84" i="1"/>
  <c r="CL85" i="1"/>
  <c r="CM85" i="1"/>
  <c r="CN85" i="1"/>
  <c r="CO85" i="1"/>
  <c r="CP85" i="1"/>
  <c r="CQ85" i="1"/>
  <c r="CR85" i="1"/>
  <c r="CL86" i="1"/>
  <c r="CM86" i="1"/>
  <c r="CN86" i="1"/>
  <c r="CO86" i="1"/>
  <c r="CP86" i="1"/>
  <c r="CQ86" i="1"/>
  <c r="CR86" i="1"/>
  <c r="CL87" i="1"/>
  <c r="CM87" i="1"/>
  <c r="CN87" i="1"/>
  <c r="CO87" i="1"/>
  <c r="CP87" i="1"/>
  <c r="CQ87" i="1"/>
  <c r="CR87" i="1"/>
  <c r="CL88" i="1"/>
  <c r="CM88" i="1"/>
  <c r="CN88" i="1"/>
  <c r="CO88" i="1"/>
  <c r="CP88" i="1"/>
  <c r="CQ88" i="1"/>
  <c r="CR88" i="1"/>
  <c r="CL89" i="1"/>
  <c r="CM89" i="1"/>
  <c r="CN89" i="1"/>
  <c r="CO89" i="1"/>
  <c r="CP89" i="1"/>
  <c r="CQ89" i="1"/>
  <c r="CR89" i="1"/>
  <c r="CL94" i="1"/>
  <c r="CM94" i="1"/>
  <c r="CN94" i="1"/>
  <c r="CO94" i="1"/>
  <c r="CP94" i="1"/>
  <c r="CQ94" i="1"/>
  <c r="CR94" i="1"/>
  <c r="CL95" i="1"/>
  <c r="CM95" i="1"/>
  <c r="CN95" i="1"/>
  <c r="CO95" i="1"/>
  <c r="CP95" i="1"/>
  <c r="CQ95" i="1"/>
  <c r="CR95" i="1"/>
  <c r="CL96" i="1"/>
  <c r="CM96" i="1"/>
  <c r="CN96" i="1"/>
  <c r="CO96" i="1"/>
  <c r="CP96" i="1"/>
  <c r="CQ96" i="1"/>
  <c r="CR96" i="1"/>
  <c r="CL97" i="1"/>
  <c r="CM97" i="1"/>
  <c r="CN97" i="1"/>
  <c r="CO97" i="1"/>
  <c r="CP97" i="1"/>
  <c r="CQ97" i="1"/>
  <c r="CR97" i="1"/>
  <c r="CL98" i="1"/>
  <c r="CM98" i="1"/>
  <c r="CN98" i="1"/>
  <c r="CO98" i="1"/>
  <c r="CP98" i="1"/>
  <c r="CQ98" i="1"/>
  <c r="CR98" i="1"/>
  <c r="CL99" i="1"/>
  <c r="CM99" i="1"/>
  <c r="CN99" i="1"/>
  <c r="CO99" i="1"/>
  <c r="CP99" i="1"/>
  <c r="CQ99" i="1"/>
  <c r="CR99" i="1"/>
  <c r="CL100" i="1"/>
  <c r="CM100" i="1"/>
  <c r="CN100" i="1"/>
  <c r="CO100" i="1"/>
  <c r="CP100" i="1"/>
  <c r="CQ100" i="1"/>
  <c r="CR100" i="1"/>
  <c r="CL103" i="1"/>
  <c r="CM103" i="1"/>
  <c r="CN103" i="1"/>
  <c r="CO103" i="1"/>
  <c r="CP103" i="1"/>
  <c r="CQ103" i="1"/>
  <c r="CR103" i="1"/>
  <c r="CL104" i="1"/>
  <c r="CM104" i="1"/>
  <c r="CN104" i="1"/>
  <c r="CO104" i="1"/>
  <c r="CP104" i="1"/>
  <c r="CQ104" i="1"/>
  <c r="CR104" i="1"/>
  <c r="CL105" i="1"/>
  <c r="CM105" i="1"/>
  <c r="CN105" i="1"/>
  <c r="CO105" i="1"/>
  <c r="CP105" i="1"/>
  <c r="CQ105" i="1"/>
  <c r="CR105" i="1"/>
  <c r="CL106" i="1"/>
  <c r="CM106" i="1"/>
  <c r="CN106" i="1"/>
  <c r="CO106" i="1"/>
  <c r="CP106" i="1"/>
  <c r="CQ106" i="1"/>
  <c r="CR106" i="1"/>
  <c r="CL107" i="1"/>
  <c r="CM107" i="1"/>
  <c r="CN107" i="1"/>
  <c r="CO107" i="1"/>
  <c r="CP107" i="1"/>
  <c r="CQ107" i="1"/>
  <c r="CR107" i="1"/>
  <c r="CL111" i="1"/>
  <c r="CM111" i="1"/>
  <c r="CN111" i="1"/>
  <c r="CO111" i="1"/>
  <c r="CP111" i="1"/>
  <c r="CQ111" i="1"/>
  <c r="CR111" i="1"/>
  <c r="CL112" i="1"/>
  <c r="CM112" i="1"/>
  <c r="CN112" i="1"/>
  <c r="CO112" i="1"/>
  <c r="CP112" i="1"/>
  <c r="CQ112" i="1"/>
  <c r="CR112" i="1"/>
  <c r="CL113" i="1"/>
  <c r="CM113" i="1"/>
  <c r="CN113" i="1"/>
  <c r="CO113" i="1"/>
  <c r="CP113" i="1"/>
  <c r="CQ113" i="1"/>
  <c r="CR113" i="1"/>
  <c r="CL114" i="1"/>
  <c r="CM114" i="1"/>
  <c r="CN114" i="1"/>
  <c r="CO114" i="1"/>
  <c r="CP114" i="1"/>
  <c r="CQ114" i="1"/>
  <c r="CR114" i="1"/>
  <c r="CL115" i="1"/>
  <c r="CM115" i="1"/>
  <c r="CN115" i="1"/>
  <c r="CO115" i="1"/>
  <c r="CP115" i="1"/>
  <c r="CQ115" i="1"/>
  <c r="CR115" i="1"/>
  <c r="CL116" i="1"/>
  <c r="CM116" i="1"/>
  <c r="CN116" i="1"/>
  <c r="CO116" i="1"/>
  <c r="CP116" i="1"/>
  <c r="CQ116" i="1"/>
  <c r="CR116" i="1"/>
  <c r="CL117" i="1"/>
  <c r="CM117" i="1"/>
  <c r="CN117" i="1"/>
  <c r="CO117" i="1"/>
  <c r="CP117" i="1"/>
  <c r="CQ117" i="1"/>
  <c r="CR117" i="1"/>
  <c r="CL118" i="1"/>
  <c r="CM118" i="1"/>
  <c r="CN118" i="1"/>
  <c r="CO118" i="1"/>
  <c r="CP118" i="1"/>
  <c r="CQ118" i="1"/>
  <c r="CR118" i="1"/>
  <c r="CL119" i="1"/>
  <c r="CM119" i="1"/>
  <c r="CN119" i="1"/>
  <c r="CO119" i="1"/>
  <c r="CP119" i="1"/>
  <c r="CQ119" i="1"/>
  <c r="CR119" i="1"/>
  <c r="CL120" i="1"/>
  <c r="CM120" i="1"/>
  <c r="CN120" i="1"/>
  <c r="CO120" i="1"/>
  <c r="CP120" i="1"/>
  <c r="CQ120" i="1"/>
  <c r="CR120" i="1"/>
  <c r="CR9" i="1"/>
  <c r="CQ9" i="1"/>
  <c r="CP9" i="1"/>
  <c r="CO9" i="1"/>
  <c r="CN9" i="1"/>
  <c r="CM9" i="1"/>
  <c r="CS36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22" i="1"/>
  <c r="CL9" i="1"/>
  <c r="AF142" i="1" l="1"/>
  <c r="CR134" i="1"/>
  <c r="CR121" i="1"/>
  <c r="CR129" i="1"/>
  <c r="CR108" i="1"/>
  <c r="CR93" i="1"/>
  <c r="CR74" i="1"/>
  <c r="CR70" i="1"/>
  <c r="CR55" i="1"/>
  <c r="CR125" i="1"/>
  <c r="CR135" i="1" s="1"/>
  <c r="CR136" i="1" s="1"/>
  <c r="CR37" i="1"/>
  <c r="CR39" i="1" s="1"/>
  <c r="CR40" i="1"/>
  <c r="CR21" i="1"/>
  <c r="CR124" i="1"/>
  <c r="CQ55" i="1"/>
  <c r="CQ134" i="1"/>
  <c r="CQ74" i="1"/>
  <c r="CQ121" i="1"/>
  <c r="CQ108" i="1"/>
  <c r="CQ129" i="1"/>
  <c r="CQ93" i="1"/>
  <c r="CQ70" i="1"/>
  <c r="CQ125" i="1"/>
  <c r="CQ135" i="1" s="1"/>
  <c r="CQ136" i="1" s="1"/>
  <c r="CQ37" i="1"/>
  <c r="CQ39" i="1" s="1"/>
  <c r="CQ40" i="1"/>
  <c r="CQ21" i="1"/>
  <c r="CQ124" i="1"/>
  <c r="CP70" i="1"/>
  <c r="CP121" i="1"/>
  <c r="CP129" i="1"/>
  <c r="CP108" i="1"/>
  <c r="CP93" i="1"/>
  <c r="CP74" i="1"/>
  <c r="CP55" i="1"/>
  <c r="CP134" i="1"/>
  <c r="CP125" i="1"/>
  <c r="CP135" i="1" s="1"/>
  <c r="CP136" i="1" s="1"/>
  <c r="CP37" i="1"/>
  <c r="CP39" i="1" s="1"/>
  <c r="CP40" i="1"/>
  <c r="CP124" i="1"/>
  <c r="CP21" i="1"/>
  <c r="CO134" i="1"/>
  <c r="CO93" i="1"/>
  <c r="CO121" i="1"/>
  <c r="CO108" i="1"/>
  <c r="CO129" i="1"/>
  <c r="CO74" i="1"/>
  <c r="CO70" i="1"/>
  <c r="CO55" i="1"/>
  <c r="CO37" i="1"/>
  <c r="CO39" i="1" s="1"/>
  <c r="CO125" i="1"/>
  <c r="CO135" i="1" s="1"/>
  <c r="CO136" i="1" s="1"/>
  <c r="CO40" i="1"/>
  <c r="CO21" i="1"/>
  <c r="CO124" i="1"/>
  <c r="CN134" i="1"/>
  <c r="CN74" i="1"/>
  <c r="CN121" i="1"/>
  <c r="CN108" i="1"/>
  <c r="CN129" i="1"/>
  <c r="CN93" i="1"/>
  <c r="CN70" i="1"/>
  <c r="CN55" i="1"/>
  <c r="CN125" i="1"/>
  <c r="CN135" i="1" s="1"/>
  <c r="CN136" i="1" s="1"/>
  <c r="CN37" i="1"/>
  <c r="CN39" i="1" s="1"/>
  <c r="CN124" i="1"/>
  <c r="CN40" i="1"/>
  <c r="CN21" i="1"/>
  <c r="CM134" i="1"/>
  <c r="CM121" i="1"/>
  <c r="CM129" i="1"/>
  <c r="CM108" i="1"/>
  <c r="CM93" i="1"/>
  <c r="CM74" i="1"/>
  <c r="CM70" i="1"/>
  <c r="CM55" i="1"/>
  <c r="CM37" i="1"/>
  <c r="CM39" i="1" s="1"/>
  <c r="CM125" i="1"/>
  <c r="CM135" i="1" s="1"/>
  <c r="CM136" i="1" s="1"/>
  <c r="CM21" i="1"/>
  <c r="CM124" i="1"/>
  <c r="CM40" i="1"/>
  <c r="CL55" i="1"/>
  <c r="CL70" i="1"/>
  <c r="CL134" i="1"/>
  <c r="CL40" i="1"/>
  <c r="CL121" i="1"/>
  <c r="CL108" i="1"/>
  <c r="CL129" i="1"/>
  <c r="CL93" i="1"/>
  <c r="CL74" i="1"/>
  <c r="CL125" i="1"/>
  <c r="CL135" i="1" s="1"/>
  <c r="CL136" i="1" s="1"/>
  <c r="CL37" i="1"/>
  <c r="CL39" i="1" s="1"/>
  <c r="CS125" i="1"/>
  <c r="CS135" i="1" s="1"/>
  <c r="CS37" i="1"/>
  <c r="CL124" i="1"/>
  <c r="CL21" i="1"/>
  <c r="CR126" i="1" l="1"/>
  <c r="CR130" i="1" s="1"/>
  <c r="CR41" i="1"/>
  <c r="CR42" i="1"/>
  <c r="CQ126" i="1"/>
  <c r="CQ128" i="1" s="1"/>
  <c r="CQ131" i="1" s="1"/>
  <c r="CQ41" i="1"/>
  <c r="CQ42" i="1"/>
  <c r="CP126" i="1"/>
  <c r="CP130" i="1" s="1"/>
  <c r="CP41" i="1"/>
  <c r="CP42" i="1"/>
  <c r="CO126" i="1"/>
  <c r="CO127" i="1" s="1"/>
  <c r="E38" i="8" s="1"/>
  <c r="CO41" i="1"/>
  <c r="CO42" i="1"/>
  <c r="CN126" i="1"/>
  <c r="CN130" i="1" s="1"/>
  <c r="CN41" i="1"/>
  <c r="CN42" i="1"/>
  <c r="CM126" i="1"/>
  <c r="CM127" i="1" s="1"/>
  <c r="C38" i="8" s="1"/>
  <c r="CM41" i="1"/>
  <c r="CM42" i="1"/>
  <c r="CL126" i="1"/>
  <c r="CL127" i="1" s="1"/>
  <c r="B38" i="8" s="1"/>
  <c r="CL41" i="1"/>
  <c r="CL42" i="1"/>
  <c r="CS44" i="1"/>
  <c r="CS133" i="1" s="1"/>
  <c r="CS136" i="1" s="1"/>
  <c r="CR127" i="1" l="1"/>
  <c r="H38" i="8" s="1"/>
  <c r="CR139" i="1"/>
  <c r="CR128" i="1"/>
  <c r="CR131" i="1" s="1"/>
  <c r="CR137" i="1" s="1"/>
  <c r="CR138" i="1" s="1"/>
  <c r="CR141" i="1" s="1"/>
  <c r="CQ130" i="1"/>
  <c r="CQ127" i="1"/>
  <c r="G38" i="8" s="1"/>
  <c r="CQ139" i="1"/>
  <c r="CQ140" i="1"/>
  <c r="CQ132" i="1"/>
  <c r="CQ137" i="1"/>
  <c r="CQ138" i="1" s="1"/>
  <c r="CQ141" i="1" s="1"/>
  <c r="CP128" i="1"/>
  <c r="CP131" i="1" s="1"/>
  <c r="CP137" i="1" s="1"/>
  <c r="CP138" i="1" s="1"/>
  <c r="CP141" i="1" s="1"/>
  <c r="CP127" i="1"/>
  <c r="F38" i="8" s="1"/>
  <c r="CP139" i="1"/>
  <c r="CO128" i="1"/>
  <c r="CO131" i="1" s="1"/>
  <c r="CO132" i="1" s="1"/>
  <c r="CO139" i="1"/>
  <c r="CO130" i="1"/>
  <c r="CN127" i="1"/>
  <c r="D38" i="8" s="1"/>
  <c r="CN139" i="1"/>
  <c r="CN128" i="1"/>
  <c r="CN131" i="1" s="1"/>
  <c r="CN137" i="1" s="1"/>
  <c r="CN138" i="1" s="1"/>
  <c r="CN141" i="1" s="1"/>
  <c r="CM130" i="1"/>
  <c r="CM128" i="1"/>
  <c r="CM131" i="1" s="1"/>
  <c r="CM137" i="1" s="1"/>
  <c r="CM138" i="1" s="1"/>
  <c r="CM141" i="1" s="1"/>
  <c r="CM139" i="1"/>
  <c r="CL130" i="1"/>
  <c r="CL128" i="1"/>
  <c r="CL131" i="1" s="1"/>
  <c r="CL132" i="1" s="1"/>
  <c r="CL139" i="1"/>
  <c r="CP132" i="1" l="1"/>
  <c r="CP140" i="1"/>
  <c r="CP142" i="1" s="1"/>
  <c r="CR140" i="1"/>
  <c r="CR142" i="1" s="1"/>
  <c r="CR132" i="1"/>
  <c r="CQ142" i="1"/>
  <c r="CO140" i="1"/>
  <c r="CO137" i="1"/>
  <c r="CO138" i="1" s="1"/>
  <c r="CO141" i="1" s="1"/>
  <c r="CN132" i="1"/>
  <c r="CN140" i="1"/>
  <c r="CN142" i="1" s="1"/>
  <c r="CM132" i="1"/>
  <c r="CM140" i="1"/>
  <c r="CM142" i="1" s="1"/>
  <c r="CL137" i="1"/>
  <c r="CL138" i="1" s="1"/>
  <c r="CL141" i="1" s="1"/>
  <c r="CL140" i="1"/>
  <c r="B105" i="8"/>
  <c r="CO142" i="1" l="1"/>
  <c r="CL142" i="1"/>
  <c r="F7" i="8" l="1"/>
  <c r="G7" i="8"/>
  <c r="H7" i="8"/>
  <c r="F8" i="8"/>
  <c r="G8" i="8"/>
  <c r="H8" i="8"/>
  <c r="F9" i="8"/>
  <c r="G9" i="8"/>
  <c r="H9" i="8"/>
  <c r="F10" i="8"/>
  <c r="G10" i="8"/>
  <c r="H10" i="8"/>
  <c r="F11" i="8"/>
  <c r="G11" i="8"/>
  <c r="H11" i="8"/>
  <c r="F12" i="8"/>
  <c r="G12" i="8"/>
  <c r="H12" i="8"/>
  <c r="F13" i="8"/>
  <c r="G13" i="8"/>
  <c r="H13" i="8"/>
  <c r="F14" i="8"/>
  <c r="G14" i="8"/>
  <c r="H14" i="8"/>
  <c r="F15" i="8"/>
  <c r="G15" i="8"/>
  <c r="H15" i="8"/>
  <c r="F16" i="8"/>
  <c r="G16" i="8"/>
  <c r="H16" i="8"/>
  <c r="F17" i="8"/>
  <c r="G17" i="8"/>
  <c r="H17" i="8"/>
  <c r="F19" i="8"/>
  <c r="G19" i="8"/>
  <c r="H19" i="8"/>
  <c r="F20" i="8"/>
  <c r="G20" i="8"/>
  <c r="H20" i="8"/>
  <c r="F21" i="8"/>
  <c r="G21" i="8"/>
  <c r="H21" i="8"/>
  <c r="F22" i="8"/>
  <c r="G22" i="8"/>
  <c r="H22" i="8"/>
  <c r="F23" i="8"/>
  <c r="G23" i="8"/>
  <c r="H23" i="8"/>
  <c r="F24" i="8"/>
  <c r="G24" i="8"/>
  <c r="H24" i="8"/>
  <c r="F25" i="8"/>
  <c r="G25" i="8"/>
  <c r="H25" i="8"/>
  <c r="F26" i="8"/>
  <c r="G26" i="8"/>
  <c r="H26" i="8"/>
  <c r="F27" i="8"/>
  <c r="G27" i="8"/>
  <c r="H27" i="8"/>
  <c r="F28" i="8"/>
  <c r="G28" i="8"/>
  <c r="H28" i="8"/>
  <c r="F29" i="8"/>
  <c r="G29" i="8"/>
  <c r="H29" i="8"/>
  <c r="F30" i="8"/>
  <c r="G30" i="8"/>
  <c r="H30" i="8"/>
  <c r="F31" i="8"/>
  <c r="G31" i="8"/>
  <c r="H31" i="8"/>
  <c r="F32" i="8"/>
  <c r="G32" i="8"/>
  <c r="H32" i="8"/>
  <c r="F33" i="8"/>
  <c r="G33" i="8"/>
  <c r="H33" i="8"/>
  <c r="F41" i="8"/>
  <c r="G41" i="8"/>
  <c r="H41" i="8"/>
  <c r="F42" i="8"/>
  <c r="G42" i="8"/>
  <c r="H42" i="8"/>
  <c r="F43" i="8"/>
  <c r="G43" i="8"/>
  <c r="H43" i="8"/>
  <c r="F46" i="8"/>
  <c r="G46" i="8"/>
  <c r="H46" i="8"/>
  <c r="F47" i="8"/>
  <c r="G47" i="8"/>
  <c r="H47" i="8"/>
  <c r="F48" i="8"/>
  <c r="G48" i="8"/>
  <c r="H48" i="8"/>
  <c r="F49" i="8"/>
  <c r="G49" i="8"/>
  <c r="H49" i="8"/>
  <c r="F50" i="8"/>
  <c r="G50" i="8"/>
  <c r="H50" i="8"/>
  <c r="F51" i="8"/>
  <c r="G51" i="8"/>
  <c r="H51" i="8"/>
  <c r="F55" i="8"/>
  <c r="G55" i="8"/>
  <c r="H55" i="8"/>
  <c r="F56" i="8"/>
  <c r="G56" i="8"/>
  <c r="H56" i="8"/>
  <c r="F57" i="8"/>
  <c r="G57" i="8"/>
  <c r="H57" i="8"/>
  <c r="F58" i="8"/>
  <c r="G58" i="8"/>
  <c r="H58" i="8"/>
  <c r="F59" i="8"/>
  <c r="G59" i="8"/>
  <c r="H59" i="8"/>
  <c r="F60" i="8"/>
  <c r="G60" i="8"/>
  <c r="H60" i="8"/>
  <c r="F61" i="8"/>
  <c r="G61" i="8"/>
  <c r="H61" i="8"/>
  <c r="F62" i="8"/>
  <c r="G62" i="8"/>
  <c r="H62" i="8"/>
  <c r="F63" i="8"/>
  <c r="G63" i="8"/>
  <c r="H63" i="8"/>
  <c r="F64" i="8"/>
  <c r="G64" i="8"/>
  <c r="H64" i="8"/>
  <c r="F65" i="8"/>
  <c r="G65" i="8"/>
  <c r="H65" i="8"/>
  <c r="F66" i="8"/>
  <c r="G66" i="8"/>
  <c r="H66" i="8"/>
  <c r="F72" i="8"/>
  <c r="G72" i="8"/>
  <c r="H72" i="8"/>
  <c r="F73" i="8"/>
  <c r="G73" i="8"/>
  <c r="H73" i="8"/>
  <c r="F74" i="8"/>
  <c r="G74" i="8"/>
  <c r="H74" i="8"/>
  <c r="F75" i="8"/>
  <c r="G75" i="8"/>
  <c r="H75" i="8"/>
  <c r="F76" i="8"/>
  <c r="G76" i="8"/>
  <c r="H76" i="8"/>
  <c r="F77" i="8"/>
  <c r="G77" i="8"/>
  <c r="H77" i="8"/>
  <c r="F78" i="8"/>
  <c r="G78" i="8"/>
  <c r="H78" i="8"/>
  <c r="F79" i="8"/>
  <c r="G79" i="8"/>
  <c r="H79" i="8"/>
  <c r="F80" i="8"/>
  <c r="G80" i="8"/>
  <c r="H80" i="8"/>
  <c r="F81" i="8"/>
  <c r="G81" i="8"/>
  <c r="H81" i="8"/>
  <c r="F82" i="8"/>
  <c r="G82" i="8"/>
  <c r="H82" i="8"/>
  <c r="F83" i="8"/>
  <c r="G83" i="8"/>
  <c r="H83" i="8"/>
  <c r="F84" i="8"/>
  <c r="G84" i="8"/>
  <c r="H84" i="8"/>
  <c r="F85" i="8"/>
  <c r="G85" i="8"/>
  <c r="H85" i="8"/>
  <c r="F86" i="8"/>
  <c r="G86" i="8"/>
  <c r="H86" i="8"/>
  <c r="F91" i="8"/>
  <c r="G91" i="8"/>
  <c r="H91" i="8"/>
  <c r="F92" i="8"/>
  <c r="G92" i="8"/>
  <c r="H92" i="8"/>
  <c r="F93" i="8"/>
  <c r="G93" i="8"/>
  <c r="H93" i="8"/>
  <c r="F94" i="8"/>
  <c r="G94" i="8"/>
  <c r="H94" i="8"/>
  <c r="F95" i="8"/>
  <c r="G95" i="8"/>
  <c r="H95" i="8"/>
  <c r="F96" i="8"/>
  <c r="G96" i="8"/>
  <c r="H96" i="8"/>
  <c r="F97" i="8"/>
  <c r="G97" i="8"/>
  <c r="H97" i="8"/>
  <c r="F100" i="8"/>
  <c r="G100" i="8"/>
  <c r="H100" i="8"/>
  <c r="F101" i="8"/>
  <c r="G101" i="8"/>
  <c r="H101" i="8"/>
  <c r="F102" i="8"/>
  <c r="G102" i="8"/>
  <c r="H102" i="8"/>
  <c r="F103" i="8"/>
  <c r="G103" i="8"/>
  <c r="H103" i="8"/>
  <c r="F104" i="8"/>
  <c r="G104" i="8"/>
  <c r="H104" i="8"/>
  <c r="F108" i="8"/>
  <c r="G108" i="8"/>
  <c r="H108" i="8"/>
  <c r="F109" i="8"/>
  <c r="G109" i="8"/>
  <c r="H109" i="8"/>
  <c r="F110" i="8"/>
  <c r="G110" i="8"/>
  <c r="H110" i="8"/>
  <c r="F111" i="8"/>
  <c r="G111" i="8"/>
  <c r="H111" i="8"/>
  <c r="F112" i="8"/>
  <c r="G112" i="8"/>
  <c r="H112" i="8"/>
  <c r="F113" i="8"/>
  <c r="G113" i="8"/>
  <c r="H113" i="8"/>
  <c r="F114" i="8"/>
  <c r="G114" i="8"/>
  <c r="H114" i="8"/>
  <c r="F115" i="8"/>
  <c r="G115" i="8"/>
  <c r="H115" i="8"/>
  <c r="F116" i="8"/>
  <c r="G116" i="8"/>
  <c r="H116" i="8"/>
  <c r="F117" i="8"/>
  <c r="G117" i="8"/>
  <c r="H117" i="8"/>
  <c r="H6" i="8"/>
  <c r="G6" i="8"/>
  <c r="F6" i="8"/>
  <c r="E7" i="8"/>
  <c r="E8" i="8"/>
  <c r="E9" i="8"/>
  <c r="E10" i="8"/>
  <c r="E11" i="8"/>
  <c r="E12" i="8"/>
  <c r="E13" i="8"/>
  <c r="E14" i="8"/>
  <c r="E15" i="8"/>
  <c r="E16" i="8"/>
  <c r="E17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41" i="8"/>
  <c r="E42" i="8"/>
  <c r="E43" i="8"/>
  <c r="E46" i="8"/>
  <c r="E47" i="8"/>
  <c r="E48" i="8"/>
  <c r="E49" i="8"/>
  <c r="E50" i="8"/>
  <c r="E51" i="8"/>
  <c r="E55" i="8"/>
  <c r="E56" i="8"/>
  <c r="E57" i="8"/>
  <c r="E58" i="8"/>
  <c r="E59" i="8"/>
  <c r="E60" i="8"/>
  <c r="E61" i="8"/>
  <c r="E62" i="8"/>
  <c r="E63" i="8"/>
  <c r="E64" i="8"/>
  <c r="E65" i="8"/>
  <c r="E66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91" i="8"/>
  <c r="E92" i="8"/>
  <c r="E93" i="8"/>
  <c r="E94" i="8"/>
  <c r="E95" i="8"/>
  <c r="E96" i="8"/>
  <c r="E97" i="8"/>
  <c r="E100" i="8"/>
  <c r="E101" i="8"/>
  <c r="E102" i="8"/>
  <c r="E103" i="8"/>
  <c r="E104" i="8"/>
  <c r="E108" i="8"/>
  <c r="E109" i="8"/>
  <c r="E110" i="8"/>
  <c r="E111" i="8"/>
  <c r="E112" i="8"/>
  <c r="E113" i="8"/>
  <c r="E114" i="8"/>
  <c r="E115" i="8"/>
  <c r="E116" i="8"/>
  <c r="E117" i="8"/>
  <c r="E6" i="8"/>
  <c r="D7" i="8"/>
  <c r="D8" i="8"/>
  <c r="D9" i="8"/>
  <c r="D10" i="8"/>
  <c r="D11" i="8"/>
  <c r="D12" i="8"/>
  <c r="D13" i="8"/>
  <c r="D14" i="8"/>
  <c r="D15" i="8"/>
  <c r="D16" i="8"/>
  <c r="D17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41" i="8"/>
  <c r="D42" i="8"/>
  <c r="D43" i="8"/>
  <c r="D46" i="8"/>
  <c r="D47" i="8"/>
  <c r="D48" i="8"/>
  <c r="D49" i="8"/>
  <c r="D50" i="8"/>
  <c r="D51" i="8"/>
  <c r="D55" i="8"/>
  <c r="D56" i="8"/>
  <c r="D57" i="8"/>
  <c r="D58" i="8"/>
  <c r="D59" i="8"/>
  <c r="D60" i="8"/>
  <c r="D61" i="8"/>
  <c r="D62" i="8"/>
  <c r="D63" i="8"/>
  <c r="D64" i="8"/>
  <c r="D65" i="8"/>
  <c r="D66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91" i="8"/>
  <c r="D92" i="8"/>
  <c r="D93" i="8"/>
  <c r="D94" i="8"/>
  <c r="D95" i="8"/>
  <c r="D96" i="8"/>
  <c r="D97" i="8"/>
  <c r="D100" i="8"/>
  <c r="D101" i="8"/>
  <c r="D102" i="8"/>
  <c r="D103" i="8"/>
  <c r="D104" i="8"/>
  <c r="D108" i="8"/>
  <c r="D109" i="8"/>
  <c r="D110" i="8"/>
  <c r="D111" i="8"/>
  <c r="D112" i="8"/>
  <c r="D113" i="8"/>
  <c r="D114" i="8"/>
  <c r="D115" i="8"/>
  <c r="D116" i="8"/>
  <c r="D117" i="8"/>
  <c r="D6" i="8"/>
  <c r="C7" i="8"/>
  <c r="C8" i="8"/>
  <c r="C9" i="8"/>
  <c r="C10" i="8"/>
  <c r="C11" i="8"/>
  <c r="C12" i="8"/>
  <c r="C13" i="8"/>
  <c r="C14" i="8"/>
  <c r="C15" i="8"/>
  <c r="C16" i="8"/>
  <c r="C17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41" i="8"/>
  <c r="C42" i="8"/>
  <c r="C43" i="8"/>
  <c r="C46" i="8"/>
  <c r="C47" i="8"/>
  <c r="C48" i="8"/>
  <c r="C49" i="8"/>
  <c r="C50" i="8"/>
  <c r="C51" i="8"/>
  <c r="C55" i="8"/>
  <c r="C56" i="8"/>
  <c r="C57" i="8"/>
  <c r="C58" i="8"/>
  <c r="C59" i="8"/>
  <c r="C60" i="8"/>
  <c r="C61" i="8"/>
  <c r="C62" i="8"/>
  <c r="C63" i="8"/>
  <c r="C64" i="8"/>
  <c r="C65" i="8"/>
  <c r="C66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91" i="8"/>
  <c r="C92" i="8"/>
  <c r="C93" i="8"/>
  <c r="C94" i="8"/>
  <c r="C95" i="8"/>
  <c r="C96" i="8"/>
  <c r="C97" i="8"/>
  <c r="C100" i="8"/>
  <c r="C101" i="8"/>
  <c r="C102" i="8"/>
  <c r="C103" i="8"/>
  <c r="C104" i="8"/>
  <c r="C108" i="8"/>
  <c r="C109" i="8"/>
  <c r="C110" i="8"/>
  <c r="C111" i="8"/>
  <c r="C112" i="8"/>
  <c r="C113" i="8"/>
  <c r="C114" i="8"/>
  <c r="C115" i="8"/>
  <c r="C116" i="8"/>
  <c r="C117" i="8"/>
  <c r="C6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41" i="8"/>
  <c r="B42" i="8"/>
  <c r="B43" i="8"/>
  <c r="B46" i="8"/>
  <c r="B47" i="8"/>
  <c r="B48" i="8"/>
  <c r="B49" i="8"/>
  <c r="B50" i="8"/>
  <c r="B51" i="8"/>
  <c r="B55" i="8"/>
  <c r="B56" i="8"/>
  <c r="B57" i="8"/>
  <c r="B58" i="8"/>
  <c r="B59" i="8"/>
  <c r="B60" i="8"/>
  <c r="B61" i="8"/>
  <c r="B62" i="8"/>
  <c r="B63" i="8"/>
  <c r="B64" i="8"/>
  <c r="B65" i="8"/>
  <c r="B66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91" i="8"/>
  <c r="B92" i="8"/>
  <c r="B93" i="8"/>
  <c r="B94" i="8"/>
  <c r="B95" i="8"/>
  <c r="B96" i="8"/>
  <c r="B97" i="8"/>
  <c r="B100" i="8"/>
  <c r="B101" i="8"/>
  <c r="B102" i="8"/>
  <c r="B103" i="8"/>
  <c r="B104" i="8"/>
  <c r="B108" i="8"/>
  <c r="B109" i="8"/>
  <c r="B110" i="8"/>
  <c r="B111" i="8"/>
  <c r="B112" i="8"/>
  <c r="B113" i="8"/>
  <c r="B114" i="8"/>
  <c r="B115" i="8"/>
  <c r="B116" i="8"/>
  <c r="B117" i="8"/>
  <c r="B7" i="8"/>
  <c r="B8" i="8"/>
  <c r="B9" i="8"/>
  <c r="B10" i="8"/>
  <c r="B11" i="8"/>
  <c r="B12" i="8"/>
  <c r="B13" i="8"/>
  <c r="B14" i="8"/>
  <c r="B15" i="8"/>
  <c r="B16" i="8"/>
  <c r="B17" i="8"/>
  <c r="B6" i="8"/>
  <c r="I59" i="8" l="1"/>
  <c r="I117" i="8"/>
  <c r="I32" i="8"/>
  <c r="I112" i="8"/>
  <c r="I108" i="8"/>
  <c r="I58" i="8"/>
  <c r="I74" i="8"/>
  <c r="I91" i="8"/>
  <c r="I51" i="8"/>
  <c r="I24" i="8"/>
  <c r="I75" i="8"/>
  <c r="I101" i="8"/>
  <c r="I61" i="8"/>
  <c r="I43" i="8"/>
  <c r="I11" i="8"/>
  <c r="I27" i="8"/>
  <c r="I19" i="8"/>
  <c r="I16" i="8"/>
  <c r="I8" i="8"/>
  <c r="I100" i="8"/>
  <c r="I62" i="8"/>
  <c r="I84" i="8"/>
  <c r="I73" i="8"/>
  <c r="I42" i="8"/>
  <c r="I72" i="8"/>
  <c r="I66" i="8"/>
  <c r="I116" i="8"/>
  <c r="I28" i="8"/>
  <c r="I20" i="8"/>
  <c r="I12" i="8"/>
  <c r="I30" i="8"/>
  <c r="I26" i="8"/>
  <c r="I21" i="8"/>
  <c r="I10" i="8"/>
  <c r="I48" i="8"/>
  <c r="I115" i="8"/>
  <c r="I76" i="8"/>
  <c r="I114" i="8"/>
  <c r="I83" i="8"/>
  <c r="I82" i="8"/>
  <c r="I77" i="8"/>
  <c r="I92" i="8"/>
  <c r="I64" i="8"/>
  <c r="I56" i="8"/>
  <c r="I50" i="8"/>
  <c r="I113" i="8"/>
  <c r="I97" i="8"/>
  <c r="I81" i="8"/>
  <c r="I65" i="8"/>
  <c r="I57" i="8"/>
  <c r="I49" i="8"/>
  <c r="I41" i="8"/>
  <c r="I25" i="8"/>
  <c r="I31" i="8"/>
  <c r="I23" i="8"/>
  <c r="I29" i="8"/>
  <c r="I109" i="8"/>
  <c r="I93" i="8"/>
  <c r="I85" i="8"/>
  <c r="I13" i="8"/>
  <c r="I104" i="8"/>
  <c r="I96" i="8"/>
  <c r="I80" i="8"/>
  <c r="I102" i="8"/>
  <c r="I46" i="8"/>
  <c r="I22" i="8"/>
  <c r="I14" i="8"/>
  <c r="I60" i="8"/>
  <c r="I17" i="8"/>
  <c r="I9" i="8"/>
  <c r="I110" i="8"/>
  <c r="I94" i="8"/>
  <c r="I86" i="8"/>
  <c r="I78" i="8"/>
  <c r="I15" i="8"/>
  <c r="I7" i="8"/>
  <c r="I111" i="8"/>
  <c r="I103" i="8"/>
  <c r="I95" i="8"/>
  <c r="I79" i="8"/>
  <c r="I63" i="8"/>
  <c r="I55" i="8"/>
  <c r="I47" i="8"/>
  <c r="I6" i="8"/>
  <c r="I118" i="8" l="1"/>
  <c r="I105" i="8"/>
  <c r="I71" i="8"/>
  <c r="I90" i="8"/>
  <c r="I67" i="8"/>
  <c r="I52" i="8"/>
  <c r="CS120" i="1" l="1"/>
  <c r="CS119" i="1"/>
  <c r="CS118" i="1"/>
  <c r="CS117" i="1"/>
  <c r="CS116" i="1"/>
  <c r="CS115" i="1"/>
  <c r="CS114" i="1"/>
  <c r="CS113" i="1"/>
  <c r="CS112" i="1"/>
  <c r="CS111" i="1"/>
  <c r="CS107" i="1"/>
  <c r="CS106" i="1"/>
  <c r="CS105" i="1"/>
  <c r="CS104" i="1"/>
  <c r="CS103" i="1"/>
  <c r="CS100" i="1"/>
  <c r="CS99" i="1"/>
  <c r="CS98" i="1"/>
  <c r="CS97" i="1"/>
  <c r="CS96" i="1"/>
  <c r="CS95" i="1"/>
  <c r="CS94" i="1"/>
  <c r="CS89" i="1"/>
  <c r="CS88" i="1"/>
  <c r="CS87" i="1"/>
  <c r="CS86" i="1"/>
  <c r="CS85" i="1"/>
  <c r="CS84" i="1"/>
  <c r="CS83" i="1"/>
  <c r="CS82" i="1"/>
  <c r="CS81" i="1"/>
  <c r="CS80" i="1"/>
  <c r="CS79" i="1"/>
  <c r="CS78" i="1"/>
  <c r="CS77" i="1"/>
  <c r="CS76" i="1"/>
  <c r="CS75" i="1"/>
  <c r="CS69" i="1"/>
  <c r="CS68" i="1"/>
  <c r="CS67" i="1"/>
  <c r="CS66" i="1"/>
  <c r="CS65" i="1"/>
  <c r="CS64" i="1"/>
  <c r="CS63" i="1"/>
  <c r="CS62" i="1"/>
  <c r="CS61" i="1"/>
  <c r="CS60" i="1"/>
  <c r="CS59" i="1"/>
  <c r="CS58" i="1"/>
  <c r="CS54" i="1"/>
  <c r="CS53" i="1"/>
  <c r="CS52" i="1"/>
  <c r="CS51" i="1"/>
  <c r="CS50" i="1"/>
  <c r="CS49" i="1"/>
  <c r="CS46" i="1"/>
  <c r="CS45" i="1"/>
  <c r="CS20" i="1"/>
  <c r="CS19" i="1"/>
  <c r="CS18" i="1"/>
  <c r="CS17" i="1"/>
  <c r="CS16" i="1"/>
  <c r="CS15" i="1"/>
  <c r="CS14" i="1"/>
  <c r="CS13" i="1"/>
  <c r="CS12" i="1"/>
  <c r="CS11" i="1"/>
  <c r="CS10" i="1"/>
  <c r="CS9" i="1"/>
  <c r="CS55" i="1" l="1"/>
  <c r="CS40" i="1"/>
  <c r="CS121" i="1"/>
  <c r="CS129" i="1"/>
  <c r="CS108" i="1"/>
  <c r="CS93" i="1"/>
  <c r="CS74" i="1"/>
  <c r="CS70" i="1"/>
  <c r="CS134" i="1"/>
  <c r="CS21" i="1"/>
  <c r="CS124" i="1"/>
  <c r="CS126" i="1" s="1"/>
  <c r="CS39" i="1"/>
  <c r="C18" i="8"/>
  <c r="E52" i="8"/>
  <c r="H52" i="8"/>
  <c r="G52" i="8"/>
  <c r="D18" i="8"/>
  <c r="G71" i="8"/>
  <c r="F118" i="8"/>
  <c r="D118" i="8"/>
  <c r="C118" i="8"/>
  <c r="H71" i="8"/>
  <c r="E71" i="8"/>
  <c r="F90" i="8"/>
  <c r="D90" i="8"/>
  <c r="C90" i="8"/>
  <c r="E37" i="8"/>
  <c r="H37" i="8"/>
  <c r="B67" i="8"/>
  <c r="G67" i="8"/>
  <c r="H90" i="8"/>
  <c r="D52" i="8"/>
  <c r="G105" i="8"/>
  <c r="F105" i="8"/>
  <c r="D105" i="8"/>
  <c r="C105" i="8"/>
  <c r="H118" i="8"/>
  <c r="H34" i="8"/>
  <c r="B71" i="8"/>
  <c r="E90" i="8"/>
  <c r="F37" i="8"/>
  <c r="E67" i="8"/>
  <c r="H67" i="8"/>
  <c r="B18" i="8"/>
  <c r="C34" i="8"/>
  <c r="D34" i="8"/>
  <c r="F34" i="8"/>
  <c r="G118" i="8"/>
  <c r="H105" i="8"/>
  <c r="E118" i="8"/>
  <c r="B90" i="8"/>
  <c r="C67" i="8"/>
  <c r="D67" i="8"/>
  <c r="F67" i="8"/>
  <c r="B52" i="8"/>
  <c r="E105" i="8"/>
  <c r="F52" i="8"/>
  <c r="C37" i="8"/>
  <c r="D37" i="8"/>
  <c r="E18" i="8"/>
  <c r="H18" i="8"/>
  <c r="F18" i="8"/>
  <c r="G34" i="8"/>
  <c r="F71" i="8"/>
  <c r="D71" i="8"/>
  <c r="C71" i="8"/>
  <c r="B118" i="8"/>
  <c r="B34" i="8"/>
  <c r="E34" i="8"/>
  <c r="C52" i="8"/>
  <c r="G18" i="8"/>
  <c r="B37" i="8"/>
  <c r="G37" i="8"/>
  <c r="G90" i="8"/>
  <c r="CS41" i="1" l="1"/>
  <c r="CS42" i="1"/>
  <c r="CS127" i="1"/>
  <c r="I38" i="8" s="1"/>
  <c r="CS130" i="1"/>
  <c r="CS128" i="1"/>
  <c r="CS131" i="1" s="1"/>
  <c r="CS139" i="1"/>
  <c r="I34" i="8"/>
  <c r="G39" i="8"/>
  <c r="G36" i="8"/>
  <c r="F36" i="8"/>
  <c r="H36" i="8"/>
  <c r="E39" i="8"/>
  <c r="I37" i="8"/>
  <c r="F39" i="8"/>
  <c r="B39" i="8"/>
  <c r="D39" i="8"/>
  <c r="C36" i="8"/>
  <c r="E36" i="8"/>
  <c r="I18" i="8"/>
  <c r="D36" i="8"/>
  <c r="C39" i="8"/>
  <c r="H39" i="8"/>
  <c r="B36" i="8"/>
  <c r="CS140" i="1" l="1"/>
  <c r="CS137" i="1"/>
  <c r="CS138" i="1" s="1"/>
  <c r="CS141" i="1" s="1"/>
  <c r="CS132" i="1"/>
  <c r="I36" i="8"/>
  <c r="I39" i="8"/>
  <c r="CS142" i="1" l="1"/>
</calcChain>
</file>

<file path=xl/sharedStrings.xml><?xml version="1.0" encoding="utf-8"?>
<sst xmlns="http://schemas.openxmlformats.org/spreadsheetml/2006/main" count="3222" uniqueCount="781">
  <si>
    <t>นครพนม</t>
  </si>
  <si>
    <t>บึงกาฬ</t>
  </si>
  <si>
    <t>เลย</t>
  </si>
  <si>
    <t>สกลนคร</t>
  </si>
  <si>
    <t>หนองคาย</t>
  </si>
  <si>
    <t>หนองบัวลำภู</t>
  </si>
  <si>
    <t>อุดรธานี</t>
  </si>
  <si>
    <t>รวมเขต 8</t>
  </si>
  <si>
    <t>10711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</si>
  <si>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</si>
  <si>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</si>
  <si>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</si>
  <si>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</si>
  <si>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</si>
  <si>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</si>
  <si>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</si>
  <si>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</si>
  <si>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</si>
  <si>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40840</t>
  </si>
  <si>
    <t>11040</t>
  </si>
  <si>
    <t>11041</t>
  </si>
  <si>
    <t>11043</t>
  </si>
  <si>
    <t>11046</t>
  </si>
  <si>
    <t>11047</t>
  </si>
  <si>
    <t>11048</t>
  </si>
  <si>
    <t>11049</t>
  </si>
  <si>
    <t>11050</t>
  </si>
  <si>
    <t>10705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</si>
  <si>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</si>
  <si>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</si>
  <si>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</si>
  <si>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</si>
  <si>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</si>
  <si>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</si>
  <si>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</si>
  <si>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</si>
  <si>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</si>
  <si>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</si>
  <si>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11447</t>
  </si>
  <si>
    <t>14133</t>
  </si>
  <si>
    <t>28861</t>
  </si>
  <si>
    <t>10710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</si>
  <si>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</si>
  <si>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</si>
  <si>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</si>
  <si>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</si>
  <si>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</si>
  <si>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</si>
  <si>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</si>
  <si>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</si>
  <si>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</si>
  <si>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</si>
  <si>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</si>
  <si>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</si>
  <si>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</si>
  <si>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</si>
  <si>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</si>
  <si>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11450</t>
  </si>
  <si>
    <t>21323</t>
  </si>
  <si>
    <t>10706</t>
  </si>
  <si>
    <t>11042</t>
  </si>
  <si>
    <t>11044</t>
  </si>
  <si>
    <t>11045</t>
  </si>
  <si>
    <t>11448</t>
  </si>
  <si>
    <t>21356</t>
  </si>
  <si>
    <t>28811</t>
  </si>
  <si>
    <t>28815</t>
  </si>
  <si>
    <t>10704</t>
  </si>
  <si>
    <t>10991</t>
  </si>
  <si>
    <t>10992</t>
  </si>
  <si>
    <t>10993</t>
  </si>
  <si>
    <t>10994</t>
  </si>
  <si>
    <t>23367</t>
  </si>
  <si>
    <t>10671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</si>
  <si>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</si>
  <si>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</si>
  <si>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</si>
  <si>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</si>
  <si>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</si>
  <si>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</si>
  <si>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</si>
  <si>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</si>
  <si>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</si>
  <si>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</si>
  <si>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</si>
  <si>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</si>
  <si>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</si>
  <si>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</si>
  <si>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</si>
  <si>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</si>
  <si>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</si>
  <si>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11446</t>
  </si>
  <si>
    <t>25058</t>
  </si>
  <si>
    <t>25059</t>
  </si>
  <si>
    <t>รายการ</t>
  </si>
  <si>
    <t>นครพนม,รพท.</t>
  </si>
  <si>
    <t>ปลาปาก,รพช.</t>
  </si>
  <si>
    <t>ท่าอุเทน,รพช.</t>
  </si>
  <si>
    <t>บ้านแพง,รพช.</t>
  </si>
  <si>
    <t>นาทม,รพช.</t>
  </si>
  <si>
    <t>เรณูนคร,รพช.</t>
  </si>
  <si>
    <t>นาแก,รพช.</t>
  </si>
  <si>
    <t>ศรีสงคราม,รพช.</t>
  </si>
  <si>
    <t>นาหว้า,รพช.</t>
  </si>
  <si>
    <t>โพนสวรรค์,รพช.</t>
  </si>
  <si>
    <t>รพร.ธาตุพนม</t>
  </si>
  <si>
    <t>วังยาง,รพช.</t>
  </si>
  <si>
    <t>บึงกาฬ,รพท.</t>
  </si>
  <si>
    <t>พรเจริญ,รพช.</t>
  </si>
  <si>
    <t>โซ่พิสัย,รพช.</t>
  </si>
  <si>
    <t>เซกา,รพช.</t>
  </si>
  <si>
    <t>ปากคาด,รพช.</t>
  </si>
  <si>
    <t>บึงโขงหลง,รพช.</t>
  </si>
  <si>
    <t>ศรีวิไล,รพช.</t>
  </si>
  <si>
    <t>บุ่งคล้า รพช.</t>
  </si>
  <si>
    <t>เลย,รพท.</t>
  </si>
  <si>
    <t>นาด้วง,รพช.</t>
  </si>
  <si>
    <t>เชียงคาน,รพช.</t>
  </si>
  <si>
    <t>ปากชม,รพช.</t>
  </si>
  <si>
    <t>นาแห้ว,รพช.</t>
  </si>
  <si>
    <t>ภูเรือ,รพช.</t>
  </si>
  <si>
    <t>ท่าลี่,รพช.</t>
  </si>
  <si>
    <t>วังสะพุง,รพช.</t>
  </si>
  <si>
    <t>ภูกระดึง,รพช.</t>
  </si>
  <si>
    <t>ภูหลวง,รพช.</t>
  </si>
  <si>
    <t>ผาขาว,รพช.</t>
  </si>
  <si>
    <t>สมเด็จพระยุพราชด่านซ้าย,รพช.</t>
  </si>
  <si>
    <t>เอราวัณ,รพช.</t>
  </si>
  <si>
    <t>หนองหิน,รพช.</t>
  </si>
  <si>
    <t>สกลนคร,รพศ.</t>
  </si>
  <si>
    <t>กุสุมาลย์,รพช.</t>
  </si>
  <si>
    <t>กุดบาก,รพช.</t>
  </si>
  <si>
    <t>พระอาจารย์ฝั้นอาจาโร,รพช.</t>
  </si>
  <si>
    <t>พังโคน,รพช.</t>
  </si>
  <si>
    <t>วาริชภูมิ,รพช.</t>
  </si>
  <si>
    <t>นิคมน้ำอูน,รพช.</t>
  </si>
  <si>
    <t>วานรนิวาส,รพช.</t>
  </si>
  <si>
    <t>คำตากล้า,รพช.</t>
  </si>
  <si>
    <t>อากาศอำนวย,รพช.</t>
  </si>
  <si>
    <t>เต่างอย,รพช.</t>
  </si>
  <si>
    <t>โคกศรีสุพรรณ,รพช.</t>
  </si>
  <si>
    <t>เจริญศิลป์,รพช.</t>
  </si>
  <si>
    <t>โพนนาแก้ว,รพช.</t>
  </si>
  <si>
    <t>สมเด็จพระยุพราชสว่างแดนดิน,รพช.</t>
  </si>
  <si>
    <t>พระอาจารย์แบน  ธนากโร,รพช.</t>
  </si>
  <si>
    <t>หนองคาย,รพท.</t>
  </si>
  <si>
    <t>โพนพิสัย,รพช.</t>
  </si>
  <si>
    <t>ศรีเชียงใหม่,รพช.</t>
  </si>
  <si>
    <t>สังคม,รพช.</t>
  </si>
  <si>
    <t>รพร.ท่าบ่อ</t>
  </si>
  <si>
    <t>สระใคร,รพช.</t>
  </si>
  <si>
    <t>โพธิ์ตาก,รพช.</t>
  </si>
  <si>
    <t>เฝ้าไร่,รพช</t>
  </si>
  <si>
    <t>รัตนวาปี,รพช</t>
  </si>
  <si>
    <t>หนองบัวลำภู,รพท.</t>
  </si>
  <si>
    <t>นากลาง,รพช.</t>
  </si>
  <si>
    <t>โนนสัง,รพช.</t>
  </si>
  <si>
    <t>ศรีบุญเรือง,รพช.</t>
  </si>
  <si>
    <t>สุวรรณคูหา,รพช.</t>
  </si>
  <si>
    <t>อุดรธานี,รพศ.</t>
  </si>
  <si>
    <t>กุดจับ,รพช.</t>
  </si>
  <si>
    <t>หนองวัวซอ,รพช.</t>
  </si>
  <si>
    <t>กุมภวาปี,รพช.</t>
  </si>
  <si>
    <t>ห้วยเกิ้ง,รพช.</t>
  </si>
  <si>
    <t>โนนสะอาด,รพช.</t>
  </si>
  <si>
    <t>หนองหาน,รพช.</t>
  </si>
  <si>
    <t>ทุ่งฝน,รพช.</t>
  </si>
  <si>
    <t>ไชยวาน,รพช.</t>
  </si>
  <si>
    <t>ศรีธาตุ,รพช.</t>
  </si>
  <si>
    <t>วังสามหมอ,รพช.</t>
  </si>
  <si>
    <t>บ้านผือ,รพช.</t>
  </si>
  <si>
    <t>น้ำโสม,รพช.</t>
  </si>
  <si>
    <t>เพ็ญ,รพช.</t>
  </si>
  <si>
    <t>สร้างคอม,รพช.</t>
  </si>
  <si>
    <t>หนองแสง,รพช.</t>
  </si>
  <si>
    <t>นายูง,รพช.</t>
  </si>
  <si>
    <t>พิบูลย์รักษ์,รพช.</t>
  </si>
  <si>
    <t>รพร.บ้านดุง</t>
  </si>
  <si>
    <t>กู่แก้ว</t>
  </si>
  <si>
    <t>ประจักษ์ศิลปาคม</t>
  </si>
  <si>
    <t>รายได้</t>
  </si>
  <si>
    <t>รายได้ UC</t>
  </si>
  <si>
    <t>รายได้จาก  EMS</t>
  </si>
  <si>
    <t>รายได้ค่ารักษาเบิกต้นสังกัด</t>
  </si>
  <si>
    <t>รายได้ค่ารักษา อปท.</t>
  </si>
  <si>
    <t>รายได้ค่ารักษาเบิกจ่ายตรงกรมบัญชีกลาง</t>
  </si>
  <si>
    <t>รายได้ประกันสังคม</t>
  </si>
  <si>
    <t>รายได้แรงงานต่างด้าว</t>
  </si>
  <si>
    <t>รายได้ค่ารักษาและบริการอื่น ๆ</t>
  </si>
  <si>
    <t>รายได้งบประมาณส่วนบุคลากร</t>
  </si>
  <si>
    <t>รายได้อื่น</t>
  </si>
  <si>
    <t>รายได้อื่น (ระบบบัญชีบันทึกอัตโนมัติ)</t>
  </si>
  <si>
    <t>รายได้งบลงทุน</t>
  </si>
  <si>
    <t xml:space="preserve">รวมรายได้ </t>
  </si>
  <si>
    <t>ต้นทุนยา</t>
  </si>
  <si>
    <t>ต้นทุนเวชภัณฑ์มิใช่ยาและวัสดุการแพทย์</t>
  </si>
  <si>
    <t>ต้นทุนวัสดุทันตกรรม</t>
  </si>
  <si>
    <t>ต้นทุนวัสดุวิทยาศาสตร์การแพทย์</t>
  </si>
  <si>
    <t>เงินเดือนและค่าจ้างประจำ</t>
  </si>
  <si>
    <t>ค่าจ้างชั่วคราว/พกส./ค่าจ้างเหมาบุคลากรอื่น</t>
  </si>
  <si>
    <t>ค่าตอบแทน</t>
  </si>
  <si>
    <t xml:space="preserve">ค่าใช้จ่ายบุคลากรอื่น </t>
  </si>
  <si>
    <t>ค่าใช้สอย</t>
  </si>
  <si>
    <t xml:space="preserve">ค่าสาธารณูปโภค </t>
  </si>
  <si>
    <t xml:space="preserve">วัสดุใช้ไป </t>
  </si>
  <si>
    <t>ค่าเสื่อมราคาและค่าตัดจำหน่าย</t>
  </si>
  <si>
    <t>หนี้สูญและสงสัยจะสูญ</t>
  </si>
  <si>
    <t>ค่าใช้จ่ายอื่น</t>
  </si>
  <si>
    <t>ค่าใช้จ่ายอื่น (ระบบบัญชีบันทึกอัตโนมัติ)</t>
  </si>
  <si>
    <t>รวมค่าใช้จ่าย</t>
  </si>
  <si>
    <t>ส่วนต่างรายได้หักค่าใช้จ่าย(NI)</t>
  </si>
  <si>
    <t>สรุปแผนประมาณการ</t>
  </si>
  <si>
    <t>วงเงินที่ลงทุนได้(ร้อยละ 20%ของ EBITDA)</t>
  </si>
  <si>
    <t>ยา (รวมสนับสนุน รพ.สต.ในเครือข่าย)</t>
  </si>
  <si>
    <t>วัสดุเภสัชกรรม (รวมสนับสนุน รพ.สต.ในเครือข่าย)</t>
  </si>
  <si>
    <t>วัสดุการแพทย์ทั่วไป (รวมสนับสนุน รพ.สต.ในเครือข่าย)</t>
  </si>
  <si>
    <t>วัสดุวิทยาศาสตร์และการแพทย์ (รวมสนับสนุน รพ.สต.ในเครือข่าย)</t>
  </si>
  <si>
    <t>วัสดุเอกซเรย์ (รวมสนับสนุน รพ.สต.ในเครือข่าย)</t>
  </si>
  <si>
    <t>วัสดุทันตกรรม (รวมสนับสนุน รพ.สต.ในเครือข่าย)</t>
  </si>
  <si>
    <t>วัสดุสำนักงาน</t>
  </si>
  <si>
    <t>วัสดุยานพาหนะและขนส่ง</t>
  </si>
  <si>
    <t>วัสดุเชื้อเพลิงและหล่อลื่น</t>
  </si>
  <si>
    <t>วัสดุไฟฟ้าและวิทยุ</t>
  </si>
  <si>
    <t>วัสดุโฆษณาและเผยแพร่</t>
  </si>
  <si>
    <t>วัสดุคอมพิวเตอร์</t>
  </si>
  <si>
    <t>วัสดุงานบ้านงานครัว</t>
  </si>
  <si>
    <t>วัสดุบริโภค</t>
  </si>
  <si>
    <t>วัสดุเครื่องแต่งกาย</t>
  </si>
  <si>
    <t>วัสดุก่อสร้าง</t>
  </si>
  <si>
    <t>วัสดุอื่น</t>
  </si>
  <si>
    <t>ค่าครุภัณฑ์มูลค่าต่ำกว่าเกณฑ์</t>
  </si>
  <si>
    <t>เจ้าหนี้การค้ายา</t>
  </si>
  <si>
    <t>เจ้าหนี้การค้าวัสดุเภสัชกรรม</t>
  </si>
  <si>
    <t>เจ้าหนี้การค้าวัสดุการแพทย์ทั่วไป</t>
  </si>
  <si>
    <t>เจ้าหนี้การค้าวัสดุวิทยาศาสตร์และการแพทย์</t>
  </si>
  <si>
    <t>เจ้าหนี้การค้าวัสดุเอกซเรย์</t>
  </si>
  <si>
    <t>เจ้าหนี้การค้าวัสดุทันตกรรม</t>
  </si>
  <si>
    <t>เจ้าหนี้ตามจ่าย</t>
  </si>
  <si>
    <t>ค่าจ้างชั่วคราว/พกส./ค่าจ้างเหมาบุคลากรอื่นค้างจ่าย</t>
  </si>
  <si>
    <t>ค่าตอบแทนค้างจ่าย</t>
  </si>
  <si>
    <t>ค่าใช้จ่ายบุคลากรอื่นค้างจ่าย</t>
  </si>
  <si>
    <t>เจ้าหนี้ค่าแรงอื่นค้างจ่าย</t>
  </si>
  <si>
    <t>ค่าสาธารณูปโภคค้างจ่าย</t>
  </si>
  <si>
    <t>เจ้าหนี้ค่าครุภัณฑ์ สิ่งก่อสร้างฯ</t>
  </si>
  <si>
    <t>เจ้าหนี้การค้าวัสดุอื่น</t>
  </si>
  <si>
    <t>เจ้าหนี้อื่น</t>
  </si>
  <si>
    <t>ลูกหนี้ UC</t>
  </si>
  <si>
    <t>ลูกหนี้ เบิกต้นสังกัด</t>
  </si>
  <si>
    <t>ลูกหนี้ อปท</t>
  </si>
  <si>
    <t>ลูกหนี้ กรมบัญชีกลาง</t>
  </si>
  <si>
    <t>ลูกหนี้ ประกันสังคม</t>
  </si>
  <si>
    <t>ลูกหนี้ แรงงานต่างด้าว</t>
  </si>
  <si>
    <t>ลูกหนี้ อื่น ๆ</t>
  </si>
  <si>
    <t>Fixed Cost ตามประกาศ (ว 5313)</t>
  </si>
  <si>
    <t>รายการอื่น</t>
  </si>
  <si>
    <t>ยา</t>
  </si>
  <si>
    <t>วัสดุเภสัชกรรม</t>
  </si>
  <si>
    <t xml:space="preserve">วัสดุการแพทย์ทั่วไป </t>
  </si>
  <si>
    <t>วัสดุวิทยาศาสตร์และการแพทย์</t>
  </si>
  <si>
    <t>วัสดุเอกซเรย์</t>
  </si>
  <si>
    <t>วัสดุทันตกรรม</t>
  </si>
  <si>
    <t>งบค่าเสื่อม UC</t>
  </si>
  <si>
    <t>ทุนสำรองสุทธิ (NWC) คงเหลือหลังหักการลงทุน &gt;20% EBITDA</t>
  </si>
  <si>
    <t>รวมค่าใช้จ่าย (ไม่รวมค่าเสื่อมราคาและค่าตัดจำหน่ายและค่าใช้จ่ายอื่น (ระบบบัญชีบันทึกอัตโนมัติ)</t>
  </si>
  <si>
    <t>อัตราทุนสำรองสุทธิ (NWC) คงเหลือ หลังหักเงินลงทุน &gt;20% EBITDAต่อรายจ่ายเฉลี่ยต่อเดือน</t>
  </si>
  <si>
    <t>EBITDA - รายได้หักค่าใช้จ่าย (ไม่รวมค่าเสื่อม)</t>
  </si>
  <si>
    <t>วงเงินที่ลงทุนได้ (ร้อยละ 20%ของ EBITDA)</t>
  </si>
  <si>
    <t>2. แผนจัดซื้อยา เวชภัณฑ์ วัสดุการแพทย์ วัสดุวิทยาศาสตร์การแพทย์</t>
  </si>
  <si>
    <t>3. แผนจัดซื้อวัสดุอื่น</t>
  </si>
  <si>
    <t>รวมภาระหนี้สิน</t>
  </si>
  <si>
    <t>รวมลูกหนี้</t>
  </si>
  <si>
    <t>4. แผนบริหารจัดการเจ้าหนี้</t>
  </si>
  <si>
    <t>5. แผนบริหารจัดการลูกหนี้</t>
  </si>
  <si>
    <t>6. แผนการลงทุนเพิ่ม</t>
  </si>
  <si>
    <t>7. แผนสนับสนุน รพ.สต.</t>
  </si>
  <si>
    <t>รวม</t>
  </si>
  <si>
    <t>รวมรายได้ (ไม่รวมรายได้อื่น(ระบบบัญชีอัตโนมัติ) และรายได้งบลงทุน)</t>
  </si>
  <si>
    <t xml:space="preserve"> EBITDA (รวมรายได้ (ไม่รวมรายได้งบลงทุน) - รวมค่าใช้จ่าย (ไม่รวมค่าเสื่อมราคาและค่าตัดจำหน่าย)</t>
  </si>
  <si>
    <t xml:space="preserve">จัดซื้อ/จัดหาด้วยเงินบำรุงของ รพ. </t>
  </si>
  <si>
    <t>สัดส่วนการลงทุน  ต่อ EBITDA</t>
  </si>
  <si>
    <t>วงเงินงบลงทุน (เงินบำรุง)  เปรียบเทียบกับ EBITDA &gt;20%</t>
  </si>
  <si>
    <t>การวิเคราะห์การลงทุน (เงินบำรุง)  เปรียบเทียบกับ EBITDA &gt;20%</t>
  </si>
  <si>
    <t>รายจ่ายเฉลี่ยต่อเดือน</t>
  </si>
  <si>
    <t>อัตราส่วนทุนสำรองสุทธิ (NWC) ต่อ รายจ่ายเฉลี่ยต่อเดือน</t>
  </si>
  <si>
    <t>Risk จาก EBITDA</t>
  </si>
  <si>
    <t>Risk จาก Investment &gt;20% EBITDA</t>
  </si>
  <si>
    <t>Risk จาก อัตราส่วนทุนสำรองสุทธิ (NWC) ต่อ รายจ่ายเฉลี่ยต่อเดือน</t>
  </si>
  <si>
    <t>PlanFin แบบ</t>
  </si>
  <si>
    <t>[1] รวมรายได้ (ไม่รวมรายได้อื่น(ระบบบัญชีอัตโนมัติ) และรายได้งบลงทุน)</t>
  </si>
  <si>
    <t>[2] รวมค่าใช้จ่าย (ไม่รวมค่าเสื่อมราคาและค่าตัดจำหน่ายและค่าใช้จ่ายอื่น (ระบบบัญชีบันทึกอัตโนมัติ)</t>
  </si>
  <si>
    <t>[3] EBITDA (รวมรายได้ (ไม่รวมรายได้งบลงทุน) - รวมค่าใช้จ่าย (ไม่รวมค่าเสื่อมราคาและค่าตัดจำหน่าย)</t>
  </si>
  <si>
    <t>[4] สรุปแผนประมาณการ</t>
  </si>
  <si>
    <t>[5] = [3] x 20% วงเงินที่ลงทุนได้ (ร้อยละ 20%ของ EBITDA)</t>
  </si>
  <si>
    <t xml:space="preserve">[6] จัดซื้อ/จัดหาด้วยเงินบำรุงของ รพ. </t>
  </si>
  <si>
    <t>[17] = [14] : Risk จาก อัตราส่วนทุนสำรองสุทธิ (NWC) ต่อ รายจ่ายเฉลี่ยต่อเดือน</t>
  </si>
  <si>
    <t>[16] =[8] : Risk จาก Investment &gt;20% EBITDA</t>
  </si>
  <si>
    <t>[15] = [3] : Risk จาก EBITDA</t>
  </si>
  <si>
    <t>[14]=[13]/[11] : อัตราทุนสำรองสุทธิ (NWC) คงเหลือ หลังหักเงินลงทุน &gt;20% EBITDAต่อรายจ่ายเฉลี่ยต่อเดือน</t>
  </si>
  <si>
    <t>[13] =[9] - [8] : ทุนสำรองสุทธิ (NWC) คงเหลือหลังหักการลงทุน &gt;20% EBITDA</t>
  </si>
  <si>
    <t>[8] = [5] - [6] : วงเงินงบลงทุน (เงินบำรุง)  เปรียบเทียบกับ EBITDA &gt;20%</t>
  </si>
  <si>
    <t>[7]=[6]/[3] x 100 : สัดส่วนการลงทุน  ต่อ EBITDA</t>
  </si>
  <si>
    <t>จัดซื้อ จัดหาด้วยเงินบริจาค ของ รพ. ก่อน 1 ต.ค. 63</t>
  </si>
  <si>
    <t>การวิเคราะห์การลงทุน (เงินบำรุง) เปรียบเทียบกับ EBITDA &gt;20%</t>
  </si>
  <si>
    <t>[12] =[9]/[11] : อัตราส่วนทุนสำรองสุทธิ (NWC) ต่อ รายจ่ายเฉลี่ยต่อเดือน</t>
  </si>
  <si>
    <t>การวิเคราะห์</t>
  </si>
  <si>
    <t>[1]</t>
  </si>
  <si>
    <t>[2]</t>
  </si>
  <si>
    <t>[3]</t>
  </si>
  <si>
    <t>[9]</t>
  </si>
  <si>
    <t>ลำดับ</t>
  </si>
  <si>
    <t>เกินดุล</t>
  </si>
  <si>
    <t>ไม่เกิน</t>
  </si>
  <si>
    <t>เกิน</t>
  </si>
  <si>
    <t>Normal</t>
  </si>
  <si>
    <t>Risk</t>
  </si>
  <si>
    <t>[4]</t>
  </si>
  <si>
    <t>[5] = [3] x 20%</t>
  </si>
  <si>
    <t>[6]</t>
  </si>
  <si>
    <t>[7]=[6]/[3] x 100</t>
  </si>
  <si>
    <t>[8] = [5] - [6]</t>
  </si>
  <si>
    <t>[10]</t>
  </si>
  <si>
    <t>[11]=[2]/12</t>
  </si>
  <si>
    <t>[12] =[9]/[11]</t>
  </si>
  <si>
    <t>[13] =[9] - [8]</t>
  </si>
  <si>
    <t>[14]=[13]/[11]</t>
  </si>
  <si>
    <t xml:space="preserve">[15] = [3] </t>
  </si>
  <si>
    <t xml:space="preserve">[16] =[8] </t>
  </si>
  <si>
    <t xml:space="preserve">[17] = [14] </t>
  </si>
  <si>
    <t>พระอาจารย์วัน,รพช.</t>
  </si>
  <si>
    <t>พระอาจารย์มั่น,รพช.</t>
  </si>
  <si>
    <r>
      <t xml:space="preserve">ทุนสำรองสุทธิ (Networking Capital) </t>
    </r>
    <r>
      <rPr>
        <u/>
        <sz val="16"/>
        <rFont val="TH SarabunPSK"/>
        <family val="2"/>
      </rPr>
      <t xml:space="preserve">ณ 30 กันยายน </t>
    </r>
    <r>
      <rPr>
        <sz val="16"/>
        <rFont val="TH SarabunPSK"/>
        <family val="2"/>
      </rPr>
      <t>2566</t>
    </r>
  </si>
  <si>
    <r>
      <t xml:space="preserve">เงินบำรุงคงเหลือสุทธิ (หักหนี้สินและภาระผูกพัน) </t>
    </r>
    <r>
      <rPr>
        <u/>
        <sz val="16"/>
        <rFont val="TH SarabunPSK"/>
        <family val="2"/>
      </rPr>
      <t xml:space="preserve">ณ 30 กันยายน </t>
    </r>
    <r>
      <rPr>
        <sz val="16"/>
        <rFont val="TH SarabunPSK"/>
        <family val="2"/>
      </rPr>
      <t>2566</t>
    </r>
  </si>
  <si>
    <t>การวิเคราะห์การปรับแผนทางการเงินครึ่งปีหลัง Planfin และ แผนรายรับ - รายจ่ายเงินบำรุงครึ่งปีหลัง ปีงบประมาณ 2567 เขตสุขภาพที่ 8</t>
  </si>
  <si>
    <t>เขต 8</t>
  </si>
  <si>
    <t>นาวัง ,รพช.</t>
  </si>
  <si>
    <t>จังหวัด</t>
  </si>
  <si>
    <t>จัดซื้อ จัดหาด้วยเงินบริจาค ของ รพ. ปี งปม. 2564 - ปัจจุบัน</t>
  </si>
  <si>
    <t>P04 รายได้ UC</t>
  </si>
  <si>
    <t>P05 รายได้จาก  EMS</t>
  </si>
  <si>
    <t>P06 รายได้ค่ารักษาเบิกต้นสังกัด</t>
  </si>
  <si>
    <t>P61 รายได้ค่ารักษา อปท.</t>
  </si>
  <si>
    <t>P07 รายได้ค่ารักษาเบิกจ่ายตรงกรมบัญชีกลาง</t>
  </si>
  <si>
    <t>P08 รายได้ประกันสังคม</t>
  </si>
  <si>
    <t>P09 รายได้แรงงานต่างด้าว</t>
  </si>
  <si>
    <t>P10 รายได้ค่ารักษาและบริการอื่น ๆ</t>
  </si>
  <si>
    <t>P11 รายได้งบประมาณส่วนบุคลากร</t>
  </si>
  <si>
    <t>P12 รายได้อื่น</t>
  </si>
  <si>
    <t>P121 รายได้อื่น (ระบบบัญชีบันทึกอัตโนมัติ)</t>
  </si>
  <si>
    <t>P13 รายได้งบลงทุน</t>
  </si>
  <si>
    <t xml:space="preserve">P13S รวมรายได้ </t>
  </si>
  <si>
    <t>P14 ต้นทุนยา</t>
  </si>
  <si>
    <t>P15 ต้นทุนเวชภัณฑ์มิใช่ยาและวัสดุการแพทย์</t>
  </si>
  <si>
    <t>P151 ต้นทุนวัสดุทันตกรรม</t>
  </si>
  <si>
    <t>P16 ต้นทุนวัสดุวิทยาศาสตร์การแพทย์</t>
  </si>
  <si>
    <t>P17 เงินเดือนและค่าจ้างประจำ</t>
  </si>
  <si>
    <t>P18 ค่าจ้างชั่วคราว/พกส./ค่าจ้างเหมาบุคลากรอื่น</t>
  </si>
  <si>
    <t>P19 ค่าตอบแทน</t>
  </si>
  <si>
    <t xml:space="preserve">P20 ค่าใช้จ่ายบุคลากรอื่น </t>
  </si>
  <si>
    <t>P21 ค่าใช้สอย</t>
  </si>
  <si>
    <t xml:space="preserve">P22 ค่าสาธารณูปโภค </t>
  </si>
  <si>
    <t xml:space="preserve">P23 วัสดุใช้ไป </t>
  </si>
  <si>
    <t>P24 ค่าเสื่อมราคาและค่าตัดจำหน่าย</t>
  </si>
  <si>
    <t>P241 หนี้สูญและสงสัยจะสูญ</t>
  </si>
  <si>
    <t>P25 ค่าใช้จ่ายอื่น</t>
  </si>
  <si>
    <t>P251 ค่าใช้จ่ายอื่น (ระบบบัญชีบันทึกอัตโนมัติ)</t>
  </si>
  <si>
    <t>P26S รวมค่าใช้จ่าย</t>
  </si>
  <si>
    <t>P28 สรุปแผนประมาณการ</t>
  </si>
  <si>
    <t>P281 วงเงินที่ลงทุนได้ (ร้อยละ 20%ของ EBITDA)</t>
  </si>
  <si>
    <t>รวมนครพนม</t>
  </si>
  <si>
    <t>รวมบึงกาฬ</t>
  </si>
  <si>
    <t>รวมเลย</t>
  </si>
  <si>
    <t>รวมสกลนคร</t>
  </si>
  <si>
    <t>รวมหนองคาย</t>
  </si>
  <si>
    <t>รวมหนองบัวลำภู</t>
  </si>
  <si>
    <t>รวมอุดรธานี</t>
  </si>
  <si>
    <t>ผู้ตรวจราชการกระทรวงสาธารณสุข</t>
  </si>
  <si>
    <t>P40 ทุนสำรองสุทธิ (Networking Capital) กันยายน 2568</t>
  </si>
  <si>
    <t>P50 เงินบำรุงคงเหลือ กันยายน 2568</t>
  </si>
  <si>
    <t>P60 หนี้สินและภาระผูกพัน กันยายน 2568</t>
  </si>
  <si>
    <t>ประมาณการจ่ายชำระหนี้ปี 2569</t>
  </si>
  <si>
    <t>ประมาณการลูกหนี้ที่เรียกเก็บได้ปี 2569</t>
  </si>
  <si>
    <t>จัดซื้อ จัดหาด้วยเงินบำรุงของ รพ. ปี 2569</t>
  </si>
  <si>
    <t>จัดซื้อ จัดหาด้วยงบค่าเสื่อม UC ของ รพ. ปี 2569</t>
  </si>
  <si>
    <t>จัดซื้อ จัดหาด้วยเงินงบประมาณ ของ รพ. ปี 2569</t>
  </si>
  <si>
    <r>
      <t xml:space="preserve">[9] : ทุนสำรองสุทธิ (Networking Capital) </t>
    </r>
    <r>
      <rPr>
        <u/>
        <sz val="16"/>
        <color rgb="FFFF0000"/>
        <rFont val="TH SarabunPSK"/>
        <family val="2"/>
      </rPr>
      <t xml:space="preserve">ณ 30 กันยายน </t>
    </r>
    <r>
      <rPr>
        <sz val="16"/>
        <color theme="1"/>
        <rFont val="TH SarabunPSK"/>
        <family val="2"/>
      </rPr>
      <t>2568</t>
    </r>
  </si>
  <si>
    <r>
      <t xml:space="preserve">[10] : เงินบำรุงคงเหลือสุทธิ (หักหนี้สินและภาระผูกพัน) </t>
    </r>
    <r>
      <rPr>
        <u/>
        <sz val="16"/>
        <color rgb="FFFF0000"/>
        <rFont val="TH SarabunPSK"/>
        <family val="2"/>
      </rPr>
      <t xml:space="preserve">ณ 30 กันยายน </t>
    </r>
    <r>
      <rPr>
        <sz val="16"/>
        <color theme="1"/>
        <rFont val="TH SarabunPSK"/>
        <family val="2"/>
      </rPr>
      <t>2568</t>
    </r>
  </si>
  <si>
    <t>[11]=[2]/12 รายจ่ายเฉลี่ยต่อเดือน</t>
  </si>
  <si>
    <t>ส่วนต่างรายได้หักค่าใช้จ่าย (NI)</t>
  </si>
  <si>
    <t>[9] : ทุนสำรองสุทธิ (Networking Capital) ณ 30 กันยายน 2568</t>
  </si>
  <si>
    <t>[10] : เงินบำรุงคงเหลือสุทธิ (หักหนี้สินและภาระผูกพัน) ณ 30 กันยายน 2568</t>
  </si>
  <si>
    <t>เงินบำรุง</t>
  </si>
  <si>
    <t>เงินบริจาค</t>
  </si>
  <si>
    <t>สิ่งก่อสร้าง</t>
  </si>
  <si>
    <t>ครุภัณฑ์</t>
  </si>
  <si>
    <t>การจัดทำแผนทางการเงิน Planfin ปีงบประมาณ 2569 เขตสุขภาพที่ 8 (ราย รพ.)</t>
  </si>
  <si>
    <t xml:space="preserve">การจัดทำแผนทางการเงิน Planfin (7 แผน) ปีงบประมาณ 2569 เขตสุขภาพที่ 8 </t>
  </si>
  <si>
    <t>จังหวัดเลย</t>
  </si>
  <si>
    <t>จังหวัดสกลนคร</t>
  </si>
  <si>
    <t>จังหวัดหนองคาย</t>
  </si>
  <si>
    <t>จังหวัดหนองบัวลำภู</t>
  </si>
  <si>
    <t>จังหวัดอุดรธานี</t>
  </si>
  <si>
    <t xml:space="preserve">[2] </t>
  </si>
  <si>
    <t xml:space="preserve">[4] </t>
  </si>
  <si>
    <t xml:space="preserve">[5] = [3] x 20% </t>
  </si>
  <si>
    <t xml:space="preserve">[6] </t>
  </si>
  <si>
    <t>เงินบำรุงคงเหลือสุทธิ (หักหนี้สินและภาระผูกพัน) ณ 30 กันยายน 2568</t>
  </si>
  <si>
    <t xml:space="preserve">[11]=[2]/12 </t>
  </si>
  <si>
    <t>รหัส</t>
  </si>
  <si>
    <t>โรงพยาบาล</t>
  </si>
  <si>
    <t>ความเสี่ยงด้านกระแสเงินสด</t>
  </si>
  <si>
    <t>ความเสี่ยงด้านการลงทุน</t>
  </si>
  <si>
    <t>ความเสี่ยงด้านเงินทุนหมุนเวียน</t>
  </si>
  <si>
    <t>PlanFin</t>
  </si>
  <si>
    <t>EBITDA</t>
  </si>
  <si>
    <t>% Investment ต่อ EBITDA</t>
  </si>
  <si>
    <t>สัดส่วน NWC เหลือหลัง Investment ต่อ รายจ่าย:เดือน</t>
  </si>
  <si>
    <t xml:space="preserve"> การปรับ PlanFin</t>
  </si>
  <si>
    <t>แบบ</t>
  </si>
  <si>
    <t xml:space="preserve">  บวก=Normal </t>
  </si>
  <si>
    <r>
      <t>&lt;</t>
    </r>
    <r>
      <rPr>
        <b/>
        <sz val="18"/>
        <color rgb="FF99FF99"/>
        <rFont val="TH Sarabun New"/>
        <family val="2"/>
      </rPr>
      <t>20%  Normal</t>
    </r>
  </si>
  <si>
    <t>&lt; 1 = Risk</t>
  </si>
  <si>
    <t xml:space="preserve">  ลบ = Risk </t>
  </si>
  <si>
    <t xml:space="preserve">&gt;20%  Risk </t>
  </si>
  <si>
    <r>
      <t>&gt;</t>
    </r>
    <r>
      <rPr>
        <b/>
        <sz val="18"/>
        <color rgb="FF99FF99"/>
        <rFont val="TH Sarabun New"/>
        <family val="2"/>
      </rPr>
      <t xml:space="preserve"> 1 = Normal</t>
    </r>
  </si>
  <si>
    <t xml:space="preserve">  Normal </t>
  </si>
  <si>
    <t xml:space="preserve"> Normal</t>
  </si>
  <si>
    <t>ไม่ต้องปรับ</t>
  </si>
  <si>
    <t xml:space="preserve">ทบทวนการลงทุนอีกครั้ง </t>
  </si>
  <si>
    <t>Low Risk</t>
  </si>
  <si>
    <r>
      <t xml:space="preserve"> </t>
    </r>
    <r>
      <rPr>
        <sz val="18"/>
        <color rgb="FFFF0000"/>
        <rFont val="TH Sarabun New"/>
        <family val="2"/>
      </rPr>
      <t>Risk</t>
    </r>
  </si>
  <si>
    <t>ทบทวนการลงทุนอีกครั้ง ทำFeasibility study</t>
  </si>
  <si>
    <t>ปรับลดการลงทุนให้ &lt; 20% EBITDA เพื่อเงินเหลือจาก EBITDA – ลงทุนจะไปเพิ่ม NWC  ทำ Feasibility study</t>
  </si>
  <si>
    <t>Medium Risk</t>
  </si>
  <si>
    <r>
      <t xml:space="preserve"> </t>
    </r>
    <r>
      <rPr>
        <sz val="18"/>
        <color rgb="FF000000"/>
        <rFont val="TH Sarabun New"/>
        <family val="2"/>
      </rPr>
      <t>Normal</t>
    </r>
  </si>
  <si>
    <t>ปรับ EBITDA ให้เป็น +</t>
  </si>
  <si>
    <t xml:space="preserve"> Risk</t>
  </si>
  <si>
    <t xml:space="preserve">ปรับ EBITDA ให้เป็น + และทบทวนการลงทุนอีกครั้งเพื่อเงินเหลือจาก EBITDA – ลงทุนจะไปเพิ่ม NWC </t>
  </si>
  <si>
    <t>ปรับ EBITDA ให้เป็น + และ ทบทวนการลงทุนอีกครั้งควร ลงทุนให้ &lt; 20% EBITDAทำ Feasibility study</t>
  </si>
  <si>
    <t xml:space="preserve">ปรับ EBITDA ให้เป็น + และ ชะลอการลงทุน </t>
  </si>
  <si>
    <t>High Risk</t>
  </si>
  <si>
    <t>(นายสามารถ ถิระศักดิ์)</t>
  </si>
  <si>
    <t>ลงชื่อ.......................................................................ผู้เห็นชอบ</t>
  </si>
  <si>
    <t>1. แผนประมาณการรายได้-ควบคุมค่าใช้จ่าย ปีงบประมาณ 2569</t>
  </si>
  <si>
    <t>ทุนสำรองสุทธิ (Networking Capital) กันยายน 2568</t>
  </si>
  <si>
    <t>เงินบำรุงคงเหลือ กันยายน 2568</t>
  </si>
  <si>
    <t>หนี้สินและภาระผูกพัน กันยายน 2568</t>
  </si>
  <si>
    <t>แผนการลงทุนเพิ่ม</t>
  </si>
  <si>
    <t>สว่างแดนดิน,รพช.</t>
  </si>
  <si>
    <t>พระอาจารย์แบนฯ,รพช.</t>
  </si>
  <si>
    <t>แบบ PlanFin ต้นปี</t>
  </si>
  <si>
    <t>แบบ PlanFin ครึ่งปีหลัง</t>
  </si>
  <si>
    <t>ต้นปี</t>
  </si>
  <si>
    <t>ครึ่งปีหลัง</t>
  </si>
  <si>
    <t>ผลต่าง</t>
  </si>
  <si>
    <t xml:space="preserve">CR </t>
  </si>
  <si>
    <t xml:space="preserve">QR </t>
  </si>
  <si>
    <t xml:space="preserve">Cash </t>
  </si>
  <si>
    <t xml:space="preserve">NWC </t>
  </si>
  <si>
    <t xml:space="preserve">EBITDA </t>
  </si>
  <si>
    <t xml:space="preserve">NI </t>
  </si>
  <si>
    <t xml:space="preserve">RiskScoring </t>
  </si>
  <si>
    <r>
      <t xml:space="preserve">EBITDA </t>
    </r>
    <r>
      <rPr>
        <b/>
        <sz val="20"/>
        <color rgb="FFFF0000"/>
        <rFont val="Anantason Bold"/>
        <charset val="222"/>
      </rPr>
      <t>(หักลูกหนี้ปี 2567 ลงไป)</t>
    </r>
  </si>
  <si>
    <r>
      <t xml:space="preserve">NI </t>
    </r>
    <r>
      <rPr>
        <b/>
        <sz val="20"/>
        <color rgb="FFFF0000"/>
        <rFont val="Anantason Bold"/>
        <charset val="222"/>
      </rPr>
      <t>(หักลูกหนี้ปี 2567 ลงไป)</t>
    </r>
  </si>
  <si>
    <r>
      <t xml:space="preserve">RiskScoring </t>
    </r>
    <r>
      <rPr>
        <b/>
        <sz val="20"/>
        <color rgb="FFFF0000"/>
        <rFont val="Anantason Bold"/>
        <charset val="222"/>
      </rPr>
      <t>(หักลูกหนี้ปี 2567 ลงไป)</t>
    </r>
  </si>
  <si>
    <t xml:space="preserve">เงินบำรุงคงเหลือสุทธิ </t>
  </si>
  <si>
    <t>สถานการณ์การเงินการคลังโรงพยาบาล ณ 30 เมษายน 2569</t>
  </si>
  <si>
    <t>หน่วยบริการ</t>
  </si>
  <si>
    <t xml:space="preserve">[3] = [1]  -[2] </t>
  </si>
  <si>
    <t xml:space="preserve">[3] EBITDA </t>
  </si>
  <si>
    <t>วงเงินที่ลงทุนได้  20%ของ EBITDA</t>
  </si>
  <si>
    <t>จัดซื้อ/จัดหาด้วยเงินบำรุงของ รพ. (เงินบำรุง + เงินบริจาค)</t>
  </si>
  <si>
    <t xml:space="preserve">[7] = [5] - [6] </t>
  </si>
  <si>
    <t xml:space="preserve">[8] </t>
  </si>
  <si>
    <t xml:space="preserve"> NWC ณ 30 กันยายน 2568</t>
  </si>
  <si>
    <t>NWC ต่อ รายจ่ายเฉลี่ยต่อเดือน</t>
  </si>
  <si>
    <t xml:space="preserve">เปรียบเทียบแบบ PlanFin </t>
  </si>
  <si>
    <t xml:space="preserve">หมายเหตุ : โรงพยาบาลที่มีการลงทุนด้วยเงินบำรุงเกิน 20% EBITDA ปีงบประมาณ พ.ศ. 2569 ในเขตสุขภาพที่ 8 มีจำนวน 11 แห่ง </t>
  </si>
  <si>
    <r>
      <t xml:space="preserve">EBITDA </t>
    </r>
    <r>
      <rPr>
        <b/>
        <sz val="16"/>
        <color rgb="FFFF0000"/>
        <rFont val="Anantason Bold"/>
        <charset val="222"/>
      </rPr>
      <t>(หักลูกหนี้ปี 2567 ลงไป)</t>
    </r>
  </si>
  <si>
    <r>
      <t xml:space="preserve">RiskScoring </t>
    </r>
    <r>
      <rPr>
        <b/>
        <sz val="16"/>
        <color rgb="FFFF0000"/>
        <rFont val="Anantason Bold"/>
        <charset val="222"/>
      </rPr>
      <t>(หักลูกหนี้ปี 2567 ลงไป)</t>
    </r>
  </si>
  <si>
    <t>&gt;1.5</t>
  </si>
  <si>
    <t>&gt;1.0</t>
  </si>
  <si>
    <t>&gt;0.8</t>
  </si>
  <si>
    <t>&gt;0</t>
  </si>
  <si>
    <r>
      <t xml:space="preserve">NI </t>
    </r>
    <r>
      <rPr>
        <b/>
        <sz val="16"/>
        <color rgb="FFFF0000"/>
        <rFont val="Anantason Bold"/>
        <charset val="222"/>
      </rPr>
      <t>(หักลูกหนี้ปี 2567 ลงไป)</t>
    </r>
  </si>
  <si>
    <t>จำนวน (รายการ)</t>
  </si>
  <si>
    <t>วงเงินลงทุน(บาท)</t>
  </si>
  <si>
    <t>ครุภัณฑ์สำนักงาน</t>
  </si>
  <si>
    <t>ครุภัณฑ์การเกษตร</t>
  </si>
  <si>
    <t>ครุภัณฑ์คอมพิวเตอร์</t>
  </si>
  <si>
    <t>ครุภัณฑ์ไฟฟ้า</t>
  </si>
  <si>
    <t>ครุภัณฑ์วิทยาศาตร์และการแพทย์</t>
  </si>
  <si>
    <t>ครุภัณฑ์ก่อสร้าง</t>
  </si>
  <si>
    <t>ครุภัณฑ์การแพทย์</t>
  </si>
  <si>
    <t>ครุภัณฑ์โฆษณาและเผยแพร่</t>
  </si>
  <si>
    <t>ครุภัณฑ์งานบ้านงานครัว</t>
  </si>
  <si>
    <t>ครุภัณฑ์ไฟฟ้าและวิทยุ</t>
  </si>
  <si>
    <t>ระบบคอมพิวเตอร์</t>
  </si>
  <si>
    <t>ระบบไฟฟ้า</t>
  </si>
  <si>
    <t>รายการงบลงทุนด้วยเงินบำรุง ปี 2569 รพ.บึงโขงหลง</t>
  </si>
  <si>
    <t>ระบบไฟฟ้าและสื่อสารทันตกรรม</t>
  </si>
  <si>
    <t>ระบบหมุนเวียนอากาศและแลกเปลี่ยนพลังงาน</t>
  </si>
  <si>
    <t>ระบบปรับอากาศอาคารทันตกรรม</t>
  </si>
  <si>
    <t>อาคารทันตกรรม</t>
  </si>
  <si>
    <t>ซ่อมแซมบ้านพักเจ้าหน้าที่</t>
  </si>
  <si>
    <t>รั้วบ้านน็อคดาวน์</t>
  </si>
  <si>
    <t>จ้างเทฐานราก (ระบบบำบัดน้ำเสีย)</t>
  </si>
  <si>
    <t>แผนแบบ</t>
  </si>
  <si>
    <t>การลงทุนด้วยเงินบำรุง (1)</t>
  </si>
  <si>
    <t>การลงทุนด้วยเงินบริจาค (2)</t>
  </si>
  <si>
    <t xml:space="preserve">(1) + (2) </t>
  </si>
  <si>
    <t>แทบสีเหลือง คือ เงินบริจาค</t>
  </si>
  <si>
    <t>รายการงบลงทุนด้วยเงินบำรุง ปี 2569 รพ.ศรีวิไล</t>
  </si>
  <si>
    <t>เนื่องจากต้นปีเป็นแผนแบบ 1 จึงไม่ได้ส่งรายการลงทุนด้วยเงินบำรุง</t>
  </si>
  <si>
    <t>เนื่องจากต้นปีเป็นแผนแบบ 2 จึงไม่ได้ส่งรายการลงทุนด้วยเงินบำรุง</t>
  </si>
  <si>
    <t>ครุภัณฑ์สำนักงาน(ต่ำกว่า)</t>
  </si>
  <si>
    <t>ครุภัณฑ์งานบ้านงานครัว(ต่ำกว่า)</t>
  </si>
  <si>
    <t>ครุภัณฑ์ยานพาหนะและขนส่ง</t>
  </si>
  <si>
    <t>ปรับปรุงห้องผ่าตัดเดิม ให้เป็นห้องอุบัติเหตุฉุกเฉินและแบบ</t>
  </si>
  <si>
    <t>ปรับปรุงมุงหลังคาจุดรับผ้า</t>
  </si>
  <si>
    <t>ระบบบำบัดน้ำเสียแบบคลองวนเวียนขนาด 250ลูกบาศก์เมตร/วัน และระบบท่อรวบรวมน้ำเสีย</t>
  </si>
  <si>
    <t>ปรับย้ายแนวเสาร์ไฟฟ้าแรงสูงแรงต่ำพร้อมหม้อแปลงไฟฟ้า
เนื่องจากเป็นสถานที่ก่อสร้างหอผู้ป่วยใน5ชั้น จำนวน114เตียง</t>
  </si>
  <si>
    <t>โรงเก็บออกซิเจน</t>
  </si>
  <si>
    <t>โรงจอดรถข้างอาคารกายภาพ</t>
  </si>
  <si>
    <t>ย้ายCT power meter และปรับปรุงระบบ Solar cell</t>
  </si>
  <si>
    <t>Backdrop พระบิดา</t>
  </si>
  <si>
    <t>ปรับปรุงห้องพิเศษรวม 2</t>
  </si>
  <si>
    <t>ปรับปรุงห้องพิเศษเดี่ยว</t>
  </si>
  <si>
    <t>ปรับปรุง Nurse station</t>
  </si>
  <si>
    <t>ปรับปรุงภูมิทัศน์</t>
  </si>
  <si>
    <t>รางระบายน้ำฝนบ้านพัก</t>
  </si>
  <si>
    <t>ต่อเติมยกพื้นอาคารปุญโญภาส</t>
  </si>
  <si>
    <t>ปรับปรุงห้องผู้ป่วยหลังคลอด</t>
  </si>
  <si>
    <t>ปรับปรุงบ้านพักเจ้าหน้าที่</t>
  </si>
  <si>
    <t>ปรับปรุงห้องพักเจ้าหน้าที่ (แฟลต)</t>
  </si>
  <si>
    <t>อาคารไตเทียม 2 ชั้น</t>
  </si>
  <si>
    <t>โปรแกรม Back office</t>
  </si>
  <si>
    <t>เครื่องปรับอากาศห้องพิเศษรวม 12000 BTU</t>
  </si>
  <si>
    <t>เครื่องปรับอากาศห้องผู้ป่วยหลังคลอด12000 BTU</t>
  </si>
  <si>
    <t>เครื่องปรับอากาศห้องNurse station 30000 BTU</t>
  </si>
  <si>
    <t>เครื่องปรับอากาศห้องผลิตน้ำ 15000 BTU</t>
  </si>
  <si>
    <t>เครื่องปรับอากาศห้องพิเศษเดี่ยว 18000 BTU</t>
  </si>
  <si>
    <t>คอมพิวเตอร์</t>
  </si>
  <si>
    <t>โปรแกรม IPD paper less</t>
  </si>
  <si>
    <t>รถพยาบาลพร้อมอุปกรช่วยชีวิตชั้นสูง</t>
  </si>
  <si>
    <t>Hos - xp V4</t>
  </si>
  <si>
    <t>รายการงบลงทุนด้วยเงินบำรุง ปี 2569 รพ.บุ่งคล้า</t>
  </si>
  <si>
    <t>รายการงบลงทุนด้วยเงินบำรุง ปี 2569 รพ.กุสุมาลย์</t>
  </si>
  <si>
    <t>อาคาร สิ่งปลูกสร้าง</t>
  </si>
  <si>
    <t xml:space="preserve">ครุภัณฑ์การแพทย์ </t>
  </si>
  <si>
    <t xml:space="preserve">ครุภัณฑ์สำนักงาน </t>
  </si>
  <si>
    <t xml:space="preserve">ครุภัณฑ์โฆษณาและเผยแพร่ </t>
  </si>
  <si>
    <t xml:space="preserve">ครุภัณฑ์งานบ้านงานครัว </t>
  </si>
  <si>
    <t xml:space="preserve">ครุภัณฑ์ยานพาหนะขนส่ง </t>
  </si>
  <si>
    <t>ครุภัณฑ์สำรวจ</t>
  </si>
  <si>
    <t>ครุภัณฑ์โรงงาน</t>
  </si>
  <si>
    <t xml:space="preserve">ครุภัณฑ์ก่อสร้าง </t>
  </si>
  <si>
    <t>ครุภัณฑ์อื่น ๆ</t>
  </si>
  <si>
    <t>รายการงบลงทุนด้วยเงินบำรุง ปี 2569 รพ.สว่างแดนดิน</t>
  </si>
  <si>
    <t>ปรับปรุงอาคารลีลาวดี(ซัพพลาย)</t>
  </si>
  <si>
    <t>ซ่อมปรับปรุงระบบท่อประปา</t>
  </si>
  <si>
    <t>ถนนและลานจอดรถ</t>
  </si>
  <si>
    <t>ซ่อมถนนและร่องระบายน้ำ</t>
  </si>
  <si>
    <t>ห้อง Negative (อาคารผกากรอง)</t>
  </si>
  <si>
    <t>ก่อสร้างโรงจอดรถ Mobile Stoke Unit</t>
  </si>
  <si>
    <t>ปรับปรุงอาคารโรคเรื้อรัง</t>
  </si>
  <si>
    <t>ปรับปรุงห้องทันตกรรม</t>
  </si>
  <si>
    <t>ปรับปรุงอาคารตึกอำนวยการ</t>
  </si>
  <si>
    <t>ปรับปรุงอาคารพักอาศัยเจ้าหน้าที่</t>
  </si>
  <si>
    <t>ซ่อมฝ้าเพดาน ห้องคลอด</t>
  </si>
  <si>
    <t>ซ่อมฝ้าเพดานห้องทันตกรรม</t>
  </si>
  <si>
    <t>ซ่อมฝ้าเพดานหน้าห้องเวรเปล</t>
  </si>
  <si>
    <t>ซ่อมแซมหลังคาห้องทันตกรรม</t>
  </si>
  <si>
    <t>เปลี่ยนท่อประปาผิวดินขนาดใหญ่</t>
  </si>
  <si>
    <t>ปรับปรุงเทพื้นห้องเก็บออกซิเจน</t>
  </si>
  <si>
    <t>ซ่อมแซมห้องน้ำอาคารโรงพักขยะ</t>
  </si>
  <si>
    <t>ปรับปรุงซ่อมแซมห้องน้ำหมวดยานพาหนะ</t>
  </si>
  <si>
    <t xml:space="preserve">ติดตั้งกริ่ง งาน VIP ,OPD,บ้านพักอาคาร4 ,บ้านพักอาคาร 5 , บ้านพักแพทย์ </t>
  </si>
  <si>
    <t>ปรับปรุงลานอเนกประสงค์</t>
  </si>
  <si>
    <t>ปรับปรุงห้องพักเจ้าหน้าที่ชั้นใต้ดินอาคาร 85 ปี</t>
  </si>
  <si>
    <t>1</t>
  </si>
  <si>
    <t>รายการจากเงินบริจาค</t>
  </si>
  <si>
    <t>รายการงบลงทุนด้วยเงินบำรุง ปี 2569 รพ.พอจ.แบนฯ</t>
  </si>
  <si>
    <t>รายการงบลงทุนด้วยเงินบำรุง ปี 2569 รพ.หนองคาย</t>
  </si>
  <si>
    <t>ปรับปรุงห้องน้ำหน้าห้องรอคลอด</t>
  </si>
  <si>
    <t>ปรับปรุงหลังคาและต่อเติมสำนักงาน อาคาร PCU</t>
  </si>
  <si>
    <t>ต่อเติมห้องจ่ายยาผู้ป่วยนอก +LAB (ห้องสำนักงาน+ใส่น้ำเกลือ) ขนาด 3x7 เมตร</t>
  </si>
  <si>
    <t>ปรับปรุงห้องเก็บของเป็นอาคารพัสดุ</t>
  </si>
  <si>
    <t>หลังคา Cover way จากจ่ายกลางไปตึกผู้ป่วยใน + คลัง วชย.</t>
  </si>
  <si>
    <t>เครื่องฟังเสียงหัวใจทารกในครรภ์ (Doptone)</t>
  </si>
  <si>
    <t>เครื่องชั่งน้ำหนักดิจิตอลเชื่อมระบบคอมพิวเตอร์</t>
  </si>
  <si>
    <t>ถังออกซิเจนชนิดอลูมิเนียม (วาล์วแบบพวงมาลัย) ขนาด 30 ลิตร (น้ำ)</t>
  </si>
  <si>
    <t xml:space="preserve">เครื่องหมุนเหวี่ยงตกตะกอนเลือด ขนาดบรรจุ 8- 12 tube
</t>
  </si>
  <si>
    <t>เตียงผู้ป่วยชนิดสามไกร์ ปรับระดับได้  ผู้ป่วยสามัญ (ทดแทนที่ชำรุด)</t>
  </si>
  <si>
    <t>เตียงผู้ป่วยชนิดสามไกร์ปรับด้วยไฟฟ้าราวปีกนก พร้อมเบาะและเสาน้ำเกลือ ห้องพิเศษ 5 (ทดแทนที่ชำรุด)</t>
  </si>
  <si>
    <t>เครื่องวัดความยาวคลองรากฟัน</t>
  </si>
  <si>
    <t>เครื่องตรวจสมรรถภาพปอด (Spirometer)</t>
  </si>
  <si>
    <t>รถเข็นสแตนเลส 2 ชั้น 2 ลิ้นชัก (Size W400 x L550 x H1050 mm.)</t>
  </si>
  <si>
    <t>เตียงเคลื่อนย้ายผู้ป่วยบนรถพยาบาล (Strecher) รถ Refer 291</t>
  </si>
  <si>
    <t>Computer PC สำนักงานทั่วไป</t>
  </si>
  <si>
    <t>อุปกรณ์กระจายสัญญาณ (L2 Switch) ขนาด 24 ช่อง แบบที่ 2</t>
  </si>
  <si>
    <t>เครื่องพิมพ์ Multifunction เลเซอร์ หรือ LED ขาวดำ</t>
  </si>
  <si>
    <t>สแกนเนอร์ สำหรับงานเก็บเอกสารระดับศูนย์บริการ แบบที่ 2</t>
  </si>
  <si>
    <t>เครื่องพิมพ์แบบใช้ความร้อน (Termal Printer)</t>
  </si>
  <si>
    <t>ชุดโปรแกรม Backoffice</t>
  </si>
  <si>
    <t>Notebook  สำหรับงานสำนักงาน</t>
  </si>
  <si>
    <t>ชุดโปรแกรมระบบปฏิบัติการสำหรับเครื่องคอมพิวเตอร์แม่ข่าย (Server)</t>
  </si>
  <si>
    <t>เครื่องพิมพ์ชนิด Dot Matrix Printer แบบแคร่สั้น</t>
  </si>
  <si>
    <t>เครื่อง Kiosk</t>
  </si>
  <si>
    <t>เครื่องปรับอากาศชนิดติดผนัง ขนาด 24000 BTU</t>
  </si>
  <si>
    <t>เครื่องปรับอากาศชนิดติดผนัง ขนาด 15,000 BTU</t>
  </si>
  <si>
    <t>ระบบปรับอากาศอาคารผู้ป่วยนอก ชั้น 1 OPD+ER</t>
  </si>
  <si>
    <t xml:space="preserve">รถเข็นสแตนเลส 2 ชั้น </t>
  </si>
  <si>
    <t>จอแสดงภาพห้องประชุม/ER (LED/Display)</t>
  </si>
  <si>
    <t>ระบบกล้องวงจรปิด 16 channel (อาคารเพราะเราเชื้อในพลังเล็ก)</t>
  </si>
  <si>
    <t>ระบบลำโพงเสียงตามสายภายในอาคาร</t>
  </si>
  <si>
    <t>หม้อแปลงไฟฟ้าขนาดไม่น้อยกว่า 500 kVA (พร้อมติดตั้ง)</t>
  </si>
  <si>
    <t>เครื่องกำเนิดไฟฟ้า (ราคาไม่รวมค่าติดตั้ง) ขนาด 300 กิโลวัตต์</t>
  </si>
  <si>
    <t>ตู้ลำโพงแบบเคลื่อนที่</t>
  </si>
  <si>
    <t>ปั๊มน้ำแบบหอยโข่ง</t>
  </si>
  <si>
    <t>เครื่องตัดหญ้าแบบสะพายบ่า</t>
  </si>
  <si>
    <t xml:space="preserve">ถังออกซิเจนชนิดอลูมิเนียม (วาล์วแบบพวงมาลัย) ขนาด 30 ลิตร </t>
  </si>
  <si>
    <t>เตียงผู้ป่วยชนิดสามไกร์ราวสไลด์ พร้อมเบาะเสาน้ำเกลือ ตู้ข้างเตียงและถาดคร่อมเตียง (สมทบงบค่าเสื่อม 69)</t>
  </si>
  <si>
    <t>ตู้เย็นเก็บวัคซีน 2 บาน 33 คิวขึ้นไป จุ 120 ลิตร ขึ้นไป</t>
  </si>
  <si>
    <t>เครื่องคอมพิวเตอร์ สำหรับงานสำนักงาน * (จอแสดงภาพขนาดไม่น้อยกว่า 23 นิ้ว)</t>
  </si>
  <si>
    <t>เครื่องสำรองไฟฟ้า ขนาด 2 kVA</t>
  </si>
  <si>
    <t>จอแสดงภาพห้องประชุม (LED/Display)</t>
  </si>
  <si>
    <t>เครื่องสแกนความร้อน Thermal Imaging Camera</t>
  </si>
  <si>
    <t>เครื่องปรับอากาศชนิดแขวน ขนาด 36000 BTU</t>
  </si>
  <si>
    <t>เครื่องปรับอากาศชนิดแขวน ขนาด 15000 BTU</t>
  </si>
  <si>
    <t>เครื่องปรับอากาศชนิดแขวน ขนาด 12000 BTU</t>
  </si>
  <si>
    <t>ปรับปรุงห้องน้ำหน้าห้องรอคลอด (สมทบงบค่าเสื่อม)</t>
  </si>
  <si>
    <t>โรงผลิตน้ำดื่ม</t>
  </si>
  <si>
    <t xml:space="preserve">ปรับปรุงห้องพักใต้แฟลต 2 ห้อง </t>
  </si>
  <si>
    <t>จ้างก่อสร้างที่เก็บพัสดุข้างอาคารพักพยาบาล หลังที่ ๑</t>
  </si>
  <si>
    <t>ปรับปรุงห้องน้ำชั้น 2 และระบบท่อน้ำทิ้งและท่อโสโครก อาคารผู้ป่วยนอก</t>
  </si>
  <si>
    <t>รายการงบลงทุนด้วยเงินบำรุง ปี 2569 รพ.โพนพิสัย</t>
  </si>
  <si>
    <t>เครื่องให้ออกซิเจนด้วยอัตราการไหลสูง</t>
  </si>
  <si>
    <t>เครื่องติดตามสัญญาณชีพแบบเคลื่อนย้ายขนาดเล็ก</t>
  </si>
  <si>
    <t>รถเข็นชนิดนอน</t>
  </si>
  <si>
    <t>รถเข็นทำแผล</t>
  </si>
  <si>
    <t>รถเข็นแจกยากิน</t>
  </si>
  <si>
    <t>รถเข็นฉีดยา</t>
  </si>
  <si>
    <t>รถเข็นวัด V/S</t>
  </si>
  <si>
    <t>ตู้ข้างเตียงสแตนเลส</t>
  </si>
  <si>
    <t>เตียงผู้ป่วยชนิดสองไกร์ราวสไลด์ พร้อมเบาะและเสาน้ำเกลือพร้อมข้างเตียงสแตนเลส</t>
  </si>
  <si>
    <t xml:space="preserve">เครื่องปั่นเม็ดเลือดแดงอัดแน่น Hematocrit Centrifuge </t>
  </si>
  <si>
    <t>รถเข็นเปลนอน ระบบไฟฟ้า</t>
  </si>
  <si>
    <t>รถเข็นเปลนั่ง ระบบไฟฟ้า</t>
  </si>
  <si>
    <t>เครื่องวัดความดันโลหิตชนิดอัตโนมัติ พร้อมวัดความอิ่มตัวของออกซิเจนในเลือด แบบมีล้อเลื่อน</t>
  </si>
  <si>
    <t>ชุดเหยียดนิ้วมือ Chinese finger trap</t>
  </si>
  <si>
    <t>เครื่องตรวจสมรรถภาพปอด
ด้วยเครื่องคอมพิวเตอร์</t>
  </si>
  <si>
    <t>เตียงนอนผู้ป่วยแบบชั่งน้ำหนักได้</t>
  </si>
  <si>
    <t xml:space="preserve">ชั้นวางเครื่องมือแพทย์ </t>
  </si>
  <si>
    <t>ระบบผลิตน้ำบริสุทธิ์ RO ขนาด 500 ลิตร</t>
  </si>
  <si>
    <t xml:space="preserve">เครื่องซีลซองแบบใช้เท้าเหยียบ ขนาด 18 นิ้ว </t>
  </si>
  <si>
    <t>กล้องจุลทรรศน์ชนิด 2 ตา รุ่น CX23</t>
  </si>
  <si>
    <t>เครื่องขยายคลองรากฟันชนิดไร้สาย E-Value E</t>
  </si>
  <si>
    <t>เครื่องฉีดกัตตาเพอร์ชาชนิดเหลว (Fast fill)</t>
  </si>
  <si>
    <t>เครื่องตัดกัตตาเพอร์ชาด้วยความร้อน (Fast Pack Pro)</t>
  </si>
  <si>
    <t>โคมไฟออกหน่วย</t>
  </si>
  <si>
    <t>เครื่องวัดอุณหภูมิและความชื้นในอากาศ Realtime monitor</t>
  </si>
  <si>
    <t>แผ่นกริดขนาด 14*17</t>
  </si>
  <si>
    <t>เครื่องขูดหินปูน</t>
  </si>
  <si>
    <t>Set Screw Extraction(Off Set)</t>
  </si>
  <si>
    <t>ชุด Laryngoscope ผู้ใหญ่</t>
  </si>
  <si>
    <t>เครื่องอ่านและแปลงสัญญาณข้อมูลภาพเอกซเรย์เป็นระบบดิจิตอลในช่องปากยี่ห้อ Fussen รุ่น F200</t>
  </si>
  <si>
    <t>Patient  controled  Analgesia(PCA)</t>
  </si>
  <si>
    <t>Infusion pump</t>
  </si>
  <si>
    <t>ปั๊มสารเคมี(เติมคลอรีน)</t>
  </si>
  <si>
    <t>เตียงเคลื่อนย้ายผู้ป่วยพร้อมราง เบอร์ 14 ทะเบียน กจ 8935 นค</t>
  </si>
  <si>
    <t>เครื่องปั๊มลมแบบ free oil สำหรับเครื่องล้างมาตรฐาน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</si>
  <si>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</si>
  <si>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</si>
  <si>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 xml:space="preserve">เครื่องปรับอากาศ แบบแยกส่วน (ราคารวมค่าติดตั้ง) แบบตั้งพื้นหรือแบบแขวน (ระบบ Inverter) 12,000 บีทียู
</t>
  </si>
  <si>
    <t>เครื่องปรับอากาศแบบแยกส่วน(ราคารวมติดตั้ง)แบบติดผนังขนาด18,000 BTU</t>
  </si>
  <si>
    <t>เครื่องดูดฝุ่น 25 ลิตร</t>
  </si>
  <si>
    <t>ITM06 Ax-series ITM Type6</t>
  </si>
  <si>
    <t>เครื่องปรับอากาศแบบแยกส่วน (ราคารวมค่าติดตั้ง) แบบติดผนังขนาด 9,000 บีทียู</t>
  </si>
  <si>
    <t>เครื่องปรับอากาศ 18000 btu</t>
  </si>
  <si>
    <t xml:space="preserve">เครื่องฟอกอากาศ </t>
  </si>
  <si>
    <t>เครื่องปรับอากาศ แบบแยกส่วน 13000 BTU inverter</t>
  </si>
  <si>
    <t>เครื่องปรับอากาศ แบบแยกส่วน 24000 BTU inverter</t>
  </si>
  <si>
    <t>โซฟารับแขก</t>
  </si>
  <si>
    <t>โทรทัศน์ แอล อี ดี (LED TV) แบบ Smart TV ระดับความละเอียดจอภาพ 3840 x 2160 พิกเซล ขนาด 43 นิ้ว</t>
  </si>
  <si>
    <t>โทรทัศน์ แอล อี ดี (LED TV) แบบ Smart TV ระดับความละเอียดจอภาพ 3840 x 2160 พิกเซล ขนาด 55 นิ้ว</t>
  </si>
  <si>
    <t>ชุดไมโครโฟนพร้อมลำโพง</t>
  </si>
  <si>
    <t>สว่านโรตารีไร้สาย</t>
  </si>
  <si>
    <t>เครื่องเสียง ครอสปรับเสียง 3 ทาง พร้อมสายต่อ</t>
  </si>
  <si>
    <t>เครื่องชั่ง แบบดิจิตอล ขนาด 300 กิโลกรัม</t>
  </si>
  <si>
    <t>เครื่องตัดหญ้า</t>
  </si>
  <si>
    <t>มอเตอร์ปั๊มน้ำหอประปา</t>
  </si>
  <si>
    <t>ซัมเมอร์ส 2 นิ้ว</t>
  </si>
  <si>
    <t>เครื่องคอมพิวเตอร์ประมวลผลแบบที่ 2</t>
  </si>
  <si>
    <t>เครื่องพิมพ์ laserjet All in one (แบบที่2)</t>
  </si>
  <si>
    <t>เครื่องพิมพ์ความร้อน Thermal Printer</t>
  </si>
  <si>
    <t>เครื่องคอมพิวเตอร์โน๊ตบุ๊ค แบบที่ 1</t>
  </si>
  <si>
    <t>โปรแกรม smart office</t>
  </si>
  <si>
    <t>เครื่องพิมพ์ All in one</t>
  </si>
  <si>
    <t>เครื่องสแกนเอกสาร</t>
  </si>
  <si>
    <t>โปรแกรมทำงานต่อพ่วงกับชุดกล้องส่องตรวจ ของ OR</t>
  </si>
  <si>
    <t>รถพยาบาล All new Toyota และเครื่องมือทางการแพทย์ประจำรถมาตรฐานพร้อมสัญญาณไฟฉุกเฉิน สัญญาณเสียงไซเรน</t>
  </si>
  <si>
    <t>จ้างปรับปรุงต่อเติมห้องล้างอุปกรณ์ ห้องต้ม</t>
  </si>
  <si>
    <t>จ้างปรับปรุงห้องบัตรเก่าเป็นห้องตรวจ</t>
  </si>
  <si>
    <t>จ้างก่อสร้างปรับปรุงห้องผ่าตัดอาคารผู้ป่วยนอกโรงพยาบาลโพนพิสัย</t>
  </si>
  <si>
    <t>จ้างปรับปรุงต่อเติมหลังคาทางลาดอาคารผู้ป่วยใน 114 เตียง</t>
  </si>
  <si>
    <t>จ้างก่อสร้างขยายเขตไฟฟ้าแรงสูงอาคารแฟลตเจ้าหน้าที่ 96 ห้อง</t>
  </si>
  <si>
    <t>ครุภัณฑ์อื่นๆ</t>
  </si>
  <si>
    <t>รายการงบลงทุนด้วยเงินบำรุง ปี 2569 รพ.สระใคร</t>
  </si>
  <si>
    <t>รายการงบลงทุนด้วยเงินบำรุง ปี 2569 รพ.ศรีบุญเรือง</t>
  </si>
  <si>
    <t>รายการงบลงทุนด้วยเงินบำรุง ปี 2569 รพ.ศรีเชียงใหม่</t>
  </si>
  <si>
    <t>ปักเสาพาดสายแรงสูงติดตั้งหม้อแปลงขนาด 160  KVA  แฟลตใหม่</t>
  </si>
  <si>
    <t>รถเข็นนั่ง พร้อมเสาน้ำเกลือ</t>
  </si>
  <si>
    <t>เครื่องวัดความดันโลหิตชนิดอัดโนมัติแบบสอดแขน</t>
  </si>
  <si>
    <t>ครุภัณฑ์งานบ้าน งานครัว</t>
  </si>
  <si>
    <t>ครุภัณฑ์ยานพาหนะ</t>
  </si>
  <si>
    <t>ครุภัณฑ์ทางการแพทย์</t>
  </si>
  <si>
    <t>ทีวี Smart TV ขนาด 55 นิ้ว</t>
  </si>
  <si>
    <t>กล้องถ่ายภาพดิจิตอล</t>
  </si>
  <si>
    <t>รถบรรทุกระบบไฟฟ้า (ใช้บรรทุกผ้าเปื้อน)</t>
  </si>
  <si>
    <t>รถสามล้อไฟฟ้า 48 โวลต์ แบบตู้ทึก ขนส่ง</t>
  </si>
  <si>
    <t>ชุดโต๊ะ เก้าอี้ 2 ที่นั่ง</t>
  </si>
  <si>
    <t>เครื่องสำรองไฟฟ้า ขนาด800VA</t>
  </si>
  <si>
    <t>เก้าอี้สำนักงานขาเหล็ก</t>
  </si>
  <si>
    <t>เก้าอี้สำนักงานขาเหล็ก 3 ตัว</t>
  </si>
  <si>
    <t>เลื่อยโซ่ยนต์</t>
  </si>
  <si>
    <t>ไมโครเวฟ</t>
  </si>
  <si>
    <t>เครื่องทำน้ำอุ่น</t>
  </si>
  <si>
    <t>เครื่องเป่าใบไม้</t>
  </si>
  <si>
    <t>โต๊ะวางเครื่องมือ (Mayo)</t>
  </si>
  <si>
    <t>กล้องวงจรปิด Wifi ภายในห้อง</t>
  </si>
  <si>
    <t>ตราชั่งทารกพร้อมที่วัดความยาว</t>
  </si>
  <si>
    <t>โต๊ะวางเครื่องมือสแตนเลส</t>
  </si>
  <si>
    <t>เก้าอี้สแตนเลส ปรับระดับได้</t>
  </si>
  <si>
    <t>โต๊ะทำงานพร้อมกระจก</t>
  </si>
  <si>
    <t>เก้าอี้สำนักงาน</t>
  </si>
  <si>
    <t>ตู้เย็น 2 ประตู ขนาด 6.4 คิว</t>
  </si>
  <si>
    <t>เครื่องวัดอุณหภูมิ สำหรับห้อง Server</t>
  </si>
  <si>
    <t>ตู้เย็น ขนาด 6.4 คิว</t>
  </si>
  <si>
    <t>เครื่องฉีดน้ำแรงดันสูง</t>
  </si>
  <si>
    <t>เครื่องตัดหญ้าสะพายบ่า</t>
  </si>
  <si>
    <t>ชุดประตูสแกนลายนิ้วมือ</t>
  </si>
  <si>
    <t xml:space="preserve">เครื่องชั่งน้ำหนัก </t>
  </si>
  <si>
    <t>ตู้เสื้อผ้า</t>
  </si>
  <si>
    <t>ชุดโต๊ะ 2 ที่นั่ง</t>
  </si>
  <si>
    <t>เครื่องปรับอากาศ ชนิดติดผนัง ขนาด 12000 BTU</t>
  </si>
  <si>
    <t>เครื่องลดความชื้นพลาสม่าคลัสเตอร์</t>
  </si>
  <si>
    <t>เครื่องวัดออกซิเจนในเลือดอัตโนมัติชนิดพกพา</t>
  </si>
  <si>
    <t>เครื่องสำรองไฟฟ้า ขนาด 3kVA</t>
  </si>
  <si>
    <t>เครื่องปรับอากาศ ชนิดติดผนัง</t>
  </si>
  <si>
    <t>เครื่องอ่านผลสปอร์เทสสำหรับเครื่องอบแก๊ส</t>
  </si>
  <si>
    <t>เครื่องควบคุมการให้สารน้ำทางหลอดเลือดดำชนิด 1 สาย</t>
  </si>
  <si>
    <t>เครื่องวัดแก๊สติดผนังพร้อมอุปกรณ์</t>
  </si>
  <si>
    <t>โครงการก่อสร้างอาคารทันตกรรม (งบ 1,100,000 บาท)</t>
  </si>
  <si>
    <t>เหตุผล/ความจำเป็น</t>
  </si>
  <si>
    <t>เพื่อใช้ในห้องให้คำปรึกษา</t>
  </si>
  <si>
    <t xml:space="preserve">เพื่อทดแทนเครื่องเดิมที่ชำรุด/ไม่กักเก็บไฟฟ้า </t>
  </si>
  <si>
    <t>เพื่อทดแทนที่ชำรุด</t>
  </si>
  <si>
    <t>เพื่อใช้ในงานสวน/งานสนับสนุน</t>
  </si>
  <si>
    <t>เพื่อใช้ในงานโภชนาการ</t>
  </si>
  <si>
    <t>เพื่อใช้สำหรับมาตรฐาน Server Room สำหรับหน่วยงานสังกัดสำนักงานปลัด กระทรวงสาธารณสุข</t>
  </si>
  <si>
    <t>เพื่อใช้ทดแทนเครื่องเดิมที่ชำรุด</t>
  </si>
  <si>
    <t>เพื่อใช้ในงานสวน/งานสนับสนุน/ทดแทนที่ชำรุด</t>
  </si>
  <si>
    <t>เพื่อทดแทนที่ชำรุดห้องพิเศษ</t>
  </si>
  <si>
    <t>เพื่อมาตรฐานงานจ่ายกลาง (Central Supply)</t>
  </si>
  <si>
    <t>เพื่อให้เพียงพอต่อการใช้ในกรณีส่งต่อผู้ป่วย (เป็นเครื่องลักษณะใช้บนรถ refer)</t>
  </si>
  <si>
    <t>งบบริจาคแบบมีวัตถุประสงค์สำหรับสร้างอาคารทันตกรรม (ผูกพันข้ามปี และชำระงวดแรกในปีงบประมาณ 2569 จำนวน 250,000 บาท)</t>
  </si>
  <si>
    <t>ประเภทเงิน</t>
  </si>
  <si>
    <t>ครึ่งปีหลัง (ปรับหลังประชุม  คกก CFO วันที่ 20พค2569)</t>
  </si>
  <si>
    <t>ระบบบำบัดน้ำเสียแบบคลองวนเวียนขนาด 250ลูกบาศก์เมตร/วัน
และระบบท่อรวบรวมน้ำเสีย</t>
  </si>
  <si>
    <t>ปรับปรุงห้องผ่าตัดเดิม ให้เป็นห้องอุบัติเหตุฉุกเฉินฯ</t>
  </si>
  <si>
    <t>โรงพยาบาลที่มีการลงทุนด้วยเงินบำรุงเกิน 20% EBITDA ปีงบประมาณ พ.ศ. 2569 ในเขตสุขภาพที่ 8</t>
  </si>
  <si>
    <t>ค.อื่น</t>
  </si>
  <si>
    <t xml:space="preserve">เงินบริจาค </t>
  </si>
  <si>
    <t>เงินบำรุง (นโยบายเงิน ontop 30:10 ล้านบาท)</t>
  </si>
  <si>
    <t>เงินบำรุง (รับสนับสนุนโดยมีวัตถุประสงค์จาก อบจ.)</t>
  </si>
  <si>
    <t>ดำเนินการแล้ว</t>
  </si>
  <si>
    <t>อยู่ระหว่างการดำเนินการ</t>
  </si>
  <si>
    <t>ยังไม่ดำเนินการ</t>
  </si>
  <si>
    <t>สถานะ</t>
  </si>
  <si>
    <t>ผู้ตรวจราชการกระทรวงสาธารณสุข เขตสุขภาพที่ 8</t>
  </si>
  <si>
    <t>ปฏิบัติราชการแทนปลัดกรระทรวงสาธารณสุข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</si>
</sst>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#,##0.00_ ;[Red]\-#,##0.00\ "/>
    <numFmt numFmtId="189" formatCode="#,##0_ ;[Red]\-#,##0\ "/>
  </numFmts>
  <fonts count="7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8"/>
      <name val="Tahoma"/>
      <family val="2"/>
      <charset val="222"/>
      <scheme val="minor"/>
    </font>
    <font>
      <u/>
      <sz val="16"/>
      <name val="TH SarabunPSK"/>
      <family val="2"/>
    </font>
    <font>
      <b/>
      <sz val="24"/>
      <name val="TH SarabunPSK"/>
      <family val="2"/>
    </font>
    <font>
      <b/>
      <sz val="16"/>
      <color rgb="FFFF0000"/>
      <name val="TH SarabunPSK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FF3399"/>
      <name val="TH SarabunPSK"/>
      <family val="2"/>
    </font>
    <font>
      <sz val="14"/>
      <color rgb="FFFF3399"/>
      <name val="TH SarabunPSK"/>
      <family val="2"/>
    </font>
    <font>
      <b/>
      <i/>
      <sz val="14"/>
      <color theme="1"/>
      <name val="TH SarabunPSK"/>
      <family val="2"/>
    </font>
    <font>
      <u/>
      <sz val="16"/>
      <color rgb="FFFF0000"/>
      <name val="TH SarabunPSK"/>
      <family val="2"/>
    </font>
    <font>
      <b/>
      <sz val="18"/>
      <name val="TH SarabunPSK"/>
      <family val="2"/>
    </font>
    <font>
      <b/>
      <sz val="14"/>
      <color rgb="FFFF0000"/>
      <name val="TH SarabunPSK"/>
      <family val="2"/>
    </font>
    <font>
      <sz val="16"/>
      <color theme="1"/>
      <name val="TH Sarabun New"/>
      <family val="2"/>
    </font>
    <font>
      <b/>
      <sz val="18"/>
      <name val="TH Sarabun New"/>
      <family val="2"/>
    </font>
    <font>
      <b/>
      <sz val="18"/>
      <color theme="1"/>
      <name val="TH Sarabun New"/>
      <family val="2"/>
    </font>
    <font>
      <b/>
      <sz val="18"/>
      <color rgb="FFFF0000"/>
      <name val="TH Sarabun New"/>
      <family val="2"/>
    </font>
    <font>
      <b/>
      <sz val="18"/>
      <color rgb="FFFFFFFF"/>
      <name val="TH Sarabun New"/>
      <family val="2"/>
    </font>
    <font>
      <b/>
      <sz val="18"/>
      <color rgb="FF99FF99"/>
      <name val="TH Sarabun New"/>
      <family val="2"/>
    </font>
    <font>
      <b/>
      <u/>
      <sz val="18"/>
      <color rgb="FF99FF99"/>
      <name val="TH Sarabun New"/>
      <family val="2"/>
    </font>
    <font>
      <sz val="18"/>
      <color theme="1"/>
      <name val="TH Sarabun New"/>
      <family val="2"/>
    </font>
    <font>
      <sz val="18"/>
      <color rgb="FF000000"/>
      <name val="TH Sarabun New"/>
      <family val="2"/>
    </font>
    <font>
      <sz val="20"/>
      <color theme="1"/>
      <name val="TH Sarabun New"/>
      <family val="2"/>
    </font>
    <font>
      <sz val="18"/>
      <color rgb="FFFF0000"/>
      <name val="TH Sarabun New"/>
      <family val="2"/>
    </font>
    <font>
      <b/>
      <sz val="16"/>
      <color theme="1"/>
      <name val="Anantason Bold"/>
      <charset val="222"/>
    </font>
    <font>
      <b/>
      <sz val="16"/>
      <name val="Anantason Bold"/>
      <charset val="222"/>
    </font>
    <font>
      <b/>
      <sz val="14"/>
      <name val="Anantason Bold"/>
      <charset val="222"/>
    </font>
    <font>
      <sz val="16"/>
      <color theme="1"/>
      <name val="Anantason Bold"/>
      <charset val="222"/>
    </font>
    <font>
      <b/>
      <sz val="16"/>
      <color rgb="FFFF0000"/>
      <name val="Anantason Bold"/>
      <charset val="222"/>
    </font>
    <font>
      <b/>
      <sz val="14"/>
      <color theme="1"/>
      <name val="Anantason Bold"/>
      <charset val="222"/>
    </font>
    <font>
      <b/>
      <sz val="20"/>
      <name val="Anantason Bold"/>
      <charset val="222"/>
    </font>
    <font>
      <b/>
      <sz val="20"/>
      <color rgb="FFFF0000"/>
      <name val="Anantason Bold"/>
      <charset val="222"/>
    </font>
    <font>
      <b/>
      <sz val="18"/>
      <color theme="1"/>
      <name val="Anantason Bold"/>
      <charset val="222"/>
    </font>
    <font>
      <sz val="18"/>
      <name val="Anantason Bold"/>
      <charset val="222"/>
    </font>
    <font>
      <b/>
      <sz val="28"/>
      <name val="Anantason Bold"/>
      <charset val="222"/>
    </font>
    <font>
      <b/>
      <sz val="48"/>
      <name val="Anantason Bold"/>
      <charset val="222"/>
    </font>
    <font>
      <b/>
      <sz val="20"/>
      <color theme="1"/>
      <name val="Anantason Bold"/>
      <charset val="222"/>
    </font>
    <font>
      <b/>
      <sz val="20"/>
      <color rgb="FFFF3399"/>
      <name val="Anantason Bold"/>
      <charset val="222"/>
    </font>
    <font>
      <sz val="18"/>
      <color rgb="FF000000"/>
      <name val="Anantason Bold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PSK"/>
      <family val="2"/>
      <charset val="222"/>
    </font>
    <font>
      <sz val="16"/>
      <color rgb="FFFF3399"/>
      <name val="TH SarabunPSK"/>
      <family val="2"/>
      <charset val="222"/>
    </font>
    <font>
      <b/>
      <sz val="16"/>
      <color rgb="FFFF3399"/>
      <name val="TH SarabunPSK"/>
      <family val="2"/>
      <charset val="222"/>
    </font>
    <font>
      <sz val="16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6"/>
      <color rgb="FF000000"/>
      <name val="TH Sarabun New"/>
      <family val="2"/>
      <charset val="222"/>
    </font>
  </fonts>
  <fills count="5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10" applyNumberFormat="0" applyAlignment="0" applyProtection="0"/>
    <xf numFmtId="0" fontId="17" fillId="16" borderId="11" applyNumberFormat="0" applyAlignment="0" applyProtection="0"/>
    <xf numFmtId="0" fontId="18" fillId="16" borderId="10" applyNumberFormat="0" applyAlignment="0" applyProtection="0"/>
    <xf numFmtId="0" fontId="19" fillId="0" borderId="12" applyNumberFormat="0" applyFill="0" applyAlignment="0" applyProtection="0"/>
    <xf numFmtId="0" fontId="20" fillId="17" borderId="13" applyNumberFormat="0" applyAlignment="0" applyProtection="0"/>
    <xf numFmtId="0" fontId="21" fillId="0" borderId="0" applyNumberFormat="0" applyFill="0" applyBorder="0" applyAlignment="0" applyProtection="0"/>
    <xf numFmtId="0" fontId="1" fillId="18" borderId="14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4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24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43" fontId="2" fillId="0" borderId="0" applyFont="0" applyFill="0" applyBorder="0" applyAlignment="0" applyProtection="0"/>
  </cellStyleXfs>
  <cellXfs count="405">
    <xf numFmtId="0" fontId="0" fillId="0" borderId="0" xfId="0"/>
    <xf numFmtId="0" fontId="3" fillId="0" borderId="1" xfId="0" applyFont="1" applyBorder="1" applyAlignment="1">
      <alignment horizontal="center" vertical="top"/>
    </xf>
    <xf numFmtId="43" fontId="3" fillId="0" borderId="1" xfId="1" applyFont="1" applyBorder="1" applyAlignment="1">
      <alignment horizontal="center" vertical="top"/>
    </xf>
    <xf numFmtId="43" fontId="3" fillId="7" borderId="1" xfId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43" fontId="4" fillId="0" borderId="1" xfId="1" applyFont="1" applyFill="1" applyBorder="1" applyAlignment="1">
      <alignment horizontal="left"/>
    </xf>
    <xf numFmtId="40" fontId="3" fillId="0" borderId="1" xfId="0" applyNumberFormat="1" applyFont="1" applyBorder="1" applyAlignment="1">
      <alignment horizontal="center"/>
    </xf>
    <xf numFmtId="38" fontId="3" fillId="0" borderId="1" xfId="0" applyNumberFormat="1" applyFont="1" applyBorder="1" applyAlignment="1">
      <alignment horizontal="center"/>
    </xf>
    <xf numFmtId="0" fontId="3" fillId="0" borderId="0" xfId="0" applyFont="1"/>
    <xf numFmtId="40" fontId="3" fillId="0" borderId="1" xfId="1" applyNumberFormat="1" applyFont="1" applyBorder="1"/>
    <xf numFmtId="43" fontId="4" fillId="9" borderId="1" xfId="1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40" fontId="3" fillId="9" borderId="1" xfId="1" applyNumberFormat="1" applyFont="1" applyFill="1" applyBorder="1"/>
    <xf numFmtId="40" fontId="3" fillId="9" borderId="1" xfId="0" applyNumberFormat="1" applyFont="1" applyFill="1" applyBorder="1" applyAlignment="1">
      <alignment horizontal="center"/>
    </xf>
    <xf numFmtId="38" fontId="3" fillId="9" borderId="1" xfId="0" applyNumberFormat="1" applyFont="1" applyFill="1" applyBorder="1" applyAlignment="1">
      <alignment horizontal="center"/>
    </xf>
    <xf numFmtId="40" fontId="3" fillId="9" borderId="1" xfId="1" applyNumberFormat="1" applyFont="1" applyFill="1" applyBorder="1" applyAlignment="1">
      <alignment vertical="center"/>
    </xf>
    <xf numFmtId="40" fontId="3" fillId="9" borderId="1" xfId="0" applyNumberFormat="1" applyFont="1" applyFill="1" applyBorder="1" applyAlignment="1">
      <alignment horizontal="center" vertical="center"/>
    </xf>
    <xf numFmtId="38" fontId="3" fillId="9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3" fontId="3" fillId="0" borderId="0" xfId="1" applyFont="1"/>
    <xf numFmtId="0" fontId="25" fillId="0" borderId="0" xfId="0" applyFont="1" applyAlignment="1">
      <alignment horizontal="left" vertical="top"/>
    </xf>
    <xf numFmtId="0" fontId="27" fillId="0" borderId="0" xfId="0" applyFont="1"/>
    <xf numFmtId="43" fontId="28" fillId="0" borderId="0" xfId="1" applyFont="1" applyFill="1"/>
    <xf numFmtId="43" fontId="29" fillId="0" borderId="0" xfId="1" applyFont="1" applyFill="1"/>
    <xf numFmtId="0" fontId="30" fillId="0" borderId="0" xfId="0" applyFont="1"/>
    <xf numFmtId="0" fontId="29" fillId="0" borderId="0" xfId="0" applyFont="1"/>
    <xf numFmtId="1" fontId="31" fillId="0" borderId="0" xfId="1" applyNumberFormat="1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43" fontId="31" fillId="8" borderId="0" xfId="1" applyFont="1" applyFill="1"/>
    <xf numFmtId="43" fontId="32" fillId="8" borderId="0" xfId="1" applyFont="1" applyFill="1"/>
    <xf numFmtId="43" fontId="31" fillId="2" borderId="0" xfId="1" applyFont="1" applyFill="1"/>
    <xf numFmtId="43" fontId="28" fillId="8" borderId="0" xfId="1" applyFont="1" applyFill="1"/>
    <xf numFmtId="0" fontId="33" fillId="0" borderId="0" xfId="0" applyFont="1"/>
    <xf numFmtId="43" fontId="31" fillId="8" borderId="0" xfId="1" applyFont="1" applyFill="1" applyAlignment="1">
      <alignment horizontal="center"/>
    </xf>
    <xf numFmtId="187" fontId="31" fillId="8" borderId="0" xfId="1" applyNumberFormat="1" applyFont="1" applyFill="1" applyAlignment="1">
      <alignment vertical="center"/>
    </xf>
    <xf numFmtId="43" fontId="31" fillId="2" borderId="0" xfId="1" applyFont="1" applyFill="1" applyAlignment="1">
      <alignment horizontal="center"/>
    </xf>
    <xf numFmtId="0" fontId="31" fillId="8" borderId="0" xfId="1" applyNumberFormat="1" applyFont="1" applyFill="1" applyAlignment="1">
      <alignment horizontal="center"/>
    </xf>
    <xf numFmtId="0" fontId="33" fillId="0" borderId="0" xfId="0" applyFont="1" applyAlignment="1">
      <alignment horizontal="center"/>
    </xf>
    <xf numFmtId="0" fontId="31" fillId="6" borderId="0" xfId="0" applyFont="1" applyFill="1" applyAlignment="1">
      <alignment horizontal="center"/>
    </xf>
    <xf numFmtId="43" fontId="31" fillId="6" borderId="0" xfId="1" applyFont="1" applyFill="1" applyAlignment="1">
      <alignment horizontal="center"/>
    </xf>
    <xf numFmtId="0" fontId="32" fillId="6" borderId="0" xfId="0" applyFont="1" applyFill="1" applyAlignment="1">
      <alignment horizontal="center"/>
    </xf>
    <xf numFmtId="188" fontId="30" fillId="0" borderId="0" xfId="1" applyNumberFormat="1" applyFont="1"/>
    <xf numFmtId="43" fontId="30" fillId="0" borderId="0" xfId="1" applyFont="1" applyFill="1"/>
    <xf numFmtId="4" fontId="31" fillId="0" borderId="0" xfId="1" applyNumberFormat="1" applyFont="1" applyFill="1"/>
    <xf numFmtId="43" fontId="29" fillId="0" borderId="0" xfId="1" applyFont="1"/>
    <xf numFmtId="0" fontId="30" fillId="4" borderId="0" xfId="0" applyFont="1" applyFill="1" applyAlignment="1" applyProtection="1">
      <alignment horizontal="center"/>
      <protection locked="0"/>
    </xf>
    <xf numFmtId="188" fontId="30" fillId="4" borderId="0" xfId="1" applyNumberFormat="1" applyFont="1" applyFill="1" applyProtection="1">
      <protection locked="0"/>
    </xf>
    <xf numFmtId="0" fontId="29" fillId="0" borderId="0" xfId="0" applyFont="1" applyProtection="1">
      <protection locked="0"/>
    </xf>
    <xf numFmtId="43" fontId="31" fillId="0" borderId="0" xfId="1" applyFont="1" applyFill="1"/>
    <xf numFmtId="188" fontId="30" fillId="4" borderId="0" xfId="1" applyNumberFormat="1" applyFont="1" applyFill="1" applyAlignment="1" applyProtection="1">
      <alignment horizontal="center"/>
      <protection locked="0"/>
    </xf>
    <xf numFmtId="188" fontId="29" fillId="0" borderId="0" xfId="1" applyNumberFormat="1" applyFont="1" applyProtection="1">
      <protection locked="0"/>
    </xf>
    <xf numFmtId="188" fontId="30" fillId="0" borderId="0" xfId="1" applyNumberFormat="1" applyFont="1" applyFill="1" applyProtection="1">
      <protection locked="0"/>
    </xf>
    <xf numFmtId="188" fontId="29" fillId="0" borderId="0" xfId="1" applyNumberFormat="1" applyFont="1" applyFill="1" applyProtection="1">
      <protection locked="0"/>
    </xf>
    <xf numFmtId="188" fontId="30" fillId="5" borderId="0" xfId="1" applyNumberFormat="1" applyFont="1" applyFill="1" applyProtection="1">
      <protection locked="0"/>
    </xf>
    <xf numFmtId="188" fontId="30" fillId="0" borderId="0" xfId="0" applyNumberFormat="1" applyFont="1" applyProtection="1">
      <protection locked="0"/>
    </xf>
    <xf numFmtId="188" fontId="29" fillId="0" borderId="0" xfId="0" applyNumberFormat="1" applyFont="1" applyProtection="1">
      <protection locked="0"/>
    </xf>
    <xf numFmtId="188" fontId="34" fillId="0" borderId="0" xfId="1" applyNumberFormat="1" applyFont="1" applyFill="1" applyAlignment="1" applyProtection="1">
      <alignment horizontal="center"/>
      <protection locked="0"/>
    </xf>
    <xf numFmtId="188" fontId="30" fillId="0" borderId="0" xfId="0" applyNumberFormat="1" applyFont="1"/>
    <xf numFmtId="188" fontId="29" fillId="0" borderId="0" xfId="0" applyNumberFormat="1" applyFont="1"/>
    <xf numFmtId="188" fontId="30" fillId="0" borderId="0" xfId="0" applyNumberFormat="1" applyFont="1" applyAlignment="1">
      <alignment horizontal="right" vertical="top" wrapText="1"/>
    </xf>
    <xf numFmtId="188" fontId="31" fillId="6" borderId="0" xfId="1" applyNumberFormat="1" applyFont="1" applyFill="1"/>
    <xf numFmtId="0" fontId="28" fillId="0" borderId="0" xfId="0" applyFont="1"/>
    <xf numFmtId="0" fontId="31" fillId="0" borderId="0" xfId="1" applyNumberFormat="1" applyFont="1" applyFill="1"/>
    <xf numFmtId="43" fontId="30" fillId="5" borderId="0" xfId="1" applyFont="1" applyFill="1" applyAlignment="1" applyProtection="1">
      <alignment horizontal="center" vertical="center"/>
      <protection locked="0"/>
    </xf>
    <xf numFmtId="43" fontId="30" fillId="5" borderId="0" xfId="1" applyFont="1" applyFill="1" applyProtection="1">
      <protection locked="0"/>
    </xf>
    <xf numFmtId="43" fontId="29" fillId="0" borderId="0" xfId="1" applyFont="1" applyFill="1" applyProtection="1">
      <protection locked="0"/>
    </xf>
    <xf numFmtId="43" fontId="30" fillId="0" borderId="0" xfId="1" applyFont="1" applyFill="1" applyAlignment="1" applyProtection="1">
      <alignment horizontal="center" vertical="center"/>
      <protection locked="0"/>
    </xf>
    <xf numFmtId="43" fontId="30" fillId="0" borderId="0" xfId="1" applyFont="1" applyFill="1" applyProtection="1">
      <protection locked="0"/>
    </xf>
    <xf numFmtId="43" fontId="30" fillId="6" borderId="0" xfId="1" applyFont="1" applyFill="1" applyAlignment="1" applyProtection="1">
      <alignment horizontal="center" vertical="center"/>
      <protection locked="0"/>
    </xf>
    <xf numFmtId="43" fontId="30" fillId="6" borderId="0" xfId="1" applyFont="1" applyFill="1" applyProtection="1">
      <protection locked="0"/>
    </xf>
    <xf numFmtId="4" fontId="31" fillId="0" borderId="0" xfId="1" applyNumberFormat="1" applyFont="1"/>
    <xf numFmtId="0" fontId="31" fillId="0" borderId="0" xfId="1" applyNumberFormat="1" applyFont="1"/>
    <xf numFmtId="43" fontId="30" fillId="6" borderId="0" xfId="1" applyFont="1" applyFill="1" applyAlignment="1" applyProtection="1">
      <alignment horizontal="center"/>
      <protection locked="0"/>
    </xf>
    <xf numFmtId="43" fontId="30" fillId="0" borderId="0" xfId="1" applyFont="1" applyFill="1" applyAlignment="1" applyProtection="1">
      <alignment horizontal="left"/>
      <protection locked="0"/>
    </xf>
    <xf numFmtId="43" fontId="30" fillId="3" borderId="0" xfId="1" applyFont="1" applyFill="1"/>
    <xf numFmtId="4" fontId="30" fillId="3" borderId="0" xfId="1" applyNumberFormat="1" applyFont="1" applyFill="1"/>
    <xf numFmtId="43" fontId="30" fillId="6" borderId="0" xfId="1" applyFont="1" applyFill="1" applyAlignment="1">
      <alignment horizontal="center"/>
    </xf>
    <xf numFmtId="0" fontId="30" fillId="6" borderId="0" xfId="1" applyNumberFormat="1" applyFont="1" applyFill="1"/>
    <xf numFmtId="43" fontId="30" fillId="0" borderId="0" xfId="1" applyFont="1" applyFill="1" applyAlignment="1">
      <alignment horizontal="left"/>
    </xf>
    <xf numFmtId="0" fontId="30" fillId="0" borderId="0" xfId="1" applyNumberFormat="1" applyFont="1" applyFill="1"/>
    <xf numFmtId="4" fontId="31" fillId="3" borderId="0" xfId="1" applyNumberFormat="1" applyFont="1" applyFill="1"/>
    <xf numFmtId="43" fontId="30" fillId="0" borderId="0" xfId="1" applyFont="1"/>
    <xf numFmtId="4" fontId="30" fillId="0" borderId="0" xfId="1" applyNumberFormat="1" applyFont="1" applyFill="1" applyAlignment="1">
      <alignment horizontal="right" vertical="top" wrapText="1"/>
    </xf>
    <xf numFmtId="43" fontId="30" fillId="8" borderId="0" xfId="1" applyFont="1" applyFill="1" applyAlignment="1">
      <alignment horizontal="center"/>
    </xf>
    <xf numFmtId="4" fontId="30" fillId="8" borderId="0" xfId="1" applyNumberFormat="1" applyFont="1" applyFill="1" applyAlignment="1">
      <alignment horizontal="right" vertical="top" wrapText="1"/>
    </xf>
    <xf numFmtId="0" fontId="30" fillId="0" borderId="0" xfId="1" applyNumberFormat="1" applyFont="1"/>
    <xf numFmtId="4" fontId="31" fillId="5" borderId="0" xfId="1" applyNumberFormat="1" applyFont="1" applyFill="1"/>
    <xf numFmtId="0" fontId="31" fillId="8" borderId="0" xfId="1" applyNumberFormat="1" applyFont="1" applyFill="1"/>
    <xf numFmtId="43" fontId="30" fillId="0" borderId="0" xfId="1" applyFont="1" applyAlignment="1">
      <alignment horizontal="left"/>
    </xf>
    <xf numFmtId="43" fontId="31" fillId="5" borderId="0" xfId="1" applyFont="1" applyFill="1"/>
    <xf numFmtId="0" fontId="27" fillId="7" borderId="0" xfId="0" applyFont="1" applyFill="1" applyAlignment="1">
      <alignment horizontal="center"/>
    </xf>
    <xf numFmtId="43" fontId="29" fillId="7" borderId="0" xfId="1" applyFont="1" applyFill="1"/>
    <xf numFmtId="40" fontId="25" fillId="0" borderId="0" xfId="1" applyNumberFormat="1" applyFont="1" applyFill="1" applyBorder="1" applyAlignment="1">
      <alignment vertical="top"/>
    </xf>
    <xf numFmtId="40" fontId="25" fillId="0" borderId="0" xfId="0" applyNumberFormat="1" applyFont="1" applyAlignment="1">
      <alignment vertical="top"/>
    </xf>
    <xf numFmtId="40" fontId="26" fillId="0" borderId="0" xfId="0" applyNumberFormat="1" applyFont="1" applyAlignment="1">
      <alignment horizontal="center" vertical="top"/>
    </xf>
    <xf numFmtId="40" fontId="8" fillId="0" borderId="0" xfId="0" applyNumberFormat="1" applyFont="1" applyAlignment="1">
      <alignment horizontal="center" vertical="top"/>
    </xf>
    <xf numFmtId="40" fontId="25" fillId="7" borderId="0" xfId="0" applyNumberFormat="1" applyFont="1" applyFill="1" applyAlignment="1">
      <alignment horizontal="center" vertical="center"/>
    </xf>
    <xf numFmtId="40" fontId="25" fillId="0" borderId="0" xfId="0" applyNumberFormat="1" applyFont="1" applyAlignment="1">
      <alignment horizontal="center" vertical="top"/>
    </xf>
    <xf numFmtId="0" fontId="4" fillId="8" borderId="0" xfId="0" applyFont="1" applyFill="1" applyAlignment="1">
      <alignment horizontal="center" vertical="top"/>
    </xf>
    <xf numFmtId="38" fontId="25" fillId="0" borderId="0" xfId="0" applyNumberFormat="1" applyFont="1" applyAlignment="1">
      <alignment horizontal="center" vertical="top"/>
    </xf>
    <xf numFmtId="43" fontId="28" fillId="0" borderId="0" xfId="1" applyFont="1"/>
    <xf numFmtId="43" fontId="31" fillId="0" borderId="0" xfId="1" applyFont="1"/>
    <xf numFmtId="0" fontId="3" fillId="0" borderId="0" xfId="0" applyFont="1" applyAlignment="1">
      <alignment horizontal="left" vertical="top"/>
    </xf>
    <xf numFmtId="1" fontId="31" fillId="10" borderId="0" xfId="1" applyNumberFormat="1" applyFont="1" applyFill="1" applyAlignment="1">
      <alignment horizontal="center"/>
    </xf>
    <xf numFmtId="188" fontId="30" fillId="0" borderId="0" xfId="0" applyNumberFormat="1" applyFont="1" applyAlignment="1" applyProtection="1">
      <alignment horizontal="left" vertical="top" wrapText="1"/>
      <protection locked="0"/>
    </xf>
    <xf numFmtId="188" fontId="30" fillId="0" borderId="0" xfId="1" applyNumberFormat="1" applyFont="1" applyFill="1" applyAlignment="1" applyProtection="1">
      <alignment vertical="top"/>
      <protection locked="0"/>
    </xf>
    <xf numFmtId="188" fontId="29" fillId="0" borderId="0" xfId="0" applyNumberFormat="1" applyFont="1" applyAlignment="1" applyProtection="1">
      <alignment vertical="top"/>
      <protection locked="0"/>
    </xf>
    <xf numFmtId="43" fontId="37" fillId="8" borderId="0" xfId="1" applyFont="1" applyFill="1"/>
    <xf numFmtId="0" fontId="38" fillId="0" borderId="0" xfId="0" applyFont="1"/>
    <xf numFmtId="0" fontId="40" fillId="0" borderId="0" xfId="0" applyFont="1"/>
    <xf numFmtId="0" fontId="39" fillId="10" borderId="0" xfId="0" applyFont="1" applyFill="1" applyAlignment="1">
      <alignment horizontal="center"/>
    </xf>
    <xf numFmtId="0" fontId="41" fillId="10" borderId="0" xfId="0" applyFont="1" applyFill="1" applyAlignment="1">
      <alignment horizontal="center"/>
    </xf>
    <xf numFmtId="0" fontId="40" fillId="0" borderId="0" xfId="0" applyFont="1" applyAlignment="1">
      <alignment vertical="center" wrapText="1"/>
    </xf>
    <xf numFmtId="0" fontId="42" fillId="48" borderId="17" xfId="0" applyFont="1" applyFill="1" applyBorder="1" applyAlignment="1">
      <alignment horizontal="center" vertical="center" wrapText="1" readingOrder="1"/>
    </xf>
    <xf numFmtId="0" fontId="42" fillId="48" borderId="18" xfId="0" applyFont="1" applyFill="1" applyBorder="1" applyAlignment="1">
      <alignment horizontal="center" vertical="center" wrapText="1" readingOrder="1"/>
    </xf>
    <xf numFmtId="0" fontId="43" fillId="48" borderId="18" xfId="0" applyFont="1" applyFill="1" applyBorder="1" applyAlignment="1">
      <alignment horizontal="center" vertical="center" wrapText="1" readingOrder="1"/>
    </xf>
    <xf numFmtId="0" fontId="44" fillId="48" borderId="18" xfId="0" applyFont="1" applyFill="1" applyBorder="1" applyAlignment="1">
      <alignment horizontal="center" vertical="center" wrapText="1" readingOrder="1"/>
    </xf>
    <xf numFmtId="0" fontId="45" fillId="48" borderId="18" xfId="0" applyFont="1" applyFill="1" applyBorder="1" applyAlignment="1">
      <alignment horizontal="center" vertical="top" wrapText="1"/>
    </xf>
    <xf numFmtId="0" fontId="43" fillId="48" borderId="19" xfId="0" applyFont="1" applyFill="1" applyBorder="1" applyAlignment="1">
      <alignment horizontal="center" vertical="center" wrapText="1" readingOrder="1"/>
    </xf>
    <xf numFmtId="0" fontId="46" fillId="49" borderId="20" xfId="0" applyFont="1" applyFill="1" applyBorder="1" applyAlignment="1">
      <alignment horizontal="center" vertical="center" wrapText="1" readingOrder="1"/>
    </xf>
    <xf numFmtId="0" fontId="46" fillId="49" borderId="20" xfId="0" applyFont="1" applyFill="1" applyBorder="1" applyAlignment="1">
      <alignment horizontal="left" vertical="center" readingOrder="1"/>
    </xf>
    <xf numFmtId="0" fontId="38" fillId="47" borderId="0" xfId="0" applyFont="1" applyFill="1"/>
    <xf numFmtId="0" fontId="47" fillId="0" borderId="0" xfId="0" applyFont="1"/>
    <xf numFmtId="0" fontId="46" fillId="50" borderId="21" xfId="0" applyFont="1" applyFill="1" applyBorder="1" applyAlignment="1">
      <alignment horizontal="center" vertical="center" wrapText="1" readingOrder="1"/>
    </xf>
    <xf numFmtId="0" fontId="48" fillId="50" borderId="21" xfId="0" applyFont="1" applyFill="1" applyBorder="1" applyAlignment="1">
      <alignment horizontal="center" vertical="center" wrapText="1" readingOrder="1"/>
    </xf>
    <xf numFmtId="0" fontId="46" fillId="50" borderId="21" xfId="0" applyFont="1" applyFill="1" applyBorder="1" applyAlignment="1">
      <alignment horizontal="left" vertical="center" readingOrder="1"/>
    </xf>
    <xf numFmtId="0" fontId="38" fillId="11" borderId="0" xfId="0" applyFont="1" applyFill="1"/>
    <xf numFmtId="0" fontId="46" fillId="49" borderId="17" xfId="0" applyFont="1" applyFill="1" applyBorder="1" applyAlignment="1">
      <alignment horizontal="center" vertical="center" wrapText="1" readingOrder="1"/>
    </xf>
    <xf numFmtId="0" fontId="46" fillId="49" borderId="17" xfId="0" applyFont="1" applyFill="1" applyBorder="1" applyAlignment="1">
      <alignment horizontal="left" vertical="center" readingOrder="1"/>
    </xf>
    <xf numFmtId="0" fontId="46" fillId="50" borderId="17" xfId="0" applyFont="1" applyFill="1" applyBorder="1" applyAlignment="1">
      <alignment horizontal="center" vertical="center" wrapText="1" readingOrder="1"/>
    </xf>
    <xf numFmtId="0" fontId="48" fillId="50" borderId="17" xfId="0" applyFont="1" applyFill="1" applyBorder="1" applyAlignment="1">
      <alignment horizontal="center" vertical="center" wrapText="1" readingOrder="1"/>
    </xf>
    <xf numFmtId="0" fontId="46" fillId="50" borderId="17" xfId="0" applyFont="1" applyFill="1" applyBorder="1" applyAlignment="1">
      <alignment horizontal="left" vertical="center" readingOrder="1"/>
    </xf>
    <xf numFmtId="0" fontId="38" fillId="4" borderId="0" xfId="0" applyFont="1" applyFill="1"/>
    <xf numFmtId="0" fontId="46" fillId="49" borderId="21" xfId="0" applyFont="1" applyFill="1" applyBorder="1" applyAlignment="1">
      <alignment horizontal="center" vertical="center" wrapText="1" readingOrder="1"/>
    </xf>
    <xf numFmtId="0" fontId="48" fillId="49" borderId="21" xfId="0" applyFont="1" applyFill="1" applyBorder="1" applyAlignment="1">
      <alignment horizontal="center" vertical="center" wrapText="1" readingOrder="1"/>
    </xf>
    <xf numFmtId="0" fontId="46" fillId="49" borderId="21" xfId="0" applyFont="1" applyFill="1" applyBorder="1" applyAlignment="1">
      <alignment horizontal="left" vertical="center" readingOrder="1"/>
    </xf>
    <xf numFmtId="0" fontId="48" fillId="49" borderId="17" xfId="0" applyFont="1" applyFill="1" applyBorder="1" applyAlignment="1">
      <alignment horizontal="center" vertical="center" wrapText="1" readingOrder="1"/>
    </xf>
    <xf numFmtId="0" fontId="38" fillId="45" borderId="0" xfId="0" applyFont="1" applyFill="1"/>
    <xf numFmtId="38" fontId="8" fillId="0" borderId="0" xfId="0" applyNumberFormat="1" applyFont="1" applyAlignment="1">
      <alignment horizontal="center" vertical="top"/>
    </xf>
    <xf numFmtId="0" fontId="49" fillId="0" borderId="1" xfId="0" applyFont="1" applyBorder="1" applyAlignment="1">
      <alignment horizontal="center" vertical="center"/>
    </xf>
    <xf numFmtId="38" fontId="49" fillId="0" borderId="1" xfId="0" applyNumberFormat="1" applyFont="1" applyBorder="1" applyAlignment="1">
      <alignment horizontal="center" vertical="top"/>
    </xf>
    <xf numFmtId="38" fontId="53" fillId="0" borderId="1" xfId="0" applyNumberFormat="1" applyFont="1" applyBorder="1" applyAlignment="1">
      <alignment horizontal="center" vertical="top"/>
    </xf>
    <xf numFmtId="0" fontId="49" fillId="0" borderId="0" xfId="0" applyFont="1"/>
    <xf numFmtId="0" fontId="49" fillId="0" borderId="0" xfId="0" applyFont="1" applyAlignment="1">
      <alignment horizontal="left"/>
    </xf>
    <xf numFmtId="43" fontId="50" fillId="2" borderId="1" xfId="1" applyFont="1" applyFill="1" applyBorder="1"/>
    <xf numFmtId="43" fontId="50" fillId="2" borderId="1" xfId="1" applyFont="1" applyFill="1" applyBorder="1" applyAlignment="1">
      <alignment horizontal="center"/>
    </xf>
    <xf numFmtId="43" fontId="50" fillId="8" borderId="1" xfId="1" applyFont="1" applyFill="1" applyBorder="1"/>
    <xf numFmtId="43" fontId="50" fillId="8" borderId="1" xfId="1" applyFont="1" applyFill="1" applyBorder="1" applyAlignment="1">
      <alignment horizontal="center"/>
    </xf>
    <xf numFmtId="43" fontId="51" fillId="10" borderId="1" xfId="1" applyFont="1" applyFill="1" applyBorder="1" applyAlignment="1">
      <alignment horizontal="left"/>
    </xf>
    <xf numFmtId="38" fontId="54" fillId="44" borderId="1" xfId="0" applyNumberFormat="1" applyFont="1" applyFill="1" applyBorder="1" applyAlignment="1">
      <alignment horizontal="center" vertical="top"/>
    </xf>
    <xf numFmtId="38" fontId="54" fillId="11" borderId="1" xfId="0" applyNumberFormat="1" applyFont="1" applyFill="1" applyBorder="1" applyAlignment="1">
      <alignment horizontal="center" vertical="top"/>
    </xf>
    <xf numFmtId="38" fontId="54" fillId="53" borderId="1" xfId="0" applyNumberFormat="1" applyFont="1" applyFill="1" applyBorder="1" applyAlignment="1">
      <alignment horizontal="center" vertical="top"/>
    </xf>
    <xf numFmtId="38" fontId="54" fillId="45" borderId="1" xfId="0" applyNumberFormat="1" applyFont="1" applyFill="1" applyBorder="1" applyAlignment="1">
      <alignment horizontal="center" vertical="top"/>
    </xf>
    <xf numFmtId="0" fontId="55" fillId="0" borderId="1" xfId="1" applyNumberFormat="1" applyFont="1" applyFill="1" applyBorder="1" applyAlignment="1">
      <alignment vertical="center"/>
    </xf>
    <xf numFmtId="4" fontId="55" fillId="0" borderId="1" xfId="1" applyNumberFormat="1" applyFont="1" applyFill="1" applyBorder="1" applyAlignment="1">
      <alignment vertical="center"/>
    </xf>
    <xf numFmtId="43" fontId="55" fillId="0" borderId="0" xfId="1" applyFont="1" applyFill="1" applyAlignment="1">
      <alignment vertical="center"/>
    </xf>
    <xf numFmtId="0" fontId="55" fillId="0" borderId="1" xfId="1" applyNumberFormat="1" applyFont="1" applyBorder="1" applyAlignment="1">
      <alignment vertical="center"/>
    </xf>
    <xf numFmtId="4" fontId="55" fillId="0" borderId="1" xfId="1" applyNumberFormat="1" applyFont="1" applyBorder="1" applyAlignment="1">
      <alignment vertical="center"/>
    </xf>
    <xf numFmtId="43" fontId="55" fillId="0" borderId="0" xfId="1" applyFont="1" applyAlignment="1">
      <alignment vertical="center"/>
    </xf>
    <xf numFmtId="0" fontId="56" fillId="5" borderId="1" xfId="0" applyFont="1" applyFill="1" applyBorder="1" applyAlignment="1">
      <alignment horizontal="left" vertical="center"/>
    </xf>
    <xf numFmtId="40" fontId="56" fillId="5" borderId="1" xfId="0" applyNumberFormat="1" applyFont="1" applyFill="1" applyBorder="1" applyAlignment="1">
      <alignment vertical="center"/>
    </xf>
    <xf numFmtId="0" fontId="52" fillId="0" borderId="0" xfId="0" applyFont="1" applyAlignment="1">
      <alignment vertical="center"/>
    </xf>
    <xf numFmtId="40" fontId="49" fillId="0" borderId="1" xfId="0" applyNumberFormat="1" applyFont="1" applyBorder="1" applyAlignment="1">
      <alignment horizontal="center" vertical="top"/>
    </xf>
    <xf numFmtId="40" fontId="53" fillId="0" borderId="1" xfId="0" applyNumberFormat="1" applyFont="1" applyBorder="1" applyAlignment="1">
      <alignment horizontal="center" vertical="top"/>
    </xf>
    <xf numFmtId="43" fontId="51" fillId="10" borderId="1" xfId="1" applyFont="1" applyFill="1" applyBorder="1" applyAlignment="1">
      <alignment horizontal="center" vertical="center"/>
    </xf>
    <xf numFmtId="0" fontId="23" fillId="0" borderId="0" xfId="0" applyFont="1"/>
    <xf numFmtId="188" fontId="54" fillId="54" borderId="1" xfId="0" applyNumberFormat="1" applyFont="1" applyFill="1" applyBorder="1"/>
    <xf numFmtId="188" fontId="54" fillId="52" borderId="1" xfId="1" applyNumberFormat="1" applyFont="1" applyFill="1" applyBorder="1"/>
    <xf numFmtId="188" fontId="54" fillId="44" borderId="1" xfId="1" applyNumberFormat="1" applyFont="1" applyFill="1" applyBorder="1"/>
    <xf numFmtId="188" fontId="51" fillId="44" borderId="1" xfId="1" applyNumberFormat="1" applyFont="1" applyFill="1" applyBorder="1" applyAlignment="1">
      <alignment vertical="center"/>
    </xf>
    <xf numFmtId="0" fontId="23" fillId="0" borderId="0" xfId="0" applyFont="1" applyAlignment="1">
      <alignment horizontal="center" vertical="center"/>
    </xf>
    <xf numFmtId="43" fontId="54" fillId="52" borderId="1" xfId="1" applyFont="1" applyFill="1" applyBorder="1" applyAlignment="1">
      <alignment horizontal="center" vertical="center"/>
    </xf>
    <xf numFmtId="43" fontId="54" fillId="44" borderId="1" xfId="1" applyFont="1" applyFill="1" applyBorder="1" applyAlignment="1">
      <alignment horizontal="center" vertical="center"/>
    </xf>
    <xf numFmtId="43" fontId="54" fillId="54" borderId="1" xfId="1" applyFont="1" applyFill="1" applyBorder="1" applyAlignment="1">
      <alignment horizontal="center" vertical="center"/>
    </xf>
    <xf numFmtId="43" fontId="61" fillId="5" borderId="1" xfId="1" applyFont="1" applyFill="1" applyBorder="1" applyAlignment="1" applyProtection="1">
      <alignment horizontal="center" vertical="center"/>
      <protection locked="0"/>
    </xf>
    <xf numFmtId="4" fontId="55" fillId="5" borderId="1" xfId="1" applyNumberFormat="1" applyFont="1" applyFill="1" applyBorder="1" applyAlignment="1">
      <alignment vertical="center"/>
    </xf>
    <xf numFmtId="188" fontId="61" fillId="55" borderId="1" xfId="1" applyNumberFormat="1" applyFont="1" applyFill="1" applyBorder="1" applyAlignment="1">
      <alignment horizontal="left" vertical="center"/>
    </xf>
    <xf numFmtId="188" fontId="61" fillId="55" borderId="1" xfId="1" applyNumberFormat="1" applyFont="1" applyFill="1" applyBorder="1" applyAlignment="1">
      <alignment vertical="center"/>
    </xf>
    <xf numFmtId="188" fontId="61" fillId="55" borderId="1" xfId="0" applyNumberFormat="1" applyFont="1" applyFill="1" applyBorder="1" applyAlignment="1">
      <alignment vertical="center"/>
    </xf>
    <xf numFmtId="0" fontId="61" fillId="0" borderId="0" xfId="0" applyFont="1" applyAlignment="1">
      <alignment vertical="center"/>
    </xf>
    <xf numFmtId="1" fontId="55" fillId="8" borderId="0" xfId="1" applyNumberFormat="1" applyFont="1" applyFill="1" applyAlignment="1">
      <alignment horizontal="center" vertical="center"/>
    </xf>
    <xf numFmtId="1" fontId="55" fillId="51" borderId="0" xfId="1" applyNumberFormat="1" applyFont="1" applyFill="1" applyAlignment="1">
      <alignment horizontal="center" vertical="center"/>
    </xf>
    <xf numFmtId="43" fontId="55" fillId="8" borderId="1" xfId="1" applyFont="1" applyFill="1" applyBorder="1" applyAlignment="1">
      <alignment horizontal="center" vertical="center"/>
    </xf>
    <xf numFmtId="43" fontId="55" fillId="2" borderId="1" xfId="1" applyFont="1" applyFill="1" applyBorder="1" applyAlignment="1">
      <alignment horizontal="center" vertical="center"/>
    </xf>
    <xf numFmtId="0" fontId="62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43" fontId="61" fillId="8" borderId="1" xfId="1" applyFont="1" applyFill="1" applyBorder="1" applyAlignment="1">
      <alignment horizontal="center" vertical="center"/>
    </xf>
    <xf numFmtId="4" fontId="61" fillId="8" borderId="1" xfId="1" applyNumberFormat="1" applyFont="1" applyFill="1" applyBorder="1" applyAlignment="1">
      <alignment horizontal="right" vertical="center" wrapText="1"/>
    </xf>
    <xf numFmtId="43" fontId="61" fillId="0" borderId="0" xfId="1" applyFont="1" applyAlignment="1">
      <alignment vertical="center"/>
    </xf>
    <xf numFmtId="0" fontId="61" fillId="0" borderId="1" xfId="0" applyFont="1" applyBorder="1" applyAlignment="1">
      <alignment horizontal="left" vertical="center"/>
    </xf>
    <xf numFmtId="40" fontId="61" fillId="0" borderId="1" xfId="1" applyNumberFormat="1" applyFont="1" applyFill="1" applyBorder="1" applyAlignment="1">
      <alignment vertical="center"/>
    </xf>
    <xf numFmtId="40" fontId="61" fillId="0" borderId="1" xfId="0" applyNumberFormat="1" applyFont="1" applyBorder="1" applyAlignment="1">
      <alignment vertical="center"/>
    </xf>
    <xf numFmtId="40" fontId="61" fillId="0" borderId="1" xfId="0" applyNumberFormat="1" applyFont="1" applyBorder="1" applyAlignment="1">
      <alignment horizontal="center" vertical="center"/>
    </xf>
    <xf numFmtId="40" fontId="56" fillId="0" borderId="1" xfId="0" applyNumberFormat="1" applyFont="1" applyBorder="1" applyAlignment="1">
      <alignment horizontal="center" vertical="center"/>
    </xf>
    <xf numFmtId="40" fontId="61" fillId="7" borderId="1" xfId="0" applyNumberFormat="1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38" fontId="55" fillId="0" borderId="1" xfId="0" applyNumberFormat="1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188" fontId="61" fillId="0" borderId="1" xfId="1" applyNumberFormat="1" applyFont="1" applyBorder="1" applyAlignment="1">
      <alignment horizontal="left" vertical="center"/>
    </xf>
    <xf numFmtId="188" fontId="61" fillId="0" borderId="1" xfId="1" applyNumberFormat="1" applyFont="1" applyBorder="1" applyAlignment="1">
      <alignment vertical="center"/>
    </xf>
    <xf numFmtId="188" fontId="61" fillId="0" borderId="1" xfId="0" applyNumberFormat="1" applyFont="1" applyBorder="1" applyAlignment="1">
      <alignment vertical="center"/>
    </xf>
    <xf numFmtId="189" fontId="61" fillId="0" borderId="1" xfId="1" applyNumberFormat="1" applyFont="1" applyBorder="1" applyAlignment="1">
      <alignment vertical="center"/>
    </xf>
    <xf numFmtId="189" fontId="61" fillId="45" borderId="1" xfId="0" applyNumberFormat="1" applyFont="1" applyFill="1" applyBorder="1" applyAlignment="1">
      <alignment vertical="center"/>
    </xf>
    <xf numFmtId="189" fontId="61" fillId="55" borderId="1" xfId="1" applyNumberFormat="1" applyFont="1" applyFill="1" applyBorder="1" applyAlignment="1">
      <alignment vertical="center"/>
    </xf>
    <xf numFmtId="189" fontId="61" fillId="44" borderId="1" xfId="1" applyNumberFormat="1" applyFont="1" applyFill="1" applyBorder="1" applyAlignment="1">
      <alignment vertical="center"/>
    </xf>
    <xf numFmtId="38" fontId="55" fillId="55" borderId="1" xfId="0" applyNumberFormat="1" applyFont="1" applyFill="1" applyBorder="1" applyAlignment="1">
      <alignment horizontal="center" vertical="center"/>
    </xf>
    <xf numFmtId="0" fontId="49" fillId="0" borderId="1" xfId="0" applyFont="1" applyBorder="1"/>
    <xf numFmtId="0" fontId="49" fillId="0" borderId="1" xfId="0" applyFont="1" applyBorder="1" applyAlignment="1">
      <alignment horizontal="center" vertical="top" wrapText="1"/>
    </xf>
    <xf numFmtId="0" fontId="49" fillId="44" borderId="1" xfId="0" applyFont="1" applyFill="1" applyBorder="1" applyAlignment="1">
      <alignment horizontal="center" vertical="top" wrapText="1"/>
    </xf>
    <xf numFmtId="0" fontId="49" fillId="0" borderId="0" xfId="0" applyFont="1" applyAlignment="1">
      <alignment horizontal="center" vertical="top" wrapText="1"/>
    </xf>
    <xf numFmtId="0" fontId="50" fillId="8" borderId="1" xfId="0" applyFont="1" applyFill="1" applyBorder="1" applyAlignment="1">
      <alignment horizontal="center" vertical="top" wrapText="1"/>
    </xf>
    <xf numFmtId="43" fontId="50" fillId="8" borderId="1" xfId="1" applyFont="1" applyFill="1" applyBorder="1" applyAlignment="1">
      <alignment horizontal="left"/>
    </xf>
    <xf numFmtId="40" fontId="49" fillId="0" borderId="1" xfId="1" applyNumberFormat="1" applyFont="1" applyFill="1" applyBorder="1" applyAlignment="1">
      <alignment vertical="top"/>
    </xf>
    <xf numFmtId="40" fontId="49" fillId="0" borderId="1" xfId="0" applyNumberFormat="1" applyFont="1" applyBorder="1" applyAlignment="1">
      <alignment vertical="top"/>
    </xf>
    <xf numFmtId="187" fontId="50" fillId="8" borderId="1" xfId="1" applyNumberFormat="1" applyFont="1" applyFill="1" applyBorder="1" applyAlignment="1">
      <alignment vertical="center"/>
    </xf>
    <xf numFmtId="43" fontId="50" fillId="2" borderId="1" xfId="1" applyFont="1" applyFill="1" applyBorder="1" applyAlignment="1">
      <alignment horizontal="left"/>
    </xf>
    <xf numFmtId="0" fontId="50" fillId="8" borderId="1" xfId="1" applyNumberFormat="1" applyFont="1" applyFill="1" applyBorder="1" applyAlignment="1">
      <alignment horizontal="center"/>
    </xf>
    <xf numFmtId="0" fontId="50" fillId="2" borderId="1" xfId="0" applyFont="1" applyFill="1" applyBorder="1" applyAlignment="1">
      <alignment vertical="center"/>
    </xf>
    <xf numFmtId="0" fontId="50" fillId="2" borderId="1" xfId="0" applyFont="1" applyFill="1" applyBorder="1" applyAlignment="1">
      <alignment horizontal="left" vertical="center"/>
    </xf>
    <xf numFmtId="0" fontId="49" fillId="0" borderId="0" xfId="0" applyFont="1" applyAlignment="1">
      <alignment horizontal="left" wrapText="1"/>
    </xf>
    <xf numFmtId="0" fontId="49" fillId="0" borderId="0" xfId="0" applyFont="1" applyAlignment="1">
      <alignment horizontal="left" vertical="top" wrapText="1"/>
    </xf>
    <xf numFmtId="187" fontId="49" fillId="0" borderId="0" xfId="1" applyNumberFormat="1" applyFont="1" applyAlignment="1">
      <alignment horizontal="left" vertical="top" wrapText="1"/>
    </xf>
    <xf numFmtId="0" fontId="57" fillId="0" borderId="0" xfId="0" applyFont="1" applyAlignment="1">
      <alignment horizontal="left" vertical="top" wrapText="1"/>
    </xf>
    <xf numFmtId="0" fontId="60" fillId="2" borderId="3" xfId="0" applyFont="1" applyFill="1" applyBorder="1" applyAlignment="1">
      <alignment vertical="center" wrapText="1"/>
    </xf>
    <xf numFmtId="0" fontId="59" fillId="55" borderId="1" xfId="0" applyFont="1" applyFill="1" applyBorder="1" applyAlignment="1">
      <alignment horizontal="left" vertical="center"/>
    </xf>
    <xf numFmtId="0" fontId="49" fillId="0" borderId="0" xfId="0" applyFont="1" applyAlignment="1">
      <alignment horizontal="center" wrapText="1"/>
    </xf>
    <xf numFmtId="0" fontId="49" fillId="56" borderId="1" xfId="0" applyFont="1" applyFill="1" applyBorder="1" applyAlignment="1">
      <alignment horizontal="center" wrapText="1"/>
    </xf>
    <xf numFmtId="188" fontId="49" fillId="10" borderId="1" xfId="1" applyNumberFormat="1" applyFont="1" applyFill="1" applyBorder="1" applyAlignment="1">
      <alignment horizontal="center" vertical="top" wrapText="1"/>
    </xf>
    <xf numFmtId="188" fontId="49" fillId="0" borderId="1" xfId="1" applyNumberFormat="1" applyFont="1" applyBorder="1" applyAlignment="1">
      <alignment horizontal="center" vertical="top" wrapText="1"/>
    </xf>
    <xf numFmtId="0" fontId="49" fillId="52" borderId="1" xfId="0" applyFont="1" applyFill="1" applyBorder="1" applyAlignment="1">
      <alignment horizontal="center" wrapText="1"/>
    </xf>
    <xf numFmtId="0" fontId="49" fillId="47" borderId="1" xfId="0" applyFont="1" applyFill="1" applyBorder="1" applyAlignment="1">
      <alignment horizontal="center" wrapText="1"/>
    </xf>
    <xf numFmtId="0" fontId="49" fillId="55" borderId="1" xfId="0" applyFont="1" applyFill="1" applyBorder="1" applyAlignment="1">
      <alignment horizontal="center" wrapText="1"/>
    </xf>
    <xf numFmtId="0" fontId="49" fillId="11" borderId="1" xfId="0" applyFont="1" applyFill="1" applyBorder="1" applyAlignment="1">
      <alignment horizontal="center" wrapText="1"/>
    </xf>
    <xf numFmtId="0" fontId="49" fillId="44" borderId="1" xfId="0" applyFont="1" applyFill="1" applyBorder="1" applyAlignment="1">
      <alignment horizontal="center" wrapText="1"/>
    </xf>
    <xf numFmtId="0" fontId="49" fillId="45" borderId="1" xfId="0" applyFont="1" applyFill="1" applyBorder="1" applyAlignment="1">
      <alignment horizontal="center" wrapText="1"/>
    </xf>
    <xf numFmtId="0" fontId="49" fillId="46" borderId="1" xfId="0" applyFont="1" applyFill="1" applyBorder="1" applyAlignment="1">
      <alignment horizontal="center" wrapText="1"/>
    </xf>
    <xf numFmtId="0" fontId="49" fillId="57" borderId="1" xfId="0" applyFont="1" applyFill="1" applyBorder="1" applyAlignment="1">
      <alignment horizontal="center" wrapText="1"/>
    </xf>
    <xf numFmtId="188" fontId="50" fillId="0" borderId="1" xfId="0" applyNumberFormat="1" applyFont="1" applyBorder="1" applyAlignment="1">
      <alignment horizontal="right" wrapText="1"/>
    </xf>
    <xf numFmtId="188" fontId="49" fillId="0" borderId="1" xfId="0" applyNumberFormat="1" applyFont="1" applyBorder="1" applyAlignment="1">
      <alignment horizontal="right" wrapText="1"/>
    </xf>
    <xf numFmtId="188" fontId="53" fillId="0" borderId="1" xfId="0" applyNumberFormat="1" applyFont="1" applyBorder="1" applyAlignment="1">
      <alignment horizontal="right" wrapText="1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vertical="center"/>
    </xf>
    <xf numFmtId="43" fontId="52" fillId="0" borderId="1" xfId="1" applyFont="1" applyBorder="1" applyAlignment="1">
      <alignment vertical="center"/>
    </xf>
    <xf numFmtId="0" fontId="49" fillId="0" borderId="5" xfId="0" applyFont="1" applyBorder="1" applyAlignment="1">
      <alignment horizontal="center" vertical="center"/>
    </xf>
    <xf numFmtId="43" fontId="49" fillId="0" borderId="1" xfId="0" applyNumberFormat="1" applyFont="1" applyBorder="1" applyAlignment="1">
      <alignment vertical="center"/>
    </xf>
    <xf numFmtId="188" fontId="52" fillId="10" borderId="1" xfId="0" applyNumberFormat="1" applyFont="1" applyFill="1" applyBorder="1" applyAlignment="1">
      <alignment horizontal="right" vertical="center"/>
    </xf>
    <xf numFmtId="0" fontId="52" fillId="0" borderId="0" xfId="0" applyFont="1" applyAlignment="1">
      <alignment horizontal="center" vertical="center"/>
    </xf>
    <xf numFmtId="0" fontId="52" fillId="0" borderId="5" xfId="0" applyFont="1" applyBorder="1" applyAlignment="1">
      <alignment horizontal="center" vertical="center"/>
    </xf>
    <xf numFmtId="4" fontId="52" fillId="0" borderId="1" xfId="0" applyNumberFormat="1" applyFont="1" applyBorder="1" applyAlignment="1">
      <alignment vertical="center"/>
    </xf>
    <xf numFmtId="4" fontId="49" fillId="0" borderId="1" xfId="0" applyNumberFormat="1" applyFont="1" applyBorder="1" applyAlignment="1">
      <alignment vertical="center"/>
    </xf>
    <xf numFmtId="4" fontId="49" fillId="43" borderId="1" xfId="0" applyNumberFormat="1" applyFont="1" applyFill="1" applyBorder="1" applyAlignment="1">
      <alignment vertical="center"/>
    </xf>
    <xf numFmtId="0" fontId="52" fillId="11" borderId="5" xfId="0" applyFont="1" applyFill="1" applyBorder="1" applyAlignment="1">
      <alignment horizontal="center" vertical="center"/>
    </xf>
    <xf numFmtId="0" fontId="52" fillId="11" borderId="1" xfId="0" applyFont="1" applyFill="1" applyBorder="1" applyAlignment="1">
      <alignment vertical="center"/>
    </xf>
    <xf numFmtId="0" fontId="52" fillId="11" borderId="1" xfId="0" applyFont="1" applyFill="1" applyBorder="1" applyAlignment="1">
      <alignment horizontal="center" vertical="center"/>
    </xf>
    <xf numFmtId="43" fontId="52" fillId="11" borderId="1" xfId="1" applyFont="1" applyFill="1" applyBorder="1" applyAlignment="1">
      <alignment vertical="center"/>
    </xf>
    <xf numFmtId="188" fontId="52" fillId="11" borderId="1" xfId="0" applyNumberFormat="1" applyFont="1" applyFill="1" applyBorder="1" applyAlignment="1">
      <alignment horizontal="right" vertical="center"/>
    </xf>
    <xf numFmtId="3" fontId="49" fillId="0" borderId="1" xfId="0" applyNumberFormat="1" applyFont="1" applyBorder="1" applyAlignment="1">
      <alignment horizontal="center" vertical="center"/>
    </xf>
    <xf numFmtId="43" fontId="52" fillId="0" borderId="1" xfId="1" applyFont="1" applyFill="1" applyBorder="1" applyAlignment="1">
      <alignment vertical="center"/>
    </xf>
    <xf numFmtId="188" fontId="52" fillId="0" borderId="1" xfId="0" applyNumberFormat="1" applyFont="1" applyBorder="1" applyAlignment="1">
      <alignment horizontal="right" vertical="center"/>
    </xf>
    <xf numFmtId="4" fontId="52" fillId="11" borderId="1" xfId="0" applyNumberFormat="1" applyFont="1" applyFill="1" applyBorder="1" applyAlignment="1">
      <alignment vertical="center"/>
    </xf>
    <xf numFmtId="4" fontId="52" fillId="10" borderId="1" xfId="0" applyNumberFormat="1" applyFont="1" applyFill="1" applyBorder="1" applyAlignment="1">
      <alignment vertical="center"/>
    </xf>
    <xf numFmtId="0" fontId="52" fillId="10" borderId="1" xfId="0" applyFont="1" applyFill="1" applyBorder="1" applyAlignment="1">
      <alignment vertical="center"/>
    </xf>
    <xf numFmtId="0" fontId="52" fillId="10" borderId="1" xfId="0" applyFont="1" applyFill="1" applyBorder="1" applyAlignment="1">
      <alignment horizontal="center" vertical="center"/>
    </xf>
    <xf numFmtId="43" fontId="52" fillId="10" borderId="1" xfId="1" applyFont="1" applyFill="1" applyBorder="1" applyAlignment="1">
      <alignment vertical="center"/>
    </xf>
    <xf numFmtId="4" fontId="52" fillId="0" borderId="6" xfId="0" applyNumberFormat="1" applyFont="1" applyBorder="1" applyAlignment="1">
      <alignment vertical="center"/>
    </xf>
    <xf numFmtId="43" fontId="52" fillId="0" borderId="0" xfId="0" applyNumberFormat="1" applyFont="1" applyAlignment="1">
      <alignment vertical="center"/>
    </xf>
    <xf numFmtId="0" fontId="49" fillId="0" borderId="1" xfId="0" applyFont="1" applyBorder="1" applyAlignment="1">
      <alignment vertical="center"/>
    </xf>
    <xf numFmtId="43" fontId="52" fillId="0" borderId="1" xfId="1" applyFont="1" applyBorder="1" applyAlignment="1">
      <alignment horizontal="center" vertical="center"/>
    </xf>
    <xf numFmtId="43" fontId="52" fillId="11" borderId="1" xfId="1" applyFont="1" applyFill="1" applyBorder="1" applyAlignment="1">
      <alignment horizontal="center" vertical="center"/>
    </xf>
    <xf numFmtId="0" fontId="52" fillId="44" borderId="0" xfId="0" applyFont="1" applyFill="1" applyAlignment="1">
      <alignment vertical="center"/>
    </xf>
    <xf numFmtId="0" fontId="52" fillId="52" borderId="0" xfId="0" applyFont="1" applyFill="1" applyAlignment="1">
      <alignment vertical="center"/>
    </xf>
    <xf numFmtId="0" fontId="52" fillId="11" borderId="0" xfId="0" applyFont="1" applyFill="1" applyAlignment="1">
      <alignment vertical="center"/>
    </xf>
    <xf numFmtId="43" fontId="52" fillId="0" borderId="5" xfId="1" applyFont="1" applyBorder="1" applyAlignment="1">
      <alignment horizontal="center" vertical="center"/>
    </xf>
    <xf numFmtId="0" fontId="65" fillId="0" borderId="0" xfId="0" applyFont="1"/>
    <xf numFmtId="0" fontId="67" fillId="0" borderId="0" xfId="0" applyFont="1" applyAlignment="1">
      <alignment vertical="center"/>
    </xf>
    <xf numFmtId="0" fontId="67" fillId="0" borderId="0" xfId="0" applyFont="1" applyAlignment="1">
      <alignment horizontal="center" vertical="center"/>
    </xf>
    <xf numFmtId="0" fontId="66" fillId="6" borderId="1" xfId="0" applyFont="1" applyFill="1" applyBorder="1" applyAlignment="1">
      <alignment horizontal="center"/>
    </xf>
    <xf numFmtId="43" fontId="66" fillId="6" borderId="1" xfId="1" applyFont="1" applyFill="1" applyBorder="1" applyAlignment="1">
      <alignment horizontal="center"/>
    </xf>
    <xf numFmtId="0" fontId="68" fillId="6" borderId="1" xfId="0" applyFont="1" applyFill="1" applyBorder="1" applyAlignment="1">
      <alignment horizontal="center"/>
    </xf>
    <xf numFmtId="0" fontId="67" fillId="0" borderId="0" xfId="0" applyFont="1" applyAlignment="1">
      <alignment horizontal="center"/>
    </xf>
    <xf numFmtId="0" fontId="64" fillId="0" borderId="1" xfId="0" applyFont="1" applyBorder="1"/>
    <xf numFmtId="188" fontId="66" fillId="0" borderId="1" xfId="1" applyNumberFormat="1" applyFont="1" applyFill="1" applyBorder="1"/>
    <xf numFmtId="188" fontId="64" fillId="0" borderId="1" xfId="1" applyNumberFormat="1" applyFont="1" applyBorder="1"/>
    <xf numFmtId="188" fontId="66" fillId="0" borderId="1" xfId="1" applyNumberFormat="1" applyFont="1" applyBorder="1"/>
    <xf numFmtId="43" fontId="64" fillId="0" borderId="1" xfId="1" applyFont="1" applyFill="1" applyBorder="1"/>
    <xf numFmtId="4" fontId="66" fillId="0" borderId="1" xfId="1" applyNumberFormat="1" applyFont="1" applyFill="1" applyBorder="1"/>
    <xf numFmtId="4" fontId="64" fillId="0" borderId="1" xfId="1" applyNumberFormat="1" applyFont="1" applyFill="1" applyBorder="1"/>
    <xf numFmtId="43" fontId="65" fillId="0" borderId="0" xfId="1" applyFont="1" applyFill="1"/>
    <xf numFmtId="43" fontId="65" fillId="0" borderId="0" xfId="1" applyFont="1"/>
    <xf numFmtId="0" fontId="64" fillId="4" borderId="1" xfId="0" applyFont="1" applyFill="1" applyBorder="1" applyAlignment="1" applyProtection="1">
      <alignment horizontal="center"/>
      <protection locked="0"/>
    </xf>
    <xf numFmtId="4" fontId="66" fillId="4" borderId="1" xfId="1" applyNumberFormat="1" applyFont="1" applyFill="1" applyBorder="1"/>
    <xf numFmtId="4" fontId="64" fillId="4" borderId="1" xfId="1" applyNumberFormat="1" applyFont="1" applyFill="1" applyBorder="1"/>
    <xf numFmtId="43" fontId="64" fillId="4" borderId="1" xfId="1" applyFont="1" applyFill="1" applyBorder="1"/>
    <xf numFmtId="0" fontId="65" fillId="0" borderId="0" xfId="0" applyFont="1" applyProtection="1">
      <protection locked="0"/>
    </xf>
    <xf numFmtId="188" fontId="64" fillId="4" borderId="1" xfId="1" applyNumberFormat="1" applyFont="1" applyFill="1" applyBorder="1" applyAlignment="1" applyProtection="1">
      <alignment horizontal="center"/>
      <protection locked="0"/>
    </xf>
    <xf numFmtId="188" fontId="65" fillId="0" borderId="0" xfId="1" applyNumberFormat="1" applyFont="1" applyProtection="1">
      <protection locked="0"/>
    </xf>
    <xf numFmtId="188" fontId="65" fillId="0" borderId="0" xfId="1" applyNumberFormat="1" applyFont="1" applyFill="1" applyProtection="1">
      <protection locked="0"/>
    </xf>
    <xf numFmtId="188" fontId="69" fillId="0" borderId="0" xfId="1" applyNumberFormat="1" applyFont="1" applyFill="1" applyProtection="1">
      <protection locked="0"/>
    </xf>
    <xf numFmtId="188" fontId="64" fillId="5" borderId="1" xfId="1" applyNumberFormat="1" applyFont="1" applyFill="1" applyBorder="1" applyProtection="1">
      <protection locked="0"/>
    </xf>
    <xf numFmtId="4" fontId="66" fillId="5" borderId="1" xfId="1" applyNumberFormat="1" applyFont="1" applyFill="1" applyBorder="1"/>
    <xf numFmtId="4" fontId="64" fillId="5" borderId="1" xfId="1" applyNumberFormat="1" applyFont="1" applyFill="1" applyBorder="1"/>
    <xf numFmtId="43" fontId="64" fillId="5" borderId="1" xfId="1" applyFont="1" applyFill="1" applyBorder="1"/>
    <xf numFmtId="188" fontId="64" fillId="0" borderId="1" xfId="0" applyNumberFormat="1" applyFont="1" applyBorder="1" applyProtection="1">
      <protection locked="0"/>
    </xf>
    <xf numFmtId="188" fontId="65" fillId="0" borderId="0" xfId="0" applyNumberFormat="1" applyFont="1" applyProtection="1">
      <protection locked="0"/>
    </xf>
    <xf numFmtId="4" fontId="66" fillId="0" borderId="1" xfId="1" applyNumberFormat="1" applyFont="1" applyFill="1" applyBorder="1" applyAlignment="1">
      <alignment horizontal="center"/>
    </xf>
    <xf numFmtId="188" fontId="69" fillId="0" borderId="0" xfId="0" applyNumberFormat="1" applyFont="1" applyProtection="1">
      <protection locked="0"/>
    </xf>
    <xf numFmtId="188" fontId="64" fillId="0" borderId="1" xfId="0" applyNumberFormat="1" applyFont="1" applyBorder="1"/>
    <xf numFmtId="188" fontId="65" fillId="0" borderId="0" xfId="0" applyNumberFormat="1" applyFont="1"/>
    <xf numFmtId="188" fontId="69" fillId="0" borderId="0" xfId="0" applyNumberFormat="1" applyFont="1"/>
    <xf numFmtId="43" fontId="66" fillId="6" borderId="1" xfId="1" applyFont="1" applyFill="1" applyBorder="1"/>
    <xf numFmtId="0" fontId="69" fillId="0" borderId="0" xfId="0" applyFont="1"/>
    <xf numFmtId="43" fontId="64" fillId="5" borderId="1" xfId="1" applyFont="1" applyFill="1" applyBorder="1" applyAlignment="1" applyProtection="1">
      <alignment horizontal="center" vertical="center"/>
      <protection locked="0"/>
    </xf>
    <xf numFmtId="43" fontId="64" fillId="5" borderId="1" xfId="1" applyFont="1" applyFill="1" applyBorder="1" applyProtection="1">
      <protection locked="0"/>
    </xf>
    <xf numFmtId="43" fontId="65" fillId="0" borderId="0" xfId="1" applyFont="1" applyFill="1" applyProtection="1">
      <protection locked="0"/>
    </xf>
    <xf numFmtId="43" fontId="69" fillId="0" borderId="0" xfId="1" applyFont="1" applyFill="1" applyProtection="1">
      <protection locked="0"/>
    </xf>
    <xf numFmtId="43" fontId="64" fillId="6" borderId="1" xfId="1" applyFont="1" applyFill="1" applyBorder="1" applyAlignment="1" applyProtection="1">
      <alignment horizontal="center" vertical="center"/>
      <protection locked="0"/>
    </xf>
    <xf numFmtId="43" fontId="64" fillId="6" borderId="1" xfId="1" applyFont="1" applyFill="1" applyBorder="1" applyProtection="1">
      <protection locked="0"/>
    </xf>
    <xf numFmtId="43" fontId="66" fillId="6" borderId="1" xfId="1" applyFont="1" applyFill="1" applyBorder="1" applyProtection="1">
      <protection locked="0"/>
    </xf>
    <xf numFmtId="43" fontId="64" fillId="6" borderId="1" xfId="1" applyFont="1" applyFill="1" applyBorder="1" applyAlignment="1" applyProtection="1">
      <alignment horizontal="center"/>
      <protection locked="0"/>
    </xf>
    <xf numFmtId="43" fontId="64" fillId="0" borderId="1" xfId="1" applyFont="1" applyFill="1" applyBorder="1" applyAlignment="1" applyProtection="1">
      <alignment horizontal="left"/>
      <protection locked="0"/>
    </xf>
    <xf numFmtId="43" fontId="64" fillId="0" borderId="1" xfId="1" applyFont="1" applyFill="1" applyBorder="1" applyProtection="1">
      <protection locked="0"/>
    </xf>
    <xf numFmtId="43" fontId="66" fillId="0" borderId="1" xfId="1" applyFont="1" applyFill="1" applyBorder="1" applyProtection="1">
      <protection locked="0"/>
    </xf>
    <xf numFmtId="4" fontId="64" fillId="10" borderId="1" xfId="1" applyNumberFormat="1" applyFont="1" applyFill="1" applyBorder="1"/>
    <xf numFmtId="43" fontId="69" fillId="0" borderId="0" xfId="1" applyFont="1"/>
    <xf numFmtId="43" fontId="64" fillId="6" borderId="1" xfId="1" applyFont="1" applyFill="1" applyBorder="1" applyAlignment="1">
      <alignment horizontal="center"/>
    </xf>
    <xf numFmtId="43" fontId="64" fillId="6" borderId="1" xfId="1" applyFont="1" applyFill="1" applyBorder="1"/>
    <xf numFmtId="43" fontId="64" fillId="0" borderId="1" xfId="1" applyFont="1" applyFill="1" applyBorder="1" applyAlignment="1">
      <alignment horizontal="left"/>
    </xf>
    <xf numFmtId="43" fontId="66" fillId="0" borderId="1" xfId="1" applyFont="1" applyFill="1" applyBorder="1"/>
    <xf numFmtId="43" fontId="64" fillId="0" borderId="1" xfId="1" applyFont="1" applyBorder="1"/>
    <xf numFmtId="43" fontId="64" fillId="8" borderId="1" xfId="1" applyFont="1" applyFill="1" applyBorder="1" applyAlignment="1">
      <alignment horizontal="center"/>
    </xf>
    <xf numFmtId="43" fontId="64" fillId="8" borderId="1" xfId="1" applyFont="1" applyFill="1" applyBorder="1"/>
    <xf numFmtId="43" fontId="66" fillId="8" borderId="1" xfId="1" applyFont="1" applyFill="1" applyBorder="1"/>
    <xf numFmtId="0" fontId="64" fillId="0" borderId="1" xfId="1" applyNumberFormat="1" applyFont="1" applyFill="1" applyBorder="1"/>
    <xf numFmtId="0" fontId="64" fillId="0" borderId="1" xfId="1" applyNumberFormat="1" applyFont="1" applyBorder="1"/>
    <xf numFmtId="43" fontId="64" fillId="0" borderId="1" xfId="1" applyFont="1" applyBorder="1" applyAlignment="1">
      <alignment horizontal="left"/>
    </xf>
    <xf numFmtId="43" fontId="66" fillId="5" borderId="1" xfId="1" applyFont="1" applyFill="1" applyBorder="1"/>
    <xf numFmtId="43" fontId="64" fillId="0" borderId="0" xfId="1" applyFont="1" applyAlignment="1">
      <alignment horizontal="left"/>
    </xf>
    <xf numFmtId="43" fontId="66" fillId="0" borderId="0" xfId="1" applyFont="1"/>
    <xf numFmtId="43" fontId="64" fillId="0" borderId="0" xfId="1" applyFont="1"/>
    <xf numFmtId="43" fontId="64" fillId="0" borderId="0" xfId="1" applyFont="1" applyFill="1"/>
    <xf numFmtId="43" fontId="64" fillId="0" borderId="0" xfId="1" applyFont="1" applyAlignment="1">
      <alignment horizontal="left" vertical="top"/>
    </xf>
    <xf numFmtId="43" fontId="66" fillId="0" borderId="0" xfId="1" applyFont="1" applyAlignment="1">
      <alignment vertical="top"/>
    </xf>
    <xf numFmtId="43" fontId="64" fillId="0" borderId="0" xfId="1" applyFont="1" applyAlignment="1">
      <alignment vertical="top"/>
    </xf>
    <xf numFmtId="43" fontId="64" fillId="0" borderId="0" xfId="1" applyFont="1" applyFill="1" applyAlignment="1">
      <alignment vertical="top"/>
    </xf>
    <xf numFmtId="43" fontId="65" fillId="0" borderId="0" xfId="1" applyFont="1" applyAlignment="1">
      <alignment vertical="top"/>
    </xf>
    <xf numFmtId="0" fontId="64" fillId="0" borderId="0" xfId="0" applyFont="1"/>
    <xf numFmtId="43" fontId="69" fillId="0" borderId="0" xfId="1" applyFont="1" applyAlignment="1"/>
    <xf numFmtId="43" fontId="65" fillId="0" borderId="0" xfId="1" applyFont="1" applyAlignment="1"/>
    <xf numFmtId="0" fontId="49" fillId="0" borderId="0" xfId="0" applyFont="1" applyAlignment="1">
      <alignment horizontal="center" vertical="center"/>
    </xf>
    <xf numFmtId="0" fontId="49" fillId="0" borderId="3" xfId="0" applyFont="1" applyBorder="1" applyAlignment="1">
      <alignment horizontal="center" vertical="center"/>
    </xf>
    <xf numFmtId="0" fontId="49" fillId="0" borderId="4" xfId="0" applyFont="1" applyBorder="1" applyAlignment="1">
      <alignment horizontal="center" vertical="center"/>
    </xf>
    <xf numFmtId="0" fontId="49" fillId="8" borderId="2" xfId="0" applyFont="1" applyFill="1" applyBorder="1" applyAlignment="1">
      <alignment horizontal="center" vertical="center"/>
    </xf>
    <xf numFmtId="0" fontId="49" fillId="54" borderId="2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50" fillId="8" borderId="1" xfId="0" applyFont="1" applyFill="1" applyBorder="1" applyAlignment="1">
      <alignment horizontal="center" vertical="top" wrapText="1"/>
    </xf>
    <xf numFmtId="0" fontId="50" fillId="44" borderId="24" xfId="0" applyFont="1" applyFill="1" applyBorder="1" applyAlignment="1">
      <alignment horizontal="center" vertical="center" wrapText="1"/>
    </xf>
    <xf numFmtId="0" fontId="50" fillId="44" borderId="2" xfId="0" applyFont="1" applyFill="1" applyBorder="1" applyAlignment="1">
      <alignment horizontal="center" vertical="center" wrapText="1"/>
    </xf>
    <xf numFmtId="188" fontId="49" fillId="44" borderId="3" xfId="1" applyNumberFormat="1" applyFont="1" applyFill="1" applyBorder="1" applyAlignment="1">
      <alignment horizontal="center" vertical="top" wrapText="1"/>
    </xf>
    <xf numFmtId="188" fontId="49" fillId="44" borderId="4" xfId="1" applyNumberFormat="1" applyFont="1" applyFill="1" applyBorder="1" applyAlignment="1">
      <alignment horizontal="center" vertical="top" wrapText="1"/>
    </xf>
    <xf numFmtId="0" fontId="50" fillId="10" borderId="1" xfId="0" applyFont="1" applyFill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4" fillId="9" borderId="1" xfId="0" applyFont="1" applyFill="1" applyBorder="1" applyAlignment="1">
      <alignment horizontal="center" vertical="center"/>
    </xf>
    <xf numFmtId="43" fontId="70" fillId="0" borderId="0" xfId="1" applyFont="1" applyFill="1" applyBorder="1" applyAlignment="1">
      <alignment horizontal="center" vertical="center"/>
    </xf>
    <xf numFmtId="43" fontId="69" fillId="0" borderId="0" xfId="1" applyFont="1" applyFill="1" applyBorder="1" applyAlignment="1">
      <alignment horizontal="center" vertical="top" wrapText="1"/>
    </xf>
    <xf numFmtId="43" fontId="70" fillId="0" borderId="0" xfId="1" applyFont="1" applyFill="1" applyBorder="1" applyAlignment="1">
      <alignment horizontal="center" vertical="top"/>
    </xf>
    <xf numFmtId="43" fontId="71" fillId="0" borderId="0" xfId="1" applyFont="1" applyFill="1" applyBorder="1" applyAlignment="1">
      <alignment horizontal="center"/>
    </xf>
    <xf numFmtId="0" fontId="66" fillId="0" borderId="3" xfId="0" applyFont="1" applyBorder="1" applyAlignment="1">
      <alignment horizontal="center" vertical="center"/>
    </xf>
    <xf numFmtId="0" fontId="66" fillId="0" borderId="4" xfId="0" applyFont="1" applyBorder="1" applyAlignment="1">
      <alignment horizontal="center" vertical="center"/>
    </xf>
    <xf numFmtId="0" fontId="64" fillId="0" borderId="2" xfId="0" applyFont="1" applyBorder="1" applyAlignment="1">
      <alignment horizontal="center"/>
    </xf>
    <xf numFmtId="43" fontId="66" fillId="0" borderId="3" xfId="1" applyFont="1" applyFill="1" applyBorder="1" applyAlignment="1">
      <alignment horizontal="center" vertical="center"/>
    </xf>
    <xf numFmtId="43" fontId="66" fillId="0" borderId="4" xfId="1" applyFont="1" applyFill="1" applyBorder="1" applyAlignment="1">
      <alignment horizontal="center" vertical="center"/>
    </xf>
    <xf numFmtId="1" fontId="60" fillId="10" borderId="23" xfId="1" applyNumberFormat="1" applyFont="1" applyFill="1" applyBorder="1" applyAlignment="1">
      <alignment horizontal="center" vertical="center"/>
    </xf>
    <xf numFmtId="1" fontId="60" fillId="10" borderId="0" xfId="1" applyNumberFormat="1" applyFont="1" applyFill="1" applyAlignment="1">
      <alignment horizontal="center" vertical="center"/>
    </xf>
    <xf numFmtId="0" fontId="60" fillId="2" borderId="22" xfId="0" applyFont="1" applyFill="1" applyBorder="1" applyAlignment="1">
      <alignment horizontal="center" vertical="center" wrapText="1"/>
    </xf>
    <xf numFmtId="0" fontId="60" fillId="2" borderId="4" xfId="0" applyFont="1" applyFill="1" applyBorder="1" applyAlignment="1">
      <alignment horizontal="center" vertical="center" wrapText="1"/>
    </xf>
    <xf numFmtId="43" fontId="63" fillId="0" borderId="0" xfId="1" applyFont="1" applyFill="1" applyBorder="1" applyAlignment="1">
      <alignment horizontal="center" vertical="center"/>
    </xf>
    <xf numFmtId="43" fontId="58" fillId="0" borderId="0" xfId="1" applyFont="1" applyFill="1" applyBorder="1" applyAlignment="1">
      <alignment horizontal="center" vertical="top" wrapText="1"/>
    </xf>
    <xf numFmtId="43" fontId="63" fillId="0" borderId="0" xfId="1" applyFont="1" applyFill="1" applyBorder="1" applyAlignment="1">
      <alignment horizontal="center" vertical="top"/>
    </xf>
    <xf numFmtId="0" fontId="51" fillId="10" borderId="1" xfId="0" applyFont="1" applyFill="1" applyBorder="1" applyAlignment="1">
      <alignment horizontal="center" vertical="center" wrapText="1"/>
    </xf>
    <xf numFmtId="43" fontId="51" fillId="10" borderId="3" xfId="1" applyFont="1" applyFill="1" applyBorder="1" applyAlignment="1">
      <alignment horizontal="center" vertical="center"/>
    </xf>
    <xf numFmtId="43" fontId="51" fillId="10" borderId="22" xfId="1" applyFont="1" applyFill="1" applyBorder="1" applyAlignment="1">
      <alignment horizontal="center" vertical="center"/>
    </xf>
    <xf numFmtId="43" fontId="51" fillId="10" borderId="4" xfId="1" applyFont="1" applyFill="1" applyBorder="1" applyAlignment="1">
      <alignment horizontal="center" vertical="center"/>
    </xf>
    <xf numFmtId="0" fontId="51" fillId="8" borderId="1" xfId="0" applyFont="1" applyFill="1" applyBorder="1" applyAlignment="1">
      <alignment horizontal="center" vertical="center" wrapText="1"/>
    </xf>
    <xf numFmtId="43" fontId="54" fillId="52" borderId="6" xfId="1" applyFont="1" applyFill="1" applyBorder="1" applyAlignment="1">
      <alignment horizontal="center" vertical="center"/>
    </xf>
    <xf numFmtId="43" fontId="54" fillId="52" borderId="16" xfId="1" applyFont="1" applyFill="1" applyBorder="1" applyAlignment="1">
      <alignment horizontal="center" vertical="center"/>
    </xf>
    <xf numFmtId="43" fontId="54" fillId="52" borderId="5" xfId="1" applyFont="1" applyFill="1" applyBorder="1" applyAlignment="1">
      <alignment horizontal="center" vertical="center"/>
    </xf>
    <xf numFmtId="43" fontId="54" fillId="44" borderId="6" xfId="1" applyFont="1" applyFill="1" applyBorder="1" applyAlignment="1">
      <alignment horizontal="center" vertical="center"/>
    </xf>
    <xf numFmtId="43" fontId="54" fillId="44" borderId="16" xfId="1" applyFont="1" applyFill="1" applyBorder="1" applyAlignment="1">
      <alignment horizontal="center" vertical="center"/>
    </xf>
    <xf numFmtId="43" fontId="54" fillId="44" borderId="5" xfId="1" applyFont="1" applyFill="1" applyBorder="1" applyAlignment="1">
      <alignment horizontal="center" vertical="center"/>
    </xf>
    <xf numFmtId="43" fontId="54" fillId="54" borderId="6" xfId="1" applyFont="1" applyFill="1" applyBorder="1" applyAlignment="1">
      <alignment horizontal="center" vertical="center"/>
    </xf>
    <xf numFmtId="43" fontId="54" fillId="54" borderId="16" xfId="1" applyFont="1" applyFill="1" applyBorder="1" applyAlignment="1">
      <alignment horizontal="center" vertical="center"/>
    </xf>
    <xf numFmtId="43" fontId="54" fillId="54" borderId="5" xfId="1" applyFont="1" applyFill="1" applyBorder="1" applyAlignment="1">
      <alignment horizontal="center" vertical="center"/>
    </xf>
    <xf numFmtId="0" fontId="53" fillId="0" borderId="3" xfId="0" applyFont="1" applyBorder="1" applyAlignment="1">
      <alignment horizontal="left" vertical="top" wrapText="1"/>
    </xf>
    <xf numFmtId="0" fontId="53" fillId="0" borderId="22" xfId="0" applyFont="1" applyBorder="1" applyAlignment="1">
      <alignment horizontal="left" vertical="top" wrapText="1"/>
    </xf>
    <xf numFmtId="0" fontId="53" fillId="0" borderId="4" xfId="0" applyFont="1" applyBorder="1" applyAlignment="1">
      <alignment horizontal="left" vertical="top" wrapText="1"/>
    </xf>
    <xf numFmtId="0" fontId="49" fillId="54" borderId="0" xfId="0" applyFont="1" applyFill="1" applyAlignment="1">
      <alignment horizontal="center" vertical="center"/>
    </xf>
  </cellXfs>
  <cellStyles count="46">
    <cellStyle name="20% - ส่วนที่ถูกเน้น1" xfId="22" builtinId="30" customBuiltin="1"/>
    <cellStyle name="20% - ส่วนที่ถูกเน้น2" xfId="26" builtinId="34" customBuiltin="1"/>
    <cellStyle name="20% - ส่วนที่ถูกเน้น3" xfId="30" builtinId="38" customBuiltin="1"/>
    <cellStyle name="20% - ส่วนที่ถูกเน้น4" xfId="34" builtinId="42" customBuiltin="1"/>
    <cellStyle name="20% - ส่วนที่ถูกเน้น5" xfId="38" builtinId="46" customBuiltin="1"/>
    <cellStyle name="20% - ส่วนที่ถูกเน้น6" xfId="42" builtinId="50" customBuiltin="1"/>
    <cellStyle name="40% - ส่วนที่ถูกเน้น1" xfId="23" builtinId="31" customBuiltin="1"/>
    <cellStyle name="40% - ส่วนที่ถูกเน้น2" xfId="27" builtinId="35" customBuiltin="1"/>
    <cellStyle name="40% - ส่วนที่ถูกเน้น3" xfId="31" builtinId="39" customBuiltin="1"/>
    <cellStyle name="40% - ส่วนที่ถูกเน้น4" xfId="35" builtinId="43" customBuiltin="1"/>
    <cellStyle name="40% - ส่วนที่ถูกเน้น5" xfId="39" builtinId="47" customBuiltin="1"/>
    <cellStyle name="40% - ส่วนที่ถูกเน้น6" xfId="43" builtinId="51" customBuiltin="1"/>
    <cellStyle name="60% - ส่วนที่ถูกเน้น1" xfId="24" builtinId="32" customBuiltin="1"/>
    <cellStyle name="60% - ส่วนที่ถูกเน้น2" xfId="28" builtinId="36" customBuiltin="1"/>
    <cellStyle name="60% - ส่วนที่ถูกเน้น3" xfId="32" builtinId="40" customBuiltin="1"/>
    <cellStyle name="60% - ส่วนที่ถูกเน้น4" xfId="36" builtinId="44" customBuiltin="1"/>
    <cellStyle name="60% - ส่วนที่ถูกเน้น5" xfId="40" builtinId="48" customBuiltin="1"/>
    <cellStyle name="60% - ส่วนที่ถูกเน้น6" xfId="44" builtinId="52" customBuiltin="1"/>
    <cellStyle name="Normal 2 2" xfId="3" xr:uid="{406ECA7C-1717-4FEE-9E9E-97B5EC20DAA9}"/>
    <cellStyle name="การคำนวณ" xfId="14" builtinId="22" customBuiltin="1"/>
    <cellStyle name="ข้อความเตือน" xfId="17" builtinId="11" customBuiltin="1"/>
    <cellStyle name="ข้อความอธิบาย" xfId="19" builtinId="53" customBuiltin="1"/>
    <cellStyle name="จุลภาค" xfId="1" builtinId="3"/>
    <cellStyle name="จุลภาค 2" xfId="45" xr:uid="{4D5EFE39-EDDD-4783-91B8-87B3DD906A06}"/>
    <cellStyle name="ชื่อเรื่อง" xfId="4" builtinId="15" customBuiltin="1"/>
    <cellStyle name="เซลล์ตรวจสอบ" xfId="16" builtinId="23" customBuiltin="1"/>
    <cellStyle name="เซลล์ที่มีลิงก์" xfId="15" builtinId="24" customBuiltin="1"/>
    <cellStyle name="ดี" xfId="9" builtinId="26" customBuiltin="1"/>
    <cellStyle name="ปกติ" xfId="0" builtinId="0"/>
    <cellStyle name="ปกติ 2" xfId="2" xr:uid="{451814FF-850C-48AC-8314-F3E69818EB05}"/>
    <cellStyle name="ป้อนค่า" xfId="12" builtinId="20" customBuiltin="1"/>
    <cellStyle name="ปานกลาง" xfId="11" builtinId="28" customBuiltin="1"/>
    <cellStyle name="ผลรวม" xfId="20" builtinId="25" customBuiltin="1"/>
    <cellStyle name="แย่" xfId="10" builtinId="27" customBuiltin="1"/>
    <cellStyle name="ส่วนที่ถูกเน้น1" xfId="21" builtinId="29" customBuiltin="1"/>
    <cellStyle name="ส่วนที่ถูกเน้น2" xfId="25" builtinId="33" customBuiltin="1"/>
    <cellStyle name="ส่วนที่ถูกเน้น3" xfId="29" builtinId="37" customBuiltin="1"/>
    <cellStyle name="ส่วนที่ถูกเน้น4" xfId="33" builtinId="41" customBuiltin="1"/>
    <cellStyle name="ส่วนที่ถูกเน้น5" xfId="37" builtinId="45" customBuiltin="1"/>
    <cellStyle name="ส่วนที่ถูกเน้น6" xfId="41" builtinId="49" customBuiltin="1"/>
    <cellStyle name="แสดงผล" xfId="13" builtinId="21" customBuiltin="1"/>
    <cellStyle name="หมายเหตุ" xfId="18" builtinId="10" customBuiltin="1"/>
    <cellStyle name="หัวเรื่อง 1" xfId="5" builtinId="16" customBuiltin="1"/>
    <cellStyle name="หัวเรื่อง 2" xfId="6" builtinId="17" customBuiltin="1"/>
    <cellStyle name="หัวเรื่อง 3" xfId="7" builtinId="18" customBuiltin="1"/>
    <cellStyle name="หัวเรื่อง 4" xfId="8" builtinId="19" customBuiltin="1"/>
  </cellStyles>
  <dxfs count="80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92D05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92D05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</dxfs>
  <tableStyles count="0" defaultTableStyle="TableStyleMedium2" defaultPivotStyle="PivotStyleLight16"/>
  <colors>
    <mruColors>
      <color rgb="FF00FF00"/>
      <color rgb="FF99FF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D_IT/&#3600;&#3634;&#3609;&#3586;&#3657;&#3629;&#3617;&#3641;&#3621;&#3585;&#3621;&#3634;&#3591;/&#3586;&#3657;&#3629;&#3617;&#3641;&#3621;&#3619;&#3627;&#3633;&#3626;&#3627;&#3621;&#3633;&#3585;_&#3611;&#3637;2545-55/&#3619;&#3627;&#3633;&#3626;&#3627;&#3621;&#3633;&#3585;55.xls" TargetMode="External"/><Relationship Id="rId1" Type="http://schemas.openxmlformats.org/officeDocument/2006/relationships/externalLinkPath" Target="/DD_IT/&#3600;&#3634;&#3609;&#3586;&#3657;&#3629;&#3617;&#3641;&#3621;&#3585;&#3621;&#3634;&#3591;/&#3586;&#3657;&#3629;&#3617;&#3641;&#3621;&#3619;&#3627;&#3633;&#3626;&#3627;&#3621;&#3633;&#3585;_&#3611;&#3637;2545-55/&#3619;&#3627;&#3633;&#3626;&#3627;&#3621;&#3633;&#3585;55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1_DriveD_IT/1&#3600;&#3634;&#3609;&#3586;&#3657;&#3629;&#3617;&#3641;&#3621;&#3585;&#3621;&#3634;&#3591;/&#3586;&#3657;&#3629;&#3617;&#3641;&#3621;&#3607;&#3635;&#3648;&#3609;&#3637;&#3618;&#3610;&#3626;&#3606;&#3634;&#3609;&#3610;&#3619;&#3636;&#3585;&#3634;&#3619;_&#3611;&#3637;2551-59/&#3648;&#3605;&#3619;&#3637;&#3618;&#3617;&#3586;&#3657;&#3629;&#3617;&#3641;&#3621;&#3619;&#3614;&#3611;&#3637;2560_18&#3605;&#3588;59/&#3586;&#3657;&#3629;&#3617;&#3641;&#3621;&#3607;&#3635;&#3648;&#3609;&#3637;&#3618;&#3610;&#3626;&#3606;&#3634;&#3609;&#3610;&#3619;&#3636;&#3585;&#3634;&#3619;&#3626;&#3640;&#3586;&#3616;&#3634;&#3614;_download&#3592;&#3634;&#3585;&#3626;&#3609;&#3618;_3_2&#3617;&#3636;&#3618;57/healthoffice_2&#3617;&#3636;&#3618;57.xls" TargetMode="External"/><Relationship Id="rId1" Type="http://schemas.openxmlformats.org/officeDocument/2006/relationships/externalLinkPath" Target="/1_DriveD_IT/1&#3600;&#3634;&#3609;&#3586;&#3657;&#3629;&#3617;&#3641;&#3621;&#3585;&#3621;&#3634;&#3591;/&#3586;&#3657;&#3629;&#3617;&#3641;&#3621;&#3607;&#3635;&#3648;&#3609;&#3637;&#3618;&#3610;&#3626;&#3606;&#3634;&#3609;&#3610;&#3619;&#3636;&#3585;&#3634;&#3619;_&#3611;&#3637;2551-59/&#3648;&#3605;&#3619;&#3637;&#3618;&#3617;&#3586;&#3657;&#3629;&#3617;&#3641;&#3621;&#3619;&#3614;&#3611;&#3637;2560_18&#3605;&#3588;59/&#3586;&#3657;&#3629;&#3617;&#3641;&#3621;&#3607;&#3635;&#3648;&#3609;&#3637;&#3618;&#3610;&#3626;&#3606;&#3634;&#3609;&#3610;&#3619;&#3636;&#3585;&#3634;&#3619;&#3626;&#3640;&#3586;&#3616;&#3634;&#3614;_download&#3592;&#3634;&#3585;&#3626;&#3609;&#3618;_3_2&#3617;&#3636;&#3618;57/healthoffice_2&#3617;&#3636;&#3618;5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รพศ_รพท_รพช"/>
      <sheetName val="หมายเหตุ"/>
      <sheetName val="จำนวนสถานบริการปี55"/>
    </sheetNames>
    <sheetDataSet>
      <sheetData sheetId="0">
        <row r="1">
          <cell r="A1" t="str">
            <v>เขต</v>
          </cell>
          <cell r="B1" t="str">
            <v>รหัสสังกัด</v>
          </cell>
          <cell r="C1" t="str">
            <v>สังกัด</v>
          </cell>
          <cell r="D1" t="str">
            <v>รหัส9หลัก</v>
          </cell>
          <cell r="E1" t="str">
            <v>รหัส5หลัก</v>
          </cell>
          <cell r="F1" t="str">
            <v>ชื่อหน่วยงานบริการสุขภาพ</v>
          </cell>
          <cell r="G1" t="str">
            <v>ชื่อเต็มหน่วยงานบริการสุขภาพ</v>
          </cell>
          <cell r="H1" t="str">
            <v>รหัสพื้นที่</v>
          </cell>
          <cell r="I1" t="str">
            <v>รหัสจังหวัด</v>
          </cell>
          <cell r="J1" t="str">
            <v>จังหวัด</v>
          </cell>
          <cell r="K1" t="str">
            <v>รหัสอำเภอ</v>
          </cell>
          <cell r="L1" t="str">
            <v>อำเภอ</v>
          </cell>
          <cell r="M1" t="str">
            <v>รหัสตำบล</v>
          </cell>
          <cell r="N1" t="str">
            <v>ตำบล</v>
          </cell>
          <cell r="O1" t="str">
            <v>ภาค</v>
          </cell>
          <cell r="P1" t="str">
            <v>รหัสประเภท</v>
          </cell>
          <cell r="Q1" t="str">
            <v>ประเภท</v>
          </cell>
          <cell r="R1" t="str">
            <v>ประเภทรพ</v>
          </cell>
          <cell r="S1" t="str">
            <v>จำนวนเตียงจริง</v>
          </cell>
          <cell r="T1" t="str">
            <v>จำนวนเตียงตามกรอบ</v>
          </cell>
          <cell r="U1" t="str">
            <v>รหัสระดับการบริการ</v>
          </cell>
          <cell r="V1" t="str">
            <v>ระดับการบริการ</v>
          </cell>
        </row>
        <row r="2">
          <cell r="A2" t="str">
            <v>01</v>
          </cell>
          <cell r="B2" t="str">
            <v>21002</v>
          </cell>
          <cell r="C2" t="str">
            <v>กระทรวงสาธารณสุข สำนักงานปลัดกระทรวงสาธารณสุข</v>
          </cell>
          <cell r="D2" t="str">
            <v>001068600</v>
          </cell>
          <cell r="E2" t="str">
            <v>10686</v>
          </cell>
          <cell r="F2" t="str">
            <v>รพท.พระนั่งเกล้า</v>
          </cell>
          <cell r="G2" t="str">
            <v>โรงพยาบาลทั่วไปพระนั่งเกล้า</v>
          </cell>
          <cell r="H2" t="str">
            <v>12010400</v>
          </cell>
          <cell r="I2">
            <v>12</v>
          </cell>
          <cell r="J2" t="str">
            <v>จังหวัดนนทบุรี</v>
          </cell>
          <cell r="K2">
            <v>1201</v>
          </cell>
          <cell r="L2" t="str">
            <v>เมืองนนทบุรี</v>
          </cell>
          <cell r="M2">
            <v>120104</v>
          </cell>
          <cell r="N2" t="str">
            <v>บางกระสอ</v>
          </cell>
          <cell r="O2" t="str">
            <v>กลาง</v>
          </cell>
          <cell r="P2" t="str">
            <v>06</v>
          </cell>
          <cell r="Q2" t="str">
            <v>โรงพยาบาลทั่วไป</v>
          </cell>
          <cell r="R2">
            <v>2</v>
          </cell>
          <cell r="S2">
            <v>446</v>
          </cell>
          <cell r="T2" t="str">
            <v>446</v>
          </cell>
          <cell r="U2" t="str">
            <v>23</v>
          </cell>
          <cell r="V2" t="str">
            <v>2.3 ทุติยภูมิระดับสูง</v>
          </cell>
        </row>
        <row r="3">
          <cell r="A3" t="str">
            <v>01</v>
          </cell>
          <cell r="B3" t="str">
            <v>21002</v>
          </cell>
          <cell r="C3" t="str">
            <v>กระทรวงสาธารณสุข สำนักงานปลัดกระทรวงสาธารณสุข</v>
          </cell>
          <cell r="D3" t="str">
            <v>001075600</v>
          </cell>
          <cell r="E3" t="str">
            <v>10756</v>
          </cell>
          <cell r="F3" t="str">
            <v>รพช.บางกรวย</v>
          </cell>
          <cell r="G3" t="str">
            <v>โรงพยาบาลชุมชนบางกรวย</v>
          </cell>
          <cell r="H3" t="str">
            <v>12020108</v>
          </cell>
          <cell r="I3">
            <v>12</v>
          </cell>
          <cell r="J3" t="str">
            <v>จังหวัดนนทบุรี</v>
          </cell>
          <cell r="K3">
            <v>1202</v>
          </cell>
          <cell r="L3" t="str">
            <v>บางกรวย</v>
          </cell>
          <cell r="M3">
            <v>120201</v>
          </cell>
          <cell r="N3" t="str">
            <v>วัดชลอ</v>
          </cell>
          <cell r="O3" t="str">
            <v>กลาง</v>
          </cell>
          <cell r="P3" t="str">
            <v>07</v>
          </cell>
          <cell r="Q3" t="str">
            <v>โรงพยาบาลชุมชน</v>
          </cell>
          <cell r="R3">
            <v>5</v>
          </cell>
          <cell r="S3">
            <v>30</v>
          </cell>
          <cell r="T3" t="str">
            <v>30</v>
          </cell>
          <cell r="U3" t="str">
            <v>21</v>
          </cell>
          <cell r="V3" t="str">
            <v>2.1 ทุติยภูมิระดับต้น</v>
          </cell>
        </row>
        <row r="4">
          <cell r="A4" t="str">
            <v>01</v>
          </cell>
          <cell r="B4" t="str">
            <v>21002</v>
          </cell>
          <cell r="C4" t="str">
            <v>กระทรวงสาธารณสุข สำนักงานปลัดกระทรวงสาธารณสุข</v>
          </cell>
          <cell r="D4" t="str">
            <v>001075700</v>
          </cell>
          <cell r="E4" t="str">
            <v>10757</v>
          </cell>
          <cell r="F4" t="str">
            <v>รพช.บางใหญ่</v>
          </cell>
          <cell r="G4" t="str">
            <v>โรงพยาบาลชุมชนบางใหญ่</v>
          </cell>
          <cell r="H4" t="str">
            <v>12030103</v>
          </cell>
          <cell r="I4">
            <v>12</v>
          </cell>
          <cell r="J4" t="str">
            <v>จังหวัดนนทบุรี</v>
          </cell>
          <cell r="K4">
            <v>1203</v>
          </cell>
          <cell r="L4" t="str">
            <v>บางใหญ่</v>
          </cell>
          <cell r="M4">
            <v>120301</v>
          </cell>
          <cell r="N4" t="str">
            <v>บางม่วง</v>
          </cell>
          <cell r="O4" t="str">
            <v>กลาง</v>
          </cell>
          <cell r="P4" t="str">
            <v>07</v>
          </cell>
          <cell r="Q4" t="str">
            <v>โรงพยาบาลชุมชน</v>
          </cell>
          <cell r="R4">
            <v>5</v>
          </cell>
          <cell r="S4">
            <v>30</v>
          </cell>
          <cell r="T4" t="str">
            <v>30</v>
          </cell>
          <cell r="U4" t="str">
            <v>22</v>
          </cell>
          <cell r="V4" t="str">
            <v>2.2 ทุติยภูมิระดับกลาง</v>
          </cell>
        </row>
        <row r="5">
          <cell r="A5" t="str">
            <v>01</v>
          </cell>
          <cell r="B5" t="str">
            <v>21002</v>
          </cell>
          <cell r="C5" t="str">
            <v>กระทรวงสาธารณสุข สำนักงานปลัดกระทรวงสาธารณสุข</v>
          </cell>
          <cell r="D5" t="str">
            <v>001075800</v>
          </cell>
          <cell r="E5" t="str">
            <v>10758</v>
          </cell>
          <cell r="F5" t="str">
            <v>รพช.บางบัวทอง</v>
          </cell>
          <cell r="G5" t="str">
            <v>โรงพยาบาลชุมชนบางบัวทอง</v>
          </cell>
          <cell r="H5" t="str">
            <v>12040103</v>
          </cell>
          <cell r="I5">
            <v>12</v>
          </cell>
          <cell r="J5" t="str">
            <v>จังหวัดนนทบุรี</v>
          </cell>
          <cell r="K5">
            <v>1204</v>
          </cell>
          <cell r="L5" t="str">
            <v>บางบัวทอง</v>
          </cell>
          <cell r="M5">
            <v>120401</v>
          </cell>
          <cell r="N5" t="str">
            <v>โสนลอย</v>
          </cell>
          <cell r="O5" t="str">
            <v>กลาง</v>
          </cell>
          <cell r="P5" t="str">
            <v>07</v>
          </cell>
          <cell r="Q5" t="str">
            <v>โรงพยาบาลชุมชน</v>
          </cell>
          <cell r="R5">
            <v>5</v>
          </cell>
          <cell r="S5">
            <v>30</v>
          </cell>
          <cell r="T5" t="str">
            <v>30</v>
          </cell>
          <cell r="U5" t="str">
            <v>22</v>
          </cell>
          <cell r="V5" t="str">
            <v>2.2 ทุติยภูมิระดับกลาง</v>
          </cell>
        </row>
        <row r="6">
          <cell r="A6" t="str">
            <v>01</v>
          </cell>
          <cell r="B6" t="str">
            <v>21002</v>
          </cell>
          <cell r="C6" t="str">
            <v>กระทรวงสาธารณสุข สำนักงานปลัดกระทรวงสาธารณสุข</v>
          </cell>
          <cell r="D6" t="str">
            <v>001075900</v>
          </cell>
          <cell r="E6" t="str">
            <v>10759</v>
          </cell>
          <cell r="F6" t="str">
            <v>รพช.ไทรน้อย</v>
          </cell>
          <cell r="G6" t="str">
            <v>โรงพยาบาลชุมชนไทรน้อย</v>
          </cell>
          <cell r="H6" t="str">
            <v>12050105</v>
          </cell>
          <cell r="I6">
            <v>12</v>
          </cell>
          <cell r="J6" t="str">
            <v>จังหวัดนนทบุรี</v>
          </cell>
          <cell r="K6">
            <v>1205</v>
          </cell>
          <cell r="L6" t="str">
            <v>ไทรน้อย</v>
          </cell>
          <cell r="M6">
            <v>120501</v>
          </cell>
          <cell r="N6" t="str">
            <v>ไทรน้อย</v>
          </cell>
          <cell r="O6" t="str">
            <v>กลาง</v>
          </cell>
          <cell r="P6" t="str">
            <v>07</v>
          </cell>
          <cell r="Q6" t="str">
            <v>โรงพยาบาลชุมชน</v>
          </cell>
          <cell r="R6">
            <v>4</v>
          </cell>
          <cell r="S6">
            <v>55</v>
          </cell>
          <cell r="T6" t="str">
            <v>30</v>
          </cell>
          <cell r="U6" t="str">
            <v>21</v>
          </cell>
          <cell r="V6" t="str">
            <v>2.1 ทุติยภูมิระดับต้น</v>
          </cell>
        </row>
        <row r="7">
          <cell r="A7" t="str">
            <v>01</v>
          </cell>
          <cell r="B7" t="str">
            <v>21002</v>
          </cell>
          <cell r="C7" t="str">
            <v>กระทรวงสาธารณสุข สำนักงานปลัดกระทรวงสาธารณสุข</v>
          </cell>
          <cell r="D7" t="str">
            <v>001076000</v>
          </cell>
          <cell r="E7" t="str">
            <v>10760</v>
          </cell>
          <cell r="F7" t="str">
            <v>รพช.ปากเกร็ด</v>
          </cell>
          <cell r="G7" t="str">
            <v>โรงพยาบาลชุมชนปากเกร็ด</v>
          </cell>
          <cell r="H7" t="str">
            <v>12060105</v>
          </cell>
          <cell r="I7">
            <v>12</v>
          </cell>
          <cell r="J7" t="str">
            <v>จังหวัดนนทบุรี</v>
          </cell>
          <cell r="K7">
            <v>1206</v>
          </cell>
          <cell r="L7" t="str">
            <v>ปากเกร็ด</v>
          </cell>
          <cell r="M7">
            <v>120601</v>
          </cell>
          <cell r="N7" t="str">
            <v>ปากเกร็ด</v>
          </cell>
          <cell r="O7" t="str">
            <v>กลาง</v>
          </cell>
          <cell r="P7" t="str">
            <v>07</v>
          </cell>
          <cell r="Q7" t="str">
            <v>โรงพยาบาลชุมชน</v>
          </cell>
          <cell r="R7">
            <v>5</v>
          </cell>
          <cell r="S7">
            <v>30</v>
          </cell>
          <cell r="T7" t="str">
            <v>30</v>
          </cell>
          <cell r="U7" t="str">
            <v>22</v>
          </cell>
          <cell r="V7" t="str">
            <v>2.2 ทุติยภูมิระดับกลาง</v>
          </cell>
        </row>
        <row r="8">
          <cell r="A8" t="str">
            <v>01</v>
          </cell>
          <cell r="B8" t="str">
            <v>21002</v>
          </cell>
          <cell r="C8" t="str">
            <v>กระทรวงสาธารณสุข สำนักงานปลัดกระทรวงสาธารณสุข</v>
          </cell>
          <cell r="D8" t="str">
            <v>001068700</v>
          </cell>
          <cell r="E8" t="str">
            <v>10687</v>
          </cell>
          <cell r="F8" t="str">
            <v>รพท.ปทุมธานี</v>
          </cell>
          <cell r="G8" t="str">
            <v>โรงพยาบาลทั่วไปปทุมธานี</v>
          </cell>
          <cell r="H8" t="str">
            <v>13010105</v>
          </cell>
          <cell r="I8">
            <v>13</v>
          </cell>
          <cell r="J8" t="str">
            <v>จังหวัดปทุมธานี</v>
          </cell>
          <cell r="K8">
            <v>1301</v>
          </cell>
          <cell r="L8" t="str">
            <v>เมืองปทุมธานี</v>
          </cell>
          <cell r="M8">
            <v>130101</v>
          </cell>
          <cell r="N8" t="str">
            <v>บางปรอก</v>
          </cell>
          <cell r="O8" t="str">
            <v>กลาง</v>
          </cell>
          <cell r="P8" t="str">
            <v>06</v>
          </cell>
          <cell r="Q8" t="str">
            <v>โรงพยาบาลทั่วไป</v>
          </cell>
          <cell r="R8">
            <v>2</v>
          </cell>
          <cell r="S8">
            <v>385</v>
          </cell>
          <cell r="T8" t="str">
            <v>312</v>
          </cell>
          <cell r="U8" t="str">
            <v>31</v>
          </cell>
          <cell r="V8" t="str">
            <v>3.1 ตติยภูมิ</v>
          </cell>
        </row>
        <row r="9">
          <cell r="A9" t="str">
            <v>01</v>
          </cell>
          <cell r="B9" t="str">
            <v>21002</v>
          </cell>
          <cell r="C9" t="str">
            <v>กระทรวงสาธารณสุข สำนักงานปลัดกระทรวงสาธารณสุข</v>
          </cell>
          <cell r="D9" t="str">
            <v>001076100</v>
          </cell>
          <cell r="E9" t="str">
            <v>10761</v>
          </cell>
          <cell r="F9" t="str">
            <v>รพช.คลองหลวง</v>
          </cell>
          <cell r="G9" t="str">
            <v>โรงพยาบาลชุมชนคลองหลวง</v>
          </cell>
          <cell r="H9" t="str">
            <v>13020607</v>
          </cell>
          <cell r="I9">
            <v>13</v>
          </cell>
          <cell r="J9" t="str">
            <v>จังหวัดปทุมธานี</v>
          </cell>
          <cell r="K9">
            <v>1302</v>
          </cell>
          <cell r="L9" t="str">
            <v>คลองหลวง</v>
          </cell>
          <cell r="M9">
            <v>130206</v>
          </cell>
          <cell r="N9" t="str">
            <v>คลองหก</v>
          </cell>
          <cell r="O9" t="str">
            <v>กลาง</v>
          </cell>
          <cell r="P9" t="str">
            <v>07</v>
          </cell>
          <cell r="Q9" t="str">
            <v>โรงพยาบาลชุมชน</v>
          </cell>
          <cell r="R9">
            <v>5</v>
          </cell>
          <cell r="S9">
            <v>30</v>
          </cell>
          <cell r="T9" t="str">
            <v>30</v>
          </cell>
          <cell r="U9" t="str">
            <v>22</v>
          </cell>
          <cell r="V9" t="str">
            <v>2.2 ทุติยภูมิระดับกลาง</v>
          </cell>
        </row>
        <row r="10">
          <cell r="A10" t="str">
            <v>01</v>
          </cell>
          <cell r="B10" t="str">
            <v>21002</v>
          </cell>
          <cell r="C10" t="str">
            <v>กระทรวงสาธารณสุข สำนักงานปลัดกระทรวงสาธารณสุข</v>
          </cell>
          <cell r="D10" t="str">
            <v>001076200</v>
          </cell>
          <cell r="E10" t="str">
            <v>10762</v>
          </cell>
          <cell r="F10" t="str">
            <v>รพช.ธัญบุรี</v>
          </cell>
          <cell r="G10" t="str">
            <v>โรงพยาบาลชุมชนธัญบุรี</v>
          </cell>
          <cell r="H10" t="str">
            <v>13030302</v>
          </cell>
          <cell r="I10">
            <v>13</v>
          </cell>
          <cell r="J10" t="str">
            <v>จังหวัดปทุมธานี</v>
          </cell>
          <cell r="K10">
            <v>1303</v>
          </cell>
          <cell r="L10" t="str">
            <v>ธัญบุรี</v>
          </cell>
          <cell r="M10">
            <v>130303</v>
          </cell>
          <cell r="N10" t="str">
            <v>รังสิต</v>
          </cell>
          <cell r="O10" t="str">
            <v>กลาง</v>
          </cell>
          <cell r="P10" t="str">
            <v>07</v>
          </cell>
          <cell r="Q10" t="str">
            <v>โรงพยาบาลชุมชน</v>
          </cell>
          <cell r="R10">
            <v>4</v>
          </cell>
          <cell r="S10">
            <v>60</v>
          </cell>
          <cell r="T10" t="str">
            <v>60</v>
          </cell>
          <cell r="U10" t="str">
            <v>22</v>
          </cell>
          <cell r="V10" t="str">
            <v>2.2 ทุติยภูมิระดับกลาง</v>
          </cell>
        </row>
        <row r="11">
          <cell r="A11" t="str">
            <v>01</v>
          </cell>
          <cell r="B11" t="str">
            <v>21002</v>
          </cell>
          <cell r="C11" t="str">
            <v>กระทรวงสาธารณสุข สำนักงานปลัดกระทรวงสาธารณสุข</v>
          </cell>
          <cell r="D11" t="str">
            <v>001076300</v>
          </cell>
          <cell r="E11" t="str">
            <v>10763</v>
          </cell>
          <cell r="F11" t="str">
            <v>รพช.ประชาธิปัตย์</v>
          </cell>
          <cell r="G11" t="str">
            <v>โรงพยาบาลชุมชนประชาธิปัตย์</v>
          </cell>
          <cell r="H11" t="str">
            <v>13030102</v>
          </cell>
          <cell r="I11">
            <v>13</v>
          </cell>
          <cell r="J11" t="str">
            <v>จังหวัดปทุมธานี</v>
          </cell>
          <cell r="K11">
            <v>1303</v>
          </cell>
          <cell r="L11" t="str">
            <v>ธัญบุรี</v>
          </cell>
          <cell r="M11">
            <v>130301</v>
          </cell>
          <cell r="N11" t="str">
            <v>ประชาธิปัตย์</v>
          </cell>
          <cell r="O11" t="str">
            <v>กลาง</v>
          </cell>
          <cell r="P11" t="str">
            <v>07</v>
          </cell>
          <cell r="Q11" t="str">
            <v>โรงพยาบาลชุมชน</v>
          </cell>
          <cell r="R11">
            <v>5</v>
          </cell>
          <cell r="S11">
            <v>30</v>
          </cell>
          <cell r="T11" t="str">
            <v>30</v>
          </cell>
          <cell r="U11" t="str">
            <v>22</v>
          </cell>
          <cell r="V11" t="str">
            <v>2.2 ทุติยภูมิระดับกลาง</v>
          </cell>
        </row>
        <row r="12">
          <cell r="A12" t="str">
            <v>01</v>
          </cell>
          <cell r="B12" t="str">
            <v>21002</v>
          </cell>
          <cell r="C12" t="str">
            <v>กระทรวงสาธารณสุข สำนักงานปลัดกระทรวงสาธารณสุข</v>
          </cell>
          <cell r="D12" t="str">
            <v>001076400</v>
          </cell>
          <cell r="E12" t="str">
            <v>10764</v>
          </cell>
          <cell r="F12" t="str">
            <v>รพช.หนองเสือ</v>
          </cell>
          <cell r="G12" t="str">
            <v>โรงพยาบาลชุมชนหนองเสือ</v>
          </cell>
          <cell r="H12" t="str">
            <v>13040106</v>
          </cell>
          <cell r="I12">
            <v>13</v>
          </cell>
          <cell r="J12" t="str">
            <v>จังหวัดปทุมธานี</v>
          </cell>
          <cell r="K12">
            <v>1304</v>
          </cell>
          <cell r="L12" t="str">
            <v>หนองเสือ</v>
          </cell>
          <cell r="M12">
            <v>130401</v>
          </cell>
          <cell r="N12" t="str">
            <v>บึงบา</v>
          </cell>
          <cell r="O12" t="str">
            <v>กลาง</v>
          </cell>
          <cell r="P12" t="str">
            <v>07</v>
          </cell>
          <cell r="Q12" t="str">
            <v>โรงพยาบาลชุมชน</v>
          </cell>
          <cell r="R12">
            <v>5</v>
          </cell>
          <cell r="S12">
            <v>30</v>
          </cell>
          <cell r="T12" t="str">
            <v>30</v>
          </cell>
          <cell r="U12" t="str">
            <v>22</v>
          </cell>
          <cell r="V12" t="str">
            <v>2.2 ทุติยภูมิระดับกลาง</v>
          </cell>
        </row>
        <row r="13">
          <cell r="A13" t="str">
            <v>01</v>
          </cell>
          <cell r="B13" t="str">
            <v>21002</v>
          </cell>
          <cell r="C13" t="str">
            <v>กระทรวงสาธารณสุข สำนักงานปลัดกระทรวงสาธารณสุข</v>
          </cell>
          <cell r="D13" t="str">
            <v>001076500</v>
          </cell>
          <cell r="E13" t="str">
            <v>10765</v>
          </cell>
          <cell r="F13" t="str">
            <v>รพช.ลาดหลุมแก้ว</v>
          </cell>
          <cell r="G13" t="str">
            <v>โรงพยาบาลชุมชนลาดหลุมแก้ว</v>
          </cell>
          <cell r="H13" t="str">
            <v>13050104</v>
          </cell>
          <cell r="I13">
            <v>13</v>
          </cell>
          <cell r="J13" t="str">
            <v>จังหวัดปทุมธานี</v>
          </cell>
          <cell r="K13">
            <v>1305</v>
          </cell>
          <cell r="L13" t="str">
            <v>ลาดหลุมแก้ว</v>
          </cell>
          <cell r="M13">
            <v>130501</v>
          </cell>
          <cell r="N13" t="str">
            <v>ระแหง</v>
          </cell>
          <cell r="O13" t="str">
            <v>กลาง</v>
          </cell>
          <cell r="P13" t="str">
            <v>07</v>
          </cell>
          <cell r="Q13" t="str">
            <v>โรงพยาบาลชุมชน</v>
          </cell>
          <cell r="R13">
            <v>5</v>
          </cell>
          <cell r="S13">
            <v>30</v>
          </cell>
          <cell r="T13" t="str">
            <v>30</v>
          </cell>
          <cell r="U13" t="str">
            <v>22</v>
          </cell>
          <cell r="V13" t="str">
            <v>2.2 ทุติยภูมิระดับกลาง</v>
          </cell>
        </row>
        <row r="14">
          <cell r="A14" t="str">
            <v>01</v>
          </cell>
          <cell r="B14" t="str">
            <v>21002</v>
          </cell>
          <cell r="C14" t="str">
            <v>กระทรวงสาธารณสุข สำนักงานปลัดกระทรวงสาธารณสุข</v>
          </cell>
          <cell r="D14" t="str">
            <v>001076600</v>
          </cell>
          <cell r="E14" t="str">
            <v>10766</v>
          </cell>
          <cell r="F14" t="str">
            <v>รพช.ลำลูกกา</v>
          </cell>
          <cell r="G14" t="str">
            <v>โรงพยาบาลชุมชนลำลูกกา</v>
          </cell>
          <cell r="H14" t="str">
            <v>13060606</v>
          </cell>
          <cell r="I14">
            <v>13</v>
          </cell>
          <cell r="J14" t="str">
            <v>จังหวัดปทุมธานี</v>
          </cell>
          <cell r="K14">
            <v>1306</v>
          </cell>
          <cell r="L14" t="str">
            <v>ลำลูกกา</v>
          </cell>
          <cell r="M14">
            <v>130606</v>
          </cell>
          <cell r="N14" t="str">
            <v>ลำไทร</v>
          </cell>
          <cell r="O14" t="str">
            <v>กลาง</v>
          </cell>
          <cell r="P14" t="str">
            <v>07</v>
          </cell>
          <cell r="Q14" t="str">
            <v>โรงพยาบาลชุมชน</v>
          </cell>
          <cell r="R14">
            <v>5</v>
          </cell>
          <cell r="S14">
            <v>30</v>
          </cell>
          <cell r="T14" t="str">
            <v>30</v>
          </cell>
          <cell r="U14" t="str">
            <v>22</v>
          </cell>
          <cell r="V14" t="str">
            <v>2.2 ทุติยภูมิระดับกลาง</v>
          </cell>
        </row>
        <row r="15">
          <cell r="A15" t="str">
            <v>01</v>
          </cell>
          <cell r="B15" t="str">
            <v>21002</v>
          </cell>
          <cell r="C15" t="str">
            <v>กระทรวงสาธารณสุข สำนักงานปลัดกระทรวงสาธารณสุข</v>
          </cell>
          <cell r="D15" t="str">
            <v>001076700</v>
          </cell>
          <cell r="E15" t="str">
            <v>10767</v>
          </cell>
          <cell r="F15" t="str">
            <v>รพช.สามโคก</v>
          </cell>
          <cell r="G15" t="str">
            <v>โรงพยาบาลชุมชนสามโคก</v>
          </cell>
          <cell r="H15" t="str">
            <v>13070706</v>
          </cell>
          <cell r="I15">
            <v>13</v>
          </cell>
          <cell r="J15" t="str">
            <v>จังหวัดปทุมธานี</v>
          </cell>
          <cell r="K15">
            <v>1307</v>
          </cell>
          <cell r="L15" t="str">
            <v>สามโคก</v>
          </cell>
          <cell r="M15">
            <v>130707</v>
          </cell>
          <cell r="N15" t="str">
            <v>บ้านปทุม</v>
          </cell>
          <cell r="O15" t="str">
            <v>กลาง</v>
          </cell>
          <cell r="P15" t="str">
            <v>07</v>
          </cell>
          <cell r="Q15" t="str">
            <v>โรงพยาบาลชุมชน</v>
          </cell>
          <cell r="R15">
            <v>5</v>
          </cell>
          <cell r="S15">
            <v>10</v>
          </cell>
          <cell r="T15" t="str">
            <v>30</v>
          </cell>
          <cell r="U15" t="str">
            <v>22</v>
          </cell>
          <cell r="V15" t="str">
            <v>2.2 ทุติยภูมิระดับกลาง</v>
          </cell>
        </row>
        <row r="16">
          <cell r="A16" t="str">
            <v>01</v>
          </cell>
          <cell r="B16" t="str">
            <v>21002</v>
          </cell>
          <cell r="C16" t="str">
            <v>กระทรวงสาธารณสุข สำนักงานปลัดกระทรวงสาธารณสุข</v>
          </cell>
          <cell r="D16" t="str">
            <v>001066000</v>
          </cell>
          <cell r="E16" t="str">
            <v>10660</v>
          </cell>
          <cell r="F16" t="str">
            <v>รพศ.พระนครศรีอยุธยา</v>
          </cell>
          <cell r="G16" t="str">
            <v>โรงพยาบาลศูนย์พระนครศรีอยุธยา</v>
          </cell>
          <cell r="H16" t="str">
            <v>14010104</v>
          </cell>
          <cell r="I16">
            <v>14</v>
          </cell>
          <cell r="J16" t="str">
            <v>จังหวัดพระนครศรีอยุธยา</v>
          </cell>
          <cell r="K16">
            <v>1401</v>
          </cell>
          <cell r="L16" t="str">
            <v>พระนครศรีอยุธยา</v>
          </cell>
          <cell r="M16">
            <v>140101</v>
          </cell>
          <cell r="N16" t="str">
            <v>ประตูชัย</v>
          </cell>
          <cell r="O16" t="str">
            <v>กลาง</v>
          </cell>
          <cell r="P16" t="str">
            <v>05</v>
          </cell>
          <cell r="Q16" t="str">
            <v>โรงพยาบาลศูนย์</v>
          </cell>
          <cell r="R16">
            <v>1</v>
          </cell>
          <cell r="S16">
            <v>445</v>
          </cell>
          <cell r="T16" t="str">
            <v>522</v>
          </cell>
          <cell r="U16" t="str">
            <v>31</v>
          </cell>
          <cell r="V16" t="str">
            <v>3.1 ตติยภูมิ</v>
          </cell>
        </row>
        <row r="17">
          <cell r="A17" t="str">
            <v>01</v>
          </cell>
          <cell r="B17" t="str">
            <v>21002</v>
          </cell>
          <cell r="C17" t="str">
            <v>กระทรวงสาธารณสุข สำนักงานปลัดกระทรวงสาธารณสุข</v>
          </cell>
          <cell r="D17" t="str">
            <v>001068800</v>
          </cell>
          <cell r="E17" t="str">
            <v>10688</v>
          </cell>
          <cell r="F17" t="str">
            <v>รพท.เสนา</v>
          </cell>
          <cell r="G17" t="str">
            <v>โรงพยาบาลทั่วไปเสนา</v>
          </cell>
          <cell r="H17" t="str">
            <v>14120101</v>
          </cell>
          <cell r="I17">
            <v>14</v>
          </cell>
          <cell r="J17" t="str">
            <v>จังหวัดพระนครศรีอยุธยา</v>
          </cell>
          <cell r="K17">
            <v>1412</v>
          </cell>
          <cell r="L17" t="str">
            <v>เสนา</v>
          </cell>
          <cell r="M17">
            <v>141203</v>
          </cell>
          <cell r="N17" t="str">
            <v>เจ้าเจ็ด</v>
          </cell>
          <cell r="O17" t="str">
            <v>กลาง</v>
          </cell>
          <cell r="P17" t="str">
            <v>06</v>
          </cell>
          <cell r="Q17" t="str">
            <v>โรงพยาบาลทั่วไป</v>
          </cell>
          <cell r="R17">
            <v>3</v>
          </cell>
          <cell r="S17">
            <v>160</v>
          </cell>
          <cell r="T17" t="str">
            <v>180</v>
          </cell>
          <cell r="U17" t="str">
            <v>23</v>
          </cell>
          <cell r="V17" t="str">
            <v>2.3 ทุติยภูมิระดับสูง</v>
          </cell>
        </row>
        <row r="18">
          <cell r="A18" t="str">
            <v>01</v>
          </cell>
          <cell r="B18" t="str">
            <v>21002</v>
          </cell>
          <cell r="C18" t="str">
            <v>กระทรวงสาธารณสุข สำนักงานปลัดกระทรวงสาธารณสุข</v>
          </cell>
          <cell r="D18" t="str">
            <v>001076800</v>
          </cell>
          <cell r="E18" t="str">
            <v>10768</v>
          </cell>
          <cell r="F18" t="str">
            <v>รพช.ท่าเรือ</v>
          </cell>
          <cell r="G18" t="str">
            <v>โรงพยาบาลชุมชนท่าเรือ</v>
          </cell>
          <cell r="H18" t="str">
            <v>14020102</v>
          </cell>
          <cell r="I18">
            <v>14</v>
          </cell>
          <cell r="J18" t="str">
            <v>จังหวัดพระนครศรีอยุธยา</v>
          </cell>
          <cell r="K18">
            <v>1402</v>
          </cell>
          <cell r="L18" t="str">
            <v>ท่าเรือ</v>
          </cell>
          <cell r="M18">
            <v>140201</v>
          </cell>
          <cell r="N18" t="str">
            <v>ท่าเรือ</v>
          </cell>
          <cell r="O18" t="str">
            <v>กลาง</v>
          </cell>
          <cell r="P18" t="str">
            <v>07</v>
          </cell>
          <cell r="Q18" t="str">
            <v>โรงพยาบาลชุมชน</v>
          </cell>
          <cell r="R18">
            <v>5</v>
          </cell>
          <cell r="S18">
            <v>30</v>
          </cell>
          <cell r="T18" t="str">
            <v>30</v>
          </cell>
          <cell r="U18" t="str">
            <v>21</v>
          </cell>
          <cell r="V18" t="str">
            <v>2.1 ทุติยภูมิระดับต้น</v>
          </cell>
        </row>
        <row r="19">
          <cell r="A19" t="str">
            <v>01</v>
          </cell>
          <cell r="B19" t="str">
            <v>21002</v>
          </cell>
          <cell r="C19" t="str">
            <v>กระทรวงสาธารณสุข สำนักงานปลัดกระทรวงสาธารณสุข</v>
          </cell>
          <cell r="D19" t="str">
            <v>001076900</v>
          </cell>
          <cell r="E19" t="str">
            <v>10769</v>
          </cell>
          <cell r="F19" t="str">
            <v>รพช.สมเด็จพระสังฆราช(นครหลวง)</v>
          </cell>
          <cell r="G19" t="str">
            <v>โรงพยาบาลชุมชนสมเด็จพระสังฆราช(นครหลวง)</v>
          </cell>
          <cell r="H19" t="str">
            <v>14030102</v>
          </cell>
          <cell r="I19">
            <v>14</v>
          </cell>
          <cell r="J19" t="str">
            <v>จังหวัดพระนครศรีอยุธยา</v>
          </cell>
          <cell r="K19">
            <v>1403</v>
          </cell>
          <cell r="L19" t="str">
            <v>นครหลวง</v>
          </cell>
          <cell r="M19">
            <v>140301</v>
          </cell>
          <cell r="N19" t="str">
            <v>นครหลวง</v>
          </cell>
          <cell r="O19" t="str">
            <v>กลาง</v>
          </cell>
          <cell r="P19" t="str">
            <v>07</v>
          </cell>
          <cell r="Q19" t="str">
            <v>โรงพยาบาลชุมชน</v>
          </cell>
          <cell r="R19">
            <v>4</v>
          </cell>
          <cell r="S19">
            <v>60</v>
          </cell>
          <cell r="T19" t="str">
            <v>60</v>
          </cell>
          <cell r="U19" t="str">
            <v>21</v>
          </cell>
          <cell r="V19" t="str">
            <v>2.1 ทุติยภูมิระดับต้น</v>
          </cell>
        </row>
        <row r="20">
          <cell r="A20" t="str">
            <v>01</v>
          </cell>
          <cell r="B20" t="str">
            <v>21002</v>
          </cell>
          <cell r="C20" t="str">
            <v>กระทรวงสาธารณสุข สำนักงานปลัดกระทรวงสาธารณสุข</v>
          </cell>
          <cell r="D20" t="str">
            <v>001077000</v>
          </cell>
          <cell r="E20" t="str">
            <v>10770</v>
          </cell>
          <cell r="F20" t="str">
            <v>รพช.บางไทร</v>
          </cell>
          <cell r="G20" t="str">
            <v>โรงพยาบาลชุมชนบางไทร</v>
          </cell>
          <cell r="H20" t="str">
            <v>14040102</v>
          </cell>
          <cell r="I20">
            <v>14</v>
          </cell>
          <cell r="J20" t="str">
            <v>จังหวัดพระนครศรีอยุธยา</v>
          </cell>
          <cell r="K20">
            <v>1404</v>
          </cell>
          <cell r="L20" t="str">
            <v>บางไทร</v>
          </cell>
          <cell r="M20">
            <v>140401</v>
          </cell>
          <cell r="N20" t="str">
            <v>บางไทร</v>
          </cell>
          <cell r="O20" t="str">
            <v>กลาง</v>
          </cell>
          <cell r="P20" t="str">
            <v>07</v>
          </cell>
          <cell r="Q20" t="str">
            <v>โรงพยาบาลชุมชน</v>
          </cell>
          <cell r="R20">
            <v>5</v>
          </cell>
          <cell r="S20">
            <v>30</v>
          </cell>
          <cell r="T20" t="str">
            <v>30</v>
          </cell>
          <cell r="U20" t="str">
            <v>21</v>
          </cell>
          <cell r="V20" t="str">
            <v>2.1 ทุติยภูมิระดับต้น</v>
          </cell>
        </row>
        <row r="21">
          <cell r="A21" t="str">
            <v>01</v>
          </cell>
          <cell r="B21" t="str">
            <v>21002</v>
          </cell>
          <cell r="C21" t="str">
            <v>กระทรวงสาธารณสุข สำนักงานปลัดกระทรวงสาธารณสุข</v>
          </cell>
          <cell r="D21" t="str">
            <v>001077100</v>
          </cell>
          <cell r="E21" t="str">
            <v>10771</v>
          </cell>
          <cell r="F21" t="str">
            <v>รพช.บางบาล</v>
          </cell>
          <cell r="G21" t="str">
            <v>โรงพยาบาลชุมชนบางบาล</v>
          </cell>
          <cell r="H21" t="str">
            <v>14050402</v>
          </cell>
          <cell r="I21">
            <v>14</v>
          </cell>
          <cell r="J21" t="str">
            <v>จังหวัดพระนครศรีอยุธยา</v>
          </cell>
          <cell r="K21">
            <v>1405</v>
          </cell>
          <cell r="L21" t="str">
            <v>บางบาล</v>
          </cell>
          <cell r="M21">
            <v>140504</v>
          </cell>
          <cell r="N21" t="str">
            <v>สะพานไทย</v>
          </cell>
          <cell r="O21" t="str">
            <v>กลาง</v>
          </cell>
          <cell r="P21" t="str">
            <v>07</v>
          </cell>
          <cell r="Q21" t="str">
            <v>โรงพยาบาลชุมชน</v>
          </cell>
          <cell r="R21">
            <v>5</v>
          </cell>
          <cell r="S21">
            <v>30</v>
          </cell>
          <cell r="T21" t="str">
            <v>30</v>
          </cell>
          <cell r="U21" t="str">
            <v>21</v>
          </cell>
          <cell r="V21" t="str">
            <v>2.1 ทุติยภูมิระดับต้น</v>
          </cell>
        </row>
        <row r="22">
          <cell r="A22" t="str">
            <v>01</v>
          </cell>
          <cell r="B22" t="str">
            <v>21002</v>
          </cell>
          <cell r="C22" t="str">
            <v>กระทรวงสาธารณสุข สำนักงานปลัดกระทรวงสาธารณสุข</v>
          </cell>
          <cell r="D22" t="str">
            <v>001077200</v>
          </cell>
          <cell r="E22" t="str">
            <v>10772</v>
          </cell>
          <cell r="F22" t="str">
            <v>รพช.บางปะอิน</v>
          </cell>
          <cell r="G22" t="str">
            <v>โรงพยาบาลชุมชนบางปะอิน</v>
          </cell>
          <cell r="H22" t="str">
            <v>14060111</v>
          </cell>
          <cell r="I22">
            <v>14</v>
          </cell>
          <cell r="J22" t="str">
            <v>จังหวัดพระนครศรีอยุธยา</v>
          </cell>
          <cell r="K22">
            <v>1406</v>
          </cell>
          <cell r="L22" t="str">
            <v>บางปะอิน</v>
          </cell>
          <cell r="M22">
            <v>140601</v>
          </cell>
          <cell r="N22" t="str">
            <v>บ้านเลน</v>
          </cell>
          <cell r="O22" t="str">
            <v>กลาง</v>
          </cell>
          <cell r="P22" t="str">
            <v>07</v>
          </cell>
          <cell r="Q22" t="str">
            <v>โรงพยาบาลชุมชน</v>
          </cell>
          <cell r="R22">
            <v>4</v>
          </cell>
          <cell r="S22">
            <v>60</v>
          </cell>
          <cell r="T22" t="str">
            <v>60</v>
          </cell>
          <cell r="U22" t="str">
            <v>21</v>
          </cell>
          <cell r="V22" t="str">
            <v>2.1 ทุติยภูมิระดับต้น</v>
          </cell>
        </row>
        <row r="23">
          <cell r="A23" t="str">
            <v>01</v>
          </cell>
          <cell r="B23" t="str">
            <v>21002</v>
          </cell>
          <cell r="C23" t="str">
            <v>กระทรวงสาธารณสุข สำนักงานปลัดกระทรวงสาธารณสุข</v>
          </cell>
          <cell r="D23" t="str">
            <v>001077300</v>
          </cell>
          <cell r="E23" t="str">
            <v>10773</v>
          </cell>
          <cell r="F23" t="str">
            <v>รพช.บางปะหัน</v>
          </cell>
          <cell r="G23" t="str">
            <v>โรงพยาบาลชุมชนบางปะหัน</v>
          </cell>
          <cell r="H23" t="str">
            <v>14070105</v>
          </cell>
          <cell r="I23">
            <v>14</v>
          </cell>
          <cell r="J23" t="str">
            <v>จังหวัดพระนครศรีอยุธยา</v>
          </cell>
          <cell r="K23">
            <v>1407</v>
          </cell>
          <cell r="L23" t="str">
            <v>บางปะหัน</v>
          </cell>
          <cell r="M23">
            <v>140701</v>
          </cell>
          <cell r="N23" t="str">
            <v>บางปะหัน</v>
          </cell>
          <cell r="O23" t="str">
            <v>กลาง</v>
          </cell>
          <cell r="P23" t="str">
            <v>07</v>
          </cell>
          <cell r="Q23" t="str">
            <v>โรงพยาบาลชุมชน</v>
          </cell>
          <cell r="R23">
            <v>5</v>
          </cell>
          <cell r="S23">
            <v>30</v>
          </cell>
          <cell r="T23" t="str">
            <v>10</v>
          </cell>
          <cell r="U23" t="str">
            <v>21</v>
          </cell>
          <cell r="V23" t="str">
            <v>2.1 ทุติยภูมิระดับต้น</v>
          </cell>
        </row>
        <row r="24">
          <cell r="A24" t="str">
            <v>01</v>
          </cell>
          <cell r="B24" t="str">
            <v>21002</v>
          </cell>
          <cell r="C24" t="str">
            <v>กระทรวงสาธารณสุข สำนักงานปลัดกระทรวงสาธารณสุข</v>
          </cell>
          <cell r="D24" t="str">
            <v>001077400</v>
          </cell>
          <cell r="E24" t="str">
            <v>10774</v>
          </cell>
          <cell r="F24" t="str">
            <v>รพช.ผักไห่</v>
          </cell>
          <cell r="G24" t="str">
            <v>โรงพยาบาลชุมชนผักไห่</v>
          </cell>
          <cell r="H24" t="str">
            <v>14080105</v>
          </cell>
          <cell r="I24">
            <v>14</v>
          </cell>
          <cell r="J24" t="str">
            <v>จังหวัดพระนครศรีอยุธยา</v>
          </cell>
          <cell r="K24">
            <v>1408</v>
          </cell>
          <cell r="L24" t="str">
            <v>ผักไห่</v>
          </cell>
          <cell r="M24">
            <v>140801</v>
          </cell>
          <cell r="N24" t="str">
            <v>ผักไห่</v>
          </cell>
          <cell r="O24" t="str">
            <v>กลาง</v>
          </cell>
          <cell r="P24" t="str">
            <v>07</v>
          </cell>
          <cell r="Q24" t="str">
            <v>โรงพยาบาลชุมชน</v>
          </cell>
          <cell r="R24">
            <v>5</v>
          </cell>
          <cell r="S24">
            <v>30</v>
          </cell>
          <cell r="T24" t="str">
            <v>30</v>
          </cell>
          <cell r="U24" t="str">
            <v>21</v>
          </cell>
          <cell r="V24" t="str">
            <v>2.1 ทุติยภูมิระดับต้น</v>
          </cell>
        </row>
        <row r="25">
          <cell r="A25" t="str">
            <v>01</v>
          </cell>
          <cell r="B25" t="str">
            <v>21002</v>
          </cell>
          <cell r="C25" t="str">
            <v>กระทรวงสาธารณสุข สำนักงานปลัดกระทรวงสาธารณสุข</v>
          </cell>
          <cell r="D25" t="str">
            <v>001077500</v>
          </cell>
          <cell r="E25" t="str">
            <v>10775</v>
          </cell>
          <cell r="F25" t="str">
            <v>รพช.ภาชี</v>
          </cell>
          <cell r="G25" t="str">
            <v>โรงพยาบาลชุมชนภาชี</v>
          </cell>
          <cell r="H25" t="str">
            <v>14090105</v>
          </cell>
          <cell r="I25">
            <v>14</v>
          </cell>
          <cell r="J25" t="str">
            <v>จังหวัดพระนครศรีอยุธยา</v>
          </cell>
          <cell r="K25">
            <v>1409</v>
          </cell>
          <cell r="L25" t="str">
            <v>ภาชี</v>
          </cell>
          <cell r="M25">
            <v>140901</v>
          </cell>
          <cell r="N25" t="str">
            <v>ภาชี</v>
          </cell>
          <cell r="O25" t="str">
            <v>กลาง</v>
          </cell>
          <cell r="P25" t="str">
            <v>07</v>
          </cell>
          <cell r="Q25" t="str">
            <v>โรงพยาบาลชุมชน</v>
          </cell>
          <cell r="R25">
            <v>4</v>
          </cell>
          <cell r="S25">
            <v>46</v>
          </cell>
          <cell r="T25" t="str">
            <v>30</v>
          </cell>
          <cell r="U25" t="str">
            <v>21</v>
          </cell>
          <cell r="V25" t="str">
            <v>2.1 ทุติยภูมิระดับต้น</v>
          </cell>
        </row>
        <row r="26">
          <cell r="A26" t="str">
            <v>01</v>
          </cell>
          <cell r="B26" t="str">
            <v>21002</v>
          </cell>
          <cell r="C26" t="str">
            <v>กระทรวงสาธารณสุข สำนักงานปลัดกระทรวงสาธารณสุข</v>
          </cell>
          <cell r="D26" t="str">
            <v>001077600</v>
          </cell>
          <cell r="E26" t="str">
            <v>10776</v>
          </cell>
          <cell r="F26" t="str">
            <v>รพช.ลาดบัวหลวง</v>
          </cell>
          <cell r="G26" t="str">
            <v>โรงพยาบาลชุมชนลาดบัวหลวง</v>
          </cell>
          <cell r="H26" t="str">
            <v>14100103</v>
          </cell>
          <cell r="I26">
            <v>14</v>
          </cell>
          <cell r="J26" t="str">
            <v>จังหวัดพระนครศรีอยุธยา</v>
          </cell>
          <cell r="K26">
            <v>1410</v>
          </cell>
          <cell r="L26" t="str">
            <v>ลาดบัวหลวง</v>
          </cell>
          <cell r="M26">
            <v>141003</v>
          </cell>
          <cell r="N26" t="str">
            <v>สามเมือง</v>
          </cell>
          <cell r="O26" t="str">
            <v>กลาง</v>
          </cell>
          <cell r="P26" t="str">
            <v>07</v>
          </cell>
          <cell r="Q26" t="str">
            <v>โรงพยาบาลชุมชน</v>
          </cell>
          <cell r="R26">
            <v>5</v>
          </cell>
          <cell r="S26">
            <v>30</v>
          </cell>
          <cell r="T26" t="str">
            <v>60</v>
          </cell>
          <cell r="U26" t="str">
            <v>21</v>
          </cell>
          <cell r="V26" t="str">
            <v>2.1 ทุติยภูมิระดับต้น</v>
          </cell>
        </row>
        <row r="27">
          <cell r="A27" t="str">
            <v>01</v>
          </cell>
          <cell r="B27" t="str">
            <v>21002</v>
          </cell>
          <cell r="C27" t="str">
            <v>กระทรวงสาธารณสุข สำนักงานปลัดกระทรวงสาธารณสุข</v>
          </cell>
          <cell r="D27" t="str">
            <v>001077700</v>
          </cell>
          <cell r="E27" t="str">
            <v>10777</v>
          </cell>
          <cell r="F27" t="str">
            <v>รพช.วังน้อย</v>
          </cell>
          <cell r="G27" t="str">
            <v>โรงพยาบาลชุมชนวังน้อย</v>
          </cell>
          <cell r="H27" t="str">
            <v>14110105</v>
          </cell>
          <cell r="I27">
            <v>14</v>
          </cell>
          <cell r="J27" t="str">
            <v>จังหวัดพระนครศรีอยุธยา</v>
          </cell>
          <cell r="K27">
            <v>1411</v>
          </cell>
          <cell r="L27" t="str">
            <v>วังน้อย</v>
          </cell>
          <cell r="M27">
            <v>141104</v>
          </cell>
          <cell r="N27" t="str">
            <v>ลำไทร</v>
          </cell>
          <cell r="O27" t="str">
            <v>กลาง</v>
          </cell>
          <cell r="P27" t="str">
            <v>07</v>
          </cell>
          <cell r="Q27" t="str">
            <v>โรงพยาบาลชุมชน</v>
          </cell>
          <cell r="R27">
            <v>5</v>
          </cell>
          <cell r="S27">
            <v>30</v>
          </cell>
          <cell r="T27" t="str">
            <v>60</v>
          </cell>
          <cell r="U27" t="str">
            <v>21</v>
          </cell>
          <cell r="V27" t="str">
            <v>2.1 ทุติยภูมิระดับต้น</v>
          </cell>
        </row>
        <row r="28">
          <cell r="A28" t="str">
            <v>01</v>
          </cell>
          <cell r="B28" t="str">
            <v>21002</v>
          </cell>
          <cell r="C28" t="str">
            <v>กระทรวงสาธารณสุข สำนักงานปลัดกระทรวงสาธารณสุข</v>
          </cell>
          <cell r="D28" t="str">
            <v>001077800</v>
          </cell>
          <cell r="E28" t="str">
            <v>10778</v>
          </cell>
          <cell r="F28" t="str">
            <v>รพช.บางซ้าย</v>
          </cell>
          <cell r="G28" t="str">
            <v>โรงพยาบาลชุมชนบางซ้าย</v>
          </cell>
          <cell r="H28" t="str">
            <v>14130101</v>
          </cell>
          <cell r="I28">
            <v>14</v>
          </cell>
          <cell r="J28" t="str">
            <v>จังหวัดพระนครศรีอยุธยา</v>
          </cell>
          <cell r="K28">
            <v>1413</v>
          </cell>
          <cell r="L28" t="str">
            <v>บางซ้าย</v>
          </cell>
          <cell r="M28">
            <v>141301</v>
          </cell>
          <cell r="N28" t="str">
            <v>บางซ้าย</v>
          </cell>
          <cell r="O28" t="str">
            <v>กลาง</v>
          </cell>
          <cell r="P28" t="str">
            <v>07</v>
          </cell>
          <cell r="Q28" t="str">
            <v>โรงพยาบาลชุมชน</v>
          </cell>
          <cell r="R28">
            <v>5</v>
          </cell>
          <cell r="S28">
            <v>10</v>
          </cell>
          <cell r="T28" t="str">
            <v>10</v>
          </cell>
          <cell r="U28" t="str">
            <v>21</v>
          </cell>
          <cell r="V28" t="str">
            <v>2.1 ทุติยภูมิระดับต้น</v>
          </cell>
        </row>
        <row r="29">
          <cell r="A29" t="str">
            <v>01</v>
          </cell>
          <cell r="B29" t="str">
            <v>21002</v>
          </cell>
          <cell r="C29" t="str">
            <v>กระทรวงสาธารณสุข สำนักงานปลัดกระทรวงสาธารณสุข</v>
          </cell>
          <cell r="D29" t="str">
            <v>001077900</v>
          </cell>
          <cell r="E29" t="str">
            <v>10779</v>
          </cell>
          <cell r="F29" t="str">
            <v>รพช.อุทัย</v>
          </cell>
          <cell r="G29" t="str">
            <v>โรงพยาบาลชุมชนอุทัย</v>
          </cell>
          <cell r="H29" t="str">
            <v>14141005</v>
          </cell>
          <cell r="I29">
            <v>14</v>
          </cell>
          <cell r="J29" t="str">
            <v>จังหวัดพระนครศรีอยุธยา</v>
          </cell>
          <cell r="K29">
            <v>1414</v>
          </cell>
          <cell r="L29" t="str">
            <v>อุทัย</v>
          </cell>
          <cell r="M29">
            <v>141410</v>
          </cell>
          <cell r="N29" t="str">
            <v>ธนู</v>
          </cell>
          <cell r="O29" t="str">
            <v>กลาง</v>
          </cell>
          <cell r="P29" t="str">
            <v>07</v>
          </cell>
          <cell r="Q29" t="str">
            <v>โรงพยาบาลชุมชน</v>
          </cell>
          <cell r="R29">
            <v>5</v>
          </cell>
          <cell r="S29">
            <v>10</v>
          </cell>
          <cell r="T29" t="str">
            <v>10</v>
          </cell>
          <cell r="U29" t="str">
            <v>21</v>
          </cell>
          <cell r="V29" t="str">
            <v>2.1 ทุติยภูมิระดับต้น</v>
          </cell>
        </row>
        <row r="30">
          <cell r="A30" t="str">
            <v>01</v>
          </cell>
          <cell r="B30" t="str">
            <v>21002</v>
          </cell>
          <cell r="C30" t="str">
            <v>กระทรวงสาธารณสุข สำนักงานปลัดกระทรวงสาธารณสุข</v>
          </cell>
          <cell r="D30" t="str">
            <v>001078000</v>
          </cell>
          <cell r="E30" t="str">
            <v>10780</v>
          </cell>
          <cell r="F30" t="str">
            <v>รพช.มหาราช</v>
          </cell>
          <cell r="G30" t="str">
            <v>โรงพยาบาลชุมชนมหาราช</v>
          </cell>
          <cell r="H30" t="str">
            <v>14150106</v>
          </cell>
          <cell r="I30">
            <v>14</v>
          </cell>
          <cell r="J30" t="str">
            <v>จังหวัดพระนครศรีอยุธยา</v>
          </cell>
          <cell r="K30">
            <v>1415</v>
          </cell>
          <cell r="L30" t="str">
            <v>มหาราช</v>
          </cell>
          <cell r="M30">
            <v>141501</v>
          </cell>
          <cell r="N30" t="str">
            <v>หัวไผ่</v>
          </cell>
          <cell r="O30" t="str">
            <v>กลาง</v>
          </cell>
          <cell r="P30" t="str">
            <v>07</v>
          </cell>
          <cell r="Q30" t="str">
            <v>โรงพยาบาลชุมชน</v>
          </cell>
          <cell r="R30">
            <v>5</v>
          </cell>
          <cell r="S30">
            <v>10</v>
          </cell>
          <cell r="T30" t="str">
            <v>10</v>
          </cell>
          <cell r="U30" t="str">
            <v>21</v>
          </cell>
          <cell r="V30" t="str">
            <v>2.1 ทุติยภูมิระดับต้น</v>
          </cell>
        </row>
        <row r="31">
          <cell r="A31" t="str">
            <v>01</v>
          </cell>
          <cell r="B31" t="str">
            <v>21002</v>
          </cell>
          <cell r="C31" t="str">
            <v>กระทรวงสาธารณสุข สำนักงานปลัดกระทรวงสาธารณสุข</v>
          </cell>
          <cell r="D31" t="str">
            <v>001078100</v>
          </cell>
          <cell r="E31" t="str">
            <v>10781</v>
          </cell>
          <cell r="F31" t="str">
            <v>รพช.บ้านแพรก</v>
          </cell>
          <cell r="G31" t="str">
            <v>โรงพยาบาลชุมชนบ้านแพรก</v>
          </cell>
          <cell r="H31" t="str">
            <v>14160201</v>
          </cell>
          <cell r="I31">
            <v>14</v>
          </cell>
          <cell r="J31" t="str">
            <v>จังหวัดพระนครศรีอยุธยา</v>
          </cell>
          <cell r="K31">
            <v>1416</v>
          </cell>
          <cell r="L31" t="str">
            <v>บ้านแพรก</v>
          </cell>
          <cell r="M31">
            <v>141602</v>
          </cell>
          <cell r="N31" t="str">
            <v>บ้านใหม่</v>
          </cell>
          <cell r="O31" t="str">
            <v>กลาง</v>
          </cell>
          <cell r="P31" t="str">
            <v>07</v>
          </cell>
          <cell r="Q31" t="str">
            <v>โรงพยาบาลชุมชน</v>
          </cell>
          <cell r="R31">
            <v>5</v>
          </cell>
          <cell r="S31">
            <v>16</v>
          </cell>
          <cell r="T31" t="str">
            <v>10</v>
          </cell>
          <cell r="U31" t="str">
            <v>21</v>
          </cell>
          <cell r="V31" t="str">
            <v>2.1 ทุติยภูมิระดับต้น</v>
          </cell>
        </row>
        <row r="32">
          <cell r="A32" t="str">
            <v>01</v>
          </cell>
          <cell r="B32" t="str">
            <v>21002</v>
          </cell>
          <cell r="C32" t="str">
            <v>กระทรวงสาธารณสุข สำนักงานปลัดกระทรวงสาธารณสุข</v>
          </cell>
          <cell r="D32" t="str">
            <v>001066100</v>
          </cell>
          <cell r="E32" t="str">
            <v>10661</v>
          </cell>
          <cell r="F32" t="str">
            <v>รพศ.สระบุรี</v>
          </cell>
          <cell r="G32" t="str">
            <v>โรงพยาบาลศูนย์สระบุรี</v>
          </cell>
          <cell r="H32" t="str">
            <v>19010100</v>
          </cell>
          <cell r="I32">
            <v>19</v>
          </cell>
          <cell r="J32" t="str">
            <v>จังหวัดสระบุรี</v>
          </cell>
          <cell r="K32">
            <v>1901</v>
          </cell>
          <cell r="L32" t="str">
            <v>เมืองสระบุรี</v>
          </cell>
          <cell r="M32">
            <v>190101</v>
          </cell>
          <cell r="N32" t="str">
            <v>ปากเพรียว</v>
          </cell>
          <cell r="O32" t="str">
            <v>กลาง</v>
          </cell>
          <cell r="P32" t="str">
            <v>05</v>
          </cell>
          <cell r="Q32" t="str">
            <v>โรงพยาบาลศูนย์</v>
          </cell>
          <cell r="R32">
            <v>1</v>
          </cell>
          <cell r="S32">
            <v>680</v>
          </cell>
          <cell r="T32" t="str">
            <v>680</v>
          </cell>
          <cell r="U32" t="str">
            <v>31</v>
          </cell>
          <cell r="V32" t="str">
            <v>3.1 ตติยภูมิ</v>
          </cell>
        </row>
        <row r="33">
          <cell r="A33" t="str">
            <v>01</v>
          </cell>
          <cell r="B33" t="str">
            <v>21002</v>
          </cell>
          <cell r="C33" t="str">
            <v>กระทรวงสาธารณสุข สำนักงานปลัดกระทรวงสาธารณสุข</v>
          </cell>
          <cell r="D33" t="str">
            <v>001069500</v>
          </cell>
          <cell r="E33" t="str">
            <v>10695</v>
          </cell>
          <cell r="F33" t="str">
            <v>รพท.พระพุทธบาท</v>
          </cell>
          <cell r="G33" t="str">
            <v>โรงพยาบาลทั่วไปพระพุทธบาท</v>
          </cell>
          <cell r="H33" t="str">
            <v>19090308</v>
          </cell>
          <cell r="I33">
            <v>19</v>
          </cell>
          <cell r="J33" t="str">
            <v>จังหวัดสระบุรี</v>
          </cell>
          <cell r="K33">
            <v>1909</v>
          </cell>
          <cell r="L33" t="str">
            <v>พระพุทธบาท</v>
          </cell>
          <cell r="M33">
            <v>190903</v>
          </cell>
          <cell r="N33" t="str">
            <v>ธารเกษม</v>
          </cell>
          <cell r="O33" t="str">
            <v>กลาง</v>
          </cell>
          <cell r="P33" t="str">
            <v>06</v>
          </cell>
          <cell r="Q33" t="str">
            <v>โรงพยาบาลทั่วไป</v>
          </cell>
          <cell r="R33">
            <v>2</v>
          </cell>
          <cell r="S33">
            <v>315</v>
          </cell>
          <cell r="T33" t="str">
            <v>315</v>
          </cell>
          <cell r="U33" t="str">
            <v>23</v>
          </cell>
          <cell r="V33" t="str">
            <v>2.3 ทุติยภูมิระดับสูง</v>
          </cell>
        </row>
        <row r="34">
          <cell r="A34" t="str">
            <v>01</v>
          </cell>
          <cell r="B34" t="str">
            <v>21002</v>
          </cell>
          <cell r="C34" t="str">
            <v>กระทรวงสาธารณสุข สำนักงานปลัดกระทรวงสาธารณสุข</v>
          </cell>
          <cell r="D34" t="str">
            <v>001080700</v>
          </cell>
          <cell r="E34" t="str">
            <v>10807</v>
          </cell>
          <cell r="F34" t="str">
            <v>รพช.แก่งคอย</v>
          </cell>
          <cell r="G34" t="str">
            <v>โรงพยาบาลชุมชนแก่งคอย</v>
          </cell>
          <cell r="H34" t="str">
            <v>19020108</v>
          </cell>
          <cell r="I34">
            <v>19</v>
          </cell>
          <cell r="J34" t="str">
            <v>จังหวัดสระบุรี</v>
          </cell>
          <cell r="K34">
            <v>1902</v>
          </cell>
          <cell r="L34" t="str">
            <v>แก่งคอย</v>
          </cell>
          <cell r="M34">
            <v>190201</v>
          </cell>
          <cell r="N34" t="str">
            <v>แก่งคอย</v>
          </cell>
          <cell r="O34" t="str">
            <v>กลาง</v>
          </cell>
          <cell r="P34" t="str">
            <v>07</v>
          </cell>
          <cell r="Q34" t="str">
            <v>โรงพยาบาลชุมชน</v>
          </cell>
          <cell r="R34">
            <v>4</v>
          </cell>
          <cell r="S34">
            <v>60</v>
          </cell>
          <cell r="T34" t="str">
            <v>60</v>
          </cell>
          <cell r="U34" t="str">
            <v>21</v>
          </cell>
          <cell r="V34" t="str">
            <v>2.1 ทุติยภูมิระดับต้น</v>
          </cell>
        </row>
        <row r="35">
          <cell r="A35" t="str">
            <v>01</v>
          </cell>
          <cell r="B35" t="str">
            <v>21002</v>
          </cell>
          <cell r="C35" t="str">
            <v>กระทรวงสาธารณสุข สำนักงานปลัดกระทรวงสาธารณสุข</v>
          </cell>
          <cell r="D35" t="str">
            <v>001080800</v>
          </cell>
          <cell r="E35" t="str">
            <v>10808</v>
          </cell>
          <cell r="F35" t="str">
            <v>รพช.หนองแค</v>
          </cell>
          <cell r="G35" t="str">
            <v>โรงพยาบาลชุมชนหนองแค</v>
          </cell>
          <cell r="H35" t="str">
            <v>19030100</v>
          </cell>
          <cell r="I35">
            <v>19</v>
          </cell>
          <cell r="J35" t="str">
            <v>จังหวัดสระบุรี</v>
          </cell>
          <cell r="K35">
            <v>1903</v>
          </cell>
          <cell r="L35" t="str">
            <v>หนองแค</v>
          </cell>
          <cell r="M35">
            <v>190301</v>
          </cell>
          <cell r="N35" t="str">
            <v>หนองแค</v>
          </cell>
          <cell r="O35" t="str">
            <v>กลาง</v>
          </cell>
          <cell r="P35" t="str">
            <v>07</v>
          </cell>
          <cell r="Q35" t="str">
            <v>โรงพยาบาลชุมชน</v>
          </cell>
          <cell r="R35">
            <v>4</v>
          </cell>
          <cell r="S35">
            <v>60</v>
          </cell>
          <cell r="T35" t="str">
            <v>90</v>
          </cell>
          <cell r="U35" t="str">
            <v>21</v>
          </cell>
          <cell r="V35" t="str">
            <v>2.1 ทุติยภูมิระดับต้น</v>
          </cell>
        </row>
        <row r="36">
          <cell r="A36" t="str">
            <v>01</v>
          </cell>
          <cell r="B36" t="str">
            <v>21002</v>
          </cell>
          <cell r="C36" t="str">
            <v>กระทรวงสาธารณสุข สำนักงานปลัดกระทรวงสาธารณสุข</v>
          </cell>
          <cell r="D36" t="str">
            <v>001080900</v>
          </cell>
          <cell r="E36" t="str">
            <v>10809</v>
          </cell>
          <cell r="F36" t="str">
            <v>รพช.วิหารแดง</v>
          </cell>
          <cell r="G36" t="str">
            <v>โรงพยาบาลชุมชนวิหารแดง</v>
          </cell>
          <cell r="H36" t="str">
            <v>19040203</v>
          </cell>
          <cell r="I36">
            <v>19</v>
          </cell>
          <cell r="J36" t="str">
            <v>จังหวัดสระบุรี</v>
          </cell>
          <cell r="K36">
            <v>1904</v>
          </cell>
          <cell r="L36" t="str">
            <v>วิหารแดง</v>
          </cell>
          <cell r="M36">
            <v>190402</v>
          </cell>
          <cell r="N36" t="str">
            <v>บ้านลำ</v>
          </cell>
          <cell r="O36" t="str">
            <v>กลาง</v>
          </cell>
          <cell r="P36" t="str">
            <v>07</v>
          </cell>
          <cell r="Q36" t="str">
            <v>โรงพยาบาลชุมชน</v>
          </cell>
          <cell r="R36">
            <v>5</v>
          </cell>
          <cell r="S36">
            <v>30</v>
          </cell>
          <cell r="T36" t="str">
            <v>30</v>
          </cell>
          <cell r="U36" t="str">
            <v>21</v>
          </cell>
          <cell r="V36" t="str">
            <v>2.1 ทุติยภูมิระดับต้น</v>
          </cell>
        </row>
        <row r="37">
          <cell r="A37" t="str">
            <v>01</v>
          </cell>
          <cell r="B37" t="str">
            <v>21002</v>
          </cell>
          <cell r="C37" t="str">
            <v>กระทรวงสาธารณสุข สำนักงานปลัดกระทรวงสาธารณสุข</v>
          </cell>
          <cell r="D37" t="str">
            <v>001081000</v>
          </cell>
          <cell r="E37" t="str">
            <v>10810</v>
          </cell>
          <cell r="F37" t="str">
            <v>รพช.หนองแซง</v>
          </cell>
          <cell r="G37" t="str">
            <v>โรงพยาบาลชุมชนหนองแซง</v>
          </cell>
          <cell r="H37" t="str">
            <v>19050606</v>
          </cell>
          <cell r="I37">
            <v>19</v>
          </cell>
          <cell r="J37" t="str">
            <v>จังหวัดสระบุรี</v>
          </cell>
          <cell r="K37">
            <v>1905</v>
          </cell>
          <cell r="L37" t="str">
            <v>หนองแซง</v>
          </cell>
          <cell r="M37">
            <v>190506</v>
          </cell>
          <cell r="N37" t="str">
            <v>ไก่เส่า</v>
          </cell>
          <cell r="O37" t="str">
            <v>กลาง</v>
          </cell>
          <cell r="P37" t="str">
            <v>07</v>
          </cell>
          <cell r="Q37" t="str">
            <v>โรงพยาบาลชุมชน</v>
          </cell>
          <cell r="R37">
            <v>5</v>
          </cell>
          <cell r="S37">
            <v>23</v>
          </cell>
          <cell r="T37" t="str">
            <v>10</v>
          </cell>
          <cell r="U37" t="str">
            <v>21</v>
          </cell>
          <cell r="V37" t="str">
            <v>2.1 ทุติยภูมิระดับต้น</v>
          </cell>
        </row>
        <row r="38">
          <cell r="A38" t="str">
            <v>01</v>
          </cell>
          <cell r="B38" t="str">
            <v>21002</v>
          </cell>
          <cell r="C38" t="str">
            <v>กระทรวงสาธารณสุข สำนักงานปลัดกระทรวงสาธารณสุข</v>
          </cell>
          <cell r="D38" t="str">
            <v>001081100</v>
          </cell>
          <cell r="E38" t="str">
            <v>10811</v>
          </cell>
          <cell r="F38" t="str">
            <v>รพช.บ้านหมอ</v>
          </cell>
          <cell r="G38" t="str">
            <v>โรงพยาบาลชุมชนบ้านหมอ</v>
          </cell>
          <cell r="H38" t="str">
            <v>19060104</v>
          </cell>
          <cell r="I38">
            <v>19</v>
          </cell>
          <cell r="J38" t="str">
            <v>จังหวัดสระบุรี</v>
          </cell>
          <cell r="K38">
            <v>1906</v>
          </cell>
          <cell r="L38" t="str">
            <v>บ้านหมอ</v>
          </cell>
          <cell r="M38">
            <v>190601</v>
          </cell>
          <cell r="N38" t="str">
            <v>บ้านหมอ</v>
          </cell>
          <cell r="O38" t="str">
            <v>กลาง</v>
          </cell>
          <cell r="P38" t="str">
            <v>07</v>
          </cell>
          <cell r="Q38" t="str">
            <v>โรงพยาบาลชุมชน</v>
          </cell>
          <cell r="R38">
            <v>5</v>
          </cell>
          <cell r="S38">
            <v>30</v>
          </cell>
          <cell r="T38" t="str">
            <v>30</v>
          </cell>
          <cell r="U38" t="str">
            <v>21</v>
          </cell>
          <cell r="V38" t="str">
            <v>2.1 ทุติยภูมิระดับต้น</v>
          </cell>
        </row>
        <row r="39">
          <cell r="A39" t="str">
            <v>01</v>
          </cell>
          <cell r="B39" t="str">
            <v>21002</v>
          </cell>
          <cell r="C39" t="str">
            <v>กระทรวงสาธารณสุข สำนักงานปลัดกระทรวงสาธารณสุข</v>
          </cell>
          <cell r="D39" t="str">
            <v>001081200</v>
          </cell>
          <cell r="E39" t="str">
            <v>10812</v>
          </cell>
          <cell r="F39" t="str">
            <v>รพช.ดอนพุด</v>
          </cell>
          <cell r="G39" t="str">
            <v>โรงพยาบาลชุมชนดอนพุด</v>
          </cell>
          <cell r="H39" t="str">
            <v>19070102</v>
          </cell>
          <cell r="I39">
            <v>19</v>
          </cell>
          <cell r="J39" t="str">
            <v>จังหวัดสระบุรี</v>
          </cell>
          <cell r="K39">
            <v>1907</v>
          </cell>
          <cell r="L39" t="str">
            <v>ดอนพุด</v>
          </cell>
          <cell r="M39">
            <v>190701</v>
          </cell>
          <cell r="N39" t="str">
            <v>ดอนพุด</v>
          </cell>
          <cell r="O39" t="str">
            <v>กลาง</v>
          </cell>
          <cell r="P39" t="str">
            <v>07</v>
          </cell>
          <cell r="Q39" t="str">
            <v>โรงพยาบาลชุมชน</v>
          </cell>
          <cell r="R39">
            <v>5</v>
          </cell>
          <cell r="S39">
            <v>10</v>
          </cell>
          <cell r="T39" t="str">
            <v>30</v>
          </cell>
          <cell r="U39" t="str">
            <v>21</v>
          </cell>
          <cell r="V39" t="str">
            <v>2.1 ทุติยภูมิระดับต้น</v>
          </cell>
        </row>
        <row r="40">
          <cell r="A40" t="str">
            <v>01</v>
          </cell>
          <cell r="B40" t="str">
            <v>21002</v>
          </cell>
          <cell r="C40" t="str">
            <v>กระทรวงสาธารณสุข สำนักงานปลัดกระทรวงสาธารณสุข</v>
          </cell>
          <cell r="D40" t="str">
            <v>001081300</v>
          </cell>
          <cell r="E40" t="str">
            <v>10813</v>
          </cell>
          <cell r="F40" t="str">
            <v>รพช.หนองโดน</v>
          </cell>
          <cell r="G40" t="str">
            <v>โรงพยาบาลชุมชนหนองโดน</v>
          </cell>
          <cell r="H40" t="str">
            <v>19080109</v>
          </cell>
          <cell r="I40">
            <v>19</v>
          </cell>
          <cell r="J40" t="str">
            <v>จังหวัดสระบุรี</v>
          </cell>
          <cell r="K40">
            <v>1908</v>
          </cell>
          <cell r="L40" t="str">
            <v>หนองโดน</v>
          </cell>
          <cell r="M40">
            <v>190801</v>
          </cell>
          <cell r="N40" t="str">
            <v>หนองโดน</v>
          </cell>
          <cell r="O40" t="str">
            <v>กลาง</v>
          </cell>
          <cell r="P40" t="str">
            <v>07</v>
          </cell>
          <cell r="Q40" t="str">
            <v>โรงพยาบาลชุมชน</v>
          </cell>
          <cell r="R40">
            <v>5</v>
          </cell>
          <cell r="S40">
            <v>10</v>
          </cell>
          <cell r="T40" t="str">
            <v>10</v>
          </cell>
          <cell r="U40" t="str">
            <v>21</v>
          </cell>
          <cell r="V40" t="str">
            <v>2.1 ทุติยภูมิระดับต้น</v>
          </cell>
        </row>
        <row r="41">
          <cell r="A41" t="str">
            <v>01</v>
          </cell>
          <cell r="B41" t="str">
            <v>21002</v>
          </cell>
          <cell r="C41" t="str">
            <v>กระทรวงสาธารณสุข สำนักงานปลัดกระทรวงสาธารณสุข</v>
          </cell>
          <cell r="D41" t="str">
            <v>001081400</v>
          </cell>
          <cell r="E41" t="str">
            <v>10814</v>
          </cell>
          <cell r="F41" t="str">
            <v>รพช.เสาไห้</v>
          </cell>
          <cell r="G41" t="str">
            <v>โรงพยาบาลชุมชนเสาไห้</v>
          </cell>
          <cell r="H41" t="str">
            <v>19100107</v>
          </cell>
          <cell r="I41">
            <v>19</v>
          </cell>
          <cell r="J41" t="str">
            <v>จังหวัดสระบุรี</v>
          </cell>
          <cell r="K41">
            <v>1910</v>
          </cell>
          <cell r="L41" t="str">
            <v>เสาไห้</v>
          </cell>
          <cell r="M41">
            <v>191001</v>
          </cell>
          <cell r="N41" t="str">
            <v>เสาไห้</v>
          </cell>
          <cell r="O41" t="str">
            <v>กลาง</v>
          </cell>
          <cell r="P41" t="str">
            <v>07</v>
          </cell>
          <cell r="Q41" t="str">
            <v>โรงพยาบาลชุมชน</v>
          </cell>
          <cell r="R41">
            <v>5</v>
          </cell>
          <cell r="S41">
            <v>30</v>
          </cell>
          <cell r="T41" t="str">
            <v>10</v>
          </cell>
          <cell r="U41" t="str">
            <v>21</v>
          </cell>
          <cell r="V41" t="str">
            <v>2.1 ทุติยภูมิระดับต้น</v>
          </cell>
        </row>
        <row r="42">
          <cell r="A42" t="str">
            <v>01</v>
          </cell>
          <cell r="B42" t="str">
            <v>21002</v>
          </cell>
          <cell r="C42" t="str">
            <v>กระทรวงสาธารณสุข สำนักงานปลัดกระทรวงสาธารณสุข</v>
          </cell>
          <cell r="D42" t="str">
            <v>001081500</v>
          </cell>
          <cell r="E42" t="str">
            <v>10815</v>
          </cell>
          <cell r="F42" t="str">
            <v>รพช.มวกเหล็ก</v>
          </cell>
          <cell r="G42" t="str">
            <v>โรงพยาบาลชุมชนมวกเหล็ก</v>
          </cell>
          <cell r="H42" t="str">
            <v>19110209</v>
          </cell>
          <cell r="I42">
            <v>19</v>
          </cell>
          <cell r="J42" t="str">
            <v>จังหวัดสระบุรี</v>
          </cell>
          <cell r="K42">
            <v>1911</v>
          </cell>
          <cell r="L42" t="str">
            <v>มวกเหล็ก</v>
          </cell>
          <cell r="M42">
            <v>191102</v>
          </cell>
          <cell r="N42" t="str">
            <v>มิตรภาพ</v>
          </cell>
          <cell r="O42" t="str">
            <v>กลาง</v>
          </cell>
          <cell r="P42" t="str">
            <v>07</v>
          </cell>
          <cell r="Q42" t="str">
            <v>โรงพยาบาลชุมชน</v>
          </cell>
          <cell r="R42">
            <v>5</v>
          </cell>
          <cell r="S42">
            <v>30</v>
          </cell>
          <cell r="T42" t="str">
            <v>30</v>
          </cell>
          <cell r="U42" t="str">
            <v>21</v>
          </cell>
          <cell r="V42" t="str">
            <v>2.1 ทุติยภูมิระดับต้น</v>
          </cell>
        </row>
        <row r="43">
          <cell r="A43" t="str">
            <v>01</v>
          </cell>
          <cell r="B43" t="str">
            <v>21002</v>
          </cell>
          <cell r="C43" t="str">
            <v>กระทรวงสาธารณสุข สำนักงานปลัดกระทรวงสาธารณสุข</v>
          </cell>
          <cell r="D43" t="str">
            <v>001081600</v>
          </cell>
          <cell r="E43" t="str">
            <v>10816</v>
          </cell>
          <cell r="F43" t="str">
            <v>รพช.วังม่วง</v>
          </cell>
          <cell r="G43" t="str">
            <v>โรงพยาบาลชุมชนวังม่วง</v>
          </cell>
          <cell r="H43" t="str">
            <v>19120301</v>
          </cell>
          <cell r="I43">
            <v>19</v>
          </cell>
          <cell r="J43" t="str">
            <v>จังหวัดสระบุรี</v>
          </cell>
          <cell r="K43">
            <v>1912</v>
          </cell>
          <cell r="L43" t="str">
            <v>วังม่วง</v>
          </cell>
          <cell r="M43">
            <v>191203</v>
          </cell>
          <cell r="N43" t="str">
            <v>วังม่วง</v>
          </cell>
          <cell r="O43" t="str">
            <v>กลาง</v>
          </cell>
          <cell r="P43" t="str">
            <v>07</v>
          </cell>
          <cell r="Q43" t="str">
            <v>โรงพยาบาลชุมชน</v>
          </cell>
          <cell r="R43">
            <v>5</v>
          </cell>
          <cell r="S43">
            <v>30</v>
          </cell>
          <cell r="T43" t="str">
            <v>30</v>
          </cell>
          <cell r="U43" t="str">
            <v>21</v>
          </cell>
          <cell r="V43" t="str">
            <v>2.1 ทุติยภูมิระดับต้น</v>
          </cell>
        </row>
        <row r="44">
          <cell r="A44" t="str">
            <v>02</v>
          </cell>
          <cell r="B44" t="str">
            <v>21002</v>
          </cell>
          <cell r="C44" t="str">
            <v>กระทรวงสาธารณสุข สำนักงานปลัดกระทรวงสาธารณสุข</v>
          </cell>
          <cell r="D44" t="str">
            <v>001068900</v>
          </cell>
          <cell r="E44" t="str">
            <v>10689</v>
          </cell>
          <cell r="F44" t="str">
            <v>รพท.อ่างทอง</v>
          </cell>
          <cell r="G44" t="str">
            <v>โรงพยาบาลทั่วไปอ่างทอง</v>
          </cell>
          <cell r="H44" t="str">
            <v>15010200</v>
          </cell>
          <cell r="I44">
            <v>15</v>
          </cell>
          <cell r="J44" t="str">
            <v>จังหวัดอ่างทอง</v>
          </cell>
          <cell r="K44">
            <v>1501</v>
          </cell>
          <cell r="L44" t="str">
            <v>เมืองอ่างทอง</v>
          </cell>
          <cell r="M44">
            <v>150102</v>
          </cell>
          <cell r="N44" t="str">
            <v>บางแก้ว</v>
          </cell>
          <cell r="O44" t="str">
            <v>กลาง</v>
          </cell>
          <cell r="P44" t="str">
            <v>06</v>
          </cell>
          <cell r="Q44" t="str">
            <v>โรงพยาบาลทั่วไป</v>
          </cell>
          <cell r="R44">
            <v>2</v>
          </cell>
          <cell r="S44">
            <v>326</v>
          </cell>
          <cell r="T44" t="str">
            <v>314</v>
          </cell>
          <cell r="U44" t="str">
            <v>23</v>
          </cell>
          <cell r="V44" t="str">
            <v>2.3 ทุติยภูมิระดับสูง</v>
          </cell>
        </row>
        <row r="45">
          <cell r="A45" t="str">
            <v>02</v>
          </cell>
          <cell r="B45" t="str">
            <v>21002</v>
          </cell>
          <cell r="C45" t="str">
            <v>กระทรวงสาธารณสุข สำนักงานปลัดกระทรวงสาธารณสุข</v>
          </cell>
          <cell r="D45" t="str">
            <v>001078200</v>
          </cell>
          <cell r="E45" t="str">
            <v>10782</v>
          </cell>
          <cell r="F45" t="str">
            <v>รพช.ไชโย</v>
          </cell>
          <cell r="G45" t="str">
            <v>โรงพยาบาลชุมชนไชโย</v>
          </cell>
          <cell r="H45" t="str">
            <v>15020605</v>
          </cell>
          <cell r="I45">
            <v>15</v>
          </cell>
          <cell r="J45" t="str">
            <v>จังหวัดอ่างทอง</v>
          </cell>
          <cell r="K45">
            <v>1502</v>
          </cell>
          <cell r="L45" t="str">
            <v>ไชโย</v>
          </cell>
          <cell r="M45">
            <v>150206</v>
          </cell>
          <cell r="N45" t="str">
            <v>ไชโย</v>
          </cell>
          <cell r="O45" t="str">
            <v>กลาง</v>
          </cell>
          <cell r="P45" t="str">
            <v>07</v>
          </cell>
          <cell r="Q45" t="str">
            <v>โรงพยาบาลชุมชน</v>
          </cell>
          <cell r="R45">
            <v>5</v>
          </cell>
          <cell r="S45">
            <v>30</v>
          </cell>
          <cell r="T45" t="str">
            <v>10</v>
          </cell>
          <cell r="U45" t="str">
            <v>21</v>
          </cell>
          <cell r="V45" t="str">
            <v>2.1 ทุติยภูมิระดับต้น</v>
          </cell>
        </row>
        <row r="46">
          <cell r="A46" t="str">
            <v>02</v>
          </cell>
          <cell r="B46" t="str">
            <v>21002</v>
          </cell>
          <cell r="C46" t="str">
            <v>กระทรวงสาธารณสุข สำนักงานปลัดกระทรวงสาธารณสุข</v>
          </cell>
          <cell r="D46" t="str">
            <v>001078400</v>
          </cell>
          <cell r="E46" t="str">
            <v>10784</v>
          </cell>
          <cell r="F46" t="str">
            <v>รพช.ป่าโมก</v>
          </cell>
          <cell r="G46" t="str">
            <v>โรงพยาบาลชุมชนป่าโมก</v>
          </cell>
          <cell r="H46" t="str">
            <v>15030200</v>
          </cell>
          <cell r="I46">
            <v>15</v>
          </cell>
          <cell r="J46" t="str">
            <v>จังหวัดอ่างทอง</v>
          </cell>
          <cell r="K46">
            <v>1503</v>
          </cell>
          <cell r="L46" t="str">
            <v>ป่าโมก</v>
          </cell>
          <cell r="M46">
            <v>150302</v>
          </cell>
          <cell r="N46" t="str">
            <v>ป่าโมก</v>
          </cell>
          <cell r="O46" t="str">
            <v>กลาง</v>
          </cell>
          <cell r="P46" t="str">
            <v>07</v>
          </cell>
          <cell r="Q46" t="str">
            <v>โรงพยาบาลชุมชน</v>
          </cell>
          <cell r="R46">
            <v>4</v>
          </cell>
          <cell r="S46">
            <v>60</v>
          </cell>
          <cell r="T46" t="str">
            <v>30</v>
          </cell>
          <cell r="U46" t="str">
            <v>21</v>
          </cell>
          <cell r="V46" t="str">
            <v>2.1 ทุติยภูมิระดับต้น</v>
          </cell>
        </row>
        <row r="47">
          <cell r="A47" t="str">
            <v>02</v>
          </cell>
          <cell r="B47" t="str">
            <v>21002</v>
          </cell>
          <cell r="C47" t="str">
            <v>กระทรวงสาธารณสุข สำนักงานปลัดกระทรวงสาธารณสุข</v>
          </cell>
          <cell r="D47" t="str">
            <v>001078500</v>
          </cell>
          <cell r="E47" t="str">
            <v>10785</v>
          </cell>
          <cell r="F47" t="str">
            <v>รพช.โพธิ์ทอง</v>
          </cell>
          <cell r="G47" t="str">
            <v>โรงพยาบาลชุมชนโพธิ์ทอง</v>
          </cell>
          <cell r="H47" t="str">
            <v>15040104</v>
          </cell>
          <cell r="I47">
            <v>15</v>
          </cell>
          <cell r="J47" t="str">
            <v>จังหวัดอ่างทอง</v>
          </cell>
          <cell r="K47">
            <v>1504</v>
          </cell>
          <cell r="L47" t="str">
            <v>โพธิ์ทอง</v>
          </cell>
          <cell r="M47">
            <v>150401</v>
          </cell>
          <cell r="N47" t="str">
            <v>อ่างแก้ว</v>
          </cell>
          <cell r="O47" t="str">
            <v>กลาง</v>
          </cell>
          <cell r="P47" t="str">
            <v>07</v>
          </cell>
          <cell r="Q47" t="str">
            <v>โรงพยาบาลชุมชน</v>
          </cell>
          <cell r="R47">
            <v>4</v>
          </cell>
          <cell r="S47">
            <v>48</v>
          </cell>
          <cell r="T47" t="str">
            <v>30</v>
          </cell>
          <cell r="U47" t="str">
            <v>21</v>
          </cell>
          <cell r="V47" t="str">
            <v>2.1 ทุติยภูมิระดับต้น</v>
          </cell>
        </row>
        <row r="48">
          <cell r="A48" t="str">
            <v>02</v>
          </cell>
          <cell r="B48" t="str">
            <v>21002</v>
          </cell>
          <cell r="C48" t="str">
            <v>กระทรวงสาธารณสุข สำนักงานปลัดกระทรวงสาธารณสุข</v>
          </cell>
          <cell r="D48" t="str">
            <v>001078600</v>
          </cell>
          <cell r="E48" t="str">
            <v>10786</v>
          </cell>
          <cell r="F48" t="str">
            <v>รพช.แสวงหา</v>
          </cell>
          <cell r="G48" t="str">
            <v>โรงพยาบาลชุมชนแสวงหา</v>
          </cell>
          <cell r="H48" t="str">
            <v>15050101</v>
          </cell>
          <cell r="I48">
            <v>15</v>
          </cell>
          <cell r="J48" t="str">
            <v>จังหวัดอ่างทอง</v>
          </cell>
          <cell r="K48">
            <v>1505</v>
          </cell>
          <cell r="L48" t="str">
            <v>แสวงหา</v>
          </cell>
          <cell r="M48">
            <v>150501</v>
          </cell>
          <cell r="N48" t="str">
            <v>แสวงหา</v>
          </cell>
          <cell r="O48" t="str">
            <v>กลาง</v>
          </cell>
          <cell r="P48" t="str">
            <v>07</v>
          </cell>
          <cell r="Q48" t="str">
            <v>โรงพยาบาลชุมชน</v>
          </cell>
          <cell r="R48">
            <v>4</v>
          </cell>
          <cell r="S48">
            <v>48</v>
          </cell>
          <cell r="T48" t="str">
            <v>30</v>
          </cell>
          <cell r="U48" t="str">
            <v>21</v>
          </cell>
          <cell r="V48" t="str">
            <v>2.1 ทุติยภูมิระดับต้น</v>
          </cell>
        </row>
        <row r="49">
          <cell r="A49" t="str">
            <v>02</v>
          </cell>
          <cell r="B49" t="str">
            <v>21002</v>
          </cell>
          <cell r="C49" t="str">
            <v>กระทรวงสาธารณสุข สำนักงานปลัดกระทรวงสาธารณสุข</v>
          </cell>
          <cell r="D49" t="str">
            <v>001078700</v>
          </cell>
          <cell r="E49" t="str">
            <v>10787</v>
          </cell>
          <cell r="F49" t="str">
            <v>รพช.วิเศษชัยชาญ</v>
          </cell>
          <cell r="G49" t="str">
            <v>โรงพยาบาลชุมชนวิเศษชัยชาญ</v>
          </cell>
          <cell r="H49" t="str">
            <v>15060204</v>
          </cell>
          <cell r="I49">
            <v>15</v>
          </cell>
          <cell r="J49" t="str">
            <v>จังหวัดอ่างทอง</v>
          </cell>
          <cell r="K49">
            <v>1506</v>
          </cell>
          <cell r="L49" t="str">
            <v>วิเศษชัยชาญ</v>
          </cell>
          <cell r="M49">
            <v>150602</v>
          </cell>
          <cell r="N49" t="str">
            <v>ศาลเจ้าโรงทอง</v>
          </cell>
          <cell r="O49" t="str">
            <v>กลาง</v>
          </cell>
          <cell r="P49" t="str">
            <v>07</v>
          </cell>
          <cell r="Q49" t="str">
            <v>โรงพยาบาลชุมชน</v>
          </cell>
          <cell r="R49">
            <v>4</v>
          </cell>
          <cell r="S49">
            <v>105</v>
          </cell>
          <cell r="T49" t="str">
            <v>90</v>
          </cell>
          <cell r="U49" t="str">
            <v>22</v>
          </cell>
          <cell r="V49" t="str">
            <v>2.2 ทุติยภูมิระดับกลาง</v>
          </cell>
        </row>
        <row r="50">
          <cell r="A50" t="str">
            <v>02</v>
          </cell>
          <cell r="B50" t="str">
            <v>21002</v>
          </cell>
          <cell r="C50" t="str">
            <v>กระทรวงสาธารณสุข สำนักงานปลัดกระทรวงสาธารณสุข</v>
          </cell>
          <cell r="D50" t="str">
            <v>001078800</v>
          </cell>
          <cell r="E50" t="str">
            <v>10788</v>
          </cell>
          <cell r="F50" t="str">
            <v>รพช.สามโก้</v>
          </cell>
          <cell r="G50" t="str">
            <v>โรงพยาบาลชุมชนสามโก้</v>
          </cell>
          <cell r="H50" t="str">
            <v>15070110</v>
          </cell>
          <cell r="I50">
            <v>15</v>
          </cell>
          <cell r="J50" t="str">
            <v>จังหวัดอ่างทอง</v>
          </cell>
          <cell r="K50">
            <v>1507</v>
          </cell>
          <cell r="L50" t="str">
            <v>สามโก้</v>
          </cell>
          <cell r="M50">
            <v>150701</v>
          </cell>
          <cell r="N50" t="str">
            <v>สามโก้</v>
          </cell>
          <cell r="O50" t="str">
            <v>กลาง</v>
          </cell>
          <cell r="P50" t="str">
            <v>07</v>
          </cell>
          <cell r="Q50" t="str">
            <v>โรงพยาบาลชุมชน</v>
          </cell>
          <cell r="R50">
            <v>5</v>
          </cell>
          <cell r="S50">
            <v>15</v>
          </cell>
          <cell r="T50" t="str">
            <v>10</v>
          </cell>
          <cell r="U50" t="str">
            <v>22</v>
          </cell>
          <cell r="V50" t="str">
            <v>2.2 ทุติยภูมิระดับกลาง</v>
          </cell>
        </row>
        <row r="51">
          <cell r="A51" t="str">
            <v>02</v>
          </cell>
          <cell r="B51" t="str">
            <v>21002</v>
          </cell>
          <cell r="C51" t="str">
            <v>กระทรวงสาธารณสุข สำนักงานปลัดกระทรวงสาธารณสุข</v>
          </cell>
          <cell r="D51" t="str">
            <v>001069000</v>
          </cell>
          <cell r="E51" t="str">
            <v>10690</v>
          </cell>
          <cell r="F51" t="str">
            <v>รพท.พระนารายณ์มหาราช</v>
          </cell>
          <cell r="G51" t="str">
            <v>โรงพยาบาลทั่วไปพระนารายณ์มหาราช</v>
          </cell>
          <cell r="H51" t="str">
            <v>16010601</v>
          </cell>
          <cell r="I51">
            <v>16</v>
          </cell>
          <cell r="J51" t="str">
            <v>จังหวัดลพบุรี</v>
          </cell>
          <cell r="K51">
            <v>1601</v>
          </cell>
          <cell r="L51" t="str">
            <v>เมืองลพบุรี</v>
          </cell>
          <cell r="M51">
            <v>160106</v>
          </cell>
          <cell r="N51" t="str">
            <v>เขาสามยอด</v>
          </cell>
          <cell r="O51" t="str">
            <v>กลาง</v>
          </cell>
          <cell r="P51" t="str">
            <v>06</v>
          </cell>
          <cell r="Q51" t="str">
            <v>โรงพยาบาลทั่วไป</v>
          </cell>
          <cell r="R51">
            <v>2</v>
          </cell>
          <cell r="S51">
            <v>428</v>
          </cell>
          <cell r="T51" t="str">
            <v>428</v>
          </cell>
          <cell r="U51" t="str">
            <v>23</v>
          </cell>
          <cell r="V51" t="str">
            <v>2.3 ทุติยภูมิระดับสูง</v>
          </cell>
        </row>
        <row r="52">
          <cell r="A52" t="str">
            <v>02</v>
          </cell>
          <cell r="B52" t="str">
            <v>21002</v>
          </cell>
          <cell r="C52" t="str">
            <v>กระทรวงสาธารณสุข สำนักงานปลัดกระทรวงสาธารณสุข</v>
          </cell>
          <cell r="D52" t="str">
            <v>001069100</v>
          </cell>
          <cell r="E52" t="str">
            <v>10691</v>
          </cell>
          <cell r="F52" t="str">
            <v>รพท.บ้านหมี่</v>
          </cell>
          <cell r="G52" t="str">
            <v>โรงพยาบาลทั่วไปบ้านหมี่</v>
          </cell>
          <cell r="H52" t="str">
            <v>16061902</v>
          </cell>
          <cell r="I52">
            <v>16</v>
          </cell>
          <cell r="J52" t="str">
            <v>จังหวัดลพบุรี</v>
          </cell>
          <cell r="K52">
            <v>1606</v>
          </cell>
          <cell r="L52" t="str">
            <v>บ้านหมี่</v>
          </cell>
          <cell r="M52">
            <v>160619</v>
          </cell>
          <cell r="N52" t="str">
            <v>บ้านหมี่</v>
          </cell>
          <cell r="O52" t="str">
            <v>กลาง</v>
          </cell>
          <cell r="P52" t="str">
            <v>06</v>
          </cell>
          <cell r="Q52" t="str">
            <v>โรงพยาบาลทั่วไป</v>
          </cell>
          <cell r="R52">
            <v>3</v>
          </cell>
          <cell r="S52">
            <v>258</v>
          </cell>
          <cell r="T52" t="str">
            <v>258</v>
          </cell>
          <cell r="U52" t="str">
            <v>23</v>
          </cell>
          <cell r="V52" t="str">
            <v>2.3 ทุติยภูมิระดับสูง</v>
          </cell>
        </row>
        <row r="53">
          <cell r="A53" t="str">
            <v>02</v>
          </cell>
          <cell r="B53" t="str">
            <v>21002</v>
          </cell>
          <cell r="C53" t="str">
            <v>กระทรวงสาธารณสุข สำนักงานปลัดกระทรวงสาธารณสุข</v>
          </cell>
          <cell r="D53" t="str">
            <v>001078900</v>
          </cell>
          <cell r="E53" t="str">
            <v>10789</v>
          </cell>
          <cell r="F53" t="str">
            <v>รพช.พัฒนานิคม</v>
          </cell>
          <cell r="G53" t="str">
            <v>โรงพยาบาลชุมชนพัฒนานิคม</v>
          </cell>
          <cell r="H53" t="str">
            <v>16020106</v>
          </cell>
          <cell r="I53">
            <v>16</v>
          </cell>
          <cell r="J53" t="str">
            <v>จังหวัดลพบุรี</v>
          </cell>
          <cell r="K53">
            <v>1602</v>
          </cell>
          <cell r="L53" t="str">
            <v>พัฒนานิคม</v>
          </cell>
          <cell r="M53">
            <v>160201</v>
          </cell>
          <cell r="N53" t="str">
            <v>พัฒนานิคม</v>
          </cell>
          <cell r="O53" t="str">
            <v>กลาง</v>
          </cell>
          <cell r="P53" t="str">
            <v>07</v>
          </cell>
          <cell r="Q53" t="str">
            <v>โรงพยาบาลชุมชน</v>
          </cell>
          <cell r="R53">
            <v>4</v>
          </cell>
          <cell r="S53">
            <v>60</v>
          </cell>
          <cell r="T53" t="str">
            <v>60</v>
          </cell>
          <cell r="U53" t="str">
            <v>21</v>
          </cell>
          <cell r="V53" t="str">
            <v>2.1 ทุติยภูมิระดับต้น</v>
          </cell>
        </row>
        <row r="54">
          <cell r="A54" t="str">
            <v>02</v>
          </cell>
          <cell r="B54" t="str">
            <v>21002</v>
          </cell>
          <cell r="C54" t="str">
            <v>กระทรวงสาธารณสุข สำนักงานปลัดกระทรวงสาธารณสุข</v>
          </cell>
          <cell r="D54" t="str">
            <v>001079000</v>
          </cell>
          <cell r="E54" t="str">
            <v>10790</v>
          </cell>
          <cell r="F54" t="str">
            <v>รพช.โคกสำโรง</v>
          </cell>
          <cell r="G54" t="str">
            <v>โรงพยาบาลชุมชนโคกสำโรง</v>
          </cell>
          <cell r="H54" t="str">
            <v>16030104</v>
          </cell>
          <cell r="I54">
            <v>16</v>
          </cell>
          <cell r="J54" t="str">
            <v>จังหวัดลพบุรี</v>
          </cell>
          <cell r="K54">
            <v>1603</v>
          </cell>
          <cell r="L54" t="str">
            <v>โคกสำโรง</v>
          </cell>
          <cell r="M54">
            <v>160301</v>
          </cell>
          <cell r="N54" t="str">
            <v>โคกสำโรง</v>
          </cell>
          <cell r="O54" t="str">
            <v>กลาง</v>
          </cell>
          <cell r="P54" t="str">
            <v>07</v>
          </cell>
          <cell r="Q54" t="str">
            <v>โรงพยาบาลชุมชน</v>
          </cell>
          <cell r="R54">
            <v>4</v>
          </cell>
          <cell r="S54">
            <v>120</v>
          </cell>
          <cell r="T54" t="str">
            <v>120</v>
          </cell>
          <cell r="U54" t="str">
            <v>22</v>
          </cell>
          <cell r="V54" t="str">
            <v>2.2 ทุติยภูมิระดับกลาง</v>
          </cell>
        </row>
        <row r="55">
          <cell r="A55" t="str">
            <v>02</v>
          </cell>
          <cell r="B55" t="str">
            <v>21002</v>
          </cell>
          <cell r="C55" t="str">
            <v>กระทรวงสาธารณสุข สำนักงานปลัดกระทรวงสาธารณสุข</v>
          </cell>
          <cell r="D55" t="str">
            <v>001079100</v>
          </cell>
          <cell r="E55" t="str">
            <v>10791</v>
          </cell>
          <cell r="F55" t="str">
            <v>รพช.ชัยบาดาล</v>
          </cell>
          <cell r="G55" t="str">
            <v>โรงพยาบาลชุมชนชัยบาดาล</v>
          </cell>
          <cell r="H55" t="str">
            <v>16040104</v>
          </cell>
          <cell r="I55">
            <v>16</v>
          </cell>
          <cell r="J55" t="str">
            <v>จังหวัดลพบุรี</v>
          </cell>
          <cell r="K55">
            <v>1604</v>
          </cell>
          <cell r="L55" t="str">
            <v>ชัยบาดาล</v>
          </cell>
          <cell r="M55">
            <v>160401</v>
          </cell>
          <cell r="N55" t="str">
            <v>ลำนารายณ์</v>
          </cell>
          <cell r="O55" t="str">
            <v>กลาง</v>
          </cell>
          <cell r="P55" t="str">
            <v>07</v>
          </cell>
          <cell r="Q55" t="str">
            <v>โรงพยาบาลชุมชน</v>
          </cell>
          <cell r="R55">
            <v>4</v>
          </cell>
          <cell r="S55">
            <v>120</v>
          </cell>
          <cell r="T55" t="str">
            <v>152</v>
          </cell>
          <cell r="U55" t="str">
            <v>22</v>
          </cell>
          <cell r="V55" t="str">
            <v>2.2 ทุติยภูมิระดับกลาง</v>
          </cell>
        </row>
        <row r="56">
          <cell r="A56" t="str">
            <v>02</v>
          </cell>
          <cell r="B56" t="str">
            <v>21002</v>
          </cell>
          <cell r="C56" t="str">
            <v>กระทรวงสาธารณสุข สำนักงานปลัดกระทรวงสาธารณสุข</v>
          </cell>
          <cell r="D56" t="str">
            <v>001079200</v>
          </cell>
          <cell r="E56" t="str">
            <v>10792</v>
          </cell>
          <cell r="F56" t="str">
            <v>รพช.ท่าวุ้ง</v>
          </cell>
          <cell r="G56" t="str">
            <v>โรงพยาบาลชุมชนท่าวุ้ง</v>
          </cell>
          <cell r="H56" t="str">
            <v>16050207</v>
          </cell>
          <cell r="I56">
            <v>16</v>
          </cell>
          <cell r="J56" t="str">
            <v>จังหวัดลพบุรี</v>
          </cell>
          <cell r="K56">
            <v>1605</v>
          </cell>
          <cell r="L56" t="str">
            <v>ท่าวุ้ง</v>
          </cell>
          <cell r="M56">
            <v>160502</v>
          </cell>
          <cell r="N56" t="str">
            <v>บางคู้</v>
          </cell>
          <cell r="O56" t="str">
            <v>กลาง</v>
          </cell>
          <cell r="P56" t="str">
            <v>07</v>
          </cell>
          <cell r="Q56" t="str">
            <v>โรงพยาบาลชุมชน</v>
          </cell>
          <cell r="R56">
            <v>4</v>
          </cell>
          <cell r="S56">
            <v>60</v>
          </cell>
          <cell r="T56" t="str">
            <v>60</v>
          </cell>
          <cell r="U56" t="str">
            <v>21</v>
          </cell>
          <cell r="V56" t="str">
            <v>2.1 ทุติยภูมิระดับต้น</v>
          </cell>
        </row>
        <row r="57">
          <cell r="A57" t="str">
            <v>02</v>
          </cell>
          <cell r="B57" t="str">
            <v>21002</v>
          </cell>
          <cell r="C57" t="str">
            <v>กระทรวงสาธารณสุข สำนักงานปลัดกระทรวงสาธารณสุข</v>
          </cell>
          <cell r="D57" t="str">
            <v>001079300</v>
          </cell>
          <cell r="E57" t="str">
            <v>10793</v>
          </cell>
          <cell r="F57" t="str">
            <v>รพช.ท่าหลวง</v>
          </cell>
          <cell r="G57" t="str">
            <v>โรงพยาบาลชุมชนท่าหลวง</v>
          </cell>
          <cell r="H57" t="str">
            <v>16070109</v>
          </cell>
          <cell r="I57">
            <v>16</v>
          </cell>
          <cell r="J57" t="str">
            <v>จังหวัดลพบุรี</v>
          </cell>
          <cell r="K57">
            <v>1607</v>
          </cell>
          <cell r="L57" t="str">
            <v>ท่าหลวง</v>
          </cell>
          <cell r="M57">
            <v>160701</v>
          </cell>
          <cell r="N57" t="str">
            <v>ท่าหลวง</v>
          </cell>
          <cell r="O57" t="str">
            <v>กลาง</v>
          </cell>
          <cell r="P57" t="str">
            <v>07</v>
          </cell>
          <cell r="Q57" t="str">
            <v>โรงพยาบาลชุมชน</v>
          </cell>
          <cell r="R57">
            <v>4</v>
          </cell>
          <cell r="S57">
            <v>30</v>
          </cell>
          <cell r="T57" t="str">
            <v>35</v>
          </cell>
          <cell r="U57" t="str">
            <v>21</v>
          </cell>
          <cell r="V57" t="str">
            <v>2.1 ทุติยภูมิระดับต้น</v>
          </cell>
        </row>
        <row r="58">
          <cell r="A58" t="str">
            <v>02</v>
          </cell>
          <cell r="B58" t="str">
            <v>21002</v>
          </cell>
          <cell r="C58" t="str">
            <v>กระทรวงสาธารณสุข สำนักงานปลัดกระทรวงสาธารณสุข</v>
          </cell>
          <cell r="D58" t="str">
            <v>001079400</v>
          </cell>
          <cell r="E58" t="str">
            <v>10794</v>
          </cell>
          <cell r="F58" t="str">
            <v>รพช.สระโบสถ์</v>
          </cell>
          <cell r="G58" t="str">
            <v>โรงพยาบาลชุมชนสระโบสถ์</v>
          </cell>
          <cell r="H58" t="str">
            <v>16080510</v>
          </cell>
          <cell r="I58">
            <v>16</v>
          </cell>
          <cell r="J58" t="str">
            <v>จังหวัดลพบุรี</v>
          </cell>
          <cell r="K58">
            <v>1608</v>
          </cell>
          <cell r="L58" t="str">
            <v>สระโบสถ์</v>
          </cell>
          <cell r="M58">
            <v>160805</v>
          </cell>
          <cell r="N58" t="str">
            <v>นิยมชัย</v>
          </cell>
          <cell r="O58" t="str">
            <v>กลาง</v>
          </cell>
          <cell r="P58" t="str">
            <v>07</v>
          </cell>
          <cell r="Q58" t="str">
            <v>โรงพยาบาลชุมชน</v>
          </cell>
          <cell r="R58">
            <v>5</v>
          </cell>
          <cell r="S58">
            <v>10</v>
          </cell>
          <cell r="T58" t="str">
            <v>19</v>
          </cell>
          <cell r="U58" t="str">
            <v>21</v>
          </cell>
          <cell r="V58" t="str">
            <v>2.1 ทุติยภูมิระดับต้น</v>
          </cell>
        </row>
        <row r="59">
          <cell r="A59" t="str">
            <v>02</v>
          </cell>
          <cell r="B59" t="str">
            <v>21002</v>
          </cell>
          <cell r="C59" t="str">
            <v>กระทรวงสาธารณสุข สำนักงานปลัดกระทรวงสาธารณสุข</v>
          </cell>
          <cell r="D59" t="str">
            <v>001079500</v>
          </cell>
          <cell r="E59" t="str">
            <v>10795</v>
          </cell>
          <cell r="F59" t="str">
            <v>รพช.โคกเจริญ</v>
          </cell>
          <cell r="G59" t="str">
            <v>โรงพยาบาลชุมชนโคกเจริญ</v>
          </cell>
          <cell r="H59" t="str">
            <v>16090102</v>
          </cell>
          <cell r="I59">
            <v>16</v>
          </cell>
          <cell r="J59" t="str">
            <v>จังหวัดลพบุรี</v>
          </cell>
          <cell r="K59">
            <v>1609</v>
          </cell>
          <cell r="L59" t="str">
            <v>โคกเจริญ</v>
          </cell>
          <cell r="M59">
            <v>160901</v>
          </cell>
          <cell r="N59" t="str">
            <v>โคกเจริญ</v>
          </cell>
          <cell r="O59" t="str">
            <v>กลาง</v>
          </cell>
          <cell r="P59" t="str">
            <v>07</v>
          </cell>
          <cell r="Q59" t="str">
            <v>โรงพยาบาลชุมชน</v>
          </cell>
          <cell r="R59">
            <v>5</v>
          </cell>
          <cell r="S59">
            <v>10</v>
          </cell>
          <cell r="T59" t="str">
            <v>16</v>
          </cell>
          <cell r="U59" t="str">
            <v>21</v>
          </cell>
          <cell r="V59" t="str">
            <v>2.1 ทุติยภูมิระดับต้น</v>
          </cell>
        </row>
        <row r="60">
          <cell r="A60" t="str">
            <v>02</v>
          </cell>
          <cell r="B60" t="str">
            <v>21002</v>
          </cell>
          <cell r="C60" t="str">
            <v>กระทรวงสาธารณสุข สำนักงานปลัดกระทรวงสาธารณสุข</v>
          </cell>
          <cell r="D60" t="str">
            <v>001079600</v>
          </cell>
          <cell r="E60" t="str">
            <v>10796</v>
          </cell>
          <cell r="F60" t="str">
            <v>รพช.ลำสนธิ</v>
          </cell>
          <cell r="G60" t="str">
            <v>โรงพยาบาลชุมชนลำสนธิ</v>
          </cell>
          <cell r="H60" t="str">
            <v>16100311</v>
          </cell>
          <cell r="I60">
            <v>16</v>
          </cell>
          <cell r="J60" t="str">
            <v>จังหวัดลพบุรี</v>
          </cell>
          <cell r="K60">
            <v>1610</v>
          </cell>
          <cell r="L60" t="str">
            <v>ลำสนธิ</v>
          </cell>
          <cell r="M60">
            <v>161003</v>
          </cell>
          <cell r="N60" t="str">
            <v>หนองรี</v>
          </cell>
          <cell r="O60" t="str">
            <v>กลาง</v>
          </cell>
          <cell r="P60" t="str">
            <v>07</v>
          </cell>
          <cell r="Q60" t="str">
            <v>โรงพยาบาลชุมชน</v>
          </cell>
          <cell r="R60">
            <v>5</v>
          </cell>
          <cell r="S60">
            <v>30</v>
          </cell>
          <cell r="T60" t="str">
            <v>30</v>
          </cell>
          <cell r="U60" t="str">
            <v>21</v>
          </cell>
          <cell r="V60" t="str">
            <v>2.1 ทุติยภูมิระดับต้น</v>
          </cell>
        </row>
        <row r="61">
          <cell r="A61" t="str">
            <v>02</v>
          </cell>
          <cell r="B61" t="str">
            <v>21002</v>
          </cell>
          <cell r="C61" t="str">
            <v>กระทรวงสาธารณสุข สำนักงานปลัดกระทรวงสาธารณสุข</v>
          </cell>
          <cell r="D61" t="str">
            <v>001079700</v>
          </cell>
          <cell r="E61" t="str">
            <v>10797</v>
          </cell>
          <cell r="F61" t="str">
            <v>รพช.หนองม่วง</v>
          </cell>
          <cell r="G61" t="str">
            <v>โรงพยาบาลชุมชนหนองม่วง</v>
          </cell>
          <cell r="H61" t="str">
            <v>16110107</v>
          </cell>
          <cell r="I61">
            <v>16</v>
          </cell>
          <cell r="J61" t="str">
            <v>จังหวัดลพบุรี</v>
          </cell>
          <cell r="K61">
            <v>1611</v>
          </cell>
          <cell r="L61" t="str">
            <v>หนองม่วง</v>
          </cell>
          <cell r="M61">
            <v>161101</v>
          </cell>
          <cell r="N61" t="str">
            <v>หนองม่วง</v>
          </cell>
          <cell r="O61" t="str">
            <v>กลาง</v>
          </cell>
          <cell r="P61" t="str">
            <v>07</v>
          </cell>
          <cell r="Q61" t="str">
            <v>โรงพยาบาลชุมชน</v>
          </cell>
          <cell r="R61">
            <v>5</v>
          </cell>
          <cell r="S61">
            <v>30</v>
          </cell>
          <cell r="T61" t="str">
            <v>30</v>
          </cell>
          <cell r="U61" t="str">
            <v>22</v>
          </cell>
          <cell r="V61" t="str">
            <v>2.2 ทุติยภูมิระดับกลาง</v>
          </cell>
        </row>
        <row r="62">
          <cell r="A62" t="str">
            <v>02</v>
          </cell>
          <cell r="B62" t="str">
            <v>21002</v>
          </cell>
          <cell r="C62" t="str">
            <v>กระทรวงสาธารณสุข สำนักงานปลัดกระทรวงสาธารณสุข</v>
          </cell>
          <cell r="D62" t="str">
            <v>001069200</v>
          </cell>
          <cell r="E62" t="str">
            <v>10692</v>
          </cell>
          <cell r="F62" t="str">
            <v>รพท.สิงห์บุรี</v>
          </cell>
          <cell r="G62" t="str">
            <v>โรงพยาบาลทั่วไปสิงห์บุรี</v>
          </cell>
          <cell r="H62" t="str">
            <v>17010100</v>
          </cell>
          <cell r="I62">
            <v>17</v>
          </cell>
          <cell r="J62" t="str">
            <v>จังหวัดสิงห์บุรี</v>
          </cell>
          <cell r="K62">
            <v>1701</v>
          </cell>
          <cell r="L62" t="str">
            <v>เมืองสิงห์บุรี</v>
          </cell>
          <cell r="M62">
            <v>170101</v>
          </cell>
          <cell r="N62" t="str">
            <v>บางพุทรา</v>
          </cell>
          <cell r="O62" t="str">
            <v>กลาง</v>
          </cell>
          <cell r="P62" t="str">
            <v>06</v>
          </cell>
          <cell r="Q62" t="str">
            <v>โรงพยาบาลทั่วไป</v>
          </cell>
          <cell r="R62">
            <v>2</v>
          </cell>
          <cell r="S62">
            <v>310</v>
          </cell>
          <cell r="T62" t="str">
            <v>310</v>
          </cell>
          <cell r="U62" t="str">
            <v>23</v>
          </cell>
          <cell r="V62" t="str">
            <v>2.3 ทุติยภูมิระดับสูง</v>
          </cell>
        </row>
        <row r="63">
          <cell r="A63" t="str">
            <v>02</v>
          </cell>
          <cell r="B63" t="str">
            <v>21002</v>
          </cell>
          <cell r="C63" t="str">
            <v>กระทรวงสาธารณสุข สำนักงานปลัดกระทรวงสาธารณสุข</v>
          </cell>
          <cell r="D63" t="str">
            <v>001069300</v>
          </cell>
          <cell r="E63" t="str">
            <v>10693</v>
          </cell>
          <cell r="F63" t="str">
            <v>รพท.อินทร์บุรี</v>
          </cell>
          <cell r="G63" t="str">
            <v>โรงพยาบาลทั่วไปอินทร์บุรี</v>
          </cell>
          <cell r="H63" t="str">
            <v>17060301</v>
          </cell>
          <cell r="I63">
            <v>17</v>
          </cell>
          <cell r="J63" t="str">
            <v>จังหวัดสิงห์บุรี</v>
          </cell>
          <cell r="K63">
            <v>1706</v>
          </cell>
          <cell r="L63" t="str">
            <v>อินทร์บุรี</v>
          </cell>
          <cell r="M63">
            <v>170603</v>
          </cell>
          <cell r="N63" t="str">
            <v>ทับยา</v>
          </cell>
          <cell r="O63" t="str">
            <v>กลาง</v>
          </cell>
          <cell r="P63" t="str">
            <v>06</v>
          </cell>
          <cell r="Q63" t="str">
            <v>โรงพยาบาลทั่วไป</v>
          </cell>
          <cell r="R63">
            <v>3</v>
          </cell>
          <cell r="S63">
            <v>210</v>
          </cell>
          <cell r="T63" t="str">
            <v>254</v>
          </cell>
          <cell r="U63" t="str">
            <v>23</v>
          </cell>
          <cell r="V63" t="str">
            <v>2.3 ทุติยภูมิระดับสูง</v>
          </cell>
        </row>
        <row r="64">
          <cell r="A64" t="str">
            <v>02</v>
          </cell>
          <cell r="B64" t="str">
            <v>21002</v>
          </cell>
          <cell r="C64" t="str">
            <v>กระทรวงสาธารณสุข สำนักงานปลัดกระทรวงสาธารณสุข</v>
          </cell>
          <cell r="D64" t="str">
            <v>001079800</v>
          </cell>
          <cell r="E64" t="str">
            <v>10798</v>
          </cell>
          <cell r="F64" t="str">
            <v>รพช.บางระจัน</v>
          </cell>
          <cell r="G64" t="str">
            <v>โรงพยาบาลชุมชนบางระจัน</v>
          </cell>
          <cell r="H64" t="str">
            <v>17020306</v>
          </cell>
          <cell r="I64">
            <v>17</v>
          </cell>
          <cell r="J64" t="str">
            <v>จังหวัดสิงห์บุรี</v>
          </cell>
          <cell r="K64">
            <v>1702</v>
          </cell>
          <cell r="L64" t="str">
            <v>บางระจัน</v>
          </cell>
          <cell r="M64">
            <v>170203</v>
          </cell>
          <cell r="N64" t="str">
            <v>เชิงกลัด</v>
          </cell>
          <cell r="O64" t="str">
            <v>กลาง</v>
          </cell>
          <cell r="P64" t="str">
            <v>07</v>
          </cell>
          <cell r="Q64" t="str">
            <v>โรงพยาบาลชุมชน</v>
          </cell>
          <cell r="R64">
            <v>5</v>
          </cell>
          <cell r="S64">
            <v>30</v>
          </cell>
          <cell r="T64" t="str">
            <v>30</v>
          </cell>
          <cell r="U64" t="str">
            <v>21</v>
          </cell>
          <cell r="V64" t="str">
            <v>2.1 ทุติยภูมิระดับต้น</v>
          </cell>
        </row>
        <row r="65">
          <cell r="A65" t="str">
            <v>02</v>
          </cell>
          <cell r="B65" t="str">
            <v>21002</v>
          </cell>
          <cell r="C65" t="str">
            <v>กระทรวงสาธารณสุข สำนักงานปลัดกระทรวงสาธารณสุข</v>
          </cell>
          <cell r="D65" t="str">
            <v>001079900</v>
          </cell>
          <cell r="E65" t="str">
            <v>10799</v>
          </cell>
          <cell r="F65" t="str">
            <v>รพช.ค่ายบางระจัน</v>
          </cell>
          <cell r="G65" t="str">
            <v>โรงพยาบาลชุมชนค่ายบางระจัน</v>
          </cell>
          <cell r="H65" t="str">
            <v>17030211</v>
          </cell>
          <cell r="I65">
            <v>17</v>
          </cell>
          <cell r="J65" t="str">
            <v>จังหวัดสิงห์บุรี</v>
          </cell>
          <cell r="K65">
            <v>1703</v>
          </cell>
          <cell r="L65" t="str">
            <v>ค่ายบางระจัน</v>
          </cell>
          <cell r="M65">
            <v>170302</v>
          </cell>
          <cell r="N65" t="str">
            <v>บางระจัน</v>
          </cell>
          <cell r="O65" t="str">
            <v>กลาง</v>
          </cell>
          <cell r="P65" t="str">
            <v>07</v>
          </cell>
          <cell r="Q65" t="str">
            <v>โรงพยาบาลชุมชน</v>
          </cell>
          <cell r="R65">
            <v>5</v>
          </cell>
          <cell r="S65">
            <v>30</v>
          </cell>
          <cell r="T65" t="str">
            <v>30</v>
          </cell>
          <cell r="U65" t="str">
            <v>21</v>
          </cell>
          <cell r="V65" t="str">
            <v>2.1 ทุติยภูมิระดับต้น</v>
          </cell>
        </row>
        <row r="66">
          <cell r="A66" t="str">
            <v>02</v>
          </cell>
          <cell r="B66" t="str">
            <v>21002</v>
          </cell>
          <cell r="C66" t="str">
            <v>กระทรวงสาธารณสุข สำนักงานปลัดกระทรวงสาธารณสุข</v>
          </cell>
          <cell r="D66" t="str">
            <v>001080000</v>
          </cell>
          <cell r="E66" t="str">
            <v>10800</v>
          </cell>
          <cell r="F66" t="str">
            <v>รพช.พรหมบุรี</v>
          </cell>
          <cell r="G66" t="str">
            <v>โรงพยาบาลชุมชนพรหมบุรี</v>
          </cell>
          <cell r="H66" t="str">
            <v>17040403</v>
          </cell>
          <cell r="I66">
            <v>17</v>
          </cell>
          <cell r="J66" t="str">
            <v>จังหวัดสิงห์บุรี</v>
          </cell>
          <cell r="K66">
            <v>1704</v>
          </cell>
          <cell r="L66" t="str">
            <v>พรหมบุรี</v>
          </cell>
          <cell r="M66">
            <v>170404</v>
          </cell>
          <cell r="N66" t="str">
            <v>บ้านหม้อ</v>
          </cell>
          <cell r="O66" t="str">
            <v>กลาง</v>
          </cell>
          <cell r="P66" t="str">
            <v>07</v>
          </cell>
          <cell r="Q66" t="str">
            <v>โรงพยาบาลชุมชน</v>
          </cell>
          <cell r="R66">
            <v>5</v>
          </cell>
          <cell r="S66">
            <v>10</v>
          </cell>
          <cell r="T66" t="str">
            <v>10</v>
          </cell>
          <cell r="U66" t="str">
            <v>21</v>
          </cell>
          <cell r="V66" t="str">
            <v>2.1 ทุติยภูมิระดับต้น</v>
          </cell>
        </row>
        <row r="67">
          <cell r="A67" t="str">
            <v>02</v>
          </cell>
          <cell r="B67" t="str">
            <v>21002</v>
          </cell>
          <cell r="C67" t="str">
            <v>กระทรวงสาธารณสุข สำนักงานปลัดกระทรวงสาธารณสุข</v>
          </cell>
          <cell r="D67" t="str">
            <v>001080100</v>
          </cell>
          <cell r="E67" t="str">
            <v>10801</v>
          </cell>
          <cell r="F67" t="str">
            <v>รพช.ท่าช้าง</v>
          </cell>
          <cell r="G67" t="str">
            <v>โรงพยาบาลชุมชนท่าช้าง</v>
          </cell>
          <cell r="H67" t="str">
            <v>17050204</v>
          </cell>
          <cell r="I67">
            <v>17</v>
          </cell>
          <cell r="J67" t="str">
            <v>จังหวัดสิงห์บุรี</v>
          </cell>
          <cell r="K67">
            <v>1705</v>
          </cell>
          <cell r="L67" t="str">
            <v>ท่าช้าง</v>
          </cell>
          <cell r="M67">
            <v>170502</v>
          </cell>
          <cell r="N67" t="str">
            <v>โพประจักษ์</v>
          </cell>
          <cell r="O67" t="str">
            <v>กลาง</v>
          </cell>
          <cell r="P67" t="str">
            <v>07</v>
          </cell>
          <cell r="Q67" t="str">
            <v>โรงพยาบาลชุมชน</v>
          </cell>
          <cell r="R67">
            <v>5</v>
          </cell>
          <cell r="S67">
            <v>30</v>
          </cell>
          <cell r="T67" t="str">
            <v>30</v>
          </cell>
          <cell r="U67" t="str">
            <v>22</v>
          </cell>
          <cell r="V67" t="str">
            <v>2.2 ทุติยภูมิระดับกลาง</v>
          </cell>
        </row>
        <row r="68">
          <cell r="A68" t="str">
            <v>02</v>
          </cell>
          <cell r="B68" t="str">
            <v>21002</v>
          </cell>
          <cell r="C68" t="str">
            <v>กระทรวงสาธารณสุข สำนักงานปลัดกระทรวงสาธารณสุข</v>
          </cell>
          <cell r="D68" t="str">
            <v>001069400</v>
          </cell>
          <cell r="E68" t="str">
            <v>10694</v>
          </cell>
          <cell r="F68" t="str">
            <v>รพท.ชัยนาทนเรนทร</v>
          </cell>
          <cell r="G68" t="str">
            <v>โรงพยาบาลทั่วไปชัยนาทนเรนทร</v>
          </cell>
          <cell r="H68" t="str">
            <v>18010105</v>
          </cell>
          <cell r="I68">
            <v>18</v>
          </cell>
          <cell r="J68" t="str">
            <v>จังหวัดชัยนาท</v>
          </cell>
          <cell r="K68">
            <v>1801</v>
          </cell>
          <cell r="L68" t="str">
            <v>เมืองชัยนาท</v>
          </cell>
          <cell r="M68">
            <v>180101</v>
          </cell>
          <cell r="N68" t="str">
            <v>ในเมือง</v>
          </cell>
          <cell r="O68" t="str">
            <v>กลาง</v>
          </cell>
          <cell r="P68" t="str">
            <v>06</v>
          </cell>
          <cell r="Q68" t="str">
            <v>โรงพยาบาลทั่วไป</v>
          </cell>
          <cell r="R68">
            <v>2</v>
          </cell>
          <cell r="S68">
            <v>367</v>
          </cell>
          <cell r="T68" t="str">
            <v>367</v>
          </cell>
          <cell r="U68" t="str">
            <v>23</v>
          </cell>
          <cell r="V68" t="str">
            <v>2.3 ทุติยภูมิระดับสูง</v>
          </cell>
        </row>
        <row r="69">
          <cell r="A69" t="str">
            <v>02</v>
          </cell>
          <cell r="B69" t="str">
            <v>21002</v>
          </cell>
          <cell r="C69" t="str">
            <v>กระทรวงสาธารณสุข สำนักงานปลัดกระทรวงสาธารณสุข</v>
          </cell>
          <cell r="D69" t="str">
            <v>001080200</v>
          </cell>
          <cell r="E69" t="str">
            <v>10802</v>
          </cell>
          <cell r="F69" t="str">
            <v>รพช.มโนรมย์</v>
          </cell>
          <cell r="G69" t="str">
            <v>โรงพยาบาลชุมชนมโนรมย์</v>
          </cell>
          <cell r="H69" t="str">
            <v>18020504</v>
          </cell>
          <cell r="I69">
            <v>18</v>
          </cell>
          <cell r="J69" t="str">
            <v>จังหวัดชัยนาท</v>
          </cell>
          <cell r="K69">
            <v>1802</v>
          </cell>
          <cell r="L69" t="str">
            <v>มโนรมย์</v>
          </cell>
          <cell r="M69">
            <v>180205</v>
          </cell>
          <cell r="N69" t="str">
            <v>หางน้ำสาคร</v>
          </cell>
          <cell r="O69" t="str">
            <v>กลาง</v>
          </cell>
          <cell r="P69" t="str">
            <v>07</v>
          </cell>
          <cell r="Q69" t="str">
            <v>โรงพยาบาลชุมชน</v>
          </cell>
          <cell r="R69">
            <v>5</v>
          </cell>
          <cell r="S69">
            <v>30</v>
          </cell>
          <cell r="T69" t="str">
            <v>30</v>
          </cell>
          <cell r="U69" t="str">
            <v>21</v>
          </cell>
          <cell r="V69" t="str">
            <v>2.1 ทุติยภูมิระดับต้น</v>
          </cell>
        </row>
        <row r="70">
          <cell r="A70" t="str">
            <v>02</v>
          </cell>
          <cell r="B70" t="str">
            <v>21002</v>
          </cell>
          <cell r="C70" t="str">
            <v>กระทรวงสาธารณสุข สำนักงานปลัดกระทรวงสาธารณสุข</v>
          </cell>
          <cell r="D70" t="str">
            <v>001080300</v>
          </cell>
          <cell r="E70" t="str">
            <v>10803</v>
          </cell>
          <cell r="F70" t="str">
            <v>รพช.วัดสิงห์</v>
          </cell>
          <cell r="G70" t="str">
            <v>โรงพยาบาลชุมชนวัดสิงห์</v>
          </cell>
          <cell r="H70" t="str">
            <v>18030100</v>
          </cell>
          <cell r="I70">
            <v>18</v>
          </cell>
          <cell r="J70" t="str">
            <v>จังหวัดชัยนาท</v>
          </cell>
          <cell r="K70">
            <v>1803</v>
          </cell>
          <cell r="L70" t="str">
            <v>วัดสิงห์</v>
          </cell>
          <cell r="M70">
            <v>180301</v>
          </cell>
          <cell r="N70" t="str">
            <v>วัดสิงห์</v>
          </cell>
          <cell r="O70" t="str">
            <v>กลาง</v>
          </cell>
          <cell r="P70" t="str">
            <v>07</v>
          </cell>
          <cell r="Q70" t="str">
            <v>โรงพยาบาลชุมชน</v>
          </cell>
          <cell r="R70">
            <v>5</v>
          </cell>
          <cell r="S70">
            <v>30</v>
          </cell>
          <cell r="T70" t="str">
            <v>38</v>
          </cell>
          <cell r="U70" t="str">
            <v>21</v>
          </cell>
          <cell r="V70" t="str">
            <v>2.1 ทุติยภูมิระดับต้น</v>
          </cell>
        </row>
        <row r="71">
          <cell r="A71" t="str">
            <v>02</v>
          </cell>
          <cell r="B71" t="str">
            <v>21002</v>
          </cell>
          <cell r="C71" t="str">
            <v>กระทรวงสาธารณสุข สำนักงานปลัดกระทรวงสาธารณสุข</v>
          </cell>
          <cell r="D71" t="str">
            <v>001080400</v>
          </cell>
          <cell r="E71" t="str">
            <v>10804</v>
          </cell>
          <cell r="F71" t="str">
            <v>รพช.สรรพยา</v>
          </cell>
          <cell r="G71" t="str">
            <v>โรงพยาบาลชุมชนสรรพยา</v>
          </cell>
          <cell r="H71" t="str">
            <v>18040405</v>
          </cell>
          <cell r="I71">
            <v>18</v>
          </cell>
          <cell r="J71" t="str">
            <v>จังหวัดชัยนาท</v>
          </cell>
          <cell r="K71">
            <v>1804</v>
          </cell>
          <cell r="L71" t="str">
            <v>สรรพยา</v>
          </cell>
          <cell r="M71">
            <v>180404</v>
          </cell>
          <cell r="N71" t="str">
            <v>โพนางดำตก</v>
          </cell>
          <cell r="O71" t="str">
            <v>กลาง</v>
          </cell>
          <cell r="P71" t="str">
            <v>07</v>
          </cell>
          <cell r="Q71" t="str">
            <v>โรงพยาบาลชุมชน</v>
          </cell>
          <cell r="R71">
            <v>5</v>
          </cell>
          <cell r="S71">
            <v>30</v>
          </cell>
          <cell r="T71" t="str">
            <v>30</v>
          </cell>
          <cell r="U71" t="str">
            <v>21</v>
          </cell>
          <cell r="V71" t="str">
            <v>2.1 ทุติยภูมิระดับต้น</v>
          </cell>
        </row>
        <row r="72">
          <cell r="A72" t="str">
            <v>02</v>
          </cell>
          <cell r="B72" t="str">
            <v>21002</v>
          </cell>
          <cell r="C72" t="str">
            <v>กระทรวงสาธารณสุข สำนักงานปลัดกระทรวงสาธารณสุข</v>
          </cell>
          <cell r="D72" t="str">
            <v>001080500</v>
          </cell>
          <cell r="E72" t="str">
            <v>10805</v>
          </cell>
          <cell r="F72" t="str">
            <v>รพช.สรรคบุรี</v>
          </cell>
          <cell r="G72" t="str">
            <v>โรงพยาบาลชุมชนสรรคบุรี</v>
          </cell>
          <cell r="H72" t="str">
            <v>18050108</v>
          </cell>
          <cell r="I72">
            <v>18</v>
          </cell>
          <cell r="J72" t="str">
            <v>จังหวัดชัยนาท</v>
          </cell>
          <cell r="K72">
            <v>1805</v>
          </cell>
          <cell r="L72" t="str">
            <v>สรรคบุรี</v>
          </cell>
          <cell r="M72">
            <v>180501</v>
          </cell>
          <cell r="N72" t="str">
            <v>แพรกศรีราชา</v>
          </cell>
          <cell r="O72" t="str">
            <v>กลาง</v>
          </cell>
          <cell r="P72" t="str">
            <v>07</v>
          </cell>
          <cell r="Q72" t="str">
            <v>โรงพยาบาลชุมชน</v>
          </cell>
          <cell r="R72">
            <v>5</v>
          </cell>
          <cell r="S72">
            <v>30</v>
          </cell>
          <cell r="T72" t="str">
            <v>36</v>
          </cell>
          <cell r="U72" t="str">
            <v>21</v>
          </cell>
          <cell r="V72" t="str">
            <v>2.1 ทุติยภูมิระดับต้น</v>
          </cell>
        </row>
        <row r="73">
          <cell r="A73" t="str">
            <v>02</v>
          </cell>
          <cell r="B73" t="str">
            <v>21002</v>
          </cell>
          <cell r="C73" t="str">
            <v>กระทรวงสาธารณสุข สำนักงานปลัดกระทรวงสาธารณสุข</v>
          </cell>
          <cell r="D73" t="str">
            <v>001080600</v>
          </cell>
          <cell r="E73" t="str">
            <v>10806</v>
          </cell>
          <cell r="F73" t="str">
            <v>รพช.หันคา</v>
          </cell>
          <cell r="G73" t="str">
            <v>โรงพยาบาลชุมชนหันคา</v>
          </cell>
          <cell r="H73" t="str">
            <v>18060901</v>
          </cell>
          <cell r="I73">
            <v>18</v>
          </cell>
          <cell r="J73" t="str">
            <v>จังหวัดชัยนาท</v>
          </cell>
          <cell r="K73">
            <v>1806</v>
          </cell>
          <cell r="L73" t="str">
            <v>หันคา</v>
          </cell>
          <cell r="M73">
            <v>180609</v>
          </cell>
          <cell r="N73" t="str">
            <v>เด่นใหญ่</v>
          </cell>
          <cell r="O73" t="str">
            <v>กลาง</v>
          </cell>
          <cell r="P73" t="str">
            <v>07</v>
          </cell>
          <cell r="Q73" t="str">
            <v>โรงพยาบาลชุมชน</v>
          </cell>
          <cell r="R73">
            <v>5</v>
          </cell>
          <cell r="S73">
            <v>30</v>
          </cell>
          <cell r="T73" t="str">
            <v>45</v>
          </cell>
          <cell r="U73" t="str">
            <v>22</v>
          </cell>
          <cell r="V73" t="str">
            <v>2.2 ทุติยภูมิระดับกลาง</v>
          </cell>
        </row>
        <row r="74">
          <cell r="A74" t="str">
            <v>03</v>
          </cell>
          <cell r="B74" t="str">
            <v>21002</v>
          </cell>
          <cell r="C74" t="str">
            <v>กระทรวงสาธารณสุข สำนักงานปลัดกระทรวงสาธารณสุข</v>
          </cell>
          <cell r="D74" t="str">
            <v>001068500</v>
          </cell>
          <cell r="E74" t="str">
            <v>10685</v>
          </cell>
          <cell r="F74" t="str">
            <v>รพท.สมุทรปราการ</v>
          </cell>
          <cell r="G74" t="str">
            <v>โรงพยาบาลทั่วไปสมุทรปราการ</v>
          </cell>
          <cell r="H74" t="str">
            <v>11010100</v>
          </cell>
          <cell r="I74">
            <v>11</v>
          </cell>
          <cell r="J74" t="str">
            <v>จังหวัดสมุทรปราการ</v>
          </cell>
          <cell r="K74">
            <v>1101</v>
          </cell>
          <cell r="L74" t="str">
            <v>เมืองสมุทรปราการ</v>
          </cell>
          <cell r="M74">
            <v>110101</v>
          </cell>
          <cell r="N74" t="str">
            <v>ปากน้ำ</v>
          </cell>
          <cell r="O74" t="str">
            <v>กลาง</v>
          </cell>
          <cell r="P74" t="str">
            <v>06</v>
          </cell>
          <cell r="Q74" t="str">
            <v>โรงพยาบาลทั่วไป</v>
          </cell>
          <cell r="R74">
            <v>2</v>
          </cell>
          <cell r="S74">
            <v>385</v>
          </cell>
          <cell r="T74" t="str">
            <v>385</v>
          </cell>
          <cell r="U74" t="str">
            <v>31</v>
          </cell>
          <cell r="V74" t="str">
            <v>3.1 ตติยภูมิ</v>
          </cell>
        </row>
        <row r="75">
          <cell r="A75" t="str">
            <v>03</v>
          </cell>
          <cell r="B75" t="str">
            <v>21002</v>
          </cell>
          <cell r="C75" t="str">
            <v>กระทรวงสาธารณสุข สำนักงานปลัดกระทรวงสาธารณสุข</v>
          </cell>
          <cell r="D75" t="str">
            <v>001075200</v>
          </cell>
          <cell r="E75" t="str">
            <v>10752</v>
          </cell>
          <cell r="F75" t="str">
            <v>รพช.บางบ่อ</v>
          </cell>
          <cell r="G75" t="str">
            <v>โรงพยาบาลชุมชนบางบ่อ</v>
          </cell>
          <cell r="H75" t="str">
            <v>11020101</v>
          </cell>
          <cell r="I75">
            <v>11</v>
          </cell>
          <cell r="J75" t="str">
            <v>จังหวัดสมุทรปราการ</v>
          </cell>
          <cell r="K75">
            <v>1102</v>
          </cell>
          <cell r="L75" t="str">
            <v>บางบ่อ</v>
          </cell>
          <cell r="M75">
            <v>110204</v>
          </cell>
          <cell r="N75" t="str">
            <v>บางเพรียง</v>
          </cell>
          <cell r="O75" t="str">
            <v>กลาง</v>
          </cell>
          <cell r="P75" t="str">
            <v>07</v>
          </cell>
          <cell r="Q75" t="str">
            <v>โรงพยาบาลชุมชน</v>
          </cell>
          <cell r="R75">
            <v>4</v>
          </cell>
          <cell r="S75">
            <v>90</v>
          </cell>
          <cell r="T75" t="str">
            <v>90</v>
          </cell>
          <cell r="U75" t="str">
            <v>22</v>
          </cell>
          <cell r="V75" t="str">
            <v>2.2 ทุติยภูมิระดับกลาง</v>
          </cell>
        </row>
        <row r="76">
          <cell r="A76" t="str">
            <v>03</v>
          </cell>
          <cell r="B76" t="str">
            <v>21002</v>
          </cell>
          <cell r="C76" t="str">
            <v>กระทรวงสาธารณสุข สำนักงานปลัดกระทรวงสาธารณสุข</v>
          </cell>
          <cell r="D76" t="str">
            <v>001075300</v>
          </cell>
          <cell r="E76" t="str">
            <v>10753</v>
          </cell>
          <cell r="F76" t="str">
            <v>รพช.บางพลี</v>
          </cell>
          <cell r="G76" t="str">
            <v>โรงพยาบาลชุมชนบางพลี</v>
          </cell>
          <cell r="H76" t="str">
            <v>11030108</v>
          </cell>
          <cell r="I76">
            <v>11</v>
          </cell>
          <cell r="J76" t="str">
            <v>จังหวัดสมุทรปราการ</v>
          </cell>
          <cell r="K76">
            <v>1103</v>
          </cell>
          <cell r="L76" t="str">
            <v>บางพลี</v>
          </cell>
          <cell r="M76">
            <v>110301</v>
          </cell>
          <cell r="N76" t="str">
            <v>บางพลีใหญ่</v>
          </cell>
          <cell r="O76" t="str">
            <v>กลาง</v>
          </cell>
          <cell r="P76" t="str">
            <v>07</v>
          </cell>
          <cell r="Q76" t="str">
            <v>โรงพยาบาลชุมชน</v>
          </cell>
          <cell r="R76">
            <v>4</v>
          </cell>
          <cell r="S76">
            <v>60</v>
          </cell>
          <cell r="T76" t="str">
            <v>60</v>
          </cell>
          <cell r="U76" t="str">
            <v>22</v>
          </cell>
          <cell r="V76" t="str">
            <v>2.2 ทุติยภูมิระดับกลาง</v>
          </cell>
        </row>
        <row r="77">
          <cell r="A77" t="str">
            <v>03</v>
          </cell>
          <cell r="B77" t="str">
            <v>21002</v>
          </cell>
          <cell r="C77" t="str">
            <v>กระทรวงสาธารณสุข สำนักงานปลัดกระทรวงสาธารณสุข</v>
          </cell>
          <cell r="D77" t="str">
            <v>001075400</v>
          </cell>
          <cell r="E77" t="str">
            <v>10754</v>
          </cell>
          <cell r="F77" t="str">
            <v>รพช.บางจาก</v>
          </cell>
          <cell r="G77" t="str">
            <v>โรงพยาบาลชุมชนบางจาก</v>
          </cell>
          <cell r="H77" t="str">
            <v>11040108</v>
          </cell>
          <cell r="I77">
            <v>11</v>
          </cell>
          <cell r="J77" t="str">
            <v>จังหวัดสมุทรปราการ</v>
          </cell>
          <cell r="K77">
            <v>1104</v>
          </cell>
          <cell r="L77" t="str">
            <v>พระประแดง</v>
          </cell>
          <cell r="M77">
            <v>110403</v>
          </cell>
          <cell r="N77" t="str">
            <v>บางจาก</v>
          </cell>
          <cell r="O77" t="str">
            <v>กลาง</v>
          </cell>
          <cell r="P77" t="str">
            <v>07</v>
          </cell>
          <cell r="Q77" t="str">
            <v>โรงพยาบาลชุมชน</v>
          </cell>
          <cell r="R77">
            <v>5</v>
          </cell>
          <cell r="S77">
            <v>30</v>
          </cell>
          <cell r="T77" t="str">
            <v>30</v>
          </cell>
          <cell r="U77" t="str">
            <v>22</v>
          </cell>
          <cell r="V77" t="str">
            <v>2.2 ทุติยภูมิระดับกลาง</v>
          </cell>
        </row>
        <row r="78">
          <cell r="A78" t="str">
            <v>03</v>
          </cell>
          <cell r="B78" t="str">
            <v>21002</v>
          </cell>
          <cell r="C78" t="str">
            <v>กระทรวงสาธารณสุข สำนักงานปลัดกระทรวงสาธารณสุข</v>
          </cell>
          <cell r="D78" t="str">
            <v>001075500</v>
          </cell>
          <cell r="E78" t="str">
            <v>10755</v>
          </cell>
          <cell r="F78" t="str">
            <v>รพช.พระสมุทรเจดีย์</v>
          </cell>
          <cell r="G78" t="str">
            <v>โรงพยาบาลชุมชนพระสมุทรเจดีย์</v>
          </cell>
          <cell r="H78" t="str">
            <v>11050103</v>
          </cell>
          <cell r="I78">
            <v>11</v>
          </cell>
          <cell r="J78" t="str">
            <v>จังหวัดสมุทรปราการ</v>
          </cell>
          <cell r="K78">
            <v>1105</v>
          </cell>
          <cell r="L78" t="str">
            <v>พระสมุทรเจดีย์</v>
          </cell>
          <cell r="M78">
            <v>110504</v>
          </cell>
          <cell r="N78" t="str">
            <v>ปากคลองบางปลากด</v>
          </cell>
          <cell r="O78" t="str">
            <v>กลาง</v>
          </cell>
          <cell r="P78" t="str">
            <v>07</v>
          </cell>
          <cell r="Q78" t="str">
            <v>โรงพยาบาลชุมชน</v>
          </cell>
          <cell r="R78">
            <v>5</v>
          </cell>
          <cell r="S78">
            <v>30</v>
          </cell>
          <cell r="T78" t="str">
            <v>30</v>
          </cell>
          <cell r="U78" t="str">
            <v>22</v>
          </cell>
          <cell r="V78" t="str">
            <v>2.2 ทุติยภูมิระดับกลาง</v>
          </cell>
        </row>
        <row r="79">
          <cell r="A79" t="str">
            <v>03</v>
          </cell>
          <cell r="B79" t="str">
            <v>21002</v>
          </cell>
          <cell r="C79" t="str">
            <v>กระทรวงสาธารณสุข สำนักงานปลัดกระทรวงสาธารณสุข</v>
          </cell>
          <cell r="D79" t="str">
            <v>001069700</v>
          </cell>
          <cell r="E79" t="str">
            <v>10697</v>
          </cell>
          <cell r="F79" t="str">
            <v>รพท.เมืองฉะเชิงเทรา</v>
          </cell>
          <cell r="G79" t="str">
            <v>โรงพยาบาลทั่วไปเมืองฉะเชิงเทรา</v>
          </cell>
          <cell r="H79" t="str">
            <v>24010100</v>
          </cell>
          <cell r="I79">
            <v>24</v>
          </cell>
          <cell r="J79" t="str">
            <v>จังหวัดฉะเชิงเทรา</v>
          </cell>
          <cell r="K79">
            <v>2401</v>
          </cell>
          <cell r="L79" t="str">
            <v>เมืองฉะเชิงเทรา</v>
          </cell>
          <cell r="M79">
            <v>240101</v>
          </cell>
          <cell r="N79" t="str">
            <v>หน้าเมือง</v>
          </cell>
          <cell r="O79" t="str">
            <v>กลาง</v>
          </cell>
          <cell r="P79" t="str">
            <v>06</v>
          </cell>
          <cell r="Q79" t="str">
            <v>โรงพยาบาลทั่วไป</v>
          </cell>
          <cell r="R79">
            <v>2</v>
          </cell>
          <cell r="S79">
            <v>561</v>
          </cell>
          <cell r="T79" t="str">
            <v>503</v>
          </cell>
          <cell r="U79" t="str">
            <v>31</v>
          </cell>
          <cell r="V79" t="str">
            <v>3.1 ตติยภูมิ</v>
          </cell>
        </row>
        <row r="80">
          <cell r="A80" t="str">
            <v>03</v>
          </cell>
          <cell r="B80" t="str">
            <v>21002</v>
          </cell>
          <cell r="C80" t="str">
            <v>กระทรวงสาธารณสุข สำนักงานปลัดกระทรวงสาธารณสุข</v>
          </cell>
          <cell r="D80" t="str">
            <v>001083300</v>
          </cell>
          <cell r="E80" t="str">
            <v>10833</v>
          </cell>
          <cell r="F80" t="str">
            <v>รพช.ท่าตะเกียบ</v>
          </cell>
          <cell r="G80" t="str">
            <v>โรงพยาบาลชุมชนท่าตะเกียบ</v>
          </cell>
          <cell r="H80" t="str">
            <v>24100113</v>
          </cell>
          <cell r="I80">
            <v>24</v>
          </cell>
          <cell r="J80" t="str">
            <v>จังหวัดฉะเชิงเทรา</v>
          </cell>
          <cell r="K80">
            <v>2410</v>
          </cell>
          <cell r="L80" t="str">
            <v>ท่าตะเกียบ</v>
          </cell>
          <cell r="M80">
            <v>241002</v>
          </cell>
          <cell r="N80" t="str">
            <v>คลองตะเกรา</v>
          </cell>
          <cell r="O80" t="str">
            <v>กลาง</v>
          </cell>
          <cell r="P80" t="str">
            <v>07</v>
          </cell>
          <cell r="Q80" t="str">
            <v>โรงพยาบาลชุมชน</v>
          </cell>
          <cell r="R80">
            <v>5</v>
          </cell>
          <cell r="S80">
            <v>39</v>
          </cell>
          <cell r="T80" t="str">
            <v>30</v>
          </cell>
          <cell r="U80" t="str">
            <v>21</v>
          </cell>
          <cell r="V80" t="str">
            <v>2.1 ทุติยภูมิระดับต้น</v>
          </cell>
        </row>
        <row r="81">
          <cell r="A81" t="str">
            <v>03</v>
          </cell>
          <cell r="B81" t="str">
            <v>21002</v>
          </cell>
          <cell r="C81" t="str">
            <v>กระทรวงสาธารณสุข สำนักงานปลัดกระทรวงสาธารณสุข</v>
          </cell>
          <cell r="D81" t="str">
            <v>001085000</v>
          </cell>
          <cell r="E81" t="str">
            <v>10850</v>
          </cell>
          <cell r="F81" t="str">
            <v>รพช.บางคล้า</v>
          </cell>
          <cell r="G81" t="str">
            <v>โรงพยาบาลชุมชนบางคล้า</v>
          </cell>
          <cell r="H81" t="str">
            <v>24020901</v>
          </cell>
          <cell r="I81">
            <v>24</v>
          </cell>
          <cell r="J81" t="str">
            <v>จังหวัดฉะเชิงเทรา</v>
          </cell>
          <cell r="K81">
            <v>2402</v>
          </cell>
          <cell r="L81" t="str">
            <v>บางคล้า</v>
          </cell>
          <cell r="M81">
            <v>240209</v>
          </cell>
          <cell r="N81" t="str">
            <v>ปากน้ำ</v>
          </cell>
          <cell r="O81" t="str">
            <v>กลาง</v>
          </cell>
          <cell r="P81" t="str">
            <v>07</v>
          </cell>
          <cell r="Q81" t="str">
            <v>โรงพยาบาลชุมชน</v>
          </cell>
          <cell r="R81">
            <v>5</v>
          </cell>
          <cell r="S81">
            <v>30</v>
          </cell>
          <cell r="T81" t="str">
            <v>30</v>
          </cell>
          <cell r="U81" t="str">
            <v>21</v>
          </cell>
          <cell r="V81" t="str">
            <v>2.1 ทุติยภูมิระดับต้น</v>
          </cell>
        </row>
        <row r="82">
          <cell r="A82" t="str">
            <v>03</v>
          </cell>
          <cell r="B82" t="str">
            <v>21002</v>
          </cell>
          <cell r="C82" t="str">
            <v>กระทรวงสาธารณสุข สำนักงานปลัดกระทรวงสาธารณสุข</v>
          </cell>
          <cell r="D82" t="str">
            <v>001085100</v>
          </cell>
          <cell r="E82" t="str">
            <v>10851</v>
          </cell>
          <cell r="F82" t="str">
            <v>รพช.บางน้ำเปรี้ยว</v>
          </cell>
          <cell r="G82" t="str">
            <v>โรงพยาบาลชุมชนบางน้ำเปรี้ยว</v>
          </cell>
          <cell r="H82" t="str">
            <v>24030402</v>
          </cell>
          <cell r="I82">
            <v>24</v>
          </cell>
          <cell r="J82" t="str">
            <v>จังหวัดฉะเชิงเทรา</v>
          </cell>
          <cell r="K82">
            <v>2403</v>
          </cell>
          <cell r="L82" t="str">
            <v>บางน้ำเปรี้ยว</v>
          </cell>
          <cell r="M82">
            <v>240304</v>
          </cell>
          <cell r="N82" t="str">
            <v>หมอนทอง</v>
          </cell>
          <cell r="O82" t="str">
            <v>กลาง</v>
          </cell>
          <cell r="P82" t="str">
            <v>07</v>
          </cell>
          <cell r="Q82" t="str">
            <v>โรงพยาบาลชุมชน</v>
          </cell>
          <cell r="R82">
            <v>4</v>
          </cell>
          <cell r="S82">
            <v>64</v>
          </cell>
          <cell r="T82" t="str">
            <v>64</v>
          </cell>
          <cell r="U82" t="str">
            <v>22</v>
          </cell>
          <cell r="V82" t="str">
            <v>2.2 ทุติยภูมิระดับกลาง</v>
          </cell>
        </row>
        <row r="83">
          <cell r="A83" t="str">
            <v>03</v>
          </cell>
          <cell r="B83" t="str">
            <v>21002</v>
          </cell>
          <cell r="C83" t="str">
            <v>กระทรวงสาธารณสุข สำนักงานปลัดกระทรวงสาธารณสุข</v>
          </cell>
          <cell r="D83" t="str">
            <v>001085200</v>
          </cell>
          <cell r="E83" t="str">
            <v>10852</v>
          </cell>
          <cell r="F83" t="str">
            <v>รพช.บางปะกง</v>
          </cell>
          <cell r="G83" t="str">
            <v>โรงพยาบาลชุมชนบางปะกง</v>
          </cell>
          <cell r="H83" t="str">
            <v>24040113</v>
          </cell>
          <cell r="I83">
            <v>24</v>
          </cell>
          <cell r="J83" t="str">
            <v>จังหวัดฉะเชิงเทรา</v>
          </cell>
          <cell r="K83">
            <v>2404</v>
          </cell>
          <cell r="L83" t="str">
            <v>บางปะกง</v>
          </cell>
          <cell r="M83">
            <v>240401</v>
          </cell>
          <cell r="N83" t="str">
            <v>บางปะกง</v>
          </cell>
          <cell r="O83" t="str">
            <v>กลาง</v>
          </cell>
          <cell r="P83" t="str">
            <v>07</v>
          </cell>
          <cell r="Q83" t="str">
            <v>โรงพยาบาลชุมชน</v>
          </cell>
          <cell r="R83">
            <v>4</v>
          </cell>
          <cell r="S83">
            <v>70</v>
          </cell>
          <cell r="T83" t="str">
            <v>70</v>
          </cell>
          <cell r="U83" t="str">
            <v>22</v>
          </cell>
          <cell r="V83" t="str">
            <v>2.2 ทุติยภูมิระดับกลาง</v>
          </cell>
        </row>
        <row r="84">
          <cell r="A84" t="str">
            <v>03</v>
          </cell>
          <cell r="B84" t="str">
            <v>21002</v>
          </cell>
          <cell r="C84" t="str">
            <v>กระทรวงสาธารณสุข สำนักงานปลัดกระทรวงสาธารณสุข</v>
          </cell>
          <cell r="D84" t="str">
            <v>001085300</v>
          </cell>
          <cell r="E84" t="str">
            <v>10853</v>
          </cell>
          <cell r="F84" t="str">
            <v>รพช.บ้านโพธิ์</v>
          </cell>
          <cell r="G84" t="str">
            <v>โรงพยาบาลชุมชนบ้านโพธิ์</v>
          </cell>
          <cell r="H84" t="str">
            <v>24050101</v>
          </cell>
          <cell r="I84">
            <v>24</v>
          </cell>
          <cell r="J84" t="str">
            <v>จังหวัดฉะเชิงเทรา</v>
          </cell>
          <cell r="K84">
            <v>2405</v>
          </cell>
          <cell r="L84" t="str">
            <v>บ้านโพธิ์</v>
          </cell>
          <cell r="M84">
            <v>240501</v>
          </cell>
          <cell r="N84" t="str">
            <v>บ้านโพธิ์</v>
          </cell>
          <cell r="O84" t="str">
            <v>กลาง</v>
          </cell>
          <cell r="P84" t="str">
            <v>07</v>
          </cell>
          <cell r="Q84" t="str">
            <v>โรงพยาบาลชุมชน</v>
          </cell>
          <cell r="R84">
            <v>4</v>
          </cell>
          <cell r="S84">
            <v>40</v>
          </cell>
          <cell r="T84" t="str">
            <v>40</v>
          </cell>
          <cell r="U84" t="str">
            <v>21</v>
          </cell>
          <cell r="V84" t="str">
            <v>2.1 ทุติยภูมิระดับต้น</v>
          </cell>
        </row>
        <row r="85">
          <cell r="A85" t="str">
            <v>03</v>
          </cell>
          <cell r="B85" t="str">
            <v>21002</v>
          </cell>
          <cell r="C85" t="str">
            <v>กระทรวงสาธารณสุข สำนักงานปลัดกระทรวงสาธารณสุข</v>
          </cell>
          <cell r="D85" t="str">
            <v>001085400</v>
          </cell>
          <cell r="E85" t="str">
            <v>10854</v>
          </cell>
          <cell r="F85" t="str">
            <v>รพช.พนมสารคาม</v>
          </cell>
          <cell r="G85" t="str">
            <v>โรงพยาบาลชุมชนพนมสารคาม</v>
          </cell>
          <cell r="H85" t="str">
            <v>24060604</v>
          </cell>
          <cell r="I85">
            <v>24</v>
          </cell>
          <cell r="J85" t="str">
            <v>จังหวัดฉะเชิงเทรา</v>
          </cell>
          <cell r="K85">
            <v>2406</v>
          </cell>
          <cell r="L85" t="str">
            <v>พนมสารคาม</v>
          </cell>
          <cell r="M85">
            <v>240606</v>
          </cell>
          <cell r="N85" t="str">
            <v>ท่าถ่าน</v>
          </cell>
          <cell r="O85" t="str">
            <v>กลาง</v>
          </cell>
          <cell r="P85" t="str">
            <v>07</v>
          </cell>
          <cell r="Q85" t="str">
            <v>โรงพยาบาลชุมชน</v>
          </cell>
          <cell r="R85">
            <v>4</v>
          </cell>
          <cell r="S85">
            <v>90</v>
          </cell>
          <cell r="T85" t="str">
            <v>90</v>
          </cell>
          <cell r="U85" t="str">
            <v>22</v>
          </cell>
          <cell r="V85" t="str">
            <v>2.2 ทุติยภูมิระดับกลาง</v>
          </cell>
        </row>
        <row r="86">
          <cell r="A86" t="str">
            <v>03</v>
          </cell>
          <cell r="B86" t="str">
            <v>21002</v>
          </cell>
          <cell r="C86" t="str">
            <v>กระทรวงสาธารณสุข สำนักงานปลัดกระทรวงสาธารณสุข</v>
          </cell>
          <cell r="D86" t="str">
            <v>001085500</v>
          </cell>
          <cell r="E86" t="str">
            <v>10855</v>
          </cell>
          <cell r="F86" t="str">
            <v>รพช.สนามชัยเขต</v>
          </cell>
          <cell r="G86" t="str">
            <v>โรงพยาบาลชุมชนสนามชัยเขต</v>
          </cell>
          <cell r="H86" t="str">
            <v>24080104</v>
          </cell>
          <cell r="I86">
            <v>24</v>
          </cell>
          <cell r="J86" t="str">
            <v>จังหวัดฉะเชิงเทรา</v>
          </cell>
          <cell r="K86">
            <v>2408</v>
          </cell>
          <cell r="L86" t="str">
            <v>สนามชัยเขต</v>
          </cell>
          <cell r="M86">
            <v>240801</v>
          </cell>
          <cell r="N86" t="str">
            <v>คู้ยายหมี</v>
          </cell>
          <cell r="O86" t="str">
            <v>กลาง</v>
          </cell>
          <cell r="P86" t="str">
            <v>07</v>
          </cell>
          <cell r="Q86" t="str">
            <v>โรงพยาบาลชุมชน</v>
          </cell>
          <cell r="R86">
            <v>4</v>
          </cell>
          <cell r="S86">
            <v>99</v>
          </cell>
          <cell r="T86" t="str">
            <v>99</v>
          </cell>
          <cell r="U86" t="str">
            <v>22</v>
          </cell>
          <cell r="V86" t="str">
            <v>2.2 ทุติยภูมิระดับกลาง</v>
          </cell>
        </row>
        <row r="87">
          <cell r="A87" t="str">
            <v>03</v>
          </cell>
          <cell r="B87" t="str">
            <v>21002</v>
          </cell>
          <cell r="C87" t="str">
            <v>กระทรวงสาธารณสุข สำนักงานปลัดกระทรวงสาธารณสุข</v>
          </cell>
          <cell r="D87" t="str">
            <v>001085600</v>
          </cell>
          <cell r="E87" t="str">
            <v>10856</v>
          </cell>
          <cell r="F87" t="str">
            <v>รพช.แปลงยาว</v>
          </cell>
          <cell r="G87" t="str">
            <v>โรงพยาบาลชุมชนแปลงยาว</v>
          </cell>
          <cell r="H87" t="str">
            <v>24090204</v>
          </cell>
          <cell r="I87">
            <v>24</v>
          </cell>
          <cell r="J87" t="str">
            <v>จังหวัดฉะเชิงเทรา</v>
          </cell>
          <cell r="K87">
            <v>2409</v>
          </cell>
          <cell r="L87" t="str">
            <v>แปลงยาว</v>
          </cell>
          <cell r="M87">
            <v>240902</v>
          </cell>
          <cell r="N87" t="str">
            <v>วังเย็น</v>
          </cell>
          <cell r="O87" t="str">
            <v>กลาง</v>
          </cell>
          <cell r="P87" t="str">
            <v>07</v>
          </cell>
          <cell r="Q87" t="str">
            <v>โรงพยาบาลชุมชน</v>
          </cell>
          <cell r="R87">
            <v>4</v>
          </cell>
          <cell r="S87">
            <v>47</v>
          </cell>
          <cell r="T87" t="str">
            <v>47</v>
          </cell>
          <cell r="U87" t="str">
            <v>21</v>
          </cell>
          <cell r="V87" t="str">
            <v>2.1 ทุติยภูมิระดับต้น</v>
          </cell>
        </row>
        <row r="88">
          <cell r="A88" t="str">
            <v>03</v>
          </cell>
          <cell r="B88" t="str">
            <v>21002</v>
          </cell>
          <cell r="C88" t="str">
            <v>กระทรวงสาธารณสุข สำนักงานปลัดกระทรวงสาธารณสุข</v>
          </cell>
          <cell r="D88" t="str">
            <v>001374700</v>
          </cell>
          <cell r="E88" t="str">
            <v>13747</v>
          </cell>
          <cell r="F88" t="str">
            <v>รพช.ราชสาส์น</v>
          </cell>
          <cell r="G88" t="str">
            <v>โรงพยาบาลชุมชนราชสาส์น</v>
          </cell>
          <cell r="H88" t="str">
            <v>24070301</v>
          </cell>
          <cell r="I88">
            <v>24</v>
          </cell>
          <cell r="J88" t="str">
            <v>จังหวัดฉะเชิงเทรา</v>
          </cell>
          <cell r="K88">
            <v>2407</v>
          </cell>
          <cell r="L88" t="str">
            <v>ราชสาส์น</v>
          </cell>
          <cell r="M88">
            <v>240703</v>
          </cell>
          <cell r="N88" t="str">
            <v>ดงน้อย</v>
          </cell>
          <cell r="O88" t="str">
            <v>กลาง</v>
          </cell>
          <cell r="P88" t="str">
            <v>07</v>
          </cell>
          <cell r="Q88" t="str">
            <v>โรงพยาบาลชุมชน</v>
          </cell>
          <cell r="R88">
            <v>5</v>
          </cell>
          <cell r="S88">
            <v>30</v>
          </cell>
          <cell r="T88" t="str">
            <v>30</v>
          </cell>
          <cell r="U88" t="str">
            <v>21</v>
          </cell>
          <cell r="V88" t="str">
            <v>2.1 ทุติยภูมิระดับต้น</v>
          </cell>
        </row>
        <row r="89">
          <cell r="A89" t="str">
            <v>03</v>
          </cell>
          <cell r="B89" t="str">
            <v>21002</v>
          </cell>
          <cell r="C89" t="str">
            <v>กระทรวงสาธารณสุข สำนักงานปลัดกระทรวงสาธารณสุข</v>
          </cell>
          <cell r="D89" t="str">
            <v>001066500</v>
          </cell>
          <cell r="E89" t="str">
            <v>10665</v>
          </cell>
          <cell r="F89" t="str">
            <v>รพศ.เจ้าพระยาอภัยภูเบศร</v>
          </cell>
          <cell r="G89" t="str">
            <v>โรงพยาบาลศูนย์เจ้าพระยาอภัยภูเบศร</v>
          </cell>
          <cell r="H89" t="str">
            <v>25010512</v>
          </cell>
          <cell r="I89">
            <v>25</v>
          </cell>
          <cell r="J89" t="str">
            <v>จังหวัดปราจีนบุรี</v>
          </cell>
          <cell r="K89">
            <v>2501</v>
          </cell>
          <cell r="L89" t="str">
            <v>เมืองปราจีนบุรี</v>
          </cell>
          <cell r="M89">
            <v>250105</v>
          </cell>
          <cell r="N89" t="str">
            <v>ท่างาม</v>
          </cell>
          <cell r="O89" t="str">
            <v>กลาง</v>
          </cell>
          <cell r="P89" t="str">
            <v>05</v>
          </cell>
          <cell r="Q89" t="str">
            <v>โรงพยาบาลศูนย์</v>
          </cell>
          <cell r="R89">
            <v>1</v>
          </cell>
          <cell r="S89">
            <v>505</v>
          </cell>
          <cell r="T89" t="str">
            <v>505</v>
          </cell>
          <cell r="U89" t="str">
            <v>31</v>
          </cell>
          <cell r="V89" t="str">
            <v>3.1 ตติยภูมิ</v>
          </cell>
        </row>
        <row r="90">
          <cell r="A90" t="str">
            <v>03</v>
          </cell>
          <cell r="B90" t="str">
            <v>21002</v>
          </cell>
          <cell r="C90" t="str">
            <v>กระทรวงสาธารณสุข สำนักงานปลัดกระทรวงสาธารณสุข</v>
          </cell>
          <cell r="D90" t="str">
            <v>001085700</v>
          </cell>
          <cell r="E90" t="str">
            <v>10857</v>
          </cell>
          <cell r="F90" t="str">
            <v>รพช.กบินทร์บุรี</v>
          </cell>
          <cell r="G90" t="str">
            <v>โรงพยาบาลชุมชนกบินทร์บุรี</v>
          </cell>
          <cell r="H90" t="str">
            <v>25020105</v>
          </cell>
          <cell r="I90">
            <v>25</v>
          </cell>
          <cell r="J90" t="str">
            <v>จังหวัดปราจีนบุรี</v>
          </cell>
          <cell r="K90">
            <v>2502</v>
          </cell>
          <cell r="L90" t="str">
            <v>กบินทร์บุรี</v>
          </cell>
          <cell r="M90">
            <v>250201</v>
          </cell>
          <cell r="N90" t="str">
            <v>กบินทร์</v>
          </cell>
          <cell r="O90" t="str">
            <v>กลาง</v>
          </cell>
          <cell r="P90" t="str">
            <v>07</v>
          </cell>
          <cell r="Q90" t="str">
            <v>โรงพยาบาลชุมชน</v>
          </cell>
          <cell r="R90">
            <v>4</v>
          </cell>
          <cell r="S90">
            <v>120</v>
          </cell>
          <cell r="T90" t="str">
            <v>120</v>
          </cell>
          <cell r="U90" t="str">
            <v>21</v>
          </cell>
          <cell r="V90" t="str">
            <v>2.1 ทุติยภูมิระดับต้น</v>
          </cell>
        </row>
        <row r="91">
          <cell r="A91" t="str">
            <v>03</v>
          </cell>
          <cell r="B91" t="str">
            <v>21002</v>
          </cell>
          <cell r="C91" t="str">
            <v>กระทรวงสาธารณสุข สำนักงานปลัดกระทรวงสาธารณสุข</v>
          </cell>
          <cell r="D91" t="str">
            <v>001085800</v>
          </cell>
          <cell r="E91" t="str">
            <v>10858</v>
          </cell>
          <cell r="F91" t="str">
            <v>รพช.นาดี</v>
          </cell>
          <cell r="G91" t="str">
            <v>โรงพยาบาลชุมชนนาดี</v>
          </cell>
          <cell r="H91" t="str">
            <v>25030201</v>
          </cell>
          <cell r="I91">
            <v>25</v>
          </cell>
          <cell r="J91" t="str">
            <v>จังหวัดปราจีนบุรี</v>
          </cell>
          <cell r="K91">
            <v>2503</v>
          </cell>
          <cell r="L91" t="str">
            <v>นาดี</v>
          </cell>
          <cell r="M91">
            <v>250302</v>
          </cell>
          <cell r="N91" t="str">
            <v>สำพันตา</v>
          </cell>
          <cell r="O91" t="str">
            <v>กลาง</v>
          </cell>
          <cell r="P91" t="str">
            <v>07</v>
          </cell>
          <cell r="Q91" t="str">
            <v>โรงพยาบาลชุมชน</v>
          </cell>
          <cell r="R91">
            <v>4</v>
          </cell>
          <cell r="S91">
            <v>60</v>
          </cell>
          <cell r="T91" t="str">
            <v>60</v>
          </cell>
          <cell r="U91" t="str">
            <v>21</v>
          </cell>
          <cell r="V91" t="str">
            <v>2.1 ทุติยภูมิระดับต้น</v>
          </cell>
        </row>
        <row r="92">
          <cell r="A92" t="str">
            <v>03</v>
          </cell>
          <cell r="B92" t="str">
            <v>21002</v>
          </cell>
          <cell r="C92" t="str">
            <v>กระทรวงสาธารณสุข สำนักงานปลัดกระทรวงสาธารณสุข</v>
          </cell>
          <cell r="D92" t="str">
            <v>001085900</v>
          </cell>
          <cell r="E92" t="str">
            <v>10859</v>
          </cell>
          <cell r="F92" t="str">
            <v>รพช.บ้านสร้าง</v>
          </cell>
          <cell r="G92" t="str">
            <v>โรงพยาบาลชุมชนบ้านสร้าง</v>
          </cell>
          <cell r="H92" t="str">
            <v>25060201</v>
          </cell>
          <cell r="I92">
            <v>25</v>
          </cell>
          <cell r="J92" t="str">
            <v>จังหวัดปราจีนบุรี</v>
          </cell>
          <cell r="K92">
            <v>2506</v>
          </cell>
          <cell r="L92" t="str">
            <v>บ้านสร้าง</v>
          </cell>
          <cell r="M92">
            <v>250602</v>
          </cell>
          <cell r="N92" t="str">
            <v>บางกระเบา</v>
          </cell>
          <cell r="O92" t="str">
            <v>กลาง</v>
          </cell>
          <cell r="P92" t="str">
            <v>07</v>
          </cell>
          <cell r="Q92" t="str">
            <v>โรงพยาบาลชุมชน</v>
          </cell>
          <cell r="R92">
            <v>5</v>
          </cell>
          <cell r="S92">
            <v>30</v>
          </cell>
          <cell r="T92" t="str">
            <v>30</v>
          </cell>
          <cell r="U92" t="str">
            <v>21</v>
          </cell>
          <cell r="V92" t="str">
            <v>2.1 ทุติยภูมิระดับต้น</v>
          </cell>
        </row>
        <row r="93">
          <cell r="A93" t="str">
            <v>03</v>
          </cell>
          <cell r="B93" t="str">
            <v>21002</v>
          </cell>
          <cell r="C93" t="str">
            <v>กระทรวงสาธารณสุข สำนักงานปลัดกระทรวงสาธารณสุข</v>
          </cell>
          <cell r="D93" t="str">
            <v>001086000</v>
          </cell>
          <cell r="E93" t="str">
            <v>10860</v>
          </cell>
          <cell r="F93" t="str">
            <v>รพช.ประจันตคาม</v>
          </cell>
          <cell r="G93" t="str">
            <v>โรงพยาบาลชุมชนประจันตคาม</v>
          </cell>
          <cell r="H93" t="str">
            <v>25070104</v>
          </cell>
          <cell r="I93">
            <v>25</v>
          </cell>
          <cell r="J93" t="str">
            <v>จังหวัดปราจีนบุรี</v>
          </cell>
          <cell r="K93">
            <v>2507</v>
          </cell>
          <cell r="L93" t="str">
            <v>ประจันตคาม</v>
          </cell>
          <cell r="M93">
            <v>250701</v>
          </cell>
          <cell r="N93" t="str">
            <v>ประจันตคาม</v>
          </cell>
          <cell r="O93" t="str">
            <v>กลาง</v>
          </cell>
          <cell r="P93" t="str">
            <v>07</v>
          </cell>
          <cell r="Q93" t="str">
            <v>โรงพยาบาลชุมชน</v>
          </cell>
          <cell r="R93">
            <v>5</v>
          </cell>
          <cell r="S93">
            <v>30</v>
          </cell>
          <cell r="T93" t="str">
            <v>30</v>
          </cell>
          <cell r="U93" t="str">
            <v>21</v>
          </cell>
          <cell r="V93" t="str">
            <v>2.1 ทุติยภูมิระดับต้น</v>
          </cell>
        </row>
        <row r="94">
          <cell r="A94" t="str">
            <v>03</v>
          </cell>
          <cell r="B94" t="str">
            <v>21002</v>
          </cell>
          <cell r="C94" t="str">
            <v>กระทรวงสาธารณสุข สำนักงานปลัดกระทรวงสาธารณสุข</v>
          </cell>
          <cell r="D94" t="str">
            <v>001086100</v>
          </cell>
          <cell r="E94" t="str">
            <v>10861</v>
          </cell>
          <cell r="F94" t="str">
            <v>รพช.ศรีมหาโพธิ</v>
          </cell>
          <cell r="G94" t="str">
            <v>โรงพยาบาลชุมชนศรีมหาโพธิ</v>
          </cell>
          <cell r="H94" t="str">
            <v>25080109</v>
          </cell>
          <cell r="I94">
            <v>25</v>
          </cell>
          <cell r="J94" t="str">
            <v>จังหวัดปราจีนบุรี</v>
          </cell>
          <cell r="K94">
            <v>2508</v>
          </cell>
          <cell r="L94" t="str">
            <v>ศรีมหาโพธิ</v>
          </cell>
          <cell r="M94">
            <v>250801</v>
          </cell>
          <cell r="N94" t="str">
            <v>ศรีมหาโพธิ</v>
          </cell>
          <cell r="O94" t="str">
            <v>กลาง</v>
          </cell>
          <cell r="P94" t="str">
            <v>07</v>
          </cell>
          <cell r="Q94" t="str">
            <v>โรงพยาบาลชุมชน</v>
          </cell>
          <cell r="R94">
            <v>4</v>
          </cell>
          <cell r="S94">
            <v>60</v>
          </cell>
          <cell r="T94" t="str">
            <v>60</v>
          </cell>
          <cell r="U94" t="str">
            <v>21</v>
          </cell>
          <cell r="V94" t="str">
            <v>2.1 ทุติยภูมิระดับต้น</v>
          </cell>
        </row>
        <row r="95">
          <cell r="A95" t="str">
            <v>03</v>
          </cell>
          <cell r="B95" t="str">
            <v>21002</v>
          </cell>
          <cell r="C95" t="str">
            <v>กระทรวงสาธารณสุข สำนักงานปลัดกระทรวงสาธารณสุข</v>
          </cell>
          <cell r="D95" t="str">
            <v>001086200</v>
          </cell>
          <cell r="E95" t="str">
            <v>10862</v>
          </cell>
          <cell r="F95" t="str">
            <v>รพช.ศรีมโหสถ</v>
          </cell>
          <cell r="G95" t="str">
            <v>โรงพยาบาลชุมชนศรีมโหสถ</v>
          </cell>
          <cell r="H95" t="str">
            <v>25090104</v>
          </cell>
          <cell r="I95">
            <v>25</v>
          </cell>
          <cell r="J95" t="str">
            <v>จังหวัดปราจีนบุรี</v>
          </cell>
          <cell r="K95">
            <v>2509</v>
          </cell>
          <cell r="L95" t="str">
            <v>ศรีมโหสถ</v>
          </cell>
          <cell r="M95">
            <v>250901</v>
          </cell>
          <cell r="N95" t="str">
            <v>โคกปีบ</v>
          </cell>
          <cell r="O95" t="str">
            <v>กลาง</v>
          </cell>
          <cell r="P95" t="str">
            <v>07</v>
          </cell>
          <cell r="Q95" t="str">
            <v>โรงพยาบาลชุมชน</v>
          </cell>
          <cell r="R95">
            <v>5</v>
          </cell>
          <cell r="S95">
            <v>30</v>
          </cell>
          <cell r="T95" t="str">
            <v>30</v>
          </cell>
          <cell r="U95" t="str">
            <v>21</v>
          </cell>
          <cell r="V95" t="str">
            <v>2.1 ทุติยภูมิระดับต้น</v>
          </cell>
        </row>
        <row r="96">
          <cell r="A96" t="str">
            <v>03</v>
          </cell>
          <cell r="B96" t="str">
            <v>21002</v>
          </cell>
          <cell r="C96" t="str">
            <v>กระทรวงสาธารณสุข สำนักงานปลัดกระทรวงสาธารณสุข</v>
          </cell>
          <cell r="D96" t="str">
            <v>001069800</v>
          </cell>
          <cell r="E96" t="str">
            <v>10698</v>
          </cell>
          <cell r="F96" t="str">
            <v>รพท.นครนายก</v>
          </cell>
          <cell r="G96" t="str">
            <v>โรงพยาบาลทั่วไปนครนายก</v>
          </cell>
          <cell r="H96" t="str">
            <v>26010106</v>
          </cell>
          <cell r="I96">
            <v>26</v>
          </cell>
          <cell r="J96" t="str">
            <v>จังหวัดนครนายก</v>
          </cell>
          <cell r="K96">
            <v>2601</v>
          </cell>
          <cell r="L96" t="str">
            <v>เมืองนครนายก</v>
          </cell>
          <cell r="M96">
            <v>260101</v>
          </cell>
          <cell r="N96" t="str">
            <v>นครนายก</v>
          </cell>
          <cell r="O96" t="str">
            <v>กลาง</v>
          </cell>
          <cell r="P96" t="str">
            <v>06</v>
          </cell>
          <cell r="Q96" t="str">
            <v>โรงพยาบาลทั่วไป</v>
          </cell>
          <cell r="R96">
            <v>2</v>
          </cell>
          <cell r="S96">
            <v>314</v>
          </cell>
          <cell r="T96" t="str">
            <v>314</v>
          </cell>
          <cell r="U96" t="str">
            <v>23</v>
          </cell>
          <cell r="V96" t="str">
            <v>2.3 ทุติยภูมิระดับสูง</v>
          </cell>
        </row>
        <row r="97">
          <cell r="A97" t="str">
            <v>03</v>
          </cell>
          <cell r="B97" t="str">
            <v>21002</v>
          </cell>
          <cell r="C97" t="str">
            <v>กระทรวงสาธารณสุข สำนักงานปลัดกระทรวงสาธารณสุข</v>
          </cell>
          <cell r="D97" t="str">
            <v>001086300</v>
          </cell>
          <cell r="E97" t="str">
            <v>10863</v>
          </cell>
          <cell r="F97" t="str">
            <v>รพช.ปากพลี</v>
          </cell>
          <cell r="G97" t="str">
            <v>โรงพยาบาลชุมชนปากพลี</v>
          </cell>
          <cell r="H97" t="str">
            <v>26020304</v>
          </cell>
          <cell r="I97">
            <v>26</v>
          </cell>
          <cell r="J97" t="str">
            <v>จังหวัดนครนายก</v>
          </cell>
          <cell r="K97">
            <v>2602</v>
          </cell>
          <cell r="L97" t="str">
            <v>ปากพลี</v>
          </cell>
          <cell r="M97">
            <v>260203</v>
          </cell>
          <cell r="N97" t="str">
            <v>ปากพลี</v>
          </cell>
          <cell r="O97" t="str">
            <v>กลาง</v>
          </cell>
          <cell r="P97" t="str">
            <v>07</v>
          </cell>
          <cell r="Q97" t="str">
            <v>โรงพยาบาลชุมชน</v>
          </cell>
          <cell r="R97">
            <v>5</v>
          </cell>
          <cell r="S97">
            <v>10</v>
          </cell>
          <cell r="T97" t="str">
            <v>10</v>
          </cell>
          <cell r="U97" t="str">
            <v>21</v>
          </cell>
          <cell r="V97" t="str">
            <v>2.1 ทุติยภูมิระดับต้น</v>
          </cell>
        </row>
        <row r="98">
          <cell r="A98" t="str">
            <v>03</v>
          </cell>
          <cell r="B98" t="str">
            <v>21002</v>
          </cell>
          <cell r="C98" t="str">
            <v>กระทรวงสาธารณสุข สำนักงานปลัดกระทรวงสาธารณสุข</v>
          </cell>
          <cell r="D98" t="str">
            <v>001086400</v>
          </cell>
          <cell r="E98" t="str">
            <v>10864</v>
          </cell>
          <cell r="F98" t="str">
            <v>รพช.บ้านนา</v>
          </cell>
          <cell r="G98" t="str">
            <v>โรงพยาบาลชุมชนบ้านนา</v>
          </cell>
          <cell r="H98" t="str">
            <v>26030704</v>
          </cell>
          <cell r="I98">
            <v>26</v>
          </cell>
          <cell r="J98" t="str">
            <v>จังหวัดนครนายก</v>
          </cell>
          <cell r="K98">
            <v>2603</v>
          </cell>
          <cell r="L98" t="str">
            <v>บ้านนา</v>
          </cell>
          <cell r="M98">
            <v>260307</v>
          </cell>
          <cell r="N98" t="str">
            <v>พิกุลออก</v>
          </cell>
          <cell r="O98" t="str">
            <v>กลาง</v>
          </cell>
          <cell r="P98" t="str">
            <v>07</v>
          </cell>
          <cell r="Q98" t="str">
            <v>โรงพยาบาลชุมชน</v>
          </cell>
          <cell r="R98">
            <v>4</v>
          </cell>
          <cell r="S98">
            <v>70</v>
          </cell>
          <cell r="T98" t="str">
            <v>70</v>
          </cell>
          <cell r="U98" t="str">
            <v>22</v>
          </cell>
          <cell r="V98" t="str">
            <v>2.2 ทุติยภูมิระดับกลาง</v>
          </cell>
        </row>
        <row r="99">
          <cell r="A99" t="str">
            <v>03</v>
          </cell>
          <cell r="B99" t="str">
            <v>21002</v>
          </cell>
          <cell r="C99" t="str">
            <v>กระทรวงสาธารณสุข สำนักงานปลัดกระทรวงสาธารณสุข</v>
          </cell>
          <cell r="D99" t="str">
            <v>001086500</v>
          </cell>
          <cell r="E99" t="str">
            <v>10865</v>
          </cell>
          <cell r="F99" t="str">
            <v>รพช.องครักษ์</v>
          </cell>
          <cell r="G99" t="str">
            <v>โรงพยาบาลชุมชนองครักษ์</v>
          </cell>
          <cell r="H99" t="str">
            <v>26040904</v>
          </cell>
          <cell r="I99">
            <v>26</v>
          </cell>
          <cell r="J99" t="str">
            <v>จังหวัดนครนายก</v>
          </cell>
          <cell r="K99">
            <v>2604</v>
          </cell>
          <cell r="L99" t="str">
            <v>องครักษ์</v>
          </cell>
          <cell r="M99">
            <v>260409</v>
          </cell>
          <cell r="N99" t="str">
            <v>องครักษ์</v>
          </cell>
          <cell r="O99" t="str">
            <v>กลาง</v>
          </cell>
          <cell r="P99" t="str">
            <v>07</v>
          </cell>
          <cell r="Q99" t="str">
            <v>โรงพยาบาลชุมชน</v>
          </cell>
          <cell r="R99">
            <v>4</v>
          </cell>
          <cell r="S99">
            <v>40</v>
          </cell>
          <cell r="T99" t="str">
            <v>40</v>
          </cell>
          <cell r="U99" t="str">
            <v>22</v>
          </cell>
          <cell r="V99" t="str">
            <v>2.2 ทุติยภูมิระดับกลาง</v>
          </cell>
        </row>
        <row r="100">
          <cell r="A100" t="str">
            <v>03</v>
          </cell>
          <cell r="B100" t="str">
            <v>21002</v>
          </cell>
          <cell r="C100" t="str">
            <v>กระทรวงสาธารณสุข สำนักงานปลัดกระทรวงสาธารณสุข</v>
          </cell>
          <cell r="D100" t="str">
            <v>001069900</v>
          </cell>
          <cell r="E100" t="str">
            <v>10699</v>
          </cell>
          <cell r="F100" t="str">
            <v>รพท.สมเด็จพระยุพราชสระแก้ว</v>
          </cell>
          <cell r="G100" t="str">
            <v>โรงพยาบาลทั่วไปสมเด็จพระยุพราชสระแก้ว</v>
          </cell>
          <cell r="H100" t="str">
            <v>27010102</v>
          </cell>
          <cell r="I100">
            <v>27</v>
          </cell>
          <cell r="J100" t="str">
            <v>จังหวัดสระแก้ว</v>
          </cell>
          <cell r="K100">
            <v>2701</v>
          </cell>
          <cell r="L100" t="str">
            <v>เมืองสระแก้ว</v>
          </cell>
          <cell r="M100">
            <v>270101</v>
          </cell>
          <cell r="N100" t="str">
            <v>สระแก้ว</v>
          </cell>
          <cell r="O100" t="str">
            <v>กลาง</v>
          </cell>
          <cell r="P100" t="str">
            <v>06</v>
          </cell>
          <cell r="Q100" t="str">
            <v>โรงพยาบาลทั่วไป</v>
          </cell>
          <cell r="R100">
            <v>3</v>
          </cell>
          <cell r="S100">
            <v>225</v>
          </cell>
          <cell r="T100" t="str">
            <v>225</v>
          </cell>
          <cell r="U100" t="str">
            <v>23</v>
          </cell>
          <cell r="V100" t="str">
            <v>2.3 ทุติยภูมิระดับสูง</v>
          </cell>
        </row>
        <row r="101">
          <cell r="A101" t="str">
            <v>03</v>
          </cell>
          <cell r="B101" t="str">
            <v>21002</v>
          </cell>
          <cell r="C101" t="str">
            <v>กระทรวงสาธารณสุข สำนักงานปลัดกระทรวงสาธารณสุข</v>
          </cell>
          <cell r="D101" t="str">
            <v>001086600</v>
          </cell>
          <cell r="E101" t="str">
            <v>10866</v>
          </cell>
          <cell r="F101" t="str">
            <v>รพช.คลองหาด</v>
          </cell>
          <cell r="G101" t="str">
            <v>โรงพยาบาลชุมชนคลองหาด</v>
          </cell>
          <cell r="H101" t="str">
            <v>27020101</v>
          </cell>
          <cell r="I101">
            <v>27</v>
          </cell>
          <cell r="J101" t="str">
            <v>จังหวัดสระแก้ว</v>
          </cell>
          <cell r="K101">
            <v>2702</v>
          </cell>
          <cell r="L101" t="str">
            <v>คลองหาด</v>
          </cell>
          <cell r="M101">
            <v>270201</v>
          </cell>
          <cell r="N101" t="str">
            <v>คลองหาด</v>
          </cell>
          <cell r="O101" t="str">
            <v>กลาง</v>
          </cell>
          <cell r="P101" t="str">
            <v>07</v>
          </cell>
          <cell r="Q101" t="str">
            <v>โรงพยาบาลชุมชน</v>
          </cell>
          <cell r="R101">
            <v>5</v>
          </cell>
          <cell r="S101">
            <v>30</v>
          </cell>
          <cell r="T101" t="str">
            <v>30</v>
          </cell>
          <cell r="U101" t="str">
            <v>21</v>
          </cell>
          <cell r="V101" t="str">
            <v>2.1 ทุติยภูมิระดับต้น</v>
          </cell>
        </row>
        <row r="102">
          <cell r="A102" t="str">
            <v>03</v>
          </cell>
          <cell r="B102" t="str">
            <v>21002</v>
          </cell>
          <cell r="C102" t="str">
            <v>กระทรวงสาธารณสุข สำนักงานปลัดกระทรวงสาธารณสุข</v>
          </cell>
          <cell r="D102" t="str">
            <v>001086700</v>
          </cell>
          <cell r="E102" t="str">
            <v>10867</v>
          </cell>
          <cell r="F102" t="str">
            <v>รพช.ตาพระยา</v>
          </cell>
          <cell r="G102" t="str">
            <v>โรงพยาบาลชุมชนตาพระยา</v>
          </cell>
          <cell r="H102" t="str">
            <v>27030101</v>
          </cell>
          <cell r="I102">
            <v>27</v>
          </cell>
          <cell r="J102" t="str">
            <v>จังหวัดสระแก้ว</v>
          </cell>
          <cell r="K102">
            <v>2703</v>
          </cell>
          <cell r="L102" t="str">
            <v>ตาพระยา</v>
          </cell>
          <cell r="M102">
            <v>270301</v>
          </cell>
          <cell r="N102" t="str">
            <v>ตาพระยา</v>
          </cell>
          <cell r="O102" t="str">
            <v>กลาง</v>
          </cell>
          <cell r="P102" t="str">
            <v>07</v>
          </cell>
          <cell r="Q102" t="str">
            <v>โรงพยาบาลชุมชน</v>
          </cell>
          <cell r="R102">
            <v>4</v>
          </cell>
          <cell r="S102">
            <v>46</v>
          </cell>
          <cell r="T102" t="str">
            <v>30</v>
          </cell>
          <cell r="U102" t="str">
            <v>21</v>
          </cell>
          <cell r="V102" t="str">
            <v>2.1 ทุติยภูมิระดับต้น</v>
          </cell>
        </row>
        <row r="103">
          <cell r="A103" t="str">
            <v>03</v>
          </cell>
          <cell r="B103" t="str">
            <v>21002</v>
          </cell>
          <cell r="C103" t="str">
            <v>กระทรวงสาธารณสุข สำนักงานปลัดกระทรวงสาธารณสุข</v>
          </cell>
          <cell r="D103" t="str">
            <v>001086800</v>
          </cell>
          <cell r="E103" t="str">
            <v>10868</v>
          </cell>
          <cell r="F103" t="str">
            <v>รพช.วังน้ำเย็น</v>
          </cell>
          <cell r="G103" t="str">
            <v>โรงพยาบาลชุมชนวังน้ำเย็น</v>
          </cell>
          <cell r="H103" t="str">
            <v>27040106</v>
          </cell>
          <cell r="I103">
            <v>27</v>
          </cell>
          <cell r="J103" t="str">
            <v>จังหวัดสระแก้ว</v>
          </cell>
          <cell r="K103">
            <v>2704</v>
          </cell>
          <cell r="L103" t="str">
            <v>วังน้ำเย็น</v>
          </cell>
          <cell r="M103">
            <v>270401</v>
          </cell>
          <cell r="N103" t="str">
            <v>วังน้ำเย็น</v>
          </cell>
          <cell r="O103" t="str">
            <v>กลาง</v>
          </cell>
          <cell r="P103" t="str">
            <v>07</v>
          </cell>
          <cell r="Q103" t="str">
            <v>โรงพยาบาลชุมชน</v>
          </cell>
          <cell r="R103">
            <v>4</v>
          </cell>
          <cell r="S103">
            <v>60</v>
          </cell>
          <cell r="T103" t="str">
            <v>60</v>
          </cell>
          <cell r="U103" t="str">
            <v>21</v>
          </cell>
          <cell r="V103" t="str">
            <v>2.1 ทุติยภูมิระดับต้น</v>
          </cell>
        </row>
        <row r="104">
          <cell r="A104" t="str">
            <v>03</v>
          </cell>
          <cell r="B104" t="str">
            <v>21002</v>
          </cell>
          <cell r="C104" t="str">
            <v>กระทรวงสาธารณสุข สำนักงานปลัดกระทรวงสาธารณสุข</v>
          </cell>
          <cell r="D104" t="str">
            <v>001086900</v>
          </cell>
          <cell r="E104" t="str">
            <v>10869</v>
          </cell>
          <cell r="F104" t="str">
            <v>รพช.วัฒนานคร</v>
          </cell>
          <cell r="G104" t="str">
            <v>โรงพยาบาลชุมชนวัฒนานคร</v>
          </cell>
          <cell r="H104" t="str">
            <v>27050111</v>
          </cell>
          <cell r="I104">
            <v>27</v>
          </cell>
          <cell r="J104" t="str">
            <v>จังหวัดสระแก้ว</v>
          </cell>
          <cell r="K104">
            <v>2705</v>
          </cell>
          <cell r="L104" t="str">
            <v>วัฒนานคร</v>
          </cell>
          <cell r="M104">
            <v>270501</v>
          </cell>
          <cell r="N104" t="str">
            <v>วัฒนานคร</v>
          </cell>
          <cell r="O104" t="str">
            <v>กลาง</v>
          </cell>
          <cell r="P104" t="str">
            <v>07</v>
          </cell>
          <cell r="Q104" t="str">
            <v>โรงพยาบาลชุมชน</v>
          </cell>
          <cell r="R104">
            <v>4</v>
          </cell>
          <cell r="S104">
            <v>60</v>
          </cell>
          <cell r="T104" t="str">
            <v>60</v>
          </cell>
          <cell r="U104" t="str">
            <v>21</v>
          </cell>
          <cell r="V104" t="str">
            <v>2.1 ทุติยภูมิระดับต้น</v>
          </cell>
        </row>
        <row r="105">
          <cell r="A105" t="str">
            <v>03</v>
          </cell>
          <cell r="B105" t="str">
            <v>21002</v>
          </cell>
          <cell r="C105" t="str">
            <v>กระทรวงสาธารณสุข สำนักงานปลัดกระทรวงสาธารณสุข</v>
          </cell>
          <cell r="D105" t="str">
            <v>001087000</v>
          </cell>
          <cell r="E105" t="str">
            <v>10870</v>
          </cell>
          <cell r="F105" t="str">
            <v>รพช.อรัญประเทศ</v>
          </cell>
          <cell r="G105" t="str">
            <v>โรงพยาบาลชุมชนอรัญประเทศ</v>
          </cell>
          <cell r="H105" t="str">
            <v>27060101</v>
          </cell>
          <cell r="I105">
            <v>27</v>
          </cell>
          <cell r="J105" t="str">
            <v>จังหวัดสระแก้ว</v>
          </cell>
          <cell r="K105">
            <v>2706</v>
          </cell>
          <cell r="L105" t="str">
            <v>อรัญประเทศ</v>
          </cell>
          <cell r="M105">
            <v>270601</v>
          </cell>
          <cell r="N105" t="str">
            <v>อรัญประเทศ</v>
          </cell>
          <cell r="O105" t="str">
            <v>กลาง</v>
          </cell>
          <cell r="P105" t="str">
            <v>07</v>
          </cell>
          <cell r="Q105" t="str">
            <v>โรงพยาบาลชุมชน</v>
          </cell>
          <cell r="R105">
            <v>4</v>
          </cell>
          <cell r="S105">
            <v>120</v>
          </cell>
          <cell r="T105" t="str">
            <v>120</v>
          </cell>
          <cell r="U105" t="str">
            <v>23</v>
          </cell>
          <cell r="V105" t="str">
            <v>2.3 ทุติยภูมิระดับสูง</v>
          </cell>
        </row>
        <row r="106">
          <cell r="A106" t="str">
            <v>03</v>
          </cell>
          <cell r="B106" t="str">
            <v>21002</v>
          </cell>
          <cell r="C106" t="str">
            <v>กระทรวงสาธารณสุข สำนักงานปลัดกระทรวงสาธารณสุข</v>
          </cell>
          <cell r="D106" t="str">
            <v>001381700</v>
          </cell>
          <cell r="E106" t="str">
            <v>13817</v>
          </cell>
          <cell r="F106" t="str">
            <v>รพช.เขาฉกรรจ์</v>
          </cell>
          <cell r="G106" t="str">
            <v>โรงพยาบาลชุมชนเขาฉกรรจ์</v>
          </cell>
          <cell r="H106" t="str">
            <v>27070106</v>
          </cell>
          <cell r="I106">
            <v>27</v>
          </cell>
          <cell r="J106" t="str">
            <v>จังหวัดสระแก้ว</v>
          </cell>
          <cell r="K106">
            <v>2707</v>
          </cell>
          <cell r="L106" t="str">
            <v>เขาฉกรรจ์</v>
          </cell>
          <cell r="M106">
            <v>270701</v>
          </cell>
          <cell r="N106" t="str">
            <v>เขาฉกรรจ์</v>
          </cell>
          <cell r="O106" t="str">
            <v>กลาง</v>
          </cell>
          <cell r="P106" t="str">
            <v>07</v>
          </cell>
          <cell r="Q106" t="str">
            <v>โรงพยาบาลชุมชน</v>
          </cell>
          <cell r="R106">
            <v>5</v>
          </cell>
          <cell r="S106">
            <v>30</v>
          </cell>
          <cell r="T106" t="str">
            <v>30</v>
          </cell>
          <cell r="U106" t="str">
            <v>21</v>
          </cell>
          <cell r="V106" t="str">
            <v>2.1 ทุติยภูมิระดับต้น</v>
          </cell>
        </row>
        <row r="107">
          <cell r="A107" t="str">
            <v>04</v>
          </cell>
          <cell r="B107" t="str">
            <v>21002</v>
          </cell>
          <cell r="C107" t="str">
            <v>กระทรวงสาธารณสุข สำนักงานปลัดกระทรวงสาธารณสุข</v>
          </cell>
          <cell r="D107" t="str">
            <v>001067700</v>
          </cell>
          <cell r="E107" t="str">
            <v>10677</v>
          </cell>
          <cell r="F107" t="str">
            <v>รพศ.ราชบุรี</v>
          </cell>
          <cell r="G107" t="str">
            <v>โรงพยาบาลศูนย์ราชบุรี</v>
          </cell>
          <cell r="H107" t="str">
            <v>70010101</v>
          </cell>
          <cell r="I107">
            <v>70</v>
          </cell>
          <cell r="J107" t="str">
            <v>จังหวัดราชบุรี</v>
          </cell>
          <cell r="K107">
            <v>7001</v>
          </cell>
          <cell r="L107" t="str">
            <v>เมืองราชบุรี</v>
          </cell>
          <cell r="M107">
            <v>700101</v>
          </cell>
          <cell r="N107" t="str">
            <v>หน้าเมือง</v>
          </cell>
          <cell r="O107" t="str">
            <v>กลาง</v>
          </cell>
          <cell r="P107" t="str">
            <v>05</v>
          </cell>
          <cell r="Q107" t="str">
            <v>โรงพยาบาลศูนย์</v>
          </cell>
          <cell r="R107">
            <v>1</v>
          </cell>
          <cell r="S107">
            <v>855</v>
          </cell>
          <cell r="T107" t="str">
            <v>855</v>
          </cell>
          <cell r="U107" t="str">
            <v>31</v>
          </cell>
          <cell r="V107" t="str">
            <v>3.1 ตติยภูมิ</v>
          </cell>
        </row>
        <row r="108">
          <cell r="A108" t="str">
            <v>04</v>
          </cell>
          <cell r="B108" t="str">
            <v>21002</v>
          </cell>
          <cell r="C108" t="str">
            <v>กระทรวงสาธารณสุข สำนักงานปลัดกระทรวงสาธารณสุข</v>
          </cell>
          <cell r="D108" t="str">
            <v>001072800</v>
          </cell>
          <cell r="E108" t="str">
            <v>10728</v>
          </cell>
          <cell r="F108" t="str">
            <v>รพท.ดำเนินสะดวก</v>
          </cell>
          <cell r="G108" t="str">
            <v>โรงพยาบาลทั่วไปดำเนินสะดวก</v>
          </cell>
          <cell r="H108" t="str">
            <v>70041104</v>
          </cell>
          <cell r="I108">
            <v>70</v>
          </cell>
          <cell r="J108" t="str">
            <v>จังหวัดราชบุรี</v>
          </cell>
          <cell r="K108">
            <v>7004</v>
          </cell>
          <cell r="L108" t="str">
            <v>ดำเนินสะดวก</v>
          </cell>
          <cell r="M108">
            <v>700411</v>
          </cell>
          <cell r="N108" t="str">
            <v>ท่านัด</v>
          </cell>
          <cell r="O108" t="str">
            <v>กลาง</v>
          </cell>
          <cell r="P108" t="str">
            <v>06</v>
          </cell>
          <cell r="Q108" t="str">
            <v>โรงพยาบาลทั่วไป</v>
          </cell>
          <cell r="R108">
            <v>2</v>
          </cell>
          <cell r="S108">
            <v>304</v>
          </cell>
          <cell r="T108" t="str">
            <v>420</v>
          </cell>
          <cell r="U108" t="str">
            <v>23</v>
          </cell>
          <cell r="V108" t="str">
            <v>2.3 ทุติยภูมิระดับสูง</v>
          </cell>
        </row>
        <row r="109">
          <cell r="A109" t="str">
            <v>04</v>
          </cell>
          <cell r="B109" t="str">
            <v>21002</v>
          </cell>
          <cell r="C109" t="str">
            <v>กระทรวงสาธารณสุข สำนักงานปลัดกระทรวงสาธารณสุข</v>
          </cell>
          <cell r="D109" t="str">
            <v>001072900</v>
          </cell>
          <cell r="E109" t="str">
            <v>10729</v>
          </cell>
          <cell r="F109" t="str">
            <v>รพท.บ้านโป่ง</v>
          </cell>
          <cell r="G109" t="str">
            <v>โรงพยาบาลทั่วไปบ้านโป่ง</v>
          </cell>
          <cell r="H109" t="str">
            <v>70050101</v>
          </cell>
          <cell r="I109">
            <v>70</v>
          </cell>
          <cell r="J109" t="str">
            <v>จังหวัดราชบุรี</v>
          </cell>
          <cell r="K109">
            <v>7005</v>
          </cell>
          <cell r="L109" t="str">
            <v>บ้านโป่ง</v>
          </cell>
          <cell r="M109">
            <v>700501</v>
          </cell>
          <cell r="N109" t="str">
            <v>บ้านโป่ง</v>
          </cell>
          <cell r="O109" t="str">
            <v>กลาง</v>
          </cell>
          <cell r="P109" t="str">
            <v>06</v>
          </cell>
          <cell r="Q109" t="str">
            <v>โรงพยาบาลทั่วไป</v>
          </cell>
          <cell r="R109">
            <v>2</v>
          </cell>
          <cell r="S109">
            <v>362</v>
          </cell>
          <cell r="T109" t="str">
            <v>360</v>
          </cell>
          <cell r="U109" t="str">
            <v>23</v>
          </cell>
          <cell r="V109" t="str">
            <v>2.3 ทุติยภูมิระดับสูง</v>
          </cell>
        </row>
        <row r="110">
          <cell r="A110" t="str">
            <v>04</v>
          </cell>
          <cell r="B110" t="str">
            <v>21002</v>
          </cell>
          <cell r="C110" t="str">
            <v>กระทรวงสาธารณสุข สำนักงานปลัดกระทรวงสาธารณสุข</v>
          </cell>
          <cell r="D110" t="str">
            <v>001073000</v>
          </cell>
          <cell r="E110" t="str">
            <v>10730</v>
          </cell>
          <cell r="F110" t="str">
            <v>รพท.โพธาราม</v>
          </cell>
          <cell r="G110" t="str">
            <v>โรงพยาบาลทั่วไปโพธาราม</v>
          </cell>
          <cell r="H110" t="str">
            <v>70070100</v>
          </cell>
          <cell r="I110">
            <v>70</v>
          </cell>
          <cell r="J110" t="str">
            <v>จังหวัดราชบุรี</v>
          </cell>
          <cell r="K110">
            <v>7007</v>
          </cell>
          <cell r="L110" t="str">
            <v>โพธาราม</v>
          </cell>
          <cell r="M110">
            <v>700701</v>
          </cell>
          <cell r="N110" t="str">
            <v>โพธาราม</v>
          </cell>
          <cell r="O110" t="str">
            <v>กลาง</v>
          </cell>
          <cell r="P110" t="str">
            <v>06</v>
          </cell>
          <cell r="Q110" t="str">
            <v>โรงพยาบาลทั่วไป</v>
          </cell>
          <cell r="R110">
            <v>2</v>
          </cell>
          <cell r="S110">
            <v>340</v>
          </cell>
          <cell r="T110" t="str">
            <v>340</v>
          </cell>
          <cell r="U110" t="str">
            <v>23</v>
          </cell>
          <cell r="V110" t="str">
            <v>2.3 ทุติยภูมิระดับสูง</v>
          </cell>
        </row>
        <row r="111">
          <cell r="A111" t="str">
            <v>04</v>
          </cell>
          <cell r="B111" t="str">
            <v>21002</v>
          </cell>
          <cell r="C111" t="str">
            <v>กระทรวงสาธารณสุข สำนักงานปลัดกระทรวงสาธารณสุข</v>
          </cell>
          <cell r="D111" t="str">
            <v>001127300</v>
          </cell>
          <cell r="E111" t="str">
            <v>11273</v>
          </cell>
          <cell r="F111" t="str">
            <v>รพช.สวนผึ้ง</v>
          </cell>
          <cell r="G111" t="str">
            <v>โรงพยาบาลชุมชนสวนผึ้ง</v>
          </cell>
          <cell r="H111" t="str">
            <v>70030405</v>
          </cell>
          <cell r="I111">
            <v>70</v>
          </cell>
          <cell r="J111" t="str">
            <v>จังหวัดราชบุรี</v>
          </cell>
          <cell r="K111">
            <v>7003</v>
          </cell>
          <cell r="L111" t="str">
            <v>สวนผึ้ง</v>
          </cell>
          <cell r="M111">
            <v>700304</v>
          </cell>
          <cell r="N111" t="str">
            <v>ท่าเคย</v>
          </cell>
          <cell r="O111" t="str">
            <v>กลาง</v>
          </cell>
          <cell r="P111" t="str">
            <v>07</v>
          </cell>
          <cell r="Q111" t="str">
            <v>โรงพยาบาลชุมชน</v>
          </cell>
          <cell r="R111">
            <v>4</v>
          </cell>
          <cell r="S111">
            <v>36</v>
          </cell>
          <cell r="T111" t="str">
            <v>30</v>
          </cell>
          <cell r="U111" t="str">
            <v>21</v>
          </cell>
          <cell r="V111" t="str">
            <v>2.1 ทุติยภูมิระดับต้น</v>
          </cell>
        </row>
        <row r="112">
          <cell r="A112" t="str">
            <v>04</v>
          </cell>
          <cell r="B112" t="str">
            <v>21002</v>
          </cell>
          <cell r="C112" t="str">
            <v>กระทรวงสาธารณสุข สำนักงานปลัดกระทรวงสาธารณสุข</v>
          </cell>
          <cell r="D112" t="str">
            <v>001127400</v>
          </cell>
          <cell r="E112" t="str">
            <v>11274</v>
          </cell>
          <cell r="F112" t="str">
            <v>รพช.บางแพ</v>
          </cell>
          <cell r="G112" t="str">
            <v>โรงพยาบาลชุมชนบางแพ</v>
          </cell>
          <cell r="H112" t="str">
            <v>70060205</v>
          </cell>
          <cell r="I112">
            <v>70</v>
          </cell>
          <cell r="J112" t="str">
            <v>จังหวัดราชบุรี</v>
          </cell>
          <cell r="K112">
            <v>7006</v>
          </cell>
          <cell r="L112" t="str">
            <v>บางแพ</v>
          </cell>
          <cell r="M112">
            <v>700602</v>
          </cell>
          <cell r="N112" t="str">
            <v>วังเย็น</v>
          </cell>
          <cell r="O112" t="str">
            <v>กลาง</v>
          </cell>
          <cell r="P112" t="str">
            <v>07</v>
          </cell>
          <cell r="Q112" t="str">
            <v>โรงพยาบาลชุมชน</v>
          </cell>
          <cell r="R112">
            <v>4</v>
          </cell>
          <cell r="S112">
            <v>48</v>
          </cell>
          <cell r="T112" t="str">
            <v>60</v>
          </cell>
          <cell r="U112" t="str">
            <v>21</v>
          </cell>
          <cell r="V112" t="str">
            <v>2.1 ทุติยภูมิระดับต้น</v>
          </cell>
        </row>
        <row r="113">
          <cell r="A113" t="str">
            <v>04</v>
          </cell>
          <cell r="B113" t="str">
            <v>21002</v>
          </cell>
          <cell r="C113" t="str">
            <v>กระทรวงสาธารณสุข สำนักงานปลัดกระทรวงสาธารณสุข</v>
          </cell>
          <cell r="D113" t="str">
            <v>001127500</v>
          </cell>
          <cell r="E113" t="str">
            <v>11275</v>
          </cell>
          <cell r="F113" t="str">
            <v>รพช.เจ็ดเสมียน</v>
          </cell>
          <cell r="G113" t="str">
            <v>โรงพยาบาลชุมชนเจ็ดเสมียน</v>
          </cell>
          <cell r="H113" t="str">
            <v>70070902</v>
          </cell>
          <cell r="I113">
            <v>70</v>
          </cell>
          <cell r="J113" t="str">
            <v>จังหวัดราชบุรี</v>
          </cell>
          <cell r="K113">
            <v>7007</v>
          </cell>
          <cell r="L113" t="str">
            <v>โพธาราม</v>
          </cell>
          <cell r="M113">
            <v>700709</v>
          </cell>
          <cell r="N113" t="str">
            <v>เจ็ดเสมียน</v>
          </cell>
          <cell r="O113" t="str">
            <v>กลาง</v>
          </cell>
          <cell r="P113" t="str">
            <v>07</v>
          </cell>
          <cell r="Q113" t="str">
            <v>โรงพยาบาลชุมชน</v>
          </cell>
          <cell r="R113">
            <v>5</v>
          </cell>
          <cell r="S113">
            <v>30</v>
          </cell>
          <cell r="T113" t="str">
            <v>30</v>
          </cell>
          <cell r="U113" t="str">
            <v>21</v>
          </cell>
          <cell r="V113" t="str">
            <v>2.1 ทุติยภูมิระดับต้น</v>
          </cell>
        </row>
        <row r="114">
          <cell r="A114" t="str">
            <v>04</v>
          </cell>
          <cell r="B114" t="str">
            <v>21002</v>
          </cell>
          <cell r="C114" t="str">
            <v>กระทรวงสาธารณสุข สำนักงานปลัดกระทรวงสาธารณสุข</v>
          </cell>
          <cell r="D114" t="str">
            <v>001127600</v>
          </cell>
          <cell r="E114" t="str">
            <v>11276</v>
          </cell>
          <cell r="F114" t="str">
            <v>รพช.ปากท่อ</v>
          </cell>
          <cell r="G114" t="str">
            <v>โรงพยาบาลชุมชนปากท่อ</v>
          </cell>
          <cell r="H114" t="str">
            <v>70080508</v>
          </cell>
          <cell r="I114">
            <v>70</v>
          </cell>
          <cell r="J114" t="str">
            <v>จังหวัดราชบุรี</v>
          </cell>
          <cell r="K114">
            <v>7008</v>
          </cell>
          <cell r="L114" t="str">
            <v>ปากท่อ</v>
          </cell>
          <cell r="M114">
            <v>700805</v>
          </cell>
          <cell r="N114" t="str">
            <v>ปากท่อ</v>
          </cell>
          <cell r="O114" t="str">
            <v>กลาง</v>
          </cell>
          <cell r="P114" t="str">
            <v>07</v>
          </cell>
          <cell r="Q114" t="str">
            <v>โรงพยาบาลชุมชน</v>
          </cell>
          <cell r="R114">
            <v>4</v>
          </cell>
          <cell r="S114">
            <v>60</v>
          </cell>
          <cell r="T114" t="str">
            <v>30</v>
          </cell>
          <cell r="U114" t="str">
            <v>21</v>
          </cell>
          <cell r="V114" t="str">
            <v>2.1 ทุติยภูมิระดับต้น</v>
          </cell>
        </row>
        <row r="115">
          <cell r="A115" t="str">
            <v>04</v>
          </cell>
          <cell r="B115" t="str">
            <v>21002</v>
          </cell>
          <cell r="C115" t="str">
            <v>กระทรวงสาธารณสุข สำนักงานปลัดกระทรวงสาธารณสุข</v>
          </cell>
          <cell r="D115" t="str">
            <v>001127700</v>
          </cell>
          <cell r="E115" t="str">
            <v>11277</v>
          </cell>
          <cell r="F115" t="str">
            <v>รพช.วัดเพลง</v>
          </cell>
          <cell r="G115" t="str">
            <v>โรงพยาบาลชุมชนวัดเพลง</v>
          </cell>
          <cell r="H115" t="str">
            <v>70090305</v>
          </cell>
          <cell r="I115">
            <v>70</v>
          </cell>
          <cell r="J115" t="str">
            <v>จังหวัดราชบุรี</v>
          </cell>
          <cell r="K115">
            <v>7009</v>
          </cell>
          <cell r="L115" t="str">
            <v>วัดเพลง</v>
          </cell>
          <cell r="M115">
            <v>700903</v>
          </cell>
          <cell r="N115" t="str">
            <v>วัดเพลง</v>
          </cell>
          <cell r="O115" t="str">
            <v>กลาง</v>
          </cell>
          <cell r="P115" t="str">
            <v>07</v>
          </cell>
          <cell r="Q115" t="str">
            <v>โรงพยาบาลชุมชน</v>
          </cell>
          <cell r="R115">
            <v>4</v>
          </cell>
          <cell r="S115">
            <v>52</v>
          </cell>
          <cell r="T115" t="str">
            <v>30</v>
          </cell>
          <cell r="U115" t="str">
            <v>22</v>
          </cell>
          <cell r="V115" t="str">
            <v>2.2 ทุติยภูมิระดับกลาง</v>
          </cell>
        </row>
        <row r="116">
          <cell r="A116" t="str">
            <v>04</v>
          </cell>
          <cell r="B116" t="str">
            <v>21002</v>
          </cell>
          <cell r="C116" t="str">
            <v>กระทรวงสาธารณสุข สำนักงานปลัดกระทรวงสาธารณสุข</v>
          </cell>
          <cell r="D116" t="str">
            <v>001145800</v>
          </cell>
          <cell r="E116" t="str">
            <v>11458</v>
          </cell>
          <cell r="F116" t="str">
            <v>รพร.จอมบึง</v>
          </cell>
          <cell r="G116" t="str">
            <v>โรงพยาบาลสมเด็จพระยุพราชจอมบึง</v>
          </cell>
          <cell r="H116" t="str">
            <v>70020108</v>
          </cell>
          <cell r="I116">
            <v>70</v>
          </cell>
          <cell r="J116" t="str">
            <v>จังหวัดราชบุรี</v>
          </cell>
          <cell r="K116">
            <v>7002</v>
          </cell>
          <cell r="L116" t="str">
            <v>จอมบึง</v>
          </cell>
          <cell r="M116">
            <v>700201</v>
          </cell>
          <cell r="N116" t="str">
            <v>จอมบึง</v>
          </cell>
          <cell r="O116" t="str">
            <v>กลาง</v>
          </cell>
          <cell r="P116" t="str">
            <v>07</v>
          </cell>
          <cell r="Q116" t="str">
            <v>โรงพยาบาลชุมชน</v>
          </cell>
          <cell r="R116">
            <v>4</v>
          </cell>
          <cell r="S116">
            <v>60</v>
          </cell>
          <cell r="T116" t="str">
            <v>60</v>
          </cell>
          <cell r="U116" t="str">
            <v>21</v>
          </cell>
          <cell r="V116" t="str">
            <v>2.1 ทุติยภูมิระดับต้น</v>
          </cell>
        </row>
        <row r="117">
          <cell r="A117" t="str">
            <v>04</v>
          </cell>
          <cell r="B117" t="str">
            <v>21002</v>
          </cell>
          <cell r="C117" t="str">
            <v>กระทรวงสาธารณสุข สำนักงานปลัดกระทรวงสาธารณสุข</v>
          </cell>
          <cell r="D117" t="str">
            <v>001073100</v>
          </cell>
          <cell r="E117" t="str">
            <v>10731</v>
          </cell>
          <cell r="F117" t="str">
            <v>รพท.พหลพลพยุหเสนา</v>
          </cell>
          <cell r="G117" t="str">
            <v>โรงพยาบาลทั่วไปพหลพลพยุหเสนา</v>
          </cell>
          <cell r="H117" t="str">
            <v>71010303</v>
          </cell>
          <cell r="I117">
            <v>71</v>
          </cell>
          <cell r="J117" t="str">
            <v>จังหวัดกาญจนบุรี</v>
          </cell>
          <cell r="K117">
            <v>7101</v>
          </cell>
          <cell r="L117" t="str">
            <v>เมืองกาญจนบุรี</v>
          </cell>
          <cell r="M117">
            <v>710103</v>
          </cell>
          <cell r="N117" t="str">
            <v>ปากแพรก</v>
          </cell>
          <cell r="O117" t="str">
            <v>กลาง</v>
          </cell>
          <cell r="P117" t="str">
            <v>06</v>
          </cell>
          <cell r="Q117" t="str">
            <v>โรงพยาบาลทั่วไป</v>
          </cell>
          <cell r="R117">
            <v>2</v>
          </cell>
          <cell r="S117">
            <v>578</v>
          </cell>
          <cell r="T117" t="str">
            <v>578</v>
          </cell>
          <cell r="U117" t="str">
            <v>23</v>
          </cell>
          <cell r="V117" t="str">
            <v>2.3 ทุติยภูมิระดับสูง</v>
          </cell>
        </row>
        <row r="118">
          <cell r="A118" t="str">
            <v>04</v>
          </cell>
          <cell r="B118" t="str">
            <v>21002</v>
          </cell>
          <cell r="C118" t="str">
            <v>กระทรวงสาธารณสุข สำนักงานปลัดกระทรวงสาธารณสุข</v>
          </cell>
          <cell r="D118" t="str">
            <v>001073200</v>
          </cell>
          <cell r="E118" t="str">
            <v>10732</v>
          </cell>
          <cell r="F118" t="str">
            <v>รพท.มะการักษ์</v>
          </cell>
          <cell r="G118" t="str">
            <v>โรงพยาบาลทั่วไปมะการักษ์</v>
          </cell>
          <cell r="H118" t="str">
            <v>71050604</v>
          </cell>
          <cell r="I118">
            <v>71</v>
          </cell>
          <cell r="J118" t="str">
            <v>จังหวัดกาญจนบุรี</v>
          </cell>
          <cell r="K118">
            <v>7105</v>
          </cell>
          <cell r="L118" t="str">
            <v>ท่ามะกา</v>
          </cell>
          <cell r="M118">
            <v>710506</v>
          </cell>
          <cell r="N118" t="str">
            <v>ท่ามะกา</v>
          </cell>
          <cell r="O118" t="str">
            <v>กลาง</v>
          </cell>
          <cell r="P118" t="str">
            <v>06</v>
          </cell>
          <cell r="Q118" t="str">
            <v>โรงพยาบาลทั่วไป</v>
          </cell>
          <cell r="R118">
            <v>3</v>
          </cell>
          <cell r="S118">
            <v>240</v>
          </cell>
          <cell r="T118" t="str">
            <v>240</v>
          </cell>
          <cell r="U118" t="str">
            <v>23</v>
          </cell>
          <cell r="V118" t="str">
            <v>2.3 ทุติยภูมิระดับสูง</v>
          </cell>
        </row>
        <row r="119">
          <cell r="A119" t="str">
            <v>04</v>
          </cell>
          <cell r="B119" t="str">
            <v>21002</v>
          </cell>
          <cell r="C119" t="str">
            <v>กระทรวงสาธารณสุข สำนักงานปลัดกระทรวงสาธารณสุข</v>
          </cell>
          <cell r="D119" t="str">
            <v>001127800</v>
          </cell>
          <cell r="E119" t="str">
            <v>11278</v>
          </cell>
          <cell r="F119" t="str">
            <v>รพช.ไทรโยค</v>
          </cell>
          <cell r="G119" t="str">
            <v>โรงพยาบาลชุมชนไทรโยค</v>
          </cell>
          <cell r="H119" t="str">
            <v>71020101</v>
          </cell>
          <cell r="I119">
            <v>71</v>
          </cell>
          <cell r="J119" t="str">
            <v>จังหวัดกาญจนบุรี</v>
          </cell>
          <cell r="K119">
            <v>7102</v>
          </cell>
          <cell r="L119" t="str">
            <v>ไทรโยค</v>
          </cell>
          <cell r="M119">
            <v>710201</v>
          </cell>
          <cell r="N119" t="str">
            <v>ลุ่มสุ่ม</v>
          </cell>
          <cell r="O119" t="str">
            <v>กลาง</v>
          </cell>
          <cell r="P119" t="str">
            <v>07</v>
          </cell>
          <cell r="Q119" t="str">
            <v>โรงพยาบาลชุมชน</v>
          </cell>
          <cell r="R119">
            <v>4</v>
          </cell>
          <cell r="S119">
            <v>60</v>
          </cell>
          <cell r="T119" t="str">
            <v>60</v>
          </cell>
          <cell r="U119" t="str">
            <v>21</v>
          </cell>
          <cell r="V119" t="str">
            <v>2.1 ทุติยภูมิระดับต้น</v>
          </cell>
        </row>
        <row r="120">
          <cell r="A120" t="str">
            <v>04</v>
          </cell>
          <cell r="B120" t="str">
            <v>21002</v>
          </cell>
          <cell r="C120" t="str">
            <v>กระทรวงสาธารณสุข สำนักงานปลัดกระทรวงสาธารณสุข</v>
          </cell>
          <cell r="D120" t="str">
            <v>001127900</v>
          </cell>
          <cell r="E120" t="str">
            <v>11279</v>
          </cell>
          <cell r="F120" t="str">
            <v>รพช.สมเด็จพระปิยะมหาราช</v>
          </cell>
          <cell r="G120" t="str">
            <v>โรงพยาบาลชุมชนสมเด็จพระปิยะมหาราช</v>
          </cell>
          <cell r="H120" t="str">
            <v>71020407</v>
          </cell>
          <cell r="I120">
            <v>71</v>
          </cell>
          <cell r="J120" t="str">
            <v>จังหวัดกาญจนบุรี</v>
          </cell>
          <cell r="K120">
            <v>7102</v>
          </cell>
          <cell r="L120" t="str">
            <v>ไทรโยค</v>
          </cell>
          <cell r="M120">
            <v>710204</v>
          </cell>
          <cell r="N120" t="str">
            <v>ไทรโยค</v>
          </cell>
          <cell r="O120" t="str">
            <v>กลาง</v>
          </cell>
          <cell r="P120" t="str">
            <v>07</v>
          </cell>
          <cell r="Q120" t="str">
            <v>โรงพยาบาลชุมชน</v>
          </cell>
          <cell r="R120">
            <v>5</v>
          </cell>
          <cell r="S120">
            <v>30</v>
          </cell>
          <cell r="T120" t="str">
            <v>30</v>
          </cell>
          <cell r="U120" t="str">
            <v>21</v>
          </cell>
          <cell r="V120" t="str">
            <v>2.1 ทุติยภูมิระดับต้น</v>
          </cell>
        </row>
        <row r="121">
          <cell r="A121" t="str">
            <v>04</v>
          </cell>
          <cell r="B121" t="str">
            <v>21002</v>
          </cell>
          <cell r="C121" t="str">
            <v>กระทรวงสาธารณสุข สำนักงานปลัดกระทรวงสาธารณสุข</v>
          </cell>
          <cell r="D121" t="str">
            <v>001128000</v>
          </cell>
          <cell r="E121" t="str">
            <v>11280</v>
          </cell>
          <cell r="F121" t="str">
            <v>รพช.บ่อพลอย</v>
          </cell>
          <cell r="G121" t="str">
            <v>โรงพยาบาลชุมชนบ่อพลอย</v>
          </cell>
          <cell r="H121" t="str">
            <v>71030101</v>
          </cell>
          <cell r="I121">
            <v>71</v>
          </cell>
          <cell r="J121" t="str">
            <v>จังหวัดกาญจนบุรี</v>
          </cell>
          <cell r="K121">
            <v>7103</v>
          </cell>
          <cell r="L121" t="str">
            <v>บ่อพลอย</v>
          </cell>
          <cell r="M121">
            <v>710301</v>
          </cell>
          <cell r="N121" t="str">
            <v>บ่อพลอย</v>
          </cell>
          <cell r="O121" t="str">
            <v>กลาง</v>
          </cell>
          <cell r="P121" t="str">
            <v>07</v>
          </cell>
          <cell r="Q121" t="str">
            <v>โรงพยาบาลชุมชน</v>
          </cell>
          <cell r="R121">
            <v>4</v>
          </cell>
          <cell r="S121">
            <v>70</v>
          </cell>
          <cell r="T121" t="str">
            <v>70</v>
          </cell>
          <cell r="U121" t="str">
            <v>22</v>
          </cell>
          <cell r="V121" t="str">
            <v>2.2 ทุติยภูมิระดับกลาง</v>
          </cell>
        </row>
        <row r="122">
          <cell r="A122" t="str">
            <v>04</v>
          </cell>
          <cell r="B122" t="str">
            <v>21002</v>
          </cell>
          <cell r="C122" t="str">
            <v>กระทรวงสาธารณสุข สำนักงานปลัดกระทรวงสาธารณสุข</v>
          </cell>
          <cell r="D122" t="str">
            <v>001128100</v>
          </cell>
          <cell r="E122" t="str">
            <v>11281</v>
          </cell>
          <cell r="F122" t="str">
            <v>รพช.ท่ากระดาน</v>
          </cell>
          <cell r="G122" t="str">
            <v>โรงพยาบาลชุมชนท่ากระดาน</v>
          </cell>
          <cell r="H122" t="str">
            <v>71040402</v>
          </cell>
          <cell r="I122">
            <v>71</v>
          </cell>
          <cell r="J122" t="str">
            <v>จังหวัดกาญจนบุรี</v>
          </cell>
          <cell r="K122">
            <v>7104</v>
          </cell>
          <cell r="L122" t="str">
            <v>ศรีสวัสดิ์</v>
          </cell>
          <cell r="M122">
            <v>710404</v>
          </cell>
          <cell r="N122" t="str">
            <v>ท่ากระดาน</v>
          </cell>
          <cell r="O122" t="str">
            <v>กลาง</v>
          </cell>
          <cell r="P122" t="str">
            <v>07</v>
          </cell>
          <cell r="Q122" t="str">
            <v>โรงพยาบาลชุมชน</v>
          </cell>
          <cell r="R122">
            <v>5</v>
          </cell>
          <cell r="S122">
            <v>30</v>
          </cell>
          <cell r="T122" t="str">
            <v>30</v>
          </cell>
          <cell r="U122" t="str">
            <v>21</v>
          </cell>
          <cell r="V122" t="str">
            <v>2.1 ทุติยภูมิระดับต้น</v>
          </cell>
        </row>
        <row r="123">
          <cell r="A123" t="str">
            <v>04</v>
          </cell>
          <cell r="B123" t="str">
            <v>21002</v>
          </cell>
          <cell r="C123" t="str">
            <v>กระทรวงสาธารณสุข สำนักงานปลัดกระทรวงสาธารณสุข</v>
          </cell>
          <cell r="D123" t="str">
            <v>001128200</v>
          </cell>
          <cell r="E123" t="str">
            <v>11282</v>
          </cell>
          <cell r="F123" t="str">
            <v>รพช.ท่าม่วง</v>
          </cell>
          <cell r="G123" t="str">
            <v>โรงพยาบาลชุมชนท่าม่วง</v>
          </cell>
          <cell r="H123" t="str">
            <v>71060103</v>
          </cell>
          <cell r="I123">
            <v>71</v>
          </cell>
          <cell r="J123" t="str">
            <v>จังหวัดกาญจนบุรี</v>
          </cell>
          <cell r="K123">
            <v>7106</v>
          </cell>
          <cell r="L123" t="str">
            <v>ท่าม่วง</v>
          </cell>
          <cell r="M123">
            <v>710601</v>
          </cell>
          <cell r="N123" t="str">
            <v>ท่าม่วง</v>
          </cell>
          <cell r="O123" t="str">
            <v>กลาง</v>
          </cell>
          <cell r="P123" t="str">
            <v>07</v>
          </cell>
          <cell r="Q123" t="str">
            <v>โรงพยาบาลชุมชน</v>
          </cell>
          <cell r="R123">
            <v>4</v>
          </cell>
          <cell r="S123">
            <v>120</v>
          </cell>
          <cell r="T123" t="str">
            <v>120</v>
          </cell>
          <cell r="U123" t="str">
            <v>22</v>
          </cell>
          <cell r="V123" t="str">
            <v>2.2 ทุติยภูมิระดับกลาง</v>
          </cell>
        </row>
        <row r="124">
          <cell r="A124" t="str">
            <v>04</v>
          </cell>
          <cell r="B124" t="str">
            <v>21002</v>
          </cell>
          <cell r="C124" t="str">
            <v>กระทรวงสาธารณสุข สำนักงานปลัดกระทรวงสาธารณสุข</v>
          </cell>
          <cell r="D124" t="str">
            <v>001128300</v>
          </cell>
          <cell r="E124" t="str">
            <v>11283</v>
          </cell>
          <cell r="F124" t="str">
            <v>รพช.ทองผาภูมิ</v>
          </cell>
          <cell r="G124" t="str">
            <v>โรงพยาบาลชุมชนทองผาภูมิ</v>
          </cell>
          <cell r="H124" t="str">
            <v>71070101</v>
          </cell>
          <cell r="I124">
            <v>71</v>
          </cell>
          <cell r="J124" t="str">
            <v>จังหวัดกาญจนบุรี</v>
          </cell>
          <cell r="K124">
            <v>7107</v>
          </cell>
          <cell r="L124" t="str">
            <v>ทองผาภูมิ</v>
          </cell>
          <cell r="M124">
            <v>710701</v>
          </cell>
          <cell r="N124" t="str">
            <v>ท่าขนุน</v>
          </cell>
          <cell r="O124" t="str">
            <v>กลาง</v>
          </cell>
          <cell r="P124" t="str">
            <v>07</v>
          </cell>
          <cell r="Q124" t="str">
            <v>โรงพยาบาลชุมชน</v>
          </cell>
          <cell r="R124">
            <v>4</v>
          </cell>
          <cell r="S124">
            <v>90</v>
          </cell>
          <cell r="T124" t="str">
            <v>90</v>
          </cell>
          <cell r="U124" t="str">
            <v>22</v>
          </cell>
          <cell r="V124" t="str">
            <v>2.2 ทุติยภูมิระดับกลาง</v>
          </cell>
        </row>
        <row r="125">
          <cell r="A125" t="str">
            <v>04</v>
          </cell>
          <cell r="B125" t="str">
            <v>21002</v>
          </cell>
          <cell r="C125" t="str">
            <v>กระทรวงสาธารณสุข สำนักงานปลัดกระทรวงสาธารณสุข</v>
          </cell>
          <cell r="D125" t="str">
            <v>001128400</v>
          </cell>
          <cell r="E125" t="str">
            <v>11284</v>
          </cell>
          <cell r="F125" t="str">
            <v>รพช.สังขละบุรี</v>
          </cell>
          <cell r="G125" t="str">
            <v>โรงพยาบาลชุมชนสังขละบุรี</v>
          </cell>
          <cell r="H125" t="str">
            <v>71080103</v>
          </cell>
          <cell r="I125">
            <v>71</v>
          </cell>
          <cell r="J125" t="str">
            <v>จังหวัดกาญจนบุรี</v>
          </cell>
          <cell r="K125">
            <v>7108</v>
          </cell>
          <cell r="L125" t="str">
            <v>สังขละบุรี</v>
          </cell>
          <cell r="M125">
            <v>710801</v>
          </cell>
          <cell r="N125" t="str">
            <v>หนองลู</v>
          </cell>
          <cell r="O125" t="str">
            <v>กลาง</v>
          </cell>
          <cell r="P125" t="str">
            <v>07</v>
          </cell>
          <cell r="Q125" t="str">
            <v>โรงพยาบาลชุมชน</v>
          </cell>
          <cell r="R125">
            <v>5</v>
          </cell>
          <cell r="S125">
            <v>51</v>
          </cell>
          <cell r="T125" t="str">
            <v>51</v>
          </cell>
          <cell r="U125" t="str">
            <v>21</v>
          </cell>
          <cell r="V125" t="str">
            <v>2.1 ทุติยภูมิระดับต้น</v>
          </cell>
        </row>
        <row r="126">
          <cell r="A126" t="str">
            <v>04</v>
          </cell>
          <cell r="B126" t="str">
            <v>21002</v>
          </cell>
          <cell r="C126" t="str">
            <v>กระทรวงสาธารณสุข สำนักงานปลัดกระทรวงสาธารณสุข</v>
          </cell>
          <cell r="D126" t="str">
            <v>001128500</v>
          </cell>
          <cell r="E126" t="str">
            <v>11285</v>
          </cell>
          <cell r="F126" t="str">
            <v>รพช.เจ้าคุณไพบูลย์พนมทวน</v>
          </cell>
          <cell r="G126" t="str">
            <v>โรงพยาบาลชุมชนเจ้าคุณไพบูลย์พนมทวน</v>
          </cell>
          <cell r="H126" t="str">
            <v>71090110</v>
          </cell>
          <cell r="I126">
            <v>71</v>
          </cell>
          <cell r="J126" t="str">
            <v>จังหวัดกาญจนบุรี</v>
          </cell>
          <cell r="K126">
            <v>7109</v>
          </cell>
          <cell r="L126" t="str">
            <v>พนมทวน</v>
          </cell>
          <cell r="M126">
            <v>710901</v>
          </cell>
          <cell r="N126" t="str">
            <v>พนมทวน</v>
          </cell>
          <cell r="O126" t="str">
            <v>กลาง</v>
          </cell>
          <cell r="P126" t="str">
            <v>07</v>
          </cell>
          <cell r="Q126" t="str">
            <v>โรงพยาบาลชุมชน</v>
          </cell>
          <cell r="R126">
            <v>4</v>
          </cell>
          <cell r="S126">
            <v>60</v>
          </cell>
          <cell r="T126" t="str">
            <v>60</v>
          </cell>
          <cell r="U126" t="str">
            <v>21</v>
          </cell>
          <cell r="V126" t="str">
            <v>2.1 ทุติยภูมิระดับต้น</v>
          </cell>
        </row>
        <row r="127">
          <cell r="A127" t="str">
            <v>04</v>
          </cell>
          <cell r="B127" t="str">
            <v>21002</v>
          </cell>
          <cell r="C127" t="str">
            <v>กระทรวงสาธารณสุข สำนักงานปลัดกระทรวงสาธารณสุข</v>
          </cell>
          <cell r="D127" t="str">
            <v>001128600</v>
          </cell>
          <cell r="E127" t="str">
            <v>11286</v>
          </cell>
          <cell r="F127" t="str">
            <v>รพช.เลาขวัญ</v>
          </cell>
          <cell r="G127" t="str">
            <v>โรงพยาบาลชุมชนเลาขวัญ</v>
          </cell>
          <cell r="H127" t="str">
            <v>71100106</v>
          </cell>
          <cell r="I127">
            <v>71</v>
          </cell>
          <cell r="J127" t="str">
            <v>จังหวัดกาญจนบุรี</v>
          </cell>
          <cell r="K127">
            <v>7110</v>
          </cell>
          <cell r="L127" t="str">
            <v>เลาขวัญ</v>
          </cell>
          <cell r="M127">
            <v>711001</v>
          </cell>
          <cell r="N127" t="str">
            <v>เลาขวัญ</v>
          </cell>
          <cell r="O127" t="str">
            <v>กลาง</v>
          </cell>
          <cell r="P127" t="str">
            <v>07</v>
          </cell>
          <cell r="Q127" t="str">
            <v>โรงพยาบาลชุมชน</v>
          </cell>
          <cell r="R127">
            <v>5</v>
          </cell>
          <cell r="S127">
            <v>30</v>
          </cell>
          <cell r="T127" t="str">
            <v>30</v>
          </cell>
          <cell r="U127" t="str">
            <v>21</v>
          </cell>
          <cell r="V127" t="str">
            <v>2.1 ทุติยภูมิระดับต้น</v>
          </cell>
        </row>
        <row r="128">
          <cell r="A128" t="str">
            <v>04</v>
          </cell>
          <cell r="B128" t="str">
            <v>21002</v>
          </cell>
          <cell r="C128" t="str">
            <v>กระทรวงสาธารณสุข สำนักงานปลัดกระทรวงสาธารณสุข</v>
          </cell>
          <cell r="D128" t="str">
            <v>001128700</v>
          </cell>
          <cell r="E128" t="str">
            <v>11287</v>
          </cell>
          <cell r="F128" t="str">
            <v>รพช.ด่านมะขามเตี้ย</v>
          </cell>
          <cell r="G128" t="str">
            <v>โรงพยาบาลชุมชนด่านมะขามเตี้ย</v>
          </cell>
          <cell r="H128" t="str">
            <v>71110101</v>
          </cell>
          <cell r="I128">
            <v>71</v>
          </cell>
          <cell r="J128" t="str">
            <v>จังหวัดกาญจนบุรี</v>
          </cell>
          <cell r="K128">
            <v>7111</v>
          </cell>
          <cell r="L128" t="str">
            <v>ด่านมะขามเตี้ย</v>
          </cell>
          <cell r="M128">
            <v>711101</v>
          </cell>
          <cell r="N128" t="str">
            <v>ด่านมะขามเตี้ย</v>
          </cell>
          <cell r="O128" t="str">
            <v>กลาง</v>
          </cell>
          <cell r="P128" t="str">
            <v>07</v>
          </cell>
          <cell r="Q128" t="str">
            <v>โรงพยาบาลชุมชน</v>
          </cell>
          <cell r="R128">
            <v>5</v>
          </cell>
          <cell r="S128">
            <v>30</v>
          </cell>
          <cell r="T128" t="str">
            <v>30</v>
          </cell>
          <cell r="U128" t="str">
            <v>21</v>
          </cell>
          <cell r="V128" t="str">
            <v>2.1 ทุติยภูมิระดับต้น</v>
          </cell>
        </row>
        <row r="129">
          <cell r="A129" t="str">
            <v>04</v>
          </cell>
          <cell r="B129" t="str">
            <v>21002</v>
          </cell>
          <cell r="C129" t="str">
            <v>กระทรวงสาธารณสุข สำนักงานปลัดกระทรวงสาธารณสุข</v>
          </cell>
          <cell r="D129" t="str">
            <v>001128800</v>
          </cell>
          <cell r="E129" t="str">
            <v>11288</v>
          </cell>
          <cell r="F129" t="str">
            <v>รพช.สถานพระบารมี</v>
          </cell>
          <cell r="G129" t="str">
            <v>โรงพยาบาลชุมชนสถานพระบารมี</v>
          </cell>
          <cell r="H129" t="str">
            <v>71120301</v>
          </cell>
          <cell r="I129">
            <v>71</v>
          </cell>
          <cell r="J129" t="str">
            <v>จังหวัดกาญจนบุรี</v>
          </cell>
          <cell r="K129">
            <v>7112</v>
          </cell>
          <cell r="L129" t="str">
            <v>หนองปรือ</v>
          </cell>
          <cell r="M129">
            <v>711203</v>
          </cell>
          <cell r="N129" t="str">
            <v>สมเด็จเจริญ</v>
          </cell>
          <cell r="O129" t="str">
            <v>กลาง</v>
          </cell>
          <cell r="P129" t="str">
            <v>07</v>
          </cell>
          <cell r="Q129" t="str">
            <v>โรงพยาบาลชุมชน</v>
          </cell>
          <cell r="R129">
            <v>5</v>
          </cell>
          <cell r="S129">
            <v>30</v>
          </cell>
          <cell r="T129" t="str">
            <v>30</v>
          </cell>
          <cell r="U129" t="str">
            <v>21</v>
          </cell>
          <cell r="V129" t="str">
            <v>2.1 ทุติยภูมิระดับต้น</v>
          </cell>
        </row>
        <row r="130">
          <cell r="A130" t="str">
            <v>04</v>
          </cell>
          <cell r="B130" t="str">
            <v>21002</v>
          </cell>
          <cell r="C130" t="str">
            <v>กระทรวงสาธารณสุข สำนักงานปลัดกระทรวงสาธารณสุข</v>
          </cell>
          <cell r="D130" t="str">
            <v>001413600</v>
          </cell>
          <cell r="E130" t="str">
            <v>14136</v>
          </cell>
          <cell r="F130" t="str">
            <v>รพช.ศุกร์ศิริศรีสวัสดิ์</v>
          </cell>
          <cell r="G130" t="str">
            <v>โรงพยาบาลชุมชนศุกร์ศิริศรีสวัสดิ์</v>
          </cell>
          <cell r="H130" t="str">
            <v>71040203</v>
          </cell>
          <cell r="I130">
            <v>71</v>
          </cell>
          <cell r="J130" t="str">
            <v>จังหวัดกาญจนบุรี</v>
          </cell>
          <cell r="K130">
            <v>7104</v>
          </cell>
          <cell r="L130" t="str">
            <v>ศรีสวัสดิ์</v>
          </cell>
          <cell r="M130">
            <v>710402</v>
          </cell>
          <cell r="N130" t="str">
            <v>ด่านแม่แฉลบ</v>
          </cell>
          <cell r="O130" t="str">
            <v>กลาง</v>
          </cell>
          <cell r="P130" t="str">
            <v>07</v>
          </cell>
          <cell r="Q130" t="str">
            <v>โรงพยาบาลชุมชน</v>
          </cell>
          <cell r="R130">
            <v>5</v>
          </cell>
          <cell r="S130">
            <v>16</v>
          </cell>
          <cell r="T130" t="str">
            <v>30</v>
          </cell>
          <cell r="U130" t="str">
            <v>21</v>
          </cell>
          <cell r="V130" t="str">
            <v>2.1 ทุติยภูมิระดับต้น</v>
          </cell>
        </row>
        <row r="131">
          <cell r="A131" t="str">
            <v>04</v>
          </cell>
          <cell r="B131" t="str">
            <v>21002</v>
          </cell>
          <cell r="C131" t="str">
            <v>กระทรวงสาธารณสุข สำนักงานปลัดกระทรวงสาธารณสุข</v>
          </cell>
          <cell r="D131" t="str">
            <v>002194800</v>
          </cell>
          <cell r="E131" t="str">
            <v>21948</v>
          </cell>
          <cell r="F131" t="str">
            <v>รพช.ห้วยกระเจาเฉลิมพระเกียรติ 80 พรรษา</v>
          </cell>
          <cell r="G131" t="str">
            <v>โรงพยาบาลชุมชนห้วยกระเจาเฉลิมพระเกียรติ 80 พรรษา</v>
          </cell>
          <cell r="H131" t="str">
            <v>71130106</v>
          </cell>
          <cell r="I131">
            <v>71</v>
          </cell>
          <cell r="J131" t="str">
            <v>จังหวัดกาญจนบุรี</v>
          </cell>
          <cell r="K131">
            <v>7113</v>
          </cell>
          <cell r="L131" t="str">
            <v>ห้วยกระเจา</v>
          </cell>
          <cell r="M131">
            <v>711301</v>
          </cell>
          <cell r="N131" t="str">
            <v>ห้วยกระเจา</v>
          </cell>
          <cell r="O131" t="str">
            <v>กลาง</v>
          </cell>
          <cell r="P131" t="str">
            <v>07</v>
          </cell>
          <cell r="Q131" t="str">
            <v>โรงพยาบาลชุมชน</v>
          </cell>
          <cell r="R131">
            <v>5</v>
          </cell>
          <cell r="S131">
            <v>30</v>
          </cell>
          <cell r="T131" t="str">
            <v>30</v>
          </cell>
          <cell r="U131" t="str">
            <v>21</v>
          </cell>
          <cell r="V131" t="str">
            <v>2.1 ทุติยภูมิระดับต้น</v>
          </cell>
        </row>
        <row r="132">
          <cell r="A132" t="str">
            <v>04</v>
          </cell>
          <cell r="B132" t="str">
            <v>21002</v>
          </cell>
          <cell r="C132" t="str">
            <v>กระทรวงสาธารณสุข สำนักงานปลัดกระทรวงสาธารณสุข</v>
          </cell>
          <cell r="D132" t="str">
            <v>001067800</v>
          </cell>
          <cell r="E132" t="str">
            <v>10678</v>
          </cell>
          <cell r="F132" t="str">
            <v>รพศ.เจ้าพระยายมราช</v>
          </cell>
          <cell r="G132" t="str">
            <v>โรงพยาบาลศูนย์เจ้าพระยายมราช</v>
          </cell>
          <cell r="H132" t="str">
            <v>72010100</v>
          </cell>
          <cell r="I132">
            <v>72</v>
          </cell>
          <cell r="J132" t="str">
            <v>จังหวัดสุพรรณบุรี</v>
          </cell>
          <cell r="K132">
            <v>7201</v>
          </cell>
          <cell r="L132" t="str">
            <v>เมืองสุพรรณบุรี</v>
          </cell>
          <cell r="M132">
            <v>720101</v>
          </cell>
          <cell r="N132" t="str">
            <v>ท่าพี่เลี้ยง</v>
          </cell>
          <cell r="O132" t="str">
            <v>กลาง</v>
          </cell>
          <cell r="P132" t="str">
            <v>05</v>
          </cell>
          <cell r="Q132" t="str">
            <v>โรงพยาบาลศูนย์</v>
          </cell>
          <cell r="R132">
            <v>1</v>
          </cell>
          <cell r="S132">
            <v>602</v>
          </cell>
          <cell r="T132" t="str">
            <v>602</v>
          </cell>
          <cell r="U132" t="str">
            <v>31</v>
          </cell>
          <cell r="V132" t="str">
            <v>3.1 ตติยภูมิ</v>
          </cell>
        </row>
        <row r="133">
          <cell r="A133" t="str">
            <v>04</v>
          </cell>
          <cell r="B133" t="str">
            <v>21002</v>
          </cell>
          <cell r="C133" t="str">
            <v>กระทรวงสาธารณสุข สำนักงานปลัดกระทรวงสาธารณสุข</v>
          </cell>
          <cell r="D133" t="str">
            <v>001073300</v>
          </cell>
          <cell r="E133" t="str">
            <v>10733</v>
          </cell>
          <cell r="F133" t="str">
            <v>รพท.สมเด็จพระสังฆราชองค์ที่17</v>
          </cell>
          <cell r="G133" t="str">
            <v>โรงพยาบาลทั่วไปสมเด็จพระสังฆราชองค์ที่17</v>
          </cell>
          <cell r="H133" t="str">
            <v>72070100</v>
          </cell>
          <cell r="I133">
            <v>72</v>
          </cell>
          <cell r="J133" t="str">
            <v>จังหวัดสุพรรณบุรี</v>
          </cell>
          <cell r="K133">
            <v>7207</v>
          </cell>
          <cell r="L133" t="str">
            <v>สองพี่น้อง</v>
          </cell>
          <cell r="M133">
            <v>720701</v>
          </cell>
          <cell r="N133" t="str">
            <v>สองพี่น้อง</v>
          </cell>
          <cell r="O133" t="str">
            <v>กลาง</v>
          </cell>
          <cell r="P133" t="str">
            <v>06</v>
          </cell>
          <cell r="Q133" t="str">
            <v>โรงพยาบาลทั่วไป</v>
          </cell>
          <cell r="R133">
            <v>3</v>
          </cell>
          <cell r="S133">
            <v>210</v>
          </cell>
          <cell r="T133" t="str">
            <v>210</v>
          </cell>
          <cell r="U133" t="str">
            <v>23</v>
          </cell>
          <cell r="V133" t="str">
            <v>2.3 ทุติยภูมิระดับสูง</v>
          </cell>
        </row>
        <row r="134">
          <cell r="A134" t="str">
            <v>04</v>
          </cell>
          <cell r="B134" t="str">
            <v>21002</v>
          </cell>
          <cell r="C134" t="str">
            <v>กระทรวงสาธารณสุข สำนักงานปลัดกระทรวงสาธารณสุข</v>
          </cell>
          <cell r="D134" t="str">
            <v>001128900</v>
          </cell>
          <cell r="E134" t="str">
            <v>11289</v>
          </cell>
          <cell r="F134" t="str">
            <v>รพช.เดิมบางนางบวช</v>
          </cell>
          <cell r="G134" t="str">
            <v>โรงพยาบาลชุมชนเดิมบางนางบวช</v>
          </cell>
          <cell r="H134" t="str">
            <v>72020102</v>
          </cell>
          <cell r="I134">
            <v>72</v>
          </cell>
          <cell r="J134" t="str">
            <v>จังหวัดสุพรรณบุรี</v>
          </cell>
          <cell r="K134">
            <v>7202</v>
          </cell>
          <cell r="L134" t="str">
            <v>เดิมบางนางบวช</v>
          </cell>
          <cell r="M134">
            <v>720201</v>
          </cell>
          <cell r="N134" t="str">
            <v>เขาพระ</v>
          </cell>
          <cell r="O134" t="str">
            <v>กลาง</v>
          </cell>
          <cell r="P134" t="str">
            <v>07</v>
          </cell>
          <cell r="Q134" t="str">
            <v>โรงพยาบาลชุมชน</v>
          </cell>
          <cell r="R134">
            <v>4</v>
          </cell>
          <cell r="S134">
            <v>112</v>
          </cell>
          <cell r="T134" t="str">
            <v>112</v>
          </cell>
          <cell r="U134" t="str">
            <v>22</v>
          </cell>
          <cell r="V134" t="str">
            <v>2.2 ทุติยภูมิระดับกลาง</v>
          </cell>
        </row>
        <row r="135">
          <cell r="A135" t="str">
            <v>04</v>
          </cell>
          <cell r="B135" t="str">
            <v>21002</v>
          </cell>
          <cell r="C135" t="str">
            <v>กระทรวงสาธารณสุข สำนักงานปลัดกระทรวงสาธารณสุข</v>
          </cell>
          <cell r="D135" t="str">
            <v>001129000</v>
          </cell>
          <cell r="E135" t="str">
            <v>11290</v>
          </cell>
          <cell r="F135" t="str">
            <v>รพช.ด่านช้าง</v>
          </cell>
          <cell r="G135" t="str">
            <v>โรงพยาบาลชุมชนด่านช้าง</v>
          </cell>
          <cell r="H135" t="str">
            <v>72030201</v>
          </cell>
          <cell r="I135">
            <v>72</v>
          </cell>
          <cell r="J135" t="str">
            <v>จังหวัดสุพรรณบุรี</v>
          </cell>
          <cell r="K135">
            <v>7203</v>
          </cell>
          <cell r="L135" t="str">
            <v>ด่านช้าง</v>
          </cell>
          <cell r="M135">
            <v>720302</v>
          </cell>
          <cell r="N135" t="str">
            <v>ด่านช้าง</v>
          </cell>
          <cell r="O135" t="str">
            <v>กลาง</v>
          </cell>
          <cell r="P135" t="str">
            <v>07</v>
          </cell>
          <cell r="Q135" t="str">
            <v>โรงพยาบาลชุมชน</v>
          </cell>
          <cell r="R135">
            <v>4</v>
          </cell>
          <cell r="S135">
            <v>88</v>
          </cell>
          <cell r="T135" t="str">
            <v>86</v>
          </cell>
          <cell r="U135" t="str">
            <v>22</v>
          </cell>
          <cell r="V135" t="str">
            <v>2.2 ทุติยภูมิระดับกลาง</v>
          </cell>
        </row>
        <row r="136">
          <cell r="A136" t="str">
            <v>04</v>
          </cell>
          <cell r="B136" t="str">
            <v>21002</v>
          </cell>
          <cell r="C136" t="str">
            <v>กระทรวงสาธารณสุข สำนักงานปลัดกระทรวงสาธารณสุข</v>
          </cell>
          <cell r="D136" t="str">
            <v>001129100</v>
          </cell>
          <cell r="E136" t="str">
            <v>11291</v>
          </cell>
          <cell r="F136" t="str">
            <v>รพช.บางปลาม้า</v>
          </cell>
          <cell r="G136" t="str">
            <v>โรงพยาบาลชุมชนบางปลาม้า</v>
          </cell>
          <cell r="H136" t="str">
            <v>72040105</v>
          </cell>
          <cell r="I136">
            <v>72</v>
          </cell>
          <cell r="J136" t="str">
            <v>จังหวัดสุพรรณบุรี</v>
          </cell>
          <cell r="K136">
            <v>7204</v>
          </cell>
          <cell r="L136" t="str">
            <v>บางปลาม้า</v>
          </cell>
          <cell r="M136">
            <v>720401</v>
          </cell>
          <cell r="N136" t="str">
            <v>โคกคราม</v>
          </cell>
          <cell r="O136" t="str">
            <v>กลาง</v>
          </cell>
          <cell r="P136" t="str">
            <v>07</v>
          </cell>
          <cell r="Q136" t="str">
            <v>โรงพยาบาลชุมชน</v>
          </cell>
          <cell r="R136">
            <v>4</v>
          </cell>
          <cell r="S136">
            <v>60</v>
          </cell>
          <cell r="T136" t="str">
            <v>60</v>
          </cell>
          <cell r="U136" t="str">
            <v>22</v>
          </cell>
          <cell r="V136" t="str">
            <v>2.2 ทุติยภูมิระดับกลาง</v>
          </cell>
        </row>
        <row r="137">
          <cell r="A137" t="str">
            <v>04</v>
          </cell>
          <cell r="B137" t="str">
            <v>21002</v>
          </cell>
          <cell r="C137" t="str">
            <v>กระทรวงสาธารณสุข สำนักงานปลัดกระทรวงสาธารณสุข</v>
          </cell>
          <cell r="D137" t="str">
            <v>001129200</v>
          </cell>
          <cell r="E137" t="str">
            <v>11292</v>
          </cell>
          <cell r="F137" t="str">
            <v>รพช.ศรีประจันต์</v>
          </cell>
          <cell r="G137" t="str">
            <v>โรงพยาบาลชุมชนศรีประจันต์</v>
          </cell>
          <cell r="H137" t="str">
            <v>72050801</v>
          </cell>
          <cell r="I137">
            <v>72</v>
          </cell>
          <cell r="J137" t="str">
            <v>จังหวัดสุพรรณบุรี</v>
          </cell>
          <cell r="K137">
            <v>7205</v>
          </cell>
          <cell r="L137" t="str">
            <v>ศรีประจันต์</v>
          </cell>
          <cell r="M137">
            <v>720508</v>
          </cell>
          <cell r="N137" t="str">
            <v>วังน้ำซับ</v>
          </cell>
          <cell r="O137" t="str">
            <v>กลาง</v>
          </cell>
          <cell r="P137" t="str">
            <v>07</v>
          </cell>
          <cell r="Q137" t="str">
            <v>โรงพยาบาลชุมชน</v>
          </cell>
          <cell r="R137">
            <v>4</v>
          </cell>
          <cell r="S137">
            <v>63</v>
          </cell>
          <cell r="T137" t="str">
            <v>66</v>
          </cell>
          <cell r="U137" t="str">
            <v>22</v>
          </cell>
          <cell r="V137" t="str">
            <v>2.2 ทุติยภูมิระดับกลาง</v>
          </cell>
        </row>
        <row r="138">
          <cell r="A138" t="str">
            <v>04</v>
          </cell>
          <cell r="B138" t="str">
            <v>21002</v>
          </cell>
          <cell r="C138" t="str">
            <v>กระทรวงสาธารณสุข สำนักงานปลัดกระทรวงสาธารณสุข</v>
          </cell>
          <cell r="D138" t="str">
            <v>001129300</v>
          </cell>
          <cell r="E138" t="str">
            <v>11293</v>
          </cell>
          <cell r="F138" t="str">
            <v>รพช.ดอนเจดีย์</v>
          </cell>
          <cell r="G138" t="str">
            <v>โรงพยาบาลชุมชนดอนเจดีย์</v>
          </cell>
          <cell r="H138" t="str">
            <v>72060105</v>
          </cell>
          <cell r="I138">
            <v>72</v>
          </cell>
          <cell r="J138" t="str">
            <v>จังหวัดสุพรรณบุรี</v>
          </cell>
          <cell r="K138">
            <v>7206</v>
          </cell>
          <cell r="L138" t="str">
            <v>ดอนเจดีย์</v>
          </cell>
          <cell r="M138">
            <v>720601</v>
          </cell>
          <cell r="N138" t="str">
            <v>ดอนเจดีย์</v>
          </cell>
          <cell r="O138" t="str">
            <v>กลาง</v>
          </cell>
          <cell r="P138" t="str">
            <v>07</v>
          </cell>
          <cell r="Q138" t="str">
            <v>โรงพยาบาลชุมชน</v>
          </cell>
          <cell r="R138">
            <v>4</v>
          </cell>
          <cell r="S138">
            <v>60</v>
          </cell>
          <cell r="T138" t="str">
            <v>60</v>
          </cell>
          <cell r="U138" t="str">
            <v>22</v>
          </cell>
          <cell r="V138" t="str">
            <v>2.2 ทุติยภูมิระดับกลาง</v>
          </cell>
        </row>
        <row r="139">
          <cell r="A139" t="str">
            <v>04</v>
          </cell>
          <cell r="B139" t="str">
            <v>21002</v>
          </cell>
          <cell r="C139" t="str">
            <v>กระทรวงสาธารณสุข สำนักงานปลัดกระทรวงสาธารณสุข</v>
          </cell>
          <cell r="D139" t="str">
            <v>001129400</v>
          </cell>
          <cell r="E139" t="str">
            <v>11294</v>
          </cell>
          <cell r="F139" t="str">
            <v>รพช.สามชุก</v>
          </cell>
          <cell r="G139" t="str">
            <v>โรงพยาบาลชุมชนสามชุก</v>
          </cell>
          <cell r="H139" t="str">
            <v>72080407</v>
          </cell>
          <cell r="I139">
            <v>72</v>
          </cell>
          <cell r="J139" t="str">
            <v>จังหวัดสุพรรณบุรี</v>
          </cell>
          <cell r="K139">
            <v>7208</v>
          </cell>
          <cell r="L139" t="str">
            <v>สามชุก</v>
          </cell>
          <cell r="M139">
            <v>720804</v>
          </cell>
          <cell r="N139" t="str">
            <v>หนองผักนาก</v>
          </cell>
          <cell r="O139" t="str">
            <v>กลาง</v>
          </cell>
          <cell r="P139" t="str">
            <v>07</v>
          </cell>
          <cell r="Q139" t="str">
            <v>โรงพยาบาลชุมชน</v>
          </cell>
          <cell r="R139">
            <v>4</v>
          </cell>
          <cell r="S139">
            <v>60</v>
          </cell>
          <cell r="T139" t="str">
            <v>60</v>
          </cell>
          <cell r="U139" t="str">
            <v>22</v>
          </cell>
          <cell r="V139" t="str">
            <v>2.2 ทุติยภูมิระดับกลาง</v>
          </cell>
        </row>
        <row r="140">
          <cell r="A140" t="str">
            <v>04</v>
          </cell>
          <cell r="B140" t="str">
            <v>21002</v>
          </cell>
          <cell r="C140" t="str">
            <v>กระทรวงสาธารณสุข สำนักงานปลัดกระทรวงสาธารณสุข</v>
          </cell>
          <cell r="D140" t="str">
            <v>001129500</v>
          </cell>
          <cell r="E140" t="str">
            <v>11295</v>
          </cell>
          <cell r="F140" t="str">
            <v>รพช.อู่ทอง</v>
          </cell>
          <cell r="G140" t="str">
            <v>โรงพยาบาลชุมชนอู่ทอง</v>
          </cell>
          <cell r="H140" t="str">
            <v>72090106</v>
          </cell>
          <cell r="I140">
            <v>72</v>
          </cell>
          <cell r="J140" t="str">
            <v>จังหวัดสุพรรณบุรี</v>
          </cell>
          <cell r="K140">
            <v>7209</v>
          </cell>
          <cell r="L140" t="str">
            <v>อู่ทอง</v>
          </cell>
          <cell r="M140">
            <v>720901</v>
          </cell>
          <cell r="N140" t="str">
            <v>อู่ทอง</v>
          </cell>
          <cell r="O140" t="str">
            <v>กลาง</v>
          </cell>
          <cell r="P140" t="str">
            <v>07</v>
          </cell>
          <cell r="Q140" t="str">
            <v>โรงพยาบาลชุมชน</v>
          </cell>
          <cell r="R140">
            <v>4</v>
          </cell>
          <cell r="S140">
            <v>120</v>
          </cell>
          <cell r="T140" t="str">
            <v>134</v>
          </cell>
          <cell r="U140" t="str">
            <v>22</v>
          </cell>
          <cell r="V140" t="str">
            <v>2.2 ทุติยภูมิระดับกลาง</v>
          </cell>
        </row>
        <row r="141">
          <cell r="A141" t="str">
            <v>04</v>
          </cell>
          <cell r="B141" t="str">
            <v>21002</v>
          </cell>
          <cell r="C141" t="str">
            <v>กระทรวงสาธารณสุข สำนักงานปลัดกระทรวงสาธารณสุข</v>
          </cell>
          <cell r="D141" t="str">
            <v>001129600</v>
          </cell>
          <cell r="E141" t="str">
            <v>11296</v>
          </cell>
          <cell r="F141" t="str">
            <v>รพช.หนองหญ้าไซ</v>
          </cell>
          <cell r="G141" t="str">
            <v>โรงพยาบาลชุมชนหนองหญ้าไซ</v>
          </cell>
          <cell r="H141" t="str">
            <v>72100105</v>
          </cell>
          <cell r="I141">
            <v>72</v>
          </cell>
          <cell r="J141" t="str">
            <v>จังหวัดสุพรรณบุรี</v>
          </cell>
          <cell r="K141">
            <v>7210</v>
          </cell>
          <cell r="L141" t="str">
            <v>หนองหญ้าไซ</v>
          </cell>
          <cell r="M141">
            <v>721001</v>
          </cell>
          <cell r="N141" t="str">
            <v>หนองหญ้าไซ</v>
          </cell>
          <cell r="O141" t="str">
            <v>กลาง</v>
          </cell>
          <cell r="P141" t="str">
            <v>07</v>
          </cell>
          <cell r="Q141" t="str">
            <v>โรงพยาบาลชุมชน</v>
          </cell>
          <cell r="R141">
            <v>4</v>
          </cell>
          <cell r="S141">
            <v>60</v>
          </cell>
          <cell r="T141" t="str">
            <v>60</v>
          </cell>
          <cell r="U141" t="str">
            <v>22</v>
          </cell>
          <cell r="V141" t="str">
            <v>2.2 ทุติยภูมิระดับกลาง</v>
          </cell>
        </row>
        <row r="142">
          <cell r="A142" t="str">
            <v>04</v>
          </cell>
          <cell r="B142" t="str">
            <v>21002</v>
          </cell>
          <cell r="C142" t="str">
            <v>กระทรวงสาธารณสุข สำนักงานปลัดกระทรวงสาธารณสุข</v>
          </cell>
          <cell r="D142" t="str">
            <v>001067900</v>
          </cell>
          <cell r="E142" t="str">
            <v>10679</v>
          </cell>
          <cell r="F142" t="str">
            <v>รพศ.นครปฐม</v>
          </cell>
          <cell r="G142" t="str">
            <v>โรงพยาบาลศูนย์นครปฐม</v>
          </cell>
          <cell r="H142" t="str">
            <v>73010100</v>
          </cell>
          <cell r="I142">
            <v>73</v>
          </cell>
          <cell r="J142" t="str">
            <v>จังหวัดนครปฐม</v>
          </cell>
          <cell r="K142">
            <v>7301</v>
          </cell>
          <cell r="L142" t="str">
            <v>เมืองนครปฐม</v>
          </cell>
          <cell r="M142">
            <v>730101</v>
          </cell>
          <cell r="N142" t="str">
            <v>พระปฐมเจดีย์</v>
          </cell>
          <cell r="O142" t="str">
            <v>กลาง</v>
          </cell>
          <cell r="P142" t="str">
            <v>05</v>
          </cell>
          <cell r="Q142" t="str">
            <v>โรงพยาบาลศูนย์</v>
          </cell>
          <cell r="R142">
            <v>1</v>
          </cell>
          <cell r="S142">
            <v>552</v>
          </cell>
          <cell r="T142" t="str">
            <v>560</v>
          </cell>
          <cell r="U142" t="str">
            <v>31</v>
          </cell>
          <cell r="V142" t="str">
            <v>3.1 ตติยภูมิ</v>
          </cell>
        </row>
        <row r="143">
          <cell r="A143" t="str">
            <v>04</v>
          </cell>
          <cell r="B143" t="str">
            <v>21002</v>
          </cell>
          <cell r="C143" t="str">
            <v>กระทรวงสาธารณสุข สำนักงานปลัดกระทรวงสาธารณสุข</v>
          </cell>
          <cell r="D143" t="str">
            <v>001129700</v>
          </cell>
          <cell r="E143" t="str">
            <v>11297</v>
          </cell>
          <cell r="F143" t="str">
            <v>รพช.กำแพงแสน</v>
          </cell>
          <cell r="G143" t="str">
            <v>โรงพยาบาลชุมชนกำแพงแสน</v>
          </cell>
          <cell r="H143" t="str">
            <v>73020104</v>
          </cell>
          <cell r="I143">
            <v>73</v>
          </cell>
          <cell r="J143" t="str">
            <v>จังหวัดนครปฐม</v>
          </cell>
          <cell r="K143">
            <v>7302</v>
          </cell>
          <cell r="L143" t="str">
            <v>กำแพงแสน</v>
          </cell>
          <cell r="M143">
            <v>730201</v>
          </cell>
          <cell r="N143" t="str">
            <v>ทุ่งกระพังโหม</v>
          </cell>
          <cell r="O143" t="str">
            <v>กลาง</v>
          </cell>
          <cell r="P143" t="str">
            <v>07</v>
          </cell>
          <cell r="Q143" t="str">
            <v>โรงพยาบาลชุมชน</v>
          </cell>
          <cell r="R143">
            <v>4</v>
          </cell>
          <cell r="S143">
            <v>71</v>
          </cell>
          <cell r="T143" t="str">
            <v>60</v>
          </cell>
          <cell r="U143" t="str">
            <v>22</v>
          </cell>
          <cell r="V143" t="str">
            <v>2.2 ทุติยภูมิระดับกลาง</v>
          </cell>
        </row>
        <row r="144">
          <cell r="A144" t="str">
            <v>04</v>
          </cell>
          <cell r="B144" t="str">
            <v>21002</v>
          </cell>
          <cell r="C144" t="str">
            <v>กระทรวงสาธารณสุข สำนักงานปลัดกระทรวงสาธารณสุข</v>
          </cell>
          <cell r="D144" t="str">
            <v>001129800</v>
          </cell>
          <cell r="E144" t="str">
            <v>11298</v>
          </cell>
          <cell r="F144" t="str">
            <v>รพช.นครชัยศรี</v>
          </cell>
          <cell r="G144" t="str">
            <v>โรงพยาบาลชุมชนนครชัยศรี</v>
          </cell>
          <cell r="H144" t="str">
            <v>73030103</v>
          </cell>
          <cell r="I144">
            <v>73</v>
          </cell>
          <cell r="J144" t="str">
            <v>จังหวัดนครปฐม</v>
          </cell>
          <cell r="K144">
            <v>7303</v>
          </cell>
          <cell r="L144" t="str">
            <v>นครชัยศรี</v>
          </cell>
          <cell r="M144">
            <v>730301</v>
          </cell>
          <cell r="N144" t="str">
            <v>นครชัยศรี</v>
          </cell>
          <cell r="O144" t="str">
            <v>กลาง</v>
          </cell>
          <cell r="P144" t="str">
            <v>07</v>
          </cell>
          <cell r="Q144" t="str">
            <v>โรงพยาบาลชุมชน</v>
          </cell>
          <cell r="R144">
            <v>5</v>
          </cell>
          <cell r="S144">
            <v>30</v>
          </cell>
          <cell r="T144" t="str">
            <v>30</v>
          </cell>
          <cell r="U144" t="str">
            <v>21</v>
          </cell>
          <cell r="V144" t="str">
            <v>2.1 ทุติยภูมิระดับต้น</v>
          </cell>
        </row>
        <row r="145">
          <cell r="A145" t="str">
            <v>04</v>
          </cell>
          <cell r="B145" t="str">
            <v>21002</v>
          </cell>
          <cell r="C145" t="str">
            <v>กระทรวงสาธารณสุข สำนักงานปลัดกระทรวงสาธารณสุข</v>
          </cell>
          <cell r="D145" t="str">
            <v>001129900</v>
          </cell>
          <cell r="E145" t="str">
            <v>11299</v>
          </cell>
          <cell r="F145" t="str">
            <v>รพช.ห้วยพลู</v>
          </cell>
          <cell r="G145" t="str">
            <v>โรงพยาบาลชุมชนห้วยพลู</v>
          </cell>
          <cell r="H145" t="str">
            <v>73031801</v>
          </cell>
          <cell r="I145">
            <v>73</v>
          </cell>
          <cell r="J145" t="str">
            <v>จังหวัดนครปฐม</v>
          </cell>
          <cell r="K145">
            <v>7303</v>
          </cell>
          <cell r="L145" t="str">
            <v>นครชัยศรี</v>
          </cell>
          <cell r="M145">
            <v>730318</v>
          </cell>
          <cell r="N145" t="str">
            <v>ห้วยพลู</v>
          </cell>
          <cell r="O145" t="str">
            <v>กลาง</v>
          </cell>
          <cell r="P145" t="str">
            <v>07</v>
          </cell>
          <cell r="Q145" t="str">
            <v>โรงพยาบาลชุมชน</v>
          </cell>
          <cell r="R145">
            <v>4</v>
          </cell>
          <cell r="S145">
            <v>60</v>
          </cell>
          <cell r="T145" t="str">
            <v>60</v>
          </cell>
          <cell r="U145" t="str">
            <v>21</v>
          </cell>
          <cell r="V145" t="str">
            <v>2.1 ทุติยภูมิระดับต้น</v>
          </cell>
        </row>
        <row r="146">
          <cell r="A146" t="str">
            <v>04</v>
          </cell>
          <cell r="B146" t="str">
            <v>21002</v>
          </cell>
          <cell r="C146" t="str">
            <v>กระทรวงสาธารณสุข สำนักงานปลัดกระทรวงสาธารณสุข</v>
          </cell>
          <cell r="D146" t="str">
            <v>001130000</v>
          </cell>
          <cell r="E146" t="str">
            <v>11300</v>
          </cell>
          <cell r="F146" t="str">
            <v>รพช.ดอนตูม</v>
          </cell>
          <cell r="G146" t="str">
            <v>โรงพยาบาลชุมชนดอนตูม</v>
          </cell>
          <cell r="H146" t="str">
            <v>73040105</v>
          </cell>
          <cell r="I146">
            <v>73</v>
          </cell>
          <cell r="J146" t="str">
            <v>จังหวัดนครปฐม</v>
          </cell>
          <cell r="K146">
            <v>7304</v>
          </cell>
          <cell r="L146" t="str">
            <v>ดอนตูม</v>
          </cell>
          <cell r="M146">
            <v>730401</v>
          </cell>
          <cell r="N146" t="str">
            <v>สามง่าม</v>
          </cell>
          <cell r="O146" t="str">
            <v>กลาง</v>
          </cell>
          <cell r="P146" t="str">
            <v>07</v>
          </cell>
          <cell r="Q146" t="str">
            <v>โรงพยาบาลชุมชน</v>
          </cell>
          <cell r="R146">
            <v>5</v>
          </cell>
          <cell r="S146">
            <v>30</v>
          </cell>
          <cell r="T146" t="str">
            <v>30</v>
          </cell>
          <cell r="U146" t="str">
            <v>21</v>
          </cell>
          <cell r="V146" t="str">
            <v>2.1 ทุติยภูมิระดับต้น</v>
          </cell>
        </row>
        <row r="147">
          <cell r="A147" t="str">
            <v>04</v>
          </cell>
          <cell r="B147" t="str">
            <v>21002</v>
          </cell>
          <cell r="C147" t="str">
            <v>กระทรวงสาธารณสุข สำนักงานปลัดกระทรวงสาธารณสุข</v>
          </cell>
          <cell r="D147" t="str">
            <v>001130100</v>
          </cell>
          <cell r="E147" t="str">
            <v>11301</v>
          </cell>
          <cell r="F147" t="str">
            <v>รพช.บางเลน</v>
          </cell>
          <cell r="G147" t="str">
            <v>โรงพยาบาลชุมชนบางเลน</v>
          </cell>
          <cell r="H147" t="str">
            <v>73050106</v>
          </cell>
          <cell r="I147">
            <v>73</v>
          </cell>
          <cell r="J147" t="str">
            <v>จังหวัดนครปฐม</v>
          </cell>
          <cell r="K147">
            <v>7305</v>
          </cell>
          <cell r="L147" t="str">
            <v>บางเลน</v>
          </cell>
          <cell r="M147">
            <v>730501</v>
          </cell>
          <cell r="N147" t="str">
            <v>บางเลน</v>
          </cell>
          <cell r="O147" t="str">
            <v>กลาง</v>
          </cell>
          <cell r="P147" t="str">
            <v>07</v>
          </cell>
          <cell r="Q147" t="str">
            <v>โรงพยาบาลชุมชน</v>
          </cell>
          <cell r="R147">
            <v>4</v>
          </cell>
          <cell r="S147">
            <v>60</v>
          </cell>
          <cell r="T147" t="str">
            <v>60</v>
          </cell>
          <cell r="U147" t="str">
            <v>22</v>
          </cell>
          <cell r="V147" t="str">
            <v>2.2 ทุติยภูมิระดับกลาง</v>
          </cell>
        </row>
        <row r="148">
          <cell r="A148" t="str">
            <v>04</v>
          </cell>
          <cell r="B148" t="str">
            <v>21002</v>
          </cell>
          <cell r="C148" t="str">
            <v>กระทรวงสาธารณสุข สำนักงานปลัดกระทรวงสาธารณสุข</v>
          </cell>
          <cell r="D148" t="str">
            <v>001130200</v>
          </cell>
          <cell r="E148" t="str">
            <v>11302</v>
          </cell>
          <cell r="F148" t="str">
            <v>รพช.สามพราน</v>
          </cell>
          <cell r="G148" t="str">
            <v>โรงพยาบาลชุมชนสามพราน</v>
          </cell>
          <cell r="H148" t="str">
            <v>73060901</v>
          </cell>
          <cell r="I148">
            <v>73</v>
          </cell>
          <cell r="J148" t="str">
            <v>จังหวัดนครปฐม</v>
          </cell>
          <cell r="K148">
            <v>7306</v>
          </cell>
          <cell r="L148" t="str">
            <v>สามพราน</v>
          </cell>
          <cell r="M148">
            <v>730609</v>
          </cell>
          <cell r="N148" t="str">
            <v>ท่าตลาด</v>
          </cell>
          <cell r="O148" t="str">
            <v>กลาง</v>
          </cell>
          <cell r="P148" t="str">
            <v>07</v>
          </cell>
          <cell r="Q148" t="str">
            <v>โรงพยาบาลชุมชน</v>
          </cell>
          <cell r="R148">
            <v>4</v>
          </cell>
          <cell r="S148">
            <v>60</v>
          </cell>
          <cell r="T148" t="str">
            <v>60</v>
          </cell>
          <cell r="U148" t="str">
            <v>22</v>
          </cell>
          <cell r="V148" t="str">
            <v>2.2 ทุติยภูมิระดับกลาง</v>
          </cell>
        </row>
        <row r="149">
          <cell r="A149" t="str">
            <v>04</v>
          </cell>
          <cell r="B149" t="str">
            <v>21002</v>
          </cell>
          <cell r="C149" t="str">
            <v>กระทรวงสาธารณสุข สำนักงานปลัดกระทรวงสาธารณสุข</v>
          </cell>
          <cell r="D149" t="str">
            <v>001130300</v>
          </cell>
          <cell r="E149" t="str">
            <v>11303</v>
          </cell>
          <cell r="F149" t="str">
            <v>รพช.พุทธมลฑล</v>
          </cell>
          <cell r="G149" t="str">
            <v>โรงพยาบาลชุมชนพุทธมลฑล</v>
          </cell>
          <cell r="H149" t="str">
            <v>73070101</v>
          </cell>
          <cell r="I149">
            <v>73</v>
          </cell>
          <cell r="J149" t="str">
            <v>จังหวัดนครปฐม</v>
          </cell>
          <cell r="K149">
            <v>7307</v>
          </cell>
          <cell r="L149" t="str">
            <v>พุทธมณฑล</v>
          </cell>
          <cell r="M149">
            <v>730701</v>
          </cell>
          <cell r="N149" t="str">
            <v>ศาลายา</v>
          </cell>
          <cell r="O149" t="str">
            <v>กลาง</v>
          </cell>
          <cell r="P149" t="str">
            <v>07</v>
          </cell>
          <cell r="Q149" t="str">
            <v>โรงพยาบาลชุมชน</v>
          </cell>
          <cell r="R149">
            <v>5</v>
          </cell>
          <cell r="S149">
            <v>10</v>
          </cell>
          <cell r="T149" t="str">
            <v>10</v>
          </cell>
          <cell r="U149" t="str">
            <v>21</v>
          </cell>
          <cell r="V149" t="str">
            <v>2.1 ทุติยภูมิระดับต้น</v>
          </cell>
        </row>
        <row r="150">
          <cell r="A150" t="str">
            <v>04</v>
          </cell>
          <cell r="B150" t="str">
            <v>21002</v>
          </cell>
          <cell r="C150" t="str">
            <v>กระทรวงสาธารณสุข สำนักงานปลัดกระทรวงสาธารณสุข</v>
          </cell>
          <cell r="D150" t="str">
            <v>001381900</v>
          </cell>
          <cell r="E150" t="str">
            <v>13819</v>
          </cell>
          <cell r="F150" t="str">
            <v>รพช.หลวงพ่อเปิ่น</v>
          </cell>
          <cell r="G150" t="str">
            <v>โรงพยาบาลชุมชนหลวงพ่อเปิ่น</v>
          </cell>
          <cell r="H150" t="str">
            <v>73032102</v>
          </cell>
          <cell r="I150">
            <v>73</v>
          </cell>
          <cell r="J150" t="str">
            <v>จังหวัดนครปฐม</v>
          </cell>
          <cell r="K150">
            <v>7303</v>
          </cell>
          <cell r="L150" t="str">
            <v>นครชัยศรี</v>
          </cell>
          <cell r="M150">
            <v>730321</v>
          </cell>
          <cell r="N150" t="str">
            <v>บางแก้วฟ้า</v>
          </cell>
          <cell r="O150" t="str">
            <v>กลาง</v>
          </cell>
          <cell r="P150" t="str">
            <v>07</v>
          </cell>
          <cell r="Q150" t="str">
            <v>โรงพยาบาลชุมชน</v>
          </cell>
          <cell r="R150">
            <v>5</v>
          </cell>
          <cell r="S150">
            <v>30</v>
          </cell>
          <cell r="T150" t="str">
            <v>30</v>
          </cell>
          <cell r="U150" t="str">
            <v>21</v>
          </cell>
          <cell r="V150" t="str">
            <v>2.1 ทุติยภูมิระดับต้น</v>
          </cell>
        </row>
        <row r="151">
          <cell r="A151" t="str">
            <v>05</v>
          </cell>
          <cell r="B151" t="str">
            <v>21002</v>
          </cell>
          <cell r="C151" t="str">
            <v>กระทรวงสาธารณสุข สำนักงานปลัดกระทรวงสาธารณสุข</v>
          </cell>
          <cell r="D151" t="str">
            <v>001073400</v>
          </cell>
          <cell r="E151" t="str">
            <v>10734</v>
          </cell>
          <cell r="F151" t="str">
            <v>รพท.สมุทรสาคร</v>
          </cell>
          <cell r="G151" t="str">
            <v>โรงพยาบาลทั่วไปสมุทรสาคร</v>
          </cell>
          <cell r="H151" t="str">
            <v>74010100</v>
          </cell>
          <cell r="I151">
            <v>74</v>
          </cell>
          <cell r="J151" t="str">
            <v>จังหวัดสมุทรสาคร</v>
          </cell>
          <cell r="K151">
            <v>7401</v>
          </cell>
          <cell r="L151" t="str">
            <v>เมืองสมุทรสาคร</v>
          </cell>
          <cell r="M151">
            <v>740101</v>
          </cell>
          <cell r="N151" t="str">
            <v>มหาชัย</v>
          </cell>
          <cell r="O151" t="str">
            <v>กลาง</v>
          </cell>
          <cell r="P151" t="str">
            <v>06</v>
          </cell>
          <cell r="Q151" t="str">
            <v>โรงพยาบาลทั่วไป</v>
          </cell>
          <cell r="R151">
            <v>2</v>
          </cell>
          <cell r="S151">
            <v>509</v>
          </cell>
          <cell r="T151" t="str">
            <v>500</v>
          </cell>
          <cell r="U151" t="str">
            <v>31</v>
          </cell>
          <cell r="V151" t="str">
            <v>3.1 ตติยภูมิ</v>
          </cell>
        </row>
        <row r="152">
          <cell r="A152" t="str">
            <v>05</v>
          </cell>
          <cell r="B152" t="str">
            <v>21002</v>
          </cell>
          <cell r="C152" t="str">
            <v>กระทรวงสาธารณสุข สำนักงานปลัดกระทรวงสาธารณสุข</v>
          </cell>
          <cell r="D152" t="str">
            <v>001130400</v>
          </cell>
          <cell r="E152" t="str">
            <v>11304</v>
          </cell>
          <cell r="F152" t="str">
            <v>รพช.กระทุ่มแบน</v>
          </cell>
          <cell r="G152" t="str">
            <v>โรงพยาบาลชุมชนกระทุ่มแบน</v>
          </cell>
          <cell r="H152" t="str">
            <v>74020100</v>
          </cell>
          <cell r="I152">
            <v>74</v>
          </cell>
          <cell r="J152" t="str">
            <v>จังหวัดสมุทรสาคร</v>
          </cell>
          <cell r="K152">
            <v>7402</v>
          </cell>
          <cell r="L152" t="str">
            <v>กระทุ่มแบน</v>
          </cell>
          <cell r="M152">
            <v>740201</v>
          </cell>
          <cell r="N152" t="str">
            <v>ตลาดกระทุ่มแบน</v>
          </cell>
          <cell r="O152" t="str">
            <v>กลาง</v>
          </cell>
          <cell r="P152" t="str">
            <v>07</v>
          </cell>
          <cell r="Q152" t="str">
            <v>โรงพยาบาลชุมชน</v>
          </cell>
          <cell r="R152">
            <v>4</v>
          </cell>
          <cell r="S152">
            <v>200</v>
          </cell>
          <cell r="T152" t="str">
            <v>120</v>
          </cell>
          <cell r="U152" t="str">
            <v>22</v>
          </cell>
          <cell r="V152" t="str">
            <v>2.2 ทุติยภูมิระดับกลาง</v>
          </cell>
        </row>
        <row r="153">
          <cell r="A153" t="str">
            <v>05</v>
          </cell>
          <cell r="B153" t="str">
            <v>21002</v>
          </cell>
          <cell r="C153" t="str">
            <v>กระทรวงสาธารณสุข สำนักงานปลัดกระทรวงสาธารณสุข</v>
          </cell>
          <cell r="D153" t="str">
            <v>001073500</v>
          </cell>
          <cell r="E153" t="str">
            <v>10735</v>
          </cell>
          <cell r="F153" t="str">
            <v>รพท.สมเด็จพระพุทธเลิศหล้า</v>
          </cell>
          <cell r="G153" t="str">
            <v>โรงพยาบาลทั่วไปสมเด็จพระพุทธเลิศหล้า</v>
          </cell>
          <cell r="H153" t="str">
            <v>75010100</v>
          </cell>
          <cell r="I153">
            <v>75</v>
          </cell>
          <cell r="J153" t="str">
            <v>จังหวัดสมุทรสงคราม</v>
          </cell>
          <cell r="K153">
            <v>7501</v>
          </cell>
          <cell r="L153" t="str">
            <v>เมืองสมุทรสงคราม</v>
          </cell>
          <cell r="M153">
            <v>750101</v>
          </cell>
          <cell r="N153" t="str">
            <v>แม่กลอง</v>
          </cell>
          <cell r="O153" t="str">
            <v>กลาง</v>
          </cell>
          <cell r="P153" t="str">
            <v>06</v>
          </cell>
          <cell r="Q153" t="str">
            <v>โรงพยาบาลทั่วไป</v>
          </cell>
          <cell r="R153">
            <v>3</v>
          </cell>
          <cell r="S153">
            <v>299</v>
          </cell>
          <cell r="T153" t="str">
            <v>260</v>
          </cell>
          <cell r="U153" t="str">
            <v>23</v>
          </cell>
          <cell r="V153" t="str">
            <v>2.3 ทุติยภูมิระดับสูง</v>
          </cell>
        </row>
        <row r="154">
          <cell r="A154" t="str">
            <v>05</v>
          </cell>
          <cell r="B154" t="str">
            <v>21002</v>
          </cell>
          <cell r="C154" t="str">
            <v>กระทรวงสาธารณสุข สำนักงานปลัดกระทรวงสาธารณสุข</v>
          </cell>
          <cell r="D154" t="str">
            <v>001130600</v>
          </cell>
          <cell r="E154" t="str">
            <v>11306</v>
          </cell>
          <cell r="F154" t="str">
            <v>รพช.นภาลัย</v>
          </cell>
          <cell r="G154" t="str">
            <v>โรงพยาบาลชุมชนนภาลัย</v>
          </cell>
          <cell r="H154" t="str">
            <v>75020106</v>
          </cell>
          <cell r="I154">
            <v>75</v>
          </cell>
          <cell r="J154" t="str">
            <v>จังหวัดสมุทรสงคราม</v>
          </cell>
          <cell r="K154">
            <v>7502</v>
          </cell>
          <cell r="L154" t="str">
            <v>บางคนที</v>
          </cell>
          <cell r="M154">
            <v>750201</v>
          </cell>
          <cell r="N154" t="str">
            <v>กระดังงา</v>
          </cell>
          <cell r="O154" t="str">
            <v>กลาง</v>
          </cell>
          <cell r="P154" t="str">
            <v>07</v>
          </cell>
          <cell r="Q154" t="str">
            <v>โรงพยาบาลชุมชน</v>
          </cell>
          <cell r="R154">
            <v>4</v>
          </cell>
          <cell r="S154">
            <v>75</v>
          </cell>
          <cell r="T154" t="str">
            <v>90</v>
          </cell>
          <cell r="U154" t="str">
            <v>22</v>
          </cell>
          <cell r="V154" t="str">
            <v>2.2 ทุติยภูมิระดับกลาง</v>
          </cell>
        </row>
        <row r="155">
          <cell r="A155" t="str">
            <v>05</v>
          </cell>
          <cell r="B155" t="str">
            <v>21002</v>
          </cell>
          <cell r="C155" t="str">
            <v>กระทรวงสาธารณสุข สำนักงานปลัดกระทรวงสาธารณสุข</v>
          </cell>
          <cell r="D155" t="str">
            <v>001130700</v>
          </cell>
          <cell r="E155" t="str">
            <v>11307</v>
          </cell>
          <cell r="F155" t="str">
            <v>รพช.อัมพวา</v>
          </cell>
          <cell r="G155" t="str">
            <v>โรงพยาบาลชุมชนอัมพวา</v>
          </cell>
          <cell r="H155" t="str">
            <v>75030707</v>
          </cell>
          <cell r="I155">
            <v>75</v>
          </cell>
          <cell r="J155" t="str">
            <v>จังหวัดสมุทรสงคราม</v>
          </cell>
          <cell r="K155">
            <v>7503</v>
          </cell>
          <cell r="L155" t="str">
            <v>อัมพวา</v>
          </cell>
          <cell r="M155">
            <v>750307</v>
          </cell>
          <cell r="N155" t="str">
            <v>แควอ้อม</v>
          </cell>
          <cell r="O155" t="str">
            <v>กลาง</v>
          </cell>
          <cell r="P155" t="str">
            <v>07</v>
          </cell>
          <cell r="Q155" t="str">
            <v>โรงพยาบาลชุมชน</v>
          </cell>
          <cell r="R155">
            <v>4</v>
          </cell>
          <cell r="S155">
            <v>32</v>
          </cell>
          <cell r="T155" t="str">
            <v>30</v>
          </cell>
          <cell r="U155" t="str">
            <v>22</v>
          </cell>
          <cell r="V155" t="str">
            <v>2.2 ทุติยภูมิระดับกลาง</v>
          </cell>
        </row>
        <row r="156">
          <cell r="A156" t="str">
            <v>05</v>
          </cell>
          <cell r="B156" t="str">
            <v>21002</v>
          </cell>
          <cell r="C156" t="str">
            <v>กระทรวงสาธารณสุข สำนักงานปลัดกระทรวงสาธารณสุข</v>
          </cell>
          <cell r="D156" t="str">
            <v>001073600</v>
          </cell>
          <cell r="E156" t="str">
            <v>10736</v>
          </cell>
          <cell r="F156" t="str">
            <v>รพท.พระจอมเกล้า</v>
          </cell>
          <cell r="G156" t="str">
            <v>โรงพยาบาลทั่วไปพระจอมเกล้า</v>
          </cell>
          <cell r="H156" t="str">
            <v>76010200</v>
          </cell>
          <cell r="I156">
            <v>76</v>
          </cell>
          <cell r="J156" t="str">
            <v>จังหวัดเพชรบุรี</v>
          </cell>
          <cell r="K156">
            <v>7601</v>
          </cell>
          <cell r="L156" t="str">
            <v>เมืองเพชรบุรี</v>
          </cell>
          <cell r="M156">
            <v>760102</v>
          </cell>
          <cell r="N156" t="str">
            <v>คลองกระแชง</v>
          </cell>
          <cell r="O156" t="str">
            <v>กลาง</v>
          </cell>
          <cell r="P156" t="str">
            <v>06</v>
          </cell>
          <cell r="Q156" t="str">
            <v>โรงพยาบาลทั่วไป</v>
          </cell>
          <cell r="R156">
            <v>2</v>
          </cell>
          <cell r="S156">
            <v>365</v>
          </cell>
          <cell r="T156" t="str">
            <v>365</v>
          </cell>
          <cell r="U156" t="str">
            <v>23</v>
          </cell>
          <cell r="V156" t="str">
            <v>2.3 ทุติยภูมิระดับสูง</v>
          </cell>
        </row>
        <row r="157">
          <cell r="A157" t="str">
            <v>05</v>
          </cell>
          <cell r="B157" t="str">
            <v>21002</v>
          </cell>
          <cell r="C157" t="str">
            <v>กระทรวงสาธารณสุข สำนักงานปลัดกระทรวงสาธารณสุข</v>
          </cell>
          <cell r="D157" t="str">
            <v>001130800</v>
          </cell>
          <cell r="E157" t="str">
            <v>11308</v>
          </cell>
          <cell r="F157" t="str">
            <v>รพช.เขาย้อย</v>
          </cell>
          <cell r="G157" t="str">
            <v>โรงพยาบาลชุมชนเขาย้อย</v>
          </cell>
          <cell r="H157" t="str">
            <v>76020105</v>
          </cell>
          <cell r="I157">
            <v>76</v>
          </cell>
          <cell r="J157" t="str">
            <v>จังหวัดเพชรบุรี</v>
          </cell>
          <cell r="K157">
            <v>7602</v>
          </cell>
          <cell r="L157" t="str">
            <v>เขาย้อย</v>
          </cell>
          <cell r="M157">
            <v>760201</v>
          </cell>
          <cell r="N157" t="str">
            <v>เขาย้อย</v>
          </cell>
          <cell r="O157" t="str">
            <v>กลาง</v>
          </cell>
          <cell r="P157" t="str">
            <v>07</v>
          </cell>
          <cell r="Q157" t="str">
            <v>โรงพยาบาลชุมชน</v>
          </cell>
          <cell r="R157">
            <v>5</v>
          </cell>
          <cell r="S157">
            <v>30</v>
          </cell>
          <cell r="T157" t="str">
            <v>30</v>
          </cell>
          <cell r="U157" t="str">
            <v>21</v>
          </cell>
          <cell r="V157" t="str">
            <v>2.1 ทุติยภูมิระดับต้น</v>
          </cell>
        </row>
        <row r="158">
          <cell r="A158" t="str">
            <v>05</v>
          </cell>
          <cell r="B158" t="str">
            <v>21002</v>
          </cell>
          <cell r="C158" t="str">
            <v>กระทรวงสาธารณสุข สำนักงานปลัดกระทรวงสาธารณสุข</v>
          </cell>
          <cell r="D158" t="str">
            <v>001130900</v>
          </cell>
          <cell r="E158" t="str">
            <v>11309</v>
          </cell>
          <cell r="F158" t="str">
            <v>รพช.หนองหญ้าปล้อง</v>
          </cell>
          <cell r="G158" t="str">
            <v>โรงพยาบาลชุมชนหนองหญ้าปล้อง</v>
          </cell>
          <cell r="H158" t="str">
            <v>76030103</v>
          </cell>
          <cell r="I158">
            <v>76</v>
          </cell>
          <cell r="J158" t="str">
            <v>จังหวัดเพชรบุรี</v>
          </cell>
          <cell r="K158">
            <v>7603</v>
          </cell>
          <cell r="L158" t="str">
            <v>หนองหญ้าปล้อง</v>
          </cell>
          <cell r="M158">
            <v>760301</v>
          </cell>
          <cell r="N158" t="str">
            <v>หนองหญ้าปล้อง</v>
          </cell>
          <cell r="O158" t="str">
            <v>กลาง</v>
          </cell>
          <cell r="P158" t="str">
            <v>07</v>
          </cell>
          <cell r="Q158" t="str">
            <v>โรงพยาบาลชุมชน</v>
          </cell>
          <cell r="R158">
            <v>5</v>
          </cell>
          <cell r="S158">
            <v>30</v>
          </cell>
          <cell r="T158" t="str">
            <v>30</v>
          </cell>
          <cell r="U158" t="str">
            <v>21</v>
          </cell>
          <cell r="V158" t="str">
            <v>2.1 ทุติยภูมิระดับต้น</v>
          </cell>
        </row>
        <row r="159">
          <cell r="A159" t="str">
            <v>05</v>
          </cell>
          <cell r="B159" t="str">
            <v>21002</v>
          </cell>
          <cell r="C159" t="str">
            <v>กระทรวงสาธารณสุข สำนักงานปลัดกระทรวงสาธารณสุข</v>
          </cell>
          <cell r="D159" t="str">
            <v>001131000</v>
          </cell>
          <cell r="E159" t="str">
            <v>11310</v>
          </cell>
          <cell r="F159" t="str">
            <v>รพช.ชะอำ</v>
          </cell>
          <cell r="G159" t="str">
            <v>โรงพยาบาลชุมชนชะอำ</v>
          </cell>
          <cell r="H159" t="str">
            <v>76040100</v>
          </cell>
          <cell r="I159">
            <v>76</v>
          </cell>
          <cell r="J159" t="str">
            <v>จังหวัดเพชรบุรี</v>
          </cell>
          <cell r="K159">
            <v>7604</v>
          </cell>
          <cell r="L159" t="str">
            <v>ชะอำ</v>
          </cell>
          <cell r="M159">
            <v>760401</v>
          </cell>
          <cell r="N159" t="str">
            <v>ชะอำ</v>
          </cell>
          <cell r="O159" t="str">
            <v>กลาง</v>
          </cell>
          <cell r="P159" t="str">
            <v>07</v>
          </cell>
          <cell r="Q159" t="str">
            <v>โรงพยาบาลชุมชน</v>
          </cell>
          <cell r="R159">
            <v>4</v>
          </cell>
          <cell r="S159">
            <v>60</v>
          </cell>
          <cell r="T159" t="str">
            <v>60</v>
          </cell>
          <cell r="U159" t="str">
            <v>22</v>
          </cell>
          <cell r="V159" t="str">
            <v>2.2 ทุติยภูมิระดับกลาง</v>
          </cell>
        </row>
        <row r="160">
          <cell r="A160" t="str">
            <v>05</v>
          </cell>
          <cell r="B160" t="str">
            <v>21002</v>
          </cell>
          <cell r="C160" t="str">
            <v>กระทรวงสาธารณสุข สำนักงานปลัดกระทรวงสาธารณสุข</v>
          </cell>
          <cell r="D160" t="str">
            <v>001131100</v>
          </cell>
          <cell r="E160" t="str">
            <v>11311</v>
          </cell>
          <cell r="F160" t="str">
            <v>รพช.ท่ายาง</v>
          </cell>
          <cell r="G160" t="str">
            <v>โรงพยาบาลชุมชนท่ายาง</v>
          </cell>
          <cell r="H160" t="str">
            <v>76050101</v>
          </cell>
          <cell r="I160">
            <v>76</v>
          </cell>
          <cell r="J160" t="str">
            <v>จังหวัดเพชรบุรี</v>
          </cell>
          <cell r="K160">
            <v>7605</v>
          </cell>
          <cell r="L160" t="str">
            <v>ท่ายาง</v>
          </cell>
          <cell r="M160">
            <v>760501</v>
          </cell>
          <cell r="N160" t="str">
            <v>ท่ายาง</v>
          </cell>
          <cell r="O160" t="str">
            <v>กลาง</v>
          </cell>
          <cell r="P160" t="str">
            <v>07</v>
          </cell>
          <cell r="Q160" t="str">
            <v>โรงพยาบาลชุมชน</v>
          </cell>
          <cell r="R160">
            <v>4</v>
          </cell>
          <cell r="S160">
            <v>60</v>
          </cell>
          <cell r="T160" t="str">
            <v>60</v>
          </cell>
          <cell r="U160" t="str">
            <v>21</v>
          </cell>
          <cell r="V160" t="str">
            <v>2.1 ทุติยภูมิระดับต้น</v>
          </cell>
        </row>
        <row r="161">
          <cell r="A161" t="str">
            <v>05</v>
          </cell>
          <cell r="B161" t="str">
            <v>21002</v>
          </cell>
          <cell r="C161" t="str">
            <v>กระทรวงสาธารณสุข สำนักงานปลัดกระทรวงสาธารณสุข</v>
          </cell>
          <cell r="D161" t="str">
            <v>001131200</v>
          </cell>
          <cell r="E161" t="str">
            <v>11312</v>
          </cell>
          <cell r="F161" t="str">
            <v>รพช.บ้านลาด</v>
          </cell>
          <cell r="G161" t="str">
            <v>โรงพยาบาลชุมชนบ้านลาด</v>
          </cell>
          <cell r="H161" t="str">
            <v>76061608</v>
          </cell>
          <cell r="I161">
            <v>76</v>
          </cell>
          <cell r="J161" t="str">
            <v>จังหวัดเพชรบุรี</v>
          </cell>
          <cell r="K161">
            <v>7606</v>
          </cell>
          <cell r="L161" t="str">
            <v>บ้านลาด</v>
          </cell>
          <cell r="M161">
            <v>760616</v>
          </cell>
          <cell r="N161" t="str">
            <v>ท่าช้าง</v>
          </cell>
          <cell r="O161" t="str">
            <v>กลาง</v>
          </cell>
          <cell r="P161" t="str">
            <v>07</v>
          </cell>
          <cell r="Q161" t="str">
            <v>โรงพยาบาลชุมชน</v>
          </cell>
          <cell r="R161">
            <v>5</v>
          </cell>
          <cell r="S161">
            <v>30</v>
          </cell>
          <cell r="T161" t="str">
            <v>30</v>
          </cell>
          <cell r="U161" t="str">
            <v>21</v>
          </cell>
          <cell r="V161" t="str">
            <v>2.1 ทุติยภูมิระดับต้น</v>
          </cell>
        </row>
        <row r="162">
          <cell r="A162" t="str">
            <v>05</v>
          </cell>
          <cell r="B162" t="str">
            <v>21002</v>
          </cell>
          <cell r="C162" t="str">
            <v>กระทรวงสาธารณสุข สำนักงานปลัดกระทรวงสาธารณสุข</v>
          </cell>
          <cell r="D162" t="str">
            <v>001131300</v>
          </cell>
          <cell r="E162" t="str">
            <v>11313</v>
          </cell>
          <cell r="F162" t="str">
            <v>รพช.บ้านแหลม</v>
          </cell>
          <cell r="G162" t="str">
            <v>โรงพยาบาลชุมชนบ้านแหลม</v>
          </cell>
          <cell r="H162" t="str">
            <v>76070103</v>
          </cell>
          <cell r="I162">
            <v>76</v>
          </cell>
          <cell r="J162" t="str">
            <v>จังหวัดเพชรบุรี</v>
          </cell>
          <cell r="K162">
            <v>7607</v>
          </cell>
          <cell r="L162" t="str">
            <v>บ้านแหลม</v>
          </cell>
          <cell r="M162">
            <v>760701</v>
          </cell>
          <cell r="N162" t="str">
            <v>บ้านแหลม</v>
          </cell>
          <cell r="O162" t="str">
            <v>กลาง</v>
          </cell>
          <cell r="P162" t="str">
            <v>07</v>
          </cell>
          <cell r="Q162" t="str">
            <v>โรงพยาบาลชุมชน</v>
          </cell>
          <cell r="R162">
            <v>5</v>
          </cell>
          <cell r="S162">
            <v>30</v>
          </cell>
          <cell r="T162" t="str">
            <v>30</v>
          </cell>
          <cell r="U162" t="str">
            <v>21</v>
          </cell>
          <cell r="V162" t="str">
            <v>2.1 ทุติยภูมิระดับต้น</v>
          </cell>
        </row>
        <row r="163">
          <cell r="A163" t="str">
            <v>05</v>
          </cell>
          <cell r="B163" t="str">
            <v>21002</v>
          </cell>
          <cell r="C163" t="str">
            <v>กระทรวงสาธารณสุข สำนักงานปลัดกระทรวงสาธารณสุข</v>
          </cell>
          <cell r="D163" t="str">
            <v>001131400</v>
          </cell>
          <cell r="E163" t="str">
            <v>11314</v>
          </cell>
          <cell r="F163" t="str">
            <v>รพช.แก่งกระจาน</v>
          </cell>
          <cell r="G163" t="str">
            <v>โรงพยาบาลชุมชนแก่งกระจาน</v>
          </cell>
          <cell r="H163" t="str">
            <v>76080105</v>
          </cell>
          <cell r="I163">
            <v>76</v>
          </cell>
          <cell r="J163" t="str">
            <v>จังหวัดเพชรบุรี</v>
          </cell>
          <cell r="K163">
            <v>7608</v>
          </cell>
          <cell r="L163" t="str">
            <v>แก่งกระจาน</v>
          </cell>
          <cell r="M163">
            <v>760803</v>
          </cell>
          <cell r="N163" t="str">
            <v>วังจันทร์</v>
          </cell>
          <cell r="O163" t="str">
            <v>กลาง</v>
          </cell>
          <cell r="P163" t="str">
            <v>07</v>
          </cell>
          <cell r="Q163" t="str">
            <v>โรงพยาบาลชุมชน</v>
          </cell>
          <cell r="R163">
            <v>5</v>
          </cell>
          <cell r="S163">
            <v>30</v>
          </cell>
          <cell r="T163" t="str">
            <v>30</v>
          </cell>
          <cell r="U163" t="str">
            <v>21</v>
          </cell>
          <cell r="V163" t="str">
            <v>2.1 ทุติยภูมิระดับต้น</v>
          </cell>
        </row>
        <row r="164">
          <cell r="A164" t="str">
            <v>05</v>
          </cell>
          <cell r="B164" t="str">
            <v>21002</v>
          </cell>
          <cell r="C164" t="str">
            <v>กระทรวงสาธารณสุข สำนักงานปลัดกระทรวงสาธารณสุข</v>
          </cell>
          <cell r="D164" t="str">
            <v>001073700</v>
          </cell>
          <cell r="E164" t="str">
            <v>10737</v>
          </cell>
          <cell r="F164" t="str">
            <v>รพท.ประจวบคีรีขันธ์</v>
          </cell>
          <cell r="G164" t="str">
            <v>โรงพยาบาลทั่วไปประจวบคีรีขันธ์</v>
          </cell>
          <cell r="H164" t="str">
            <v>77010100</v>
          </cell>
          <cell r="I164">
            <v>77</v>
          </cell>
          <cell r="J164" t="str">
            <v>จังหวัดประจวบคีรีขันธ์</v>
          </cell>
          <cell r="K164">
            <v>7701</v>
          </cell>
          <cell r="L164" t="str">
            <v>เมืองประจวบคีรีขันธ์</v>
          </cell>
          <cell r="M164">
            <v>770101</v>
          </cell>
          <cell r="N164" t="str">
            <v>ประจวบคีรีขันธ์</v>
          </cell>
          <cell r="O164" t="str">
            <v>กลาง</v>
          </cell>
          <cell r="P164" t="str">
            <v>06</v>
          </cell>
          <cell r="Q164" t="str">
            <v>โรงพยาบาลทั่วไป</v>
          </cell>
          <cell r="R164">
            <v>2</v>
          </cell>
          <cell r="S164">
            <v>303</v>
          </cell>
          <cell r="T164" t="str">
            <v>278</v>
          </cell>
          <cell r="U164" t="str">
            <v>31</v>
          </cell>
          <cell r="V164" t="str">
            <v>3.1 ตติยภูมิ</v>
          </cell>
        </row>
        <row r="165">
          <cell r="A165" t="str">
            <v>05</v>
          </cell>
          <cell r="B165" t="str">
            <v>21002</v>
          </cell>
          <cell r="C165" t="str">
            <v>กระทรวงสาธารณสุข สำนักงานปลัดกระทรวงสาธารณสุข</v>
          </cell>
          <cell r="D165" t="str">
            <v>001131500</v>
          </cell>
          <cell r="E165" t="str">
            <v>11315</v>
          </cell>
          <cell r="F165" t="str">
            <v>รพช.กุยบุรี</v>
          </cell>
          <cell r="G165" t="str">
            <v>โรงพยาบาลชุมชนกุยบุรี</v>
          </cell>
          <cell r="H165" t="str">
            <v>77020105</v>
          </cell>
          <cell r="I165">
            <v>77</v>
          </cell>
          <cell r="J165" t="str">
            <v>จังหวัดประจวบคีรีขันธ์</v>
          </cell>
          <cell r="K165">
            <v>7702</v>
          </cell>
          <cell r="L165" t="str">
            <v>กุยบุรี</v>
          </cell>
          <cell r="M165">
            <v>770201</v>
          </cell>
          <cell r="N165" t="str">
            <v>กุยบุรี</v>
          </cell>
          <cell r="O165" t="str">
            <v>กลาง</v>
          </cell>
          <cell r="P165" t="str">
            <v>07</v>
          </cell>
          <cell r="Q165" t="str">
            <v>โรงพยาบาลชุมชน</v>
          </cell>
          <cell r="R165">
            <v>5</v>
          </cell>
          <cell r="S165">
            <v>30</v>
          </cell>
          <cell r="T165" t="str">
            <v>30</v>
          </cell>
          <cell r="U165" t="str">
            <v>21</v>
          </cell>
          <cell r="V165" t="str">
            <v>2.1 ทุติยภูมิระดับต้น</v>
          </cell>
        </row>
        <row r="166">
          <cell r="A166" t="str">
            <v>05</v>
          </cell>
          <cell r="B166" t="str">
            <v>21002</v>
          </cell>
          <cell r="C166" t="str">
            <v>กระทรวงสาธารณสุข สำนักงานปลัดกระทรวงสาธารณสุข</v>
          </cell>
          <cell r="D166" t="str">
            <v>001131600</v>
          </cell>
          <cell r="E166" t="str">
            <v>11316</v>
          </cell>
          <cell r="F166" t="str">
            <v>รพช.ทับสะแก</v>
          </cell>
          <cell r="G166" t="str">
            <v>โรงพยาบาลชุมชนทับสะแก</v>
          </cell>
          <cell r="H166" t="str">
            <v>77030306</v>
          </cell>
          <cell r="I166">
            <v>77</v>
          </cell>
          <cell r="J166" t="str">
            <v>จังหวัดประจวบคีรีขันธ์</v>
          </cell>
          <cell r="K166">
            <v>7703</v>
          </cell>
          <cell r="L166" t="str">
            <v>ทับสะแก</v>
          </cell>
          <cell r="M166">
            <v>770303</v>
          </cell>
          <cell r="N166" t="str">
            <v>นาหูกวาง</v>
          </cell>
          <cell r="O166" t="str">
            <v>กลาง</v>
          </cell>
          <cell r="P166" t="str">
            <v>07</v>
          </cell>
          <cell r="Q166" t="str">
            <v>โรงพยาบาลชุมชน</v>
          </cell>
          <cell r="R166">
            <v>4</v>
          </cell>
          <cell r="S166">
            <v>60</v>
          </cell>
          <cell r="T166" t="str">
            <v>60</v>
          </cell>
          <cell r="U166" t="str">
            <v>21</v>
          </cell>
          <cell r="V166" t="str">
            <v>2.1 ทุติยภูมิระดับต้น</v>
          </cell>
        </row>
        <row r="167">
          <cell r="A167" t="str">
            <v>05</v>
          </cell>
          <cell r="B167" t="str">
            <v>21002</v>
          </cell>
          <cell r="C167" t="str">
            <v>กระทรวงสาธารณสุข สำนักงานปลัดกระทรวงสาธารณสุข</v>
          </cell>
          <cell r="D167" t="str">
            <v>001131700</v>
          </cell>
          <cell r="E167" t="str">
            <v>11317</v>
          </cell>
          <cell r="F167" t="str">
            <v>รพช.บางสะพาน</v>
          </cell>
          <cell r="G167" t="str">
            <v>โรงพยาบาลชุมชนบางสะพาน</v>
          </cell>
          <cell r="H167" t="str">
            <v>77040105</v>
          </cell>
          <cell r="I167">
            <v>77</v>
          </cell>
          <cell r="J167" t="str">
            <v>จังหวัดประจวบคีรีขันธ์</v>
          </cell>
          <cell r="K167">
            <v>7704</v>
          </cell>
          <cell r="L167" t="str">
            <v>บางสะพาน</v>
          </cell>
          <cell r="M167">
            <v>770401</v>
          </cell>
          <cell r="N167" t="str">
            <v>กำเนิดนพคุณ</v>
          </cell>
          <cell r="O167" t="str">
            <v>กลาง</v>
          </cell>
          <cell r="P167" t="str">
            <v>07</v>
          </cell>
          <cell r="Q167" t="str">
            <v>โรงพยาบาลชุมชน</v>
          </cell>
          <cell r="R167">
            <v>4</v>
          </cell>
          <cell r="S167">
            <v>90</v>
          </cell>
          <cell r="T167" t="str">
            <v>90</v>
          </cell>
          <cell r="U167" t="str">
            <v>22</v>
          </cell>
          <cell r="V167" t="str">
            <v>2.2 ทุติยภูมิระดับกลาง</v>
          </cell>
        </row>
        <row r="168">
          <cell r="A168" t="str">
            <v>05</v>
          </cell>
          <cell r="B168" t="str">
            <v>21002</v>
          </cell>
          <cell r="C168" t="str">
            <v>กระทรวงสาธารณสุข สำนักงานปลัดกระทรวงสาธารณสุข</v>
          </cell>
          <cell r="D168" t="str">
            <v>001131800</v>
          </cell>
          <cell r="E168" t="str">
            <v>11318</v>
          </cell>
          <cell r="F168" t="str">
            <v>รพช.บางสะพานน้อย</v>
          </cell>
          <cell r="G168" t="str">
            <v>โรงพยาบาลชุมชนบางสะพานน้อย</v>
          </cell>
          <cell r="H168" t="str">
            <v>77050104</v>
          </cell>
          <cell r="I168">
            <v>77</v>
          </cell>
          <cell r="J168" t="str">
            <v>จังหวัดประจวบคีรีขันธ์</v>
          </cell>
          <cell r="K168">
            <v>7705</v>
          </cell>
          <cell r="L168" t="str">
            <v>บางสะพานน้อย</v>
          </cell>
          <cell r="M168">
            <v>770501</v>
          </cell>
          <cell r="N168" t="str">
            <v>ปากแพรก</v>
          </cell>
          <cell r="O168" t="str">
            <v>กลาง</v>
          </cell>
          <cell r="P168" t="str">
            <v>07</v>
          </cell>
          <cell r="Q168" t="str">
            <v>โรงพยาบาลชุมชน</v>
          </cell>
          <cell r="R168">
            <v>5</v>
          </cell>
          <cell r="S168">
            <v>30</v>
          </cell>
          <cell r="T168" t="str">
            <v>30</v>
          </cell>
          <cell r="U168" t="str">
            <v>21</v>
          </cell>
          <cell r="V168" t="str">
            <v>2.1 ทุติยภูมิระดับต้น</v>
          </cell>
        </row>
        <row r="169">
          <cell r="A169" t="str">
            <v>05</v>
          </cell>
          <cell r="B169" t="str">
            <v>21002</v>
          </cell>
          <cell r="C169" t="str">
            <v>กระทรวงสาธารณสุข สำนักงานปลัดกระทรวงสาธารณสุข</v>
          </cell>
          <cell r="D169" t="str">
            <v>001131900</v>
          </cell>
          <cell r="E169" t="str">
            <v>11319</v>
          </cell>
          <cell r="F169" t="str">
            <v>รพช.ปราณบุรี</v>
          </cell>
          <cell r="G169" t="str">
            <v>โรงพยาบาลชุมชนปราณบุรี</v>
          </cell>
          <cell r="H169" t="str">
            <v>77060805</v>
          </cell>
          <cell r="I169">
            <v>77</v>
          </cell>
          <cell r="J169" t="str">
            <v>จังหวัดประจวบคีรีขันธ์</v>
          </cell>
          <cell r="K169">
            <v>7706</v>
          </cell>
          <cell r="L169" t="str">
            <v>ปราณบุรี</v>
          </cell>
          <cell r="M169">
            <v>770608</v>
          </cell>
          <cell r="N169" t="str">
            <v>วังก์พง</v>
          </cell>
          <cell r="O169" t="str">
            <v>กลาง</v>
          </cell>
          <cell r="P169" t="str">
            <v>07</v>
          </cell>
          <cell r="Q169" t="str">
            <v>โรงพยาบาลชุมชน</v>
          </cell>
          <cell r="R169">
            <v>4</v>
          </cell>
          <cell r="S169">
            <v>60</v>
          </cell>
          <cell r="T169" t="str">
            <v>30</v>
          </cell>
          <cell r="U169" t="str">
            <v>21</v>
          </cell>
          <cell r="V169" t="str">
            <v>2.1 ทุติยภูมิระดับต้น</v>
          </cell>
        </row>
        <row r="170">
          <cell r="A170" t="str">
            <v>05</v>
          </cell>
          <cell r="B170" t="str">
            <v>21002</v>
          </cell>
          <cell r="C170" t="str">
            <v>กระทรวงสาธารณสุข สำนักงานปลัดกระทรวงสาธารณสุข</v>
          </cell>
          <cell r="D170" t="str">
            <v>001132000</v>
          </cell>
          <cell r="E170" t="str">
            <v>11320</v>
          </cell>
          <cell r="F170" t="str">
            <v>รพท.หัวหิน</v>
          </cell>
          <cell r="G170" t="str">
            <v>โรงพยาบาลทั่วไปหัวหิน</v>
          </cell>
          <cell r="H170" t="str">
            <v>77070100</v>
          </cell>
          <cell r="I170">
            <v>77</v>
          </cell>
          <cell r="J170" t="str">
            <v>จังหวัดประจวบคีรีขันธ์</v>
          </cell>
          <cell r="K170">
            <v>7707</v>
          </cell>
          <cell r="L170" t="str">
            <v>หัวหิน</v>
          </cell>
          <cell r="M170">
            <v>770701</v>
          </cell>
          <cell r="N170" t="str">
            <v>หัวหิน</v>
          </cell>
          <cell r="O170" t="str">
            <v>กลาง</v>
          </cell>
          <cell r="P170" t="str">
            <v>06</v>
          </cell>
          <cell r="Q170" t="str">
            <v>โรงพยาบาลทั่วไป</v>
          </cell>
          <cell r="R170">
            <v>3</v>
          </cell>
          <cell r="S170">
            <v>200</v>
          </cell>
          <cell r="T170" t="str">
            <v>200</v>
          </cell>
          <cell r="U170" t="str">
            <v>31</v>
          </cell>
          <cell r="V170" t="str">
            <v>3.1 ตติยภูมิ</v>
          </cell>
        </row>
        <row r="171">
          <cell r="A171" t="str">
            <v>05</v>
          </cell>
          <cell r="B171" t="str">
            <v>21002</v>
          </cell>
          <cell r="C171" t="str">
            <v>กระทรวงสาธารณสุข สำนักงานปลัดกระทรวงสาธารณสุข</v>
          </cell>
          <cell r="D171" t="str">
            <v>001132100</v>
          </cell>
          <cell r="E171" t="str">
            <v>11321</v>
          </cell>
          <cell r="F171" t="str">
            <v>รพช.สามร้อยยอด</v>
          </cell>
          <cell r="G171" t="str">
            <v>โรงพยาบาลชุมชนสามร้อยยอด</v>
          </cell>
          <cell r="H171" t="str">
            <v>77080506</v>
          </cell>
          <cell r="I171">
            <v>77</v>
          </cell>
          <cell r="J171" t="str">
            <v>จังหวัดประจวบคีรีขันธ์</v>
          </cell>
          <cell r="K171">
            <v>7708</v>
          </cell>
          <cell r="L171" t="str">
            <v>สามร้อยยอด</v>
          </cell>
          <cell r="M171">
            <v>770805</v>
          </cell>
          <cell r="N171" t="str">
            <v>ไร่ใหม่</v>
          </cell>
          <cell r="O171" t="str">
            <v>กลาง</v>
          </cell>
          <cell r="P171" t="str">
            <v>07</v>
          </cell>
          <cell r="Q171" t="str">
            <v>โรงพยาบาลชุมชน</v>
          </cell>
          <cell r="R171">
            <v>4</v>
          </cell>
          <cell r="S171">
            <v>60</v>
          </cell>
          <cell r="T171" t="str">
            <v>60</v>
          </cell>
          <cell r="U171" t="str">
            <v>21</v>
          </cell>
          <cell r="V171" t="str">
            <v>2.1 ทุติยภูมิระดับต้น</v>
          </cell>
        </row>
        <row r="172">
          <cell r="A172" t="str">
            <v>06</v>
          </cell>
          <cell r="B172" t="str">
            <v>21002</v>
          </cell>
          <cell r="C172" t="str">
            <v>กระทรวงสาธารณสุข สำนักงานปลัดกระทรวงสาธารณสุข</v>
          </cell>
          <cell r="D172" t="str">
            <v>001068000</v>
          </cell>
          <cell r="E172" t="str">
            <v>10680</v>
          </cell>
          <cell r="F172" t="str">
            <v>รพศ.มหาราชนครศรีธรรมราช</v>
          </cell>
          <cell r="G172" t="str">
            <v>โรงพยาบาลศูนย์มหาราชนครศรีธรรมราช</v>
          </cell>
          <cell r="H172" t="str">
            <v>80010100</v>
          </cell>
          <cell r="I172">
            <v>80</v>
          </cell>
          <cell r="J172" t="str">
            <v>จังหวัดนครศรีธรรมราช</v>
          </cell>
          <cell r="K172">
            <v>8001</v>
          </cell>
          <cell r="L172" t="str">
            <v>เมืองนครศรีธรรมราช</v>
          </cell>
          <cell r="M172">
            <v>800101</v>
          </cell>
          <cell r="N172" t="str">
            <v>ในเมือง</v>
          </cell>
          <cell r="O172" t="str">
            <v>ใต้</v>
          </cell>
          <cell r="P172" t="str">
            <v>05</v>
          </cell>
          <cell r="Q172" t="str">
            <v>โรงพยาบาลศูนย์</v>
          </cell>
          <cell r="R172">
            <v>1</v>
          </cell>
          <cell r="S172">
            <v>781</v>
          </cell>
          <cell r="T172" t="str">
            <v>863</v>
          </cell>
          <cell r="U172" t="str">
            <v>31</v>
          </cell>
          <cell r="V172" t="str">
            <v>3.1 ตติยภูมิ</v>
          </cell>
        </row>
        <row r="173">
          <cell r="A173" t="str">
            <v>06</v>
          </cell>
          <cell r="B173" t="str">
            <v>21002</v>
          </cell>
          <cell r="C173" t="str">
            <v>กระทรวงสาธารณสุข สำนักงานปลัดกระทรวงสาธารณสุข</v>
          </cell>
          <cell r="D173" t="str">
            <v>001132200</v>
          </cell>
          <cell r="E173" t="str">
            <v>11322</v>
          </cell>
          <cell r="F173" t="str">
            <v>รพช.พรหมคีรี</v>
          </cell>
          <cell r="G173" t="str">
            <v>โรงพยาบาลชุมชนพรหมคีรี</v>
          </cell>
          <cell r="H173" t="str">
            <v>80020109</v>
          </cell>
          <cell r="I173">
            <v>80</v>
          </cell>
          <cell r="J173" t="str">
            <v>จังหวัดนครศรีธรรมราช</v>
          </cell>
          <cell r="K173">
            <v>8002</v>
          </cell>
          <cell r="L173" t="str">
            <v>พรหมคีรี</v>
          </cell>
          <cell r="M173">
            <v>800201</v>
          </cell>
          <cell r="N173" t="str">
            <v>พรหมโลก</v>
          </cell>
          <cell r="O173" t="str">
            <v>ใต้</v>
          </cell>
          <cell r="P173" t="str">
            <v>07</v>
          </cell>
          <cell r="Q173" t="str">
            <v>โรงพยาบาลชุมชน</v>
          </cell>
          <cell r="R173">
            <v>5</v>
          </cell>
          <cell r="S173">
            <v>30</v>
          </cell>
          <cell r="T173" t="str">
            <v>30</v>
          </cell>
          <cell r="U173" t="str">
            <v>21</v>
          </cell>
          <cell r="V173" t="str">
            <v>2.1 ทุติยภูมิระดับต้น</v>
          </cell>
        </row>
        <row r="174">
          <cell r="A174" t="str">
            <v>06</v>
          </cell>
          <cell r="B174" t="str">
            <v>21002</v>
          </cell>
          <cell r="C174" t="str">
            <v>กระทรวงสาธารณสุข สำนักงานปลัดกระทรวงสาธารณสุข</v>
          </cell>
          <cell r="D174" t="str">
            <v>001132400</v>
          </cell>
          <cell r="E174" t="str">
            <v>11324</v>
          </cell>
          <cell r="F174" t="str">
            <v>รพช.ลานสะกา</v>
          </cell>
          <cell r="G174" t="str">
            <v>โรงพยาบาลชุมชนลานสะกา</v>
          </cell>
          <cell r="H174" t="str">
            <v>80030101</v>
          </cell>
          <cell r="I174">
            <v>80</v>
          </cell>
          <cell r="J174" t="str">
            <v>จังหวัดนครศรีธรรมราช</v>
          </cell>
          <cell r="K174">
            <v>8003</v>
          </cell>
          <cell r="L174" t="str">
            <v>ลานสกา</v>
          </cell>
          <cell r="M174">
            <v>800301</v>
          </cell>
          <cell r="N174" t="str">
            <v>เขาแก้ว</v>
          </cell>
          <cell r="O174" t="str">
            <v>ใต้</v>
          </cell>
          <cell r="P174" t="str">
            <v>07</v>
          </cell>
          <cell r="Q174" t="str">
            <v>โรงพยาบาลชุมชน</v>
          </cell>
          <cell r="R174">
            <v>5</v>
          </cell>
          <cell r="S174">
            <v>30</v>
          </cell>
          <cell r="T174" t="str">
            <v>30</v>
          </cell>
          <cell r="U174" t="str">
            <v>21</v>
          </cell>
          <cell r="V174" t="str">
            <v>2.1 ทุติยภูมิระดับต้น</v>
          </cell>
        </row>
        <row r="175">
          <cell r="A175" t="str">
            <v>06</v>
          </cell>
          <cell r="B175" t="str">
            <v>21002</v>
          </cell>
          <cell r="C175" t="str">
            <v>กระทรวงสาธารณสุข สำนักงานปลัดกระทรวงสาธารณสุข</v>
          </cell>
          <cell r="D175" t="str">
            <v>001132500</v>
          </cell>
          <cell r="E175" t="str">
            <v>11325</v>
          </cell>
          <cell r="F175" t="str">
            <v>รพร.ฉวาง</v>
          </cell>
          <cell r="G175" t="str">
            <v>โรงพยาบาลสมเด็จพระยุพราชฉวาง</v>
          </cell>
          <cell r="H175" t="str">
            <v>80041008</v>
          </cell>
          <cell r="I175">
            <v>80</v>
          </cell>
          <cell r="J175" t="str">
            <v>จังหวัดนครศรีธรรมราช</v>
          </cell>
          <cell r="K175">
            <v>8004</v>
          </cell>
          <cell r="L175" t="str">
            <v>ฉวาง</v>
          </cell>
          <cell r="M175">
            <v>800410</v>
          </cell>
          <cell r="N175" t="str">
            <v>ไสหร้า</v>
          </cell>
          <cell r="O175" t="str">
            <v>ใต้</v>
          </cell>
          <cell r="P175" t="str">
            <v>07</v>
          </cell>
          <cell r="Q175" t="str">
            <v>โรงพยาบาลชุมชน</v>
          </cell>
          <cell r="R175">
            <v>4</v>
          </cell>
          <cell r="S175">
            <v>90</v>
          </cell>
          <cell r="T175" t="str">
            <v>90</v>
          </cell>
          <cell r="U175" t="str">
            <v>22</v>
          </cell>
          <cell r="V175" t="str">
            <v>2.2 ทุติยภูมิระดับกลาง</v>
          </cell>
        </row>
        <row r="176">
          <cell r="A176" t="str">
            <v>06</v>
          </cell>
          <cell r="B176" t="str">
            <v>21002</v>
          </cell>
          <cell r="C176" t="str">
            <v>กระทรวงสาธารณสุข สำนักงานปลัดกระทรวงสาธารณสุข</v>
          </cell>
          <cell r="D176" t="str">
            <v>001132600</v>
          </cell>
          <cell r="E176" t="str">
            <v>11326</v>
          </cell>
          <cell r="F176" t="str">
            <v>รพช.พิปูน</v>
          </cell>
          <cell r="G176" t="str">
            <v>โรงพยาบาลชุมชนพิปูน</v>
          </cell>
          <cell r="H176" t="str">
            <v>80050405</v>
          </cell>
          <cell r="I176">
            <v>80</v>
          </cell>
          <cell r="J176" t="str">
            <v>จังหวัดนครศรีธรรมราช</v>
          </cell>
          <cell r="K176">
            <v>8005</v>
          </cell>
          <cell r="L176" t="str">
            <v>พิปูน</v>
          </cell>
          <cell r="M176">
            <v>800504</v>
          </cell>
          <cell r="N176" t="str">
            <v>ยางค้อม</v>
          </cell>
          <cell r="O176" t="str">
            <v>ใต้</v>
          </cell>
          <cell r="P176" t="str">
            <v>07</v>
          </cell>
          <cell r="Q176" t="str">
            <v>โรงพยาบาลชุมชน</v>
          </cell>
          <cell r="R176">
            <v>5</v>
          </cell>
          <cell r="S176">
            <v>30</v>
          </cell>
          <cell r="T176" t="str">
            <v>30</v>
          </cell>
          <cell r="U176" t="str">
            <v>21</v>
          </cell>
          <cell r="V176" t="str">
            <v>2.1 ทุติยภูมิระดับต้น</v>
          </cell>
        </row>
        <row r="177">
          <cell r="A177" t="str">
            <v>06</v>
          </cell>
          <cell r="B177" t="str">
            <v>21002</v>
          </cell>
          <cell r="C177" t="str">
            <v>กระทรวงสาธารณสุข สำนักงานปลัดกระทรวงสาธารณสุข</v>
          </cell>
          <cell r="D177" t="str">
            <v>001132700</v>
          </cell>
          <cell r="E177" t="str">
            <v>11327</v>
          </cell>
          <cell r="F177" t="str">
            <v>รพช.เชียรใหญ่</v>
          </cell>
          <cell r="G177" t="str">
            <v>โรงพยาบาลชุมชนเชียรใหญ่</v>
          </cell>
          <cell r="H177" t="str">
            <v>80060701</v>
          </cell>
          <cell r="I177">
            <v>80</v>
          </cell>
          <cell r="J177" t="str">
            <v>จังหวัดนครศรีธรรมราช</v>
          </cell>
          <cell r="K177">
            <v>8006</v>
          </cell>
          <cell r="L177" t="str">
            <v>เชียรใหญ่</v>
          </cell>
          <cell r="M177">
            <v>800607</v>
          </cell>
          <cell r="N177" t="str">
            <v>ท้องลำเจียก</v>
          </cell>
          <cell r="O177" t="str">
            <v>ใต้</v>
          </cell>
          <cell r="P177" t="str">
            <v>07</v>
          </cell>
          <cell r="Q177" t="str">
            <v>โรงพยาบาลชุมชน</v>
          </cell>
          <cell r="R177">
            <v>5</v>
          </cell>
          <cell r="S177">
            <v>30</v>
          </cell>
          <cell r="T177" t="str">
            <v>30</v>
          </cell>
          <cell r="U177" t="str">
            <v>21</v>
          </cell>
          <cell r="V177" t="str">
            <v>2.1 ทุติยภูมิระดับต้น</v>
          </cell>
        </row>
        <row r="178">
          <cell r="A178" t="str">
            <v>06</v>
          </cell>
          <cell r="B178" t="str">
            <v>21002</v>
          </cell>
          <cell r="C178" t="str">
            <v>กระทรวงสาธารณสุข สำนักงานปลัดกระทรวงสาธารณสุข</v>
          </cell>
          <cell r="D178" t="str">
            <v>001132800</v>
          </cell>
          <cell r="E178" t="str">
            <v>11328</v>
          </cell>
          <cell r="F178" t="str">
            <v>รพช.ชะอวด</v>
          </cell>
          <cell r="G178" t="str">
            <v>โรงพยาบาลชุมชนชะอวด</v>
          </cell>
          <cell r="H178" t="str">
            <v>80070108</v>
          </cell>
          <cell r="I178">
            <v>80</v>
          </cell>
          <cell r="J178" t="str">
            <v>จังหวัดนครศรีธรรมราช</v>
          </cell>
          <cell r="K178">
            <v>8007</v>
          </cell>
          <cell r="L178" t="str">
            <v>ชะอวด</v>
          </cell>
          <cell r="M178">
            <v>800701</v>
          </cell>
          <cell r="N178" t="str">
            <v>ชะอวด</v>
          </cell>
          <cell r="O178" t="str">
            <v>ใต้</v>
          </cell>
          <cell r="P178" t="str">
            <v>07</v>
          </cell>
          <cell r="Q178" t="str">
            <v>โรงพยาบาลชุมชน</v>
          </cell>
          <cell r="R178">
            <v>4</v>
          </cell>
          <cell r="S178">
            <v>60</v>
          </cell>
          <cell r="T178" t="str">
            <v>30</v>
          </cell>
          <cell r="U178" t="str">
            <v>21</v>
          </cell>
          <cell r="V178" t="str">
            <v>2.1 ทุติยภูมิระดับต้น</v>
          </cell>
        </row>
        <row r="179">
          <cell r="A179" t="str">
            <v>06</v>
          </cell>
          <cell r="B179" t="str">
            <v>21002</v>
          </cell>
          <cell r="C179" t="str">
            <v>กระทรวงสาธารณสุข สำนักงานปลัดกระทรวงสาธารณสุข</v>
          </cell>
          <cell r="D179" t="str">
            <v>001132900</v>
          </cell>
          <cell r="E179" t="str">
            <v>11329</v>
          </cell>
          <cell r="F179" t="str">
            <v>รพช.ท่าศาลา</v>
          </cell>
          <cell r="G179" t="str">
            <v>โรงพยาบาลชุมชนท่าศาลา</v>
          </cell>
          <cell r="H179" t="str">
            <v>80080103</v>
          </cell>
          <cell r="I179">
            <v>80</v>
          </cell>
          <cell r="J179" t="str">
            <v>จังหวัดนครศรีธรรมราช</v>
          </cell>
          <cell r="K179">
            <v>8008</v>
          </cell>
          <cell r="L179" t="str">
            <v>ท่าศาลา</v>
          </cell>
          <cell r="M179">
            <v>800801</v>
          </cell>
          <cell r="N179" t="str">
            <v>ท่าศาลา</v>
          </cell>
          <cell r="O179" t="str">
            <v>ใต้</v>
          </cell>
          <cell r="P179" t="str">
            <v>07</v>
          </cell>
          <cell r="Q179" t="str">
            <v>โรงพยาบาลชุมชน</v>
          </cell>
          <cell r="R179">
            <v>4</v>
          </cell>
          <cell r="S179">
            <v>150</v>
          </cell>
          <cell r="T179" t="str">
            <v>60</v>
          </cell>
          <cell r="U179" t="str">
            <v>22</v>
          </cell>
          <cell r="V179" t="str">
            <v>2.2 ทุติยภูมิระดับกลาง</v>
          </cell>
        </row>
        <row r="180">
          <cell r="A180" t="str">
            <v>06</v>
          </cell>
          <cell r="B180" t="str">
            <v>21002</v>
          </cell>
          <cell r="C180" t="str">
            <v>กระทรวงสาธารณสุข สำนักงานปลัดกระทรวงสาธารณสุข</v>
          </cell>
          <cell r="D180" t="str">
            <v>001133000</v>
          </cell>
          <cell r="E180" t="str">
            <v>11330</v>
          </cell>
          <cell r="F180" t="str">
            <v>รพช.ทุ่งสง</v>
          </cell>
          <cell r="G180" t="str">
            <v>โรงพยาบาลชุมชนทุ่งสง</v>
          </cell>
          <cell r="H180" t="str">
            <v>80090100</v>
          </cell>
          <cell r="I180">
            <v>80</v>
          </cell>
          <cell r="J180" t="str">
            <v>จังหวัดนครศรีธรรมราช</v>
          </cell>
          <cell r="K180">
            <v>8009</v>
          </cell>
          <cell r="L180" t="str">
            <v>ทุ่งสง</v>
          </cell>
          <cell r="M180">
            <v>800901</v>
          </cell>
          <cell r="N180" t="str">
            <v>ปากแพรก</v>
          </cell>
          <cell r="O180" t="str">
            <v>ใต้</v>
          </cell>
          <cell r="P180" t="str">
            <v>07</v>
          </cell>
          <cell r="Q180" t="str">
            <v>โรงพยาบาลชุมชน</v>
          </cell>
          <cell r="R180">
            <v>4</v>
          </cell>
          <cell r="S180">
            <v>150</v>
          </cell>
          <cell r="T180" t="str">
            <v>150</v>
          </cell>
          <cell r="U180" t="str">
            <v>23</v>
          </cell>
          <cell r="V180" t="str">
            <v>2.3 ทุติยภูมิระดับสูง</v>
          </cell>
        </row>
        <row r="181">
          <cell r="A181" t="str">
            <v>06</v>
          </cell>
          <cell r="B181" t="str">
            <v>21002</v>
          </cell>
          <cell r="C181" t="str">
            <v>กระทรวงสาธารณสุข สำนักงานปลัดกระทรวงสาธารณสุข</v>
          </cell>
          <cell r="D181" t="str">
            <v>001133100</v>
          </cell>
          <cell r="E181" t="str">
            <v>11331</v>
          </cell>
          <cell r="F181" t="str">
            <v>รพช.นาบอน</v>
          </cell>
          <cell r="G181" t="str">
            <v>โรงพยาบาลชุมชนนาบอน</v>
          </cell>
          <cell r="H181" t="str">
            <v>80100102</v>
          </cell>
          <cell r="I181">
            <v>80</v>
          </cell>
          <cell r="J181" t="str">
            <v>จังหวัดนครศรีธรรมราช</v>
          </cell>
          <cell r="K181">
            <v>8010</v>
          </cell>
          <cell r="L181" t="str">
            <v>นาบอน</v>
          </cell>
          <cell r="M181">
            <v>801001</v>
          </cell>
          <cell r="N181" t="str">
            <v>นาบอน</v>
          </cell>
          <cell r="O181" t="str">
            <v>ใต้</v>
          </cell>
          <cell r="P181" t="str">
            <v>07</v>
          </cell>
          <cell r="Q181" t="str">
            <v>โรงพยาบาลชุมชน</v>
          </cell>
          <cell r="R181">
            <v>5</v>
          </cell>
          <cell r="S181">
            <v>30</v>
          </cell>
          <cell r="T181" t="str">
            <v>30</v>
          </cell>
          <cell r="U181" t="str">
            <v>21</v>
          </cell>
          <cell r="V181" t="str">
            <v>2.1 ทุติยภูมิระดับต้น</v>
          </cell>
        </row>
        <row r="182">
          <cell r="A182" t="str">
            <v>06</v>
          </cell>
          <cell r="B182" t="str">
            <v>21002</v>
          </cell>
          <cell r="C182" t="str">
            <v>กระทรวงสาธารณสุข สำนักงานปลัดกระทรวงสาธารณสุข</v>
          </cell>
          <cell r="D182" t="str">
            <v>001133200</v>
          </cell>
          <cell r="E182" t="str">
            <v>11332</v>
          </cell>
          <cell r="F182" t="str">
            <v>รพช.ทุ่งใหญ่</v>
          </cell>
          <cell r="G182" t="str">
            <v>โรงพยาบาลชุมชนทุ่งใหญ่</v>
          </cell>
          <cell r="H182" t="str">
            <v>80110102</v>
          </cell>
          <cell r="I182">
            <v>80</v>
          </cell>
          <cell r="J182" t="str">
            <v>จังหวัดนครศรีธรรมราช</v>
          </cell>
          <cell r="K182">
            <v>8011</v>
          </cell>
          <cell r="L182" t="str">
            <v>ทุ่งใหญ่</v>
          </cell>
          <cell r="M182">
            <v>801101</v>
          </cell>
          <cell r="N182" t="str">
            <v>ท่ายาง</v>
          </cell>
          <cell r="O182" t="str">
            <v>ใต้</v>
          </cell>
          <cell r="P182" t="str">
            <v>07</v>
          </cell>
          <cell r="Q182" t="str">
            <v>โรงพยาบาลชุมชน</v>
          </cell>
          <cell r="R182">
            <v>4</v>
          </cell>
          <cell r="S182">
            <v>60</v>
          </cell>
          <cell r="T182" t="str">
            <v>60</v>
          </cell>
          <cell r="U182" t="str">
            <v>21</v>
          </cell>
          <cell r="V182" t="str">
            <v>2.1 ทุติยภูมิระดับต้น</v>
          </cell>
        </row>
        <row r="183">
          <cell r="A183" t="str">
            <v>06</v>
          </cell>
          <cell r="B183" t="str">
            <v>21002</v>
          </cell>
          <cell r="C183" t="str">
            <v>กระทรวงสาธารณสุข สำนักงานปลัดกระทรวงสาธารณสุข</v>
          </cell>
          <cell r="D183" t="str">
            <v>001133300</v>
          </cell>
          <cell r="E183" t="str">
            <v>11333</v>
          </cell>
          <cell r="F183" t="str">
            <v>รพช.ปากพนัง</v>
          </cell>
          <cell r="G183" t="str">
            <v>โรงพยาบาลชุมชนปากพนัง</v>
          </cell>
          <cell r="H183" t="str">
            <v>80121400</v>
          </cell>
          <cell r="I183">
            <v>80</v>
          </cell>
          <cell r="J183" t="str">
            <v>จังหวัดนครศรีธรรมราช</v>
          </cell>
          <cell r="K183">
            <v>8012</v>
          </cell>
          <cell r="L183" t="str">
            <v>ปากพนัง</v>
          </cell>
          <cell r="M183">
            <v>801214</v>
          </cell>
          <cell r="N183" t="str">
            <v>ปากพนังฝั่งตะวันออก</v>
          </cell>
          <cell r="O183" t="str">
            <v>ใต้</v>
          </cell>
          <cell r="P183" t="str">
            <v>07</v>
          </cell>
          <cell r="Q183" t="str">
            <v>โรงพยาบาลชุมชน</v>
          </cell>
          <cell r="R183">
            <v>5</v>
          </cell>
          <cell r="S183">
            <v>59</v>
          </cell>
          <cell r="T183" t="str">
            <v>30</v>
          </cell>
          <cell r="U183" t="str">
            <v>22</v>
          </cell>
          <cell r="V183" t="str">
            <v>2.2 ทุติยภูมิระดับกลาง</v>
          </cell>
        </row>
        <row r="184">
          <cell r="A184" t="str">
            <v>06</v>
          </cell>
          <cell r="B184" t="str">
            <v>21002</v>
          </cell>
          <cell r="C184" t="str">
            <v>กระทรวงสาธารณสุข สำนักงานปลัดกระทรวงสาธารณสุข</v>
          </cell>
          <cell r="D184" t="str">
            <v>001133400</v>
          </cell>
          <cell r="E184" t="str">
            <v>11334</v>
          </cell>
          <cell r="F184" t="str">
            <v>รพช.ร่อนพิบูลย์</v>
          </cell>
          <cell r="G184" t="str">
            <v>โรงพยาบาลชุมชนร่อนพิบูลย์</v>
          </cell>
          <cell r="H184" t="str">
            <v>80130113</v>
          </cell>
          <cell r="I184">
            <v>80</v>
          </cell>
          <cell r="J184" t="str">
            <v>จังหวัดนครศรีธรรมราช</v>
          </cell>
          <cell r="K184">
            <v>8013</v>
          </cell>
          <cell r="L184" t="str">
            <v>ร่อนพิบูลย์</v>
          </cell>
          <cell r="M184">
            <v>801301</v>
          </cell>
          <cell r="N184" t="str">
            <v>ร่อนพิบูลย์</v>
          </cell>
          <cell r="O184" t="str">
            <v>ใต้</v>
          </cell>
          <cell r="P184" t="str">
            <v>07</v>
          </cell>
          <cell r="Q184" t="str">
            <v>โรงพยาบาลชุมชน</v>
          </cell>
          <cell r="R184">
            <v>5</v>
          </cell>
          <cell r="S184">
            <v>30</v>
          </cell>
          <cell r="T184" t="str">
            <v>30</v>
          </cell>
          <cell r="U184" t="str">
            <v>22</v>
          </cell>
          <cell r="V184" t="str">
            <v>2.2 ทุติยภูมิระดับกลาง</v>
          </cell>
        </row>
        <row r="185">
          <cell r="A185" t="str">
            <v>06</v>
          </cell>
          <cell r="B185" t="str">
            <v>21002</v>
          </cell>
          <cell r="C185" t="str">
            <v>กระทรวงสาธารณสุข สำนักงานปลัดกระทรวงสาธารณสุข</v>
          </cell>
          <cell r="D185" t="str">
            <v>001133500</v>
          </cell>
          <cell r="E185" t="str">
            <v>11335</v>
          </cell>
          <cell r="F185" t="str">
            <v>รพช.สิชล</v>
          </cell>
          <cell r="G185" t="str">
            <v>โรงพยาบาลชุมชนสิชล</v>
          </cell>
          <cell r="H185" t="str">
            <v>80140105</v>
          </cell>
          <cell r="I185">
            <v>80</v>
          </cell>
          <cell r="J185" t="str">
            <v>จังหวัดนครศรีธรรมราช</v>
          </cell>
          <cell r="K185">
            <v>8014</v>
          </cell>
          <cell r="L185" t="str">
            <v>สิชล</v>
          </cell>
          <cell r="M185">
            <v>801401</v>
          </cell>
          <cell r="N185" t="str">
            <v>สิชล</v>
          </cell>
          <cell r="O185" t="str">
            <v>ใต้</v>
          </cell>
          <cell r="P185" t="str">
            <v>07</v>
          </cell>
          <cell r="Q185" t="str">
            <v>โรงพยาบาลชุมชน</v>
          </cell>
          <cell r="R185">
            <v>4</v>
          </cell>
          <cell r="S185">
            <v>146</v>
          </cell>
          <cell r="T185" t="str">
            <v>120</v>
          </cell>
          <cell r="U185" t="str">
            <v>22</v>
          </cell>
          <cell r="V185" t="str">
            <v>2.2 ทุติยภูมิระดับกลาง</v>
          </cell>
        </row>
        <row r="186">
          <cell r="A186" t="str">
            <v>06</v>
          </cell>
          <cell r="B186" t="str">
            <v>21002</v>
          </cell>
          <cell r="C186" t="str">
            <v>กระทรวงสาธารณสุข สำนักงานปลัดกระทรวงสาธารณสุข</v>
          </cell>
          <cell r="D186" t="str">
            <v>001133600</v>
          </cell>
          <cell r="E186" t="str">
            <v>11336</v>
          </cell>
          <cell r="F186" t="str">
            <v>รพช.ขนอม</v>
          </cell>
          <cell r="G186" t="str">
            <v>โรงพยาบาลชุมชนขนอม</v>
          </cell>
          <cell r="H186" t="str">
            <v>80150103</v>
          </cell>
          <cell r="I186">
            <v>80</v>
          </cell>
          <cell r="J186" t="str">
            <v>จังหวัดนครศรีธรรมราช</v>
          </cell>
          <cell r="K186">
            <v>8015</v>
          </cell>
          <cell r="L186" t="str">
            <v>ขนอม</v>
          </cell>
          <cell r="M186">
            <v>801501</v>
          </cell>
          <cell r="N186" t="str">
            <v>ขนอม</v>
          </cell>
          <cell r="O186" t="str">
            <v>ใต้</v>
          </cell>
          <cell r="P186" t="str">
            <v>07</v>
          </cell>
          <cell r="Q186" t="str">
            <v>โรงพยาบาลชุมชน</v>
          </cell>
          <cell r="R186">
            <v>5</v>
          </cell>
          <cell r="S186">
            <v>30</v>
          </cell>
          <cell r="T186" t="str">
            <v>30</v>
          </cell>
          <cell r="U186" t="str">
            <v>21</v>
          </cell>
          <cell r="V186" t="str">
            <v>2.1 ทุติยภูมิระดับต้น</v>
          </cell>
        </row>
        <row r="187">
          <cell r="A187" t="str">
            <v>06</v>
          </cell>
          <cell r="B187" t="str">
            <v>21002</v>
          </cell>
          <cell r="C187" t="str">
            <v>กระทรวงสาธารณสุข สำนักงานปลัดกระทรวงสาธารณสุข</v>
          </cell>
          <cell r="D187" t="str">
            <v>001133700</v>
          </cell>
          <cell r="E187" t="str">
            <v>11337</v>
          </cell>
          <cell r="F187" t="str">
            <v>รพช.หัวไทร</v>
          </cell>
          <cell r="G187" t="str">
            <v>โรงพยาบาลชุมชนหัวไทร</v>
          </cell>
          <cell r="H187" t="str">
            <v>80160104</v>
          </cell>
          <cell r="I187">
            <v>80</v>
          </cell>
          <cell r="J187" t="str">
            <v>จังหวัดนครศรีธรรมราช</v>
          </cell>
          <cell r="K187">
            <v>8016</v>
          </cell>
          <cell r="L187" t="str">
            <v>หัวไทร</v>
          </cell>
          <cell r="M187">
            <v>801601</v>
          </cell>
          <cell r="N187" t="str">
            <v>หัวไทร</v>
          </cell>
          <cell r="O187" t="str">
            <v>ใต้</v>
          </cell>
          <cell r="P187" t="str">
            <v>07</v>
          </cell>
          <cell r="Q187" t="str">
            <v>โรงพยาบาลชุมชน</v>
          </cell>
          <cell r="R187">
            <v>4</v>
          </cell>
          <cell r="S187">
            <v>59</v>
          </cell>
          <cell r="T187" t="str">
            <v>30</v>
          </cell>
          <cell r="U187" t="str">
            <v>21</v>
          </cell>
          <cell r="V187" t="str">
            <v>2.1 ทุติยภูมิระดับต้น</v>
          </cell>
        </row>
        <row r="188">
          <cell r="A188" t="str">
            <v>06</v>
          </cell>
          <cell r="B188" t="str">
            <v>21002</v>
          </cell>
          <cell r="C188" t="str">
            <v>กระทรวงสาธารณสุข สำนักงานปลัดกระทรวงสาธารณสุข</v>
          </cell>
          <cell r="D188" t="str">
            <v>001133800</v>
          </cell>
          <cell r="E188" t="str">
            <v>11338</v>
          </cell>
          <cell r="F188" t="str">
            <v>รพช.บางขัน</v>
          </cell>
          <cell r="G188" t="str">
            <v>โรงพยาบาลชุมชนบางขัน</v>
          </cell>
          <cell r="H188" t="str">
            <v>80170201</v>
          </cell>
          <cell r="I188">
            <v>80</v>
          </cell>
          <cell r="J188" t="str">
            <v>จังหวัดนครศรีธรรมราช</v>
          </cell>
          <cell r="K188">
            <v>8017</v>
          </cell>
          <cell r="L188" t="str">
            <v>บางขัน</v>
          </cell>
          <cell r="M188">
            <v>801702</v>
          </cell>
          <cell r="N188" t="str">
            <v>บ้านลำนาว</v>
          </cell>
          <cell r="O188" t="str">
            <v>ใต้</v>
          </cell>
          <cell r="P188" t="str">
            <v>07</v>
          </cell>
          <cell r="Q188" t="str">
            <v>โรงพยาบาลชุมชน</v>
          </cell>
          <cell r="R188">
            <v>5</v>
          </cell>
          <cell r="S188">
            <v>30</v>
          </cell>
          <cell r="T188" t="str">
            <v>30</v>
          </cell>
          <cell r="U188" t="str">
            <v>21</v>
          </cell>
          <cell r="V188" t="str">
            <v>2.1 ทุติยภูมิระดับต้น</v>
          </cell>
        </row>
        <row r="189">
          <cell r="A189" t="str">
            <v>06</v>
          </cell>
          <cell r="B189" t="str">
            <v>21002</v>
          </cell>
          <cell r="C189" t="str">
            <v>กระทรวงสาธารณสุข สำนักงานปลัดกระทรวงสาธารณสุข</v>
          </cell>
          <cell r="D189" t="str">
            <v>001133900</v>
          </cell>
          <cell r="E189" t="str">
            <v>11339</v>
          </cell>
          <cell r="F189" t="str">
            <v>รพช.ถ้ำพรรณรา</v>
          </cell>
          <cell r="G189" t="str">
            <v>โรงพยาบาลชุมชนถ้ำพรรณรา</v>
          </cell>
          <cell r="H189" t="str">
            <v>80180102</v>
          </cell>
          <cell r="I189">
            <v>80</v>
          </cell>
          <cell r="J189" t="str">
            <v>จังหวัดนครศรีธรรมราช</v>
          </cell>
          <cell r="K189">
            <v>8018</v>
          </cell>
          <cell r="L189" t="str">
            <v>ถ้ำพรรณรา</v>
          </cell>
          <cell r="M189">
            <v>801801</v>
          </cell>
          <cell r="N189" t="str">
            <v>ถ้ำพรรณรา</v>
          </cell>
          <cell r="O189" t="str">
            <v>ใต้</v>
          </cell>
          <cell r="P189" t="str">
            <v>07</v>
          </cell>
          <cell r="Q189" t="str">
            <v>โรงพยาบาลชุมชน</v>
          </cell>
          <cell r="R189">
            <v>5</v>
          </cell>
          <cell r="S189">
            <v>17</v>
          </cell>
          <cell r="T189" t="str">
            <v>10</v>
          </cell>
          <cell r="U189" t="str">
            <v>21</v>
          </cell>
          <cell r="V189" t="str">
            <v>2.1 ทุติยภูมิระดับต้น</v>
          </cell>
        </row>
        <row r="190">
          <cell r="A190" t="str">
            <v>06</v>
          </cell>
          <cell r="B190" t="str">
            <v>21002</v>
          </cell>
          <cell r="C190" t="str">
            <v>กระทรวงสาธารณสุข สำนักงานปลัดกระทรวงสาธารณสุข</v>
          </cell>
          <cell r="D190" t="str">
            <v>001166000</v>
          </cell>
          <cell r="E190" t="str">
            <v>11660</v>
          </cell>
          <cell r="F190" t="str">
            <v>รพช.จุฬาภรณ์</v>
          </cell>
          <cell r="G190" t="str">
            <v>โรงพยาบาลชุมชนจุฬาภรณ์</v>
          </cell>
          <cell r="H190" t="str">
            <v>80190604</v>
          </cell>
          <cell r="I190">
            <v>80</v>
          </cell>
          <cell r="J190" t="str">
            <v>จังหวัดนครศรีธรรมราช</v>
          </cell>
          <cell r="K190">
            <v>8019</v>
          </cell>
          <cell r="L190" t="str">
            <v>จุฬาภรณ์</v>
          </cell>
          <cell r="M190">
            <v>801906</v>
          </cell>
          <cell r="N190" t="str">
            <v>สามตำบล</v>
          </cell>
          <cell r="O190" t="str">
            <v>ใต้</v>
          </cell>
          <cell r="P190" t="str">
            <v>07</v>
          </cell>
          <cell r="Q190" t="str">
            <v>โรงพยาบาลชุมชน</v>
          </cell>
          <cell r="R190">
            <v>5</v>
          </cell>
          <cell r="S190">
            <v>30</v>
          </cell>
          <cell r="T190" t="str">
            <v>30</v>
          </cell>
          <cell r="U190" t="str">
            <v>21</v>
          </cell>
          <cell r="V190" t="str">
            <v>2.1 ทุติยภูมิระดับต้น</v>
          </cell>
        </row>
        <row r="191">
          <cell r="A191" t="str">
            <v>06</v>
          </cell>
          <cell r="B191" t="str">
            <v>21002</v>
          </cell>
          <cell r="C191" t="str">
            <v>กระทรวงสาธารณสุข สำนักงานปลัดกระทรวงสาธารณสุข</v>
          </cell>
          <cell r="D191" t="str">
            <v>001068100</v>
          </cell>
          <cell r="E191" t="str">
            <v>10681</v>
          </cell>
          <cell r="F191" t="str">
            <v>รพศ.สุราษฎร์ธานี</v>
          </cell>
          <cell r="G191" t="str">
            <v>โรงพยาบาลศูนย์สุราษฎร์ธานี</v>
          </cell>
          <cell r="H191" t="str">
            <v>84010202</v>
          </cell>
          <cell r="I191">
            <v>84</v>
          </cell>
          <cell r="J191" t="str">
            <v>จังหวัดสุราษฎร์ธานี</v>
          </cell>
          <cell r="K191">
            <v>8401</v>
          </cell>
          <cell r="L191" t="str">
            <v>เมืองสุราษฎร์ธานี</v>
          </cell>
          <cell r="M191">
            <v>840102</v>
          </cell>
          <cell r="N191" t="str">
            <v>มะขามเตี้ย</v>
          </cell>
          <cell r="O191" t="str">
            <v>ใต้</v>
          </cell>
          <cell r="P191" t="str">
            <v>05</v>
          </cell>
          <cell r="Q191" t="str">
            <v>โรงพยาบาลศูนย์</v>
          </cell>
          <cell r="R191">
            <v>1</v>
          </cell>
          <cell r="S191">
            <v>760</v>
          </cell>
          <cell r="T191" t="str">
            <v>660</v>
          </cell>
          <cell r="U191" t="str">
            <v>31</v>
          </cell>
          <cell r="V191" t="str">
            <v>3.1 ตติยภูมิ</v>
          </cell>
        </row>
        <row r="192">
          <cell r="A192" t="str">
            <v>06</v>
          </cell>
          <cell r="B192" t="str">
            <v>21002</v>
          </cell>
          <cell r="C192" t="str">
            <v>กระทรวงสาธารณสุข สำนักงานปลัดกระทรวงสาธารณสุข</v>
          </cell>
          <cell r="D192" t="str">
            <v>001074200</v>
          </cell>
          <cell r="E192" t="str">
            <v>10742</v>
          </cell>
          <cell r="F192" t="str">
            <v>รพท.เกาะสมุย</v>
          </cell>
          <cell r="G192" t="str">
            <v>โรงพยาบาลทั่วไปเกาะสมุย</v>
          </cell>
          <cell r="H192" t="str">
            <v>84040101</v>
          </cell>
          <cell r="I192">
            <v>84</v>
          </cell>
          <cell r="J192" t="str">
            <v>จังหวัดสุราษฎร์ธานี</v>
          </cell>
          <cell r="K192">
            <v>8404</v>
          </cell>
          <cell r="L192" t="str">
            <v>เกาะสมุย</v>
          </cell>
          <cell r="M192">
            <v>840401</v>
          </cell>
          <cell r="N192" t="str">
            <v>อ่างทอง</v>
          </cell>
          <cell r="O192" t="str">
            <v>ใต้</v>
          </cell>
          <cell r="P192" t="str">
            <v>06</v>
          </cell>
          <cell r="Q192" t="str">
            <v>โรงพยาบาลทั่วไป</v>
          </cell>
          <cell r="R192">
            <v>3</v>
          </cell>
          <cell r="S192">
            <v>90</v>
          </cell>
          <cell r="T192" t="str">
            <v>120</v>
          </cell>
          <cell r="U192" t="str">
            <v>23</v>
          </cell>
          <cell r="V192" t="str">
            <v>2.3 ทุติยภูมิระดับสูง</v>
          </cell>
        </row>
        <row r="193">
          <cell r="A193" t="str">
            <v>06</v>
          </cell>
          <cell r="B193" t="str">
            <v>21002</v>
          </cell>
          <cell r="C193" t="str">
            <v>กระทรวงสาธารณสุข สำนักงานปลัดกระทรวงสาธารณสุข</v>
          </cell>
          <cell r="D193" t="str">
            <v>001135700</v>
          </cell>
          <cell r="E193" t="str">
            <v>11357</v>
          </cell>
          <cell r="F193" t="str">
            <v>รพช.กาญจนดิษฐ์</v>
          </cell>
          <cell r="G193" t="str">
            <v>โรงพยาบาลชุมชนกาญจนดิษฐ์</v>
          </cell>
          <cell r="H193" t="str">
            <v>84020709</v>
          </cell>
          <cell r="I193">
            <v>84</v>
          </cell>
          <cell r="J193" t="str">
            <v>จังหวัดสุราษฎร์ธานี</v>
          </cell>
          <cell r="K193">
            <v>8402</v>
          </cell>
          <cell r="L193" t="str">
            <v>กาญจนดิษฐ์</v>
          </cell>
          <cell r="M193">
            <v>840207</v>
          </cell>
          <cell r="N193" t="str">
            <v>พลายวาส</v>
          </cell>
          <cell r="O193" t="str">
            <v>ใต้</v>
          </cell>
          <cell r="P193" t="str">
            <v>07</v>
          </cell>
          <cell r="Q193" t="str">
            <v>โรงพยาบาลชุมชน</v>
          </cell>
          <cell r="R193">
            <v>4</v>
          </cell>
          <cell r="S193">
            <v>60</v>
          </cell>
          <cell r="T193" t="str">
            <v>60</v>
          </cell>
          <cell r="U193" t="str">
            <v>22</v>
          </cell>
          <cell r="V193" t="str">
            <v>2.2 ทุติยภูมิระดับกลาง</v>
          </cell>
        </row>
        <row r="194">
          <cell r="A194" t="str">
            <v>06</v>
          </cell>
          <cell r="B194" t="str">
            <v>21002</v>
          </cell>
          <cell r="C194" t="str">
            <v>กระทรวงสาธารณสุข สำนักงานปลัดกระทรวงสาธารณสุข</v>
          </cell>
          <cell r="D194" t="str">
            <v>001135800</v>
          </cell>
          <cell r="E194" t="str">
            <v>11358</v>
          </cell>
          <cell r="F194" t="str">
            <v>รพช.ดอนสัก</v>
          </cell>
          <cell r="G194" t="str">
            <v>โรงพยาบาลชุมชนดอนสัก</v>
          </cell>
          <cell r="H194" t="str">
            <v>84030105</v>
          </cell>
          <cell r="I194">
            <v>84</v>
          </cell>
          <cell r="J194" t="str">
            <v>จังหวัดสุราษฎร์ธานี</v>
          </cell>
          <cell r="K194">
            <v>8403</v>
          </cell>
          <cell r="L194" t="str">
            <v>ดอนสัก</v>
          </cell>
          <cell r="M194">
            <v>840301</v>
          </cell>
          <cell r="N194" t="str">
            <v>ดอนสัก</v>
          </cell>
          <cell r="O194" t="str">
            <v>ใต้</v>
          </cell>
          <cell r="P194" t="str">
            <v>07</v>
          </cell>
          <cell r="Q194" t="str">
            <v>โรงพยาบาลชุมชน</v>
          </cell>
          <cell r="R194">
            <v>4</v>
          </cell>
          <cell r="S194">
            <v>39</v>
          </cell>
          <cell r="T194" t="str">
            <v>30</v>
          </cell>
          <cell r="U194" t="str">
            <v>21</v>
          </cell>
          <cell r="V194" t="str">
            <v>2.1 ทุติยภูมิระดับต้น</v>
          </cell>
        </row>
        <row r="195">
          <cell r="A195" t="str">
            <v>06</v>
          </cell>
          <cell r="B195" t="str">
            <v>21002</v>
          </cell>
          <cell r="C195" t="str">
            <v>กระทรวงสาธารณสุข สำนักงานปลัดกระทรวงสาธารณสุข</v>
          </cell>
          <cell r="D195" t="str">
            <v>001135900</v>
          </cell>
          <cell r="E195" t="str">
            <v>11359</v>
          </cell>
          <cell r="F195" t="str">
            <v>รพช.เกาะพงัน</v>
          </cell>
          <cell r="G195" t="str">
            <v>โรงพยาบาลชุมชนเกาะพงัน</v>
          </cell>
          <cell r="H195" t="str">
            <v>84050104</v>
          </cell>
          <cell r="I195">
            <v>84</v>
          </cell>
          <cell r="J195" t="str">
            <v>จังหวัดสุราษฎร์ธานี</v>
          </cell>
          <cell r="K195">
            <v>8405</v>
          </cell>
          <cell r="L195" t="str">
            <v>เกาะพะงัน</v>
          </cell>
          <cell r="M195">
            <v>840501</v>
          </cell>
          <cell r="N195" t="str">
            <v>เกาะพะงัน</v>
          </cell>
          <cell r="O195" t="str">
            <v>ใต้</v>
          </cell>
          <cell r="P195" t="str">
            <v>07</v>
          </cell>
          <cell r="Q195" t="str">
            <v>โรงพยาบาลชุมชน</v>
          </cell>
          <cell r="R195">
            <v>5</v>
          </cell>
          <cell r="S195">
            <v>30</v>
          </cell>
          <cell r="T195" t="str">
            <v>30</v>
          </cell>
          <cell r="U195" t="str">
            <v>21</v>
          </cell>
          <cell r="V195" t="str">
            <v>2.1 ทุติยภูมิระดับต้น</v>
          </cell>
        </row>
        <row r="196">
          <cell r="A196" t="str">
            <v>06</v>
          </cell>
          <cell r="B196" t="str">
            <v>21002</v>
          </cell>
          <cell r="C196" t="str">
            <v>กระทรวงสาธารณสุข สำนักงานปลัดกระทรวงสาธารณสุข</v>
          </cell>
          <cell r="D196" t="str">
            <v>001136000</v>
          </cell>
          <cell r="E196" t="str">
            <v>11360</v>
          </cell>
          <cell r="F196" t="str">
            <v>รพช.ไชยา</v>
          </cell>
          <cell r="G196" t="str">
            <v>โรงพยาบาลชุมชนไชยา</v>
          </cell>
          <cell r="H196" t="str">
            <v>84060101</v>
          </cell>
          <cell r="I196">
            <v>84</v>
          </cell>
          <cell r="J196" t="str">
            <v>จังหวัดสุราษฎร์ธานี</v>
          </cell>
          <cell r="K196">
            <v>8406</v>
          </cell>
          <cell r="L196" t="str">
            <v>ไชยา</v>
          </cell>
          <cell r="M196">
            <v>840601</v>
          </cell>
          <cell r="N196" t="str">
            <v>ตลาดไชยา</v>
          </cell>
          <cell r="O196" t="str">
            <v>ใต้</v>
          </cell>
          <cell r="P196" t="str">
            <v>07</v>
          </cell>
          <cell r="Q196" t="str">
            <v>โรงพยาบาลชุมชน</v>
          </cell>
          <cell r="R196">
            <v>4</v>
          </cell>
          <cell r="S196">
            <v>60</v>
          </cell>
          <cell r="T196" t="str">
            <v>30</v>
          </cell>
          <cell r="U196" t="str">
            <v>21</v>
          </cell>
          <cell r="V196" t="str">
            <v>2.1 ทุติยภูมิระดับต้น</v>
          </cell>
        </row>
        <row r="197">
          <cell r="A197" t="str">
            <v>06</v>
          </cell>
          <cell r="B197" t="str">
            <v>21002</v>
          </cell>
          <cell r="C197" t="str">
            <v>กระทรวงสาธารณสุข สำนักงานปลัดกระทรวงสาธารณสุข</v>
          </cell>
          <cell r="D197" t="str">
            <v>001136100</v>
          </cell>
          <cell r="E197" t="str">
            <v>11361</v>
          </cell>
          <cell r="F197" t="str">
            <v>รพช.ท่าชนะ</v>
          </cell>
          <cell r="G197" t="str">
            <v>โรงพยาบาลชุมชนท่าชนะ</v>
          </cell>
          <cell r="H197" t="str">
            <v>84070110</v>
          </cell>
          <cell r="I197">
            <v>84</v>
          </cell>
          <cell r="J197" t="str">
            <v>จังหวัดสุราษฎร์ธานี</v>
          </cell>
          <cell r="K197">
            <v>8407</v>
          </cell>
          <cell r="L197" t="str">
            <v>ท่าชนะ</v>
          </cell>
          <cell r="M197">
            <v>840701</v>
          </cell>
          <cell r="N197" t="str">
            <v>ท่าชนะ</v>
          </cell>
          <cell r="O197" t="str">
            <v>ใต้</v>
          </cell>
          <cell r="P197" t="str">
            <v>07</v>
          </cell>
          <cell r="Q197" t="str">
            <v>โรงพยาบาลชุมชน</v>
          </cell>
          <cell r="R197">
            <v>5</v>
          </cell>
          <cell r="S197">
            <v>30</v>
          </cell>
          <cell r="T197" t="str">
            <v>30</v>
          </cell>
          <cell r="U197" t="str">
            <v>21</v>
          </cell>
          <cell r="V197" t="str">
            <v>2.1 ทุติยภูมิระดับต้น</v>
          </cell>
        </row>
        <row r="198">
          <cell r="A198" t="str">
            <v>06</v>
          </cell>
          <cell r="B198" t="str">
            <v>21002</v>
          </cell>
          <cell r="C198" t="str">
            <v>กระทรวงสาธารณสุข สำนักงานปลัดกระทรวงสาธารณสุข</v>
          </cell>
          <cell r="D198" t="str">
            <v>001136200</v>
          </cell>
          <cell r="E198" t="str">
            <v>11362</v>
          </cell>
          <cell r="F198" t="str">
            <v>รพช.คีรีรัฐนิคม</v>
          </cell>
          <cell r="G198" t="str">
            <v>โรงพยาบาลชุมชนคีรีรัฐนิคม</v>
          </cell>
          <cell r="H198" t="str">
            <v>84080807</v>
          </cell>
          <cell r="I198">
            <v>84</v>
          </cell>
          <cell r="J198" t="str">
            <v>จังหวัดสุราษฎร์ธานี</v>
          </cell>
          <cell r="K198">
            <v>8408</v>
          </cell>
          <cell r="L198" t="str">
            <v>คีรีรัฐนิคม</v>
          </cell>
          <cell r="M198">
            <v>840808</v>
          </cell>
          <cell r="N198" t="str">
            <v>ย่านยาว</v>
          </cell>
          <cell r="O198" t="str">
            <v>ใต้</v>
          </cell>
          <cell r="P198" t="str">
            <v>07</v>
          </cell>
          <cell r="Q198" t="str">
            <v>โรงพยาบาลชุมชน</v>
          </cell>
          <cell r="R198">
            <v>5</v>
          </cell>
          <cell r="S198">
            <v>30</v>
          </cell>
          <cell r="T198" t="str">
            <v>30</v>
          </cell>
          <cell r="U198" t="str">
            <v>21</v>
          </cell>
          <cell r="V198" t="str">
            <v>2.1 ทุติยภูมิระดับต้น</v>
          </cell>
        </row>
        <row r="199">
          <cell r="A199" t="str">
            <v>06</v>
          </cell>
          <cell r="B199" t="str">
            <v>21002</v>
          </cell>
          <cell r="C199" t="str">
            <v>กระทรวงสาธารณสุข สำนักงานปลัดกระทรวงสาธารณสุข</v>
          </cell>
          <cell r="D199" t="str">
            <v>001136300</v>
          </cell>
          <cell r="E199" t="str">
            <v>11363</v>
          </cell>
          <cell r="F199" t="str">
            <v>รพช.บ้านตาขุน</v>
          </cell>
          <cell r="G199" t="str">
            <v>โรงพยาบาลชุมชนบ้านตาขุน</v>
          </cell>
          <cell r="H199" t="str">
            <v>84090103</v>
          </cell>
          <cell r="I199">
            <v>84</v>
          </cell>
          <cell r="J199" t="str">
            <v>จังหวัดสุราษฎร์ธานี</v>
          </cell>
          <cell r="K199">
            <v>8409</v>
          </cell>
          <cell r="L199" t="str">
            <v>บ้านตาขุน</v>
          </cell>
          <cell r="M199">
            <v>840901</v>
          </cell>
          <cell r="N199" t="str">
            <v>เขาวง</v>
          </cell>
          <cell r="O199" t="str">
            <v>ใต้</v>
          </cell>
          <cell r="P199" t="str">
            <v>07</v>
          </cell>
          <cell r="Q199" t="str">
            <v>โรงพยาบาลชุมชน</v>
          </cell>
          <cell r="R199">
            <v>5</v>
          </cell>
          <cell r="S199">
            <v>10</v>
          </cell>
          <cell r="T199" t="str">
            <v>10</v>
          </cell>
          <cell r="U199" t="str">
            <v>21</v>
          </cell>
          <cell r="V199" t="str">
            <v>2.1 ทุติยภูมิระดับต้น</v>
          </cell>
        </row>
        <row r="200">
          <cell r="A200" t="str">
            <v>06</v>
          </cell>
          <cell r="B200" t="str">
            <v>21002</v>
          </cell>
          <cell r="C200" t="str">
            <v>กระทรวงสาธารณสุข สำนักงานปลัดกระทรวงสาธารณสุข</v>
          </cell>
          <cell r="D200" t="str">
            <v>001136400</v>
          </cell>
          <cell r="E200" t="str">
            <v>11364</v>
          </cell>
          <cell r="F200" t="str">
            <v>รพช.พนม</v>
          </cell>
          <cell r="G200" t="str">
            <v>โรงพยาบาลชุมชนพนม</v>
          </cell>
          <cell r="H200" t="str">
            <v>84100503</v>
          </cell>
          <cell r="I200">
            <v>84</v>
          </cell>
          <cell r="J200" t="str">
            <v>จังหวัดสุราษฎร์ธานี</v>
          </cell>
          <cell r="K200">
            <v>8410</v>
          </cell>
          <cell r="L200" t="str">
            <v>พนม</v>
          </cell>
          <cell r="M200">
            <v>841005</v>
          </cell>
          <cell r="N200" t="str">
            <v>พังกาญจน์</v>
          </cell>
          <cell r="O200" t="str">
            <v>ใต้</v>
          </cell>
          <cell r="P200" t="str">
            <v>07</v>
          </cell>
          <cell r="Q200" t="str">
            <v>โรงพยาบาลชุมชน</v>
          </cell>
          <cell r="R200">
            <v>5</v>
          </cell>
          <cell r="S200">
            <v>30</v>
          </cell>
          <cell r="T200" t="str">
            <v>30</v>
          </cell>
          <cell r="U200" t="str">
            <v>21</v>
          </cell>
          <cell r="V200" t="str">
            <v>2.1 ทุติยภูมิระดับต้น</v>
          </cell>
        </row>
        <row r="201">
          <cell r="A201" t="str">
            <v>06</v>
          </cell>
          <cell r="B201" t="str">
            <v>21002</v>
          </cell>
          <cell r="C201" t="str">
            <v>กระทรวงสาธารณสุข สำนักงานปลัดกระทรวงสาธารณสุข</v>
          </cell>
          <cell r="D201" t="str">
            <v>001136500</v>
          </cell>
          <cell r="E201" t="str">
            <v>11365</v>
          </cell>
          <cell r="F201" t="str">
            <v>รพช.ท่าฉาง</v>
          </cell>
          <cell r="G201" t="str">
            <v>โรงพยาบาลชุมชนท่าฉาง</v>
          </cell>
          <cell r="H201" t="str">
            <v>84110101</v>
          </cell>
          <cell r="I201">
            <v>84</v>
          </cell>
          <cell r="J201" t="str">
            <v>จังหวัดสุราษฎร์ธานี</v>
          </cell>
          <cell r="K201">
            <v>8411</v>
          </cell>
          <cell r="L201" t="str">
            <v>ท่าฉาง</v>
          </cell>
          <cell r="M201">
            <v>841101</v>
          </cell>
          <cell r="N201" t="str">
            <v>ท่าฉาง</v>
          </cell>
          <cell r="O201" t="str">
            <v>ใต้</v>
          </cell>
          <cell r="P201" t="str">
            <v>07</v>
          </cell>
          <cell r="Q201" t="str">
            <v>โรงพยาบาลชุมชน</v>
          </cell>
          <cell r="R201">
            <v>5</v>
          </cell>
          <cell r="S201">
            <v>30</v>
          </cell>
          <cell r="T201" t="str">
            <v>30</v>
          </cell>
          <cell r="U201" t="str">
            <v>21</v>
          </cell>
          <cell r="V201" t="str">
            <v>2.1 ทุติยภูมิระดับต้น</v>
          </cell>
        </row>
        <row r="202">
          <cell r="A202" t="str">
            <v>06</v>
          </cell>
          <cell r="B202" t="str">
            <v>21002</v>
          </cell>
          <cell r="C202" t="str">
            <v>กระทรวงสาธารณสุข สำนักงานปลัดกระทรวงสาธารณสุข</v>
          </cell>
          <cell r="D202" t="str">
            <v>001136600</v>
          </cell>
          <cell r="E202" t="str">
            <v>11366</v>
          </cell>
          <cell r="F202" t="str">
            <v>รพช.บ้านนาสาร</v>
          </cell>
          <cell r="G202" t="str">
            <v>โรงพยาบาลชุมชนบ้านนาสาร</v>
          </cell>
          <cell r="H202" t="str">
            <v>84120100</v>
          </cell>
          <cell r="I202">
            <v>84</v>
          </cell>
          <cell r="J202" t="str">
            <v>จังหวัดสุราษฎร์ธานี</v>
          </cell>
          <cell r="K202">
            <v>8412</v>
          </cell>
          <cell r="L202" t="str">
            <v>บ้านนาสาร</v>
          </cell>
          <cell r="M202">
            <v>841201</v>
          </cell>
          <cell r="N202" t="str">
            <v>นาสาร</v>
          </cell>
          <cell r="O202" t="str">
            <v>ใต้</v>
          </cell>
          <cell r="P202" t="str">
            <v>07</v>
          </cell>
          <cell r="Q202" t="str">
            <v>โรงพยาบาลชุมชน</v>
          </cell>
          <cell r="R202">
            <v>4</v>
          </cell>
          <cell r="S202">
            <v>60</v>
          </cell>
          <cell r="T202" t="str">
            <v>60</v>
          </cell>
          <cell r="U202" t="str">
            <v>22</v>
          </cell>
          <cell r="V202" t="str">
            <v>2.2 ทุติยภูมิระดับกลาง</v>
          </cell>
        </row>
        <row r="203">
          <cell r="A203" t="str">
            <v>06</v>
          </cell>
          <cell r="B203" t="str">
            <v>21002</v>
          </cell>
          <cell r="C203" t="str">
            <v>กระทรวงสาธารณสุข สำนักงานปลัดกระทรวงสาธารณสุข</v>
          </cell>
          <cell r="D203" t="str">
            <v>001136700</v>
          </cell>
          <cell r="E203" t="str">
            <v>11367</v>
          </cell>
          <cell r="F203" t="str">
            <v>รพช.บ้านนาเดิม</v>
          </cell>
          <cell r="G203" t="str">
            <v>โรงพยาบาลชุมชนบ้านนาเดิม</v>
          </cell>
          <cell r="H203" t="str">
            <v>84130102</v>
          </cell>
          <cell r="I203">
            <v>84</v>
          </cell>
          <cell r="J203" t="str">
            <v>จังหวัดสุราษฎร์ธานี</v>
          </cell>
          <cell r="K203">
            <v>8413</v>
          </cell>
          <cell r="L203" t="str">
            <v>บ้านนาเดิม</v>
          </cell>
          <cell r="M203">
            <v>841301</v>
          </cell>
          <cell r="N203" t="str">
            <v>บ้านนา</v>
          </cell>
          <cell r="O203" t="str">
            <v>ใต้</v>
          </cell>
          <cell r="P203" t="str">
            <v>07</v>
          </cell>
          <cell r="Q203" t="str">
            <v>โรงพยาบาลชุมชน</v>
          </cell>
          <cell r="R203">
            <v>5</v>
          </cell>
          <cell r="S203">
            <v>30</v>
          </cell>
          <cell r="T203" t="str">
            <v>30</v>
          </cell>
          <cell r="U203" t="str">
            <v>21</v>
          </cell>
          <cell r="V203" t="str">
            <v>2.1 ทุติยภูมิระดับต้น</v>
          </cell>
        </row>
        <row r="204">
          <cell r="A204" t="str">
            <v>06</v>
          </cell>
          <cell r="B204" t="str">
            <v>21002</v>
          </cell>
          <cell r="C204" t="str">
            <v>กระทรวงสาธารณสุข สำนักงานปลัดกระทรวงสาธารณสุข</v>
          </cell>
          <cell r="D204" t="str">
            <v>001136800</v>
          </cell>
          <cell r="E204" t="str">
            <v>11368</v>
          </cell>
          <cell r="F204" t="str">
            <v>รพช.เคียนซา</v>
          </cell>
          <cell r="G204" t="str">
            <v>โรงพยาบาลชุมชนเคียนซา</v>
          </cell>
          <cell r="H204" t="str">
            <v>84140102</v>
          </cell>
          <cell r="I204">
            <v>84</v>
          </cell>
          <cell r="J204" t="str">
            <v>จังหวัดสุราษฎร์ธานี</v>
          </cell>
          <cell r="K204">
            <v>8414</v>
          </cell>
          <cell r="L204" t="str">
            <v>เคียนซา</v>
          </cell>
          <cell r="M204">
            <v>841401</v>
          </cell>
          <cell r="N204" t="str">
            <v>เคียนซา</v>
          </cell>
          <cell r="O204" t="str">
            <v>ใต้</v>
          </cell>
          <cell r="P204" t="str">
            <v>07</v>
          </cell>
          <cell r="Q204" t="str">
            <v>โรงพยาบาลชุมชน</v>
          </cell>
          <cell r="R204">
            <v>5</v>
          </cell>
          <cell r="S204">
            <v>30</v>
          </cell>
          <cell r="T204" t="str">
            <v>30</v>
          </cell>
          <cell r="U204" t="str">
            <v>21</v>
          </cell>
          <cell r="V204" t="str">
            <v>2.1 ทุติยภูมิระดับต้น</v>
          </cell>
        </row>
        <row r="205">
          <cell r="A205" t="str">
            <v>06</v>
          </cell>
          <cell r="B205" t="str">
            <v>21002</v>
          </cell>
          <cell r="C205" t="str">
            <v>กระทรวงสาธารณสุข สำนักงานปลัดกระทรวงสาธารณสุข</v>
          </cell>
          <cell r="D205" t="str">
            <v>001136900</v>
          </cell>
          <cell r="E205" t="str">
            <v>11369</v>
          </cell>
          <cell r="F205" t="str">
            <v>รพช.พระแสง</v>
          </cell>
          <cell r="G205" t="str">
            <v>โรงพยาบาลชุมชนพระแสง</v>
          </cell>
          <cell r="H205" t="str">
            <v>84160101</v>
          </cell>
          <cell r="I205">
            <v>84</v>
          </cell>
          <cell r="J205" t="str">
            <v>จังหวัดสุราษฎร์ธานี</v>
          </cell>
          <cell r="K205">
            <v>8416</v>
          </cell>
          <cell r="L205" t="str">
            <v>พระแสง</v>
          </cell>
          <cell r="M205">
            <v>841601</v>
          </cell>
          <cell r="N205" t="str">
            <v>อิปัน</v>
          </cell>
          <cell r="O205" t="str">
            <v>ใต้</v>
          </cell>
          <cell r="P205" t="str">
            <v>07</v>
          </cell>
          <cell r="Q205" t="str">
            <v>โรงพยาบาลชุมชน</v>
          </cell>
          <cell r="R205">
            <v>5</v>
          </cell>
          <cell r="S205">
            <v>30</v>
          </cell>
          <cell r="T205" t="str">
            <v>30</v>
          </cell>
          <cell r="U205" t="str">
            <v>21</v>
          </cell>
          <cell r="V205" t="str">
            <v>2.1 ทุติยภูมิระดับต้น</v>
          </cell>
        </row>
        <row r="206">
          <cell r="A206" t="str">
            <v>06</v>
          </cell>
          <cell r="B206" t="str">
            <v>21002</v>
          </cell>
          <cell r="C206" t="str">
            <v>กระทรวงสาธารณสุข สำนักงานปลัดกระทรวงสาธารณสุข</v>
          </cell>
          <cell r="D206" t="str">
            <v>001137000</v>
          </cell>
          <cell r="E206" t="str">
            <v>11370</v>
          </cell>
          <cell r="F206" t="str">
            <v>รพช.พุนพิน</v>
          </cell>
          <cell r="G206" t="str">
            <v>โรงพยาบาลชุมชนพุนพิน</v>
          </cell>
          <cell r="H206" t="str">
            <v>84170103</v>
          </cell>
          <cell r="I206">
            <v>84</v>
          </cell>
          <cell r="J206" t="str">
            <v>จังหวัดสุราษฎร์ธานี</v>
          </cell>
          <cell r="K206">
            <v>8417</v>
          </cell>
          <cell r="L206" t="str">
            <v>พุนพิน</v>
          </cell>
          <cell r="M206">
            <v>841701</v>
          </cell>
          <cell r="N206" t="str">
            <v>ท่าข้าม</v>
          </cell>
          <cell r="O206" t="str">
            <v>ใต้</v>
          </cell>
          <cell r="P206" t="str">
            <v>07</v>
          </cell>
          <cell r="Q206" t="str">
            <v>โรงพยาบาลชุมชน</v>
          </cell>
          <cell r="R206">
            <v>4</v>
          </cell>
          <cell r="S206">
            <v>74</v>
          </cell>
          <cell r="T206" t="str">
            <v>60</v>
          </cell>
          <cell r="U206" t="str">
            <v>21</v>
          </cell>
          <cell r="V206" t="str">
            <v>2.1 ทุติยภูมิระดับต้น</v>
          </cell>
        </row>
        <row r="207">
          <cell r="A207" t="str">
            <v>06</v>
          </cell>
          <cell r="B207" t="str">
            <v>21002</v>
          </cell>
          <cell r="C207" t="str">
            <v>กระทรวงสาธารณสุข สำนักงานปลัดกระทรวงสาธารณสุข</v>
          </cell>
          <cell r="D207" t="str">
            <v>001137100</v>
          </cell>
          <cell r="E207" t="str">
            <v>11371</v>
          </cell>
          <cell r="F207" t="str">
            <v>รพช.ชัยบุรี</v>
          </cell>
          <cell r="G207" t="str">
            <v>โรงพยาบาลชุมชนชัยบุรี</v>
          </cell>
          <cell r="H207" t="str">
            <v>84180103</v>
          </cell>
          <cell r="I207">
            <v>84</v>
          </cell>
          <cell r="J207" t="str">
            <v>จังหวัดสุราษฎร์ธานี</v>
          </cell>
          <cell r="K207">
            <v>8418</v>
          </cell>
          <cell r="L207" t="str">
            <v>ชัยบุรี</v>
          </cell>
          <cell r="M207">
            <v>841801</v>
          </cell>
          <cell r="N207" t="str">
            <v>สองแพรก</v>
          </cell>
          <cell r="O207" t="str">
            <v>ใต้</v>
          </cell>
          <cell r="P207" t="str">
            <v>07</v>
          </cell>
          <cell r="Q207" t="str">
            <v>โรงพยาบาลชุมชน</v>
          </cell>
          <cell r="R207">
            <v>5</v>
          </cell>
          <cell r="S207">
            <v>30</v>
          </cell>
          <cell r="T207" t="str">
            <v>31</v>
          </cell>
          <cell r="U207" t="str">
            <v>21</v>
          </cell>
          <cell r="V207" t="str">
            <v>2.1 ทุติยภูมิระดับต้น</v>
          </cell>
        </row>
        <row r="208">
          <cell r="A208" t="str">
            <v>06</v>
          </cell>
          <cell r="B208" t="str">
            <v>21002</v>
          </cell>
          <cell r="C208" t="str">
            <v>กระทรวงสาธารณสุข สำนักงานปลัดกระทรวงสาธารณสุข</v>
          </cell>
          <cell r="D208" t="str">
            <v>001145900</v>
          </cell>
          <cell r="E208" t="str">
            <v>11459</v>
          </cell>
          <cell r="F208" t="str">
            <v>รพร.เวียงสระ</v>
          </cell>
          <cell r="G208" t="str">
            <v>โรงพยาบาลสมเด็จพระยุพราชเวียงสระ</v>
          </cell>
          <cell r="H208" t="str">
            <v>84150110</v>
          </cell>
          <cell r="I208">
            <v>84</v>
          </cell>
          <cell r="J208" t="str">
            <v>จังหวัดสุราษฎร์ธานี</v>
          </cell>
          <cell r="K208">
            <v>8415</v>
          </cell>
          <cell r="L208" t="str">
            <v>เวียงสระ</v>
          </cell>
          <cell r="M208">
            <v>841501</v>
          </cell>
          <cell r="N208" t="str">
            <v>เวียงสระ</v>
          </cell>
          <cell r="O208" t="str">
            <v>ใต้</v>
          </cell>
          <cell r="P208" t="str">
            <v>07</v>
          </cell>
          <cell r="Q208" t="str">
            <v>โรงพยาบาลชุมชน</v>
          </cell>
          <cell r="R208">
            <v>4</v>
          </cell>
          <cell r="S208">
            <v>60</v>
          </cell>
          <cell r="T208" t="str">
            <v>60</v>
          </cell>
          <cell r="U208" t="str">
            <v>22</v>
          </cell>
          <cell r="V208" t="str">
            <v>2.2 ทุติยภูมิระดับกลาง</v>
          </cell>
        </row>
        <row r="209">
          <cell r="A209" t="str">
            <v>06</v>
          </cell>
          <cell r="B209" t="str">
            <v>21002</v>
          </cell>
          <cell r="C209" t="str">
            <v>กระทรวงสาธารณสุข สำนักงานปลัดกระทรวงสาธารณสุข</v>
          </cell>
          <cell r="D209" t="str">
            <v>001165400</v>
          </cell>
          <cell r="E209" t="str">
            <v>11654</v>
          </cell>
          <cell r="F209" t="str">
            <v>รพช.วิภาวดี</v>
          </cell>
          <cell r="G209" t="str">
            <v>โรงพยาบาลชุมชนวิภาวดี</v>
          </cell>
          <cell r="H209" t="str">
            <v>84190204</v>
          </cell>
          <cell r="I209">
            <v>84</v>
          </cell>
          <cell r="J209" t="str">
            <v>จังหวัดสุราษฎร์ธานี</v>
          </cell>
          <cell r="K209">
            <v>8419</v>
          </cell>
          <cell r="L209" t="str">
            <v>วิภาวดี</v>
          </cell>
          <cell r="M209">
            <v>841902</v>
          </cell>
          <cell r="N209" t="str">
            <v>ตะกุกเหนือ</v>
          </cell>
          <cell r="O209" t="str">
            <v>ใต้</v>
          </cell>
          <cell r="P209" t="str">
            <v>07</v>
          </cell>
          <cell r="Q209" t="str">
            <v>โรงพยาบาลชุมชน</v>
          </cell>
          <cell r="R209">
            <v>5</v>
          </cell>
          <cell r="S209">
            <v>30</v>
          </cell>
          <cell r="T209" t="str">
            <v>30</v>
          </cell>
          <cell r="U209" t="str">
            <v>21</v>
          </cell>
          <cell r="V209" t="str">
            <v>2.1 ทุติยภูมิระดับต้น</v>
          </cell>
        </row>
        <row r="210">
          <cell r="A210" t="str">
            <v>06</v>
          </cell>
          <cell r="B210" t="str">
            <v>21002</v>
          </cell>
          <cell r="C210" t="str">
            <v>กระทรวงสาธารณสุข สำนักงานปลัดกระทรวงสาธารณสุข</v>
          </cell>
          <cell r="D210" t="str">
            <v>001413800</v>
          </cell>
          <cell r="E210" t="str">
            <v>14138</v>
          </cell>
          <cell r="F210" t="str">
            <v>รพช.ท่าโรงช้าง</v>
          </cell>
          <cell r="G210" t="str">
            <v>โรงพยาบาลชุมชนท่าโรงช้าง</v>
          </cell>
          <cell r="H210" t="str">
            <v>84170603</v>
          </cell>
          <cell r="I210">
            <v>84</v>
          </cell>
          <cell r="J210" t="str">
            <v>จังหวัดสุราษฎร์ธานี</v>
          </cell>
          <cell r="K210">
            <v>8417</v>
          </cell>
          <cell r="L210" t="str">
            <v>พุนพิน</v>
          </cell>
          <cell r="M210">
            <v>841706</v>
          </cell>
          <cell r="N210" t="str">
            <v>ท่าโรงช้าง</v>
          </cell>
          <cell r="O210" t="str">
            <v>ใต้</v>
          </cell>
          <cell r="P210" t="str">
            <v>07</v>
          </cell>
          <cell r="Q210" t="str">
            <v>โรงพยาบาลชุมชน</v>
          </cell>
          <cell r="R210">
            <v>4</v>
          </cell>
          <cell r="S210">
            <v>70</v>
          </cell>
          <cell r="T210" t="str">
            <v>30</v>
          </cell>
          <cell r="U210" t="str">
            <v>22</v>
          </cell>
          <cell r="V210" t="str">
            <v>2.2 ทุติยภูมิระดับกลาง</v>
          </cell>
        </row>
        <row r="211">
          <cell r="A211" t="str">
            <v>06</v>
          </cell>
          <cell r="B211" t="str">
            <v>21002</v>
          </cell>
          <cell r="C211" t="str">
            <v>กระทรวงสาธารณสุข สำนักงานปลัดกระทรวงสาธารณสุข</v>
          </cell>
          <cell r="D211" t="str">
            <v>001074400</v>
          </cell>
          <cell r="E211" t="str">
            <v>10744</v>
          </cell>
          <cell r="F211" t="str">
            <v>รพท.ชุมพรเขตรอุดมศักดิ์</v>
          </cell>
          <cell r="G211" t="str">
            <v>โรงพยาบาลทั่วไปชุมพรเขตรอุดมศักดิ์</v>
          </cell>
          <cell r="H211" t="str">
            <v>86010100</v>
          </cell>
          <cell r="I211">
            <v>86</v>
          </cell>
          <cell r="J211" t="str">
            <v>จังหวัดชุมพร</v>
          </cell>
          <cell r="K211">
            <v>8601</v>
          </cell>
          <cell r="L211" t="str">
            <v>เมืองชุมพร</v>
          </cell>
          <cell r="M211">
            <v>860101</v>
          </cell>
          <cell r="N211" t="str">
            <v>ท่าตะเภา</v>
          </cell>
          <cell r="O211" t="str">
            <v>ใต้</v>
          </cell>
          <cell r="P211" t="str">
            <v>06</v>
          </cell>
          <cell r="Q211" t="str">
            <v>โรงพยาบาลทั่วไป</v>
          </cell>
          <cell r="R211">
            <v>2</v>
          </cell>
          <cell r="S211">
            <v>509</v>
          </cell>
          <cell r="T211" t="str">
            <v>509</v>
          </cell>
          <cell r="U211" t="str">
            <v>31</v>
          </cell>
          <cell r="V211" t="str">
            <v>3.1 ตติยภูมิ</v>
          </cell>
        </row>
        <row r="212">
          <cell r="A212" t="str">
            <v>06</v>
          </cell>
          <cell r="B212" t="str">
            <v>21002</v>
          </cell>
          <cell r="C212" t="str">
            <v>กระทรวงสาธารณสุข สำนักงานปลัดกระทรวงสาธารณสุข</v>
          </cell>
          <cell r="D212" t="str">
            <v>001137500</v>
          </cell>
          <cell r="E212" t="str">
            <v>11375</v>
          </cell>
          <cell r="F212" t="str">
            <v>รพช.ปากน้ำชุมพร</v>
          </cell>
          <cell r="G212" t="str">
            <v>โรงพยาบาลชุมชนปากน้ำชุมพร</v>
          </cell>
          <cell r="H212" t="str">
            <v>86010203</v>
          </cell>
          <cell r="I212">
            <v>86</v>
          </cell>
          <cell r="J212" t="str">
            <v>จังหวัดชุมพร</v>
          </cell>
          <cell r="K212">
            <v>8601</v>
          </cell>
          <cell r="L212" t="str">
            <v>เมืองชุมพร</v>
          </cell>
          <cell r="M212">
            <v>860102</v>
          </cell>
          <cell r="N212" t="str">
            <v>ปากน้ำ</v>
          </cell>
          <cell r="O212" t="str">
            <v>ใต้</v>
          </cell>
          <cell r="P212" t="str">
            <v>07</v>
          </cell>
          <cell r="Q212" t="str">
            <v>โรงพยาบาลชุมชน</v>
          </cell>
          <cell r="R212">
            <v>5</v>
          </cell>
          <cell r="S212">
            <v>30</v>
          </cell>
          <cell r="T212" t="str">
            <v>10</v>
          </cell>
          <cell r="U212" t="str">
            <v>21</v>
          </cell>
          <cell r="V212" t="str">
            <v>2.1 ทุติยภูมิระดับต้น</v>
          </cell>
        </row>
        <row r="213">
          <cell r="A213" t="str">
            <v>06</v>
          </cell>
          <cell r="B213" t="str">
            <v>21002</v>
          </cell>
          <cell r="C213" t="str">
            <v>กระทรวงสาธารณสุข สำนักงานปลัดกระทรวงสาธารณสุข</v>
          </cell>
          <cell r="D213" t="str">
            <v>001137600</v>
          </cell>
          <cell r="E213" t="str">
            <v>11376</v>
          </cell>
          <cell r="F213" t="str">
            <v>รพช.ท่าแซะ</v>
          </cell>
          <cell r="G213" t="str">
            <v>โรงพยาบาลชุมชนท่าแซะ</v>
          </cell>
          <cell r="H213" t="str">
            <v>86020902</v>
          </cell>
          <cell r="I213">
            <v>86</v>
          </cell>
          <cell r="J213" t="str">
            <v>จังหวัดชุมพร</v>
          </cell>
          <cell r="K213">
            <v>8602</v>
          </cell>
          <cell r="L213" t="str">
            <v>ท่าแซะ</v>
          </cell>
          <cell r="M213">
            <v>860209</v>
          </cell>
          <cell r="N213" t="str">
            <v>ทรัพย์อนันต์</v>
          </cell>
          <cell r="O213" t="str">
            <v>ใต้</v>
          </cell>
          <cell r="P213" t="str">
            <v>07</v>
          </cell>
          <cell r="Q213" t="str">
            <v>โรงพยาบาลชุมชน</v>
          </cell>
          <cell r="R213">
            <v>4</v>
          </cell>
          <cell r="S213">
            <v>30</v>
          </cell>
          <cell r="T213" t="str">
            <v>60</v>
          </cell>
          <cell r="U213" t="str">
            <v>21</v>
          </cell>
          <cell r="V213" t="str">
            <v>2.1 ทุติยภูมิระดับต้น</v>
          </cell>
        </row>
        <row r="214">
          <cell r="A214" t="str">
            <v>06</v>
          </cell>
          <cell r="B214" t="str">
            <v>21002</v>
          </cell>
          <cell r="C214" t="str">
            <v>กระทรวงสาธารณสุข สำนักงานปลัดกระทรวงสาธารณสุข</v>
          </cell>
          <cell r="D214" t="str">
            <v>001137700</v>
          </cell>
          <cell r="E214" t="str">
            <v>11377</v>
          </cell>
          <cell r="F214" t="str">
            <v>รพช.ปะทิว</v>
          </cell>
          <cell r="G214" t="str">
            <v>โรงพยาบาลชุมชนปะทิว</v>
          </cell>
          <cell r="H214" t="str">
            <v>86030107</v>
          </cell>
          <cell r="I214">
            <v>86</v>
          </cell>
          <cell r="J214" t="str">
            <v>จังหวัดชุมพร</v>
          </cell>
          <cell r="K214">
            <v>8603</v>
          </cell>
          <cell r="L214" t="str">
            <v>ปะทิว</v>
          </cell>
          <cell r="M214">
            <v>860301</v>
          </cell>
          <cell r="N214" t="str">
            <v>บางสน</v>
          </cell>
          <cell r="O214" t="str">
            <v>ใต้</v>
          </cell>
          <cell r="P214" t="str">
            <v>07</v>
          </cell>
          <cell r="Q214" t="str">
            <v>โรงพยาบาลชุมชน</v>
          </cell>
          <cell r="R214">
            <v>4</v>
          </cell>
          <cell r="S214">
            <v>53</v>
          </cell>
          <cell r="T214" t="str">
            <v>60</v>
          </cell>
          <cell r="U214" t="str">
            <v>21</v>
          </cell>
          <cell r="V214" t="str">
            <v>2.1 ทุติยภูมิระดับต้น</v>
          </cell>
        </row>
        <row r="215">
          <cell r="A215" t="str">
            <v>06</v>
          </cell>
          <cell r="B215" t="str">
            <v>21002</v>
          </cell>
          <cell r="C215" t="str">
            <v>กระทรวงสาธารณสุข สำนักงานปลัดกระทรวงสาธารณสุข</v>
          </cell>
          <cell r="D215" t="str">
            <v>001137800</v>
          </cell>
          <cell r="E215" t="str">
            <v>11378</v>
          </cell>
          <cell r="F215" t="str">
            <v>รพช.มาบอำมฤต</v>
          </cell>
          <cell r="G215" t="str">
            <v>โรงพยาบาลชุมชนมาบอำมฤต</v>
          </cell>
          <cell r="H215" t="str">
            <v>86030512</v>
          </cell>
          <cell r="I215">
            <v>86</v>
          </cell>
          <cell r="J215" t="str">
            <v>จังหวัดชุมพร</v>
          </cell>
          <cell r="K215">
            <v>8603</v>
          </cell>
          <cell r="L215" t="str">
            <v>ปะทิว</v>
          </cell>
          <cell r="M215">
            <v>860305</v>
          </cell>
          <cell r="N215" t="str">
            <v>ดอนยาง</v>
          </cell>
          <cell r="O215" t="str">
            <v>ใต้</v>
          </cell>
          <cell r="P215" t="str">
            <v>07</v>
          </cell>
          <cell r="Q215" t="str">
            <v>โรงพยาบาลชุมชน</v>
          </cell>
          <cell r="R215">
            <v>5</v>
          </cell>
          <cell r="S215">
            <v>30</v>
          </cell>
          <cell r="T215" t="str">
            <v>10</v>
          </cell>
          <cell r="U215" t="str">
            <v>21</v>
          </cell>
          <cell r="V215" t="str">
            <v>2.1 ทุติยภูมิระดับต้น</v>
          </cell>
        </row>
        <row r="216">
          <cell r="A216" t="str">
            <v>06</v>
          </cell>
          <cell r="B216" t="str">
            <v>21002</v>
          </cell>
          <cell r="C216" t="str">
            <v>กระทรวงสาธารณสุข สำนักงานปลัดกระทรวงสาธารณสุข</v>
          </cell>
          <cell r="D216" t="str">
            <v>001137900</v>
          </cell>
          <cell r="E216" t="str">
            <v>11379</v>
          </cell>
          <cell r="F216" t="str">
            <v>รพช.หลังสวน</v>
          </cell>
          <cell r="G216" t="str">
            <v>โรงพยาบาลชุมชนหลังสวน</v>
          </cell>
          <cell r="H216" t="str">
            <v>86041205</v>
          </cell>
          <cell r="I216">
            <v>86</v>
          </cell>
          <cell r="J216" t="str">
            <v>จังหวัดชุมพร</v>
          </cell>
          <cell r="K216">
            <v>8604</v>
          </cell>
          <cell r="L216" t="str">
            <v>หลังสวน</v>
          </cell>
          <cell r="M216">
            <v>860412</v>
          </cell>
          <cell r="N216" t="str">
            <v>วังตะกอ</v>
          </cell>
          <cell r="O216" t="str">
            <v>ใต้</v>
          </cell>
          <cell r="P216" t="str">
            <v>07</v>
          </cell>
          <cell r="Q216" t="str">
            <v>โรงพยาบาลชุมชน</v>
          </cell>
          <cell r="R216">
            <v>4</v>
          </cell>
          <cell r="S216">
            <v>90</v>
          </cell>
          <cell r="T216" t="str">
            <v>120</v>
          </cell>
          <cell r="U216" t="str">
            <v>22</v>
          </cell>
          <cell r="V216" t="str">
            <v>2.2 ทุติยภูมิระดับกลาง</v>
          </cell>
        </row>
        <row r="217">
          <cell r="A217" t="str">
            <v>06</v>
          </cell>
          <cell r="B217" t="str">
            <v>21002</v>
          </cell>
          <cell r="C217" t="str">
            <v>กระทรวงสาธารณสุข สำนักงานปลัดกระทรวงสาธารณสุข</v>
          </cell>
          <cell r="D217" t="str">
            <v>001138000</v>
          </cell>
          <cell r="E217" t="str">
            <v>11380</v>
          </cell>
          <cell r="F217" t="str">
            <v>รพช.ปากน้ำหลังสวน</v>
          </cell>
          <cell r="G217" t="str">
            <v>โรงพยาบาลชุมชนปากน้ำหลังสวน</v>
          </cell>
          <cell r="H217" t="str">
            <v>86040904</v>
          </cell>
          <cell r="I217">
            <v>86</v>
          </cell>
          <cell r="J217" t="str">
            <v>จังหวัดชุมพร</v>
          </cell>
          <cell r="K217">
            <v>8604</v>
          </cell>
          <cell r="L217" t="str">
            <v>หลังสวน</v>
          </cell>
          <cell r="M217">
            <v>860409</v>
          </cell>
          <cell r="N217" t="str">
            <v>ปากน้ำ</v>
          </cell>
          <cell r="O217" t="str">
            <v>ใต้</v>
          </cell>
          <cell r="P217" t="str">
            <v>07</v>
          </cell>
          <cell r="Q217" t="str">
            <v>โรงพยาบาลชุมชน</v>
          </cell>
          <cell r="R217">
            <v>5</v>
          </cell>
          <cell r="S217">
            <v>10</v>
          </cell>
          <cell r="T217" t="str">
            <v>10</v>
          </cell>
          <cell r="U217" t="str">
            <v>21</v>
          </cell>
          <cell r="V217" t="str">
            <v>2.1 ทุติยภูมิระดับต้น</v>
          </cell>
        </row>
        <row r="218">
          <cell r="A218" t="str">
            <v>06</v>
          </cell>
          <cell r="B218" t="str">
            <v>21002</v>
          </cell>
          <cell r="C218" t="str">
            <v>กระทรวงสาธารณสุข สำนักงานปลัดกระทรวงสาธารณสุข</v>
          </cell>
          <cell r="D218" t="str">
            <v>001138100</v>
          </cell>
          <cell r="E218" t="str">
            <v>11381</v>
          </cell>
          <cell r="F218" t="str">
            <v>รพช.ละแม</v>
          </cell>
          <cell r="G218" t="str">
            <v>โรงพยาบาลชุมชนละแม</v>
          </cell>
          <cell r="H218" t="str">
            <v>86050107</v>
          </cell>
          <cell r="I218">
            <v>86</v>
          </cell>
          <cell r="J218" t="str">
            <v>จังหวัดชุมพร</v>
          </cell>
          <cell r="K218">
            <v>8605</v>
          </cell>
          <cell r="L218" t="str">
            <v>ละแม</v>
          </cell>
          <cell r="M218">
            <v>860501</v>
          </cell>
          <cell r="N218" t="str">
            <v>ละแม</v>
          </cell>
          <cell r="O218" t="str">
            <v>ใต้</v>
          </cell>
          <cell r="P218" t="str">
            <v>07</v>
          </cell>
          <cell r="Q218" t="str">
            <v>โรงพยาบาลชุมชน</v>
          </cell>
          <cell r="R218">
            <v>4</v>
          </cell>
          <cell r="S218">
            <v>46</v>
          </cell>
          <cell r="T218" t="str">
            <v>30</v>
          </cell>
          <cell r="U218" t="str">
            <v>21</v>
          </cell>
          <cell r="V218" t="str">
            <v>2.1 ทุติยภูมิระดับต้น</v>
          </cell>
        </row>
        <row r="219">
          <cell r="A219" t="str">
            <v>06</v>
          </cell>
          <cell r="B219" t="str">
            <v>21002</v>
          </cell>
          <cell r="C219" t="str">
            <v>กระทรวงสาธารณสุข สำนักงานปลัดกระทรวงสาธารณสุข</v>
          </cell>
          <cell r="D219" t="str">
            <v>001138200</v>
          </cell>
          <cell r="E219" t="str">
            <v>11382</v>
          </cell>
          <cell r="F219" t="str">
            <v>รพช.พะโต๊ะ</v>
          </cell>
          <cell r="G219" t="str">
            <v>โรงพยาบาลชุมชนพะโต๊ะ</v>
          </cell>
          <cell r="H219" t="str">
            <v>86060108</v>
          </cell>
          <cell r="I219">
            <v>86</v>
          </cell>
          <cell r="J219" t="str">
            <v>จังหวัดชุมพร</v>
          </cell>
          <cell r="K219">
            <v>8606</v>
          </cell>
          <cell r="L219" t="str">
            <v>พะโต๊ะ</v>
          </cell>
          <cell r="M219">
            <v>860601</v>
          </cell>
          <cell r="N219" t="str">
            <v>พะโต๊ะ</v>
          </cell>
          <cell r="O219" t="str">
            <v>ใต้</v>
          </cell>
          <cell r="P219" t="str">
            <v>07</v>
          </cell>
          <cell r="Q219" t="str">
            <v>โรงพยาบาลชุมชน</v>
          </cell>
          <cell r="R219">
            <v>5</v>
          </cell>
          <cell r="S219">
            <v>30</v>
          </cell>
          <cell r="T219" t="str">
            <v>30</v>
          </cell>
          <cell r="U219" t="str">
            <v>21</v>
          </cell>
          <cell r="V219" t="str">
            <v>2.1 ทุติยภูมิระดับต้น</v>
          </cell>
        </row>
        <row r="220">
          <cell r="A220" t="str">
            <v>06</v>
          </cell>
          <cell r="B220" t="str">
            <v>21002</v>
          </cell>
          <cell r="C220" t="str">
            <v>กระทรวงสาธารณสุข สำนักงานปลัดกระทรวงสาธารณสุข</v>
          </cell>
          <cell r="D220" t="str">
            <v>001138300</v>
          </cell>
          <cell r="E220" t="str">
            <v>11383</v>
          </cell>
          <cell r="F220" t="str">
            <v>รพช.สวี</v>
          </cell>
          <cell r="G220" t="str">
            <v>โรงพยาบาลชุมชนสวี</v>
          </cell>
          <cell r="H220" t="str">
            <v>86070107</v>
          </cell>
          <cell r="I220">
            <v>86</v>
          </cell>
          <cell r="J220" t="str">
            <v>จังหวัดชุมพร</v>
          </cell>
          <cell r="K220">
            <v>8607</v>
          </cell>
          <cell r="L220" t="str">
            <v>สวี</v>
          </cell>
          <cell r="M220">
            <v>860701</v>
          </cell>
          <cell r="N220" t="str">
            <v>นาโพธิ์</v>
          </cell>
          <cell r="O220" t="str">
            <v>ใต้</v>
          </cell>
          <cell r="P220" t="str">
            <v>07</v>
          </cell>
          <cell r="Q220" t="str">
            <v>โรงพยาบาลชุมชน</v>
          </cell>
          <cell r="R220">
            <v>4</v>
          </cell>
          <cell r="S220">
            <v>60</v>
          </cell>
          <cell r="T220" t="str">
            <v>60</v>
          </cell>
          <cell r="U220" t="str">
            <v>21</v>
          </cell>
          <cell r="V220" t="str">
            <v>2.1 ทุติยภูมิระดับต้น</v>
          </cell>
        </row>
        <row r="221">
          <cell r="A221" t="str">
            <v>06</v>
          </cell>
          <cell r="B221" t="str">
            <v>21002</v>
          </cell>
          <cell r="C221" t="str">
            <v>กระทรวงสาธารณสุข สำนักงานปลัดกระทรวงสาธารณสุข</v>
          </cell>
          <cell r="D221" t="str">
            <v>001138500</v>
          </cell>
          <cell r="E221" t="str">
            <v>11385</v>
          </cell>
          <cell r="F221" t="str">
            <v>รพช.ทุ่งตะโก</v>
          </cell>
          <cell r="G221" t="str">
            <v>โรงพยาบาลชุมชนทุ่งตะโก</v>
          </cell>
          <cell r="H221" t="str">
            <v>86080201</v>
          </cell>
          <cell r="I221">
            <v>86</v>
          </cell>
          <cell r="J221" t="str">
            <v>จังหวัดชุมพร</v>
          </cell>
          <cell r="K221">
            <v>8608</v>
          </cell>
          <cell r="L221" t="str">
            <v>ทุ่งตะโก</v>
          </cell>
          <cell r="M221">
            <v>860802</v>
          </cell>
          <cell r="N221" t="str">
            <v>ทุ่งตะไคร</v>
          </cell>
          <cell r="O221" t="str">
            <v>ใต้</v>
          </cell>
          <cell r="P221" t="str">
            <v>07</v>
          </cell>
          <cell r="Q221" t="str">
            <v>โรงพยาบาลชุมชน</v>
          </cell>
          <cell r="R221">
            <v>5</v>
          </cell>
          <cell r="S221">
            <v>10</v>
          </cell>
          <cell r="T221" t="str">
            <v>10</v>
          </cell>
          <cell r="U221" t="str">
            <v>22</v>
          </cell>
          <cell r="V221" t="str">
            <v>2.2 ทุติยภูมิระดับกลาง</v>
          </cell>
        </row>
        <row r="222">
          <cell r="A222" t="str">
            <v>06</v>
          </cell>
          <cell r="B222" t="str">
            <v>21002</v>
          </cell>
          <cell r="C222" t="str">
            <v>กระทรวงสาธารณสุข สำนักงานปลัดกระทรวงสาธารณสุข</v>
          </cell>
          <cell r="D222" t="str">
            <v>001074700</v>
          </cell>
          <cell r="E222" t="str">
            <v>10747</v>
          </cell>
          <cell r="F222" t="str">
            <v>รพท.พัทลุง</v>
          </cell>
          <cell r="G222" t="str">
            <v>โรงพยาบาลทั่วไปพัทลุง</v>
          </cell>
          <cell r="H222" t="str">
            <v>93010100</v>
          </cell>
          <cell r="I222">
            <v>93</v>
          </cell>
          <cell r="J222" t="str">
            <v>จังหวัดพัทลุง</v>
          </cell>
          <cell r="K222">
            <v>9301</v>
          </cell>
          <cell r="L222" t="str">
            <v>เมืองพัทลุง</v>
          </cell>
          <cell r="M222">
            <v>930101</v>
          </cell>
          <cell r="N222" t="str">
            <v>คูหาสวรรค์</v>
          </cell>
          <cell r="O222" t="str">
            <v>ใต้</v>
          </cell>
          <cell r="P222" t="str">
            <v>06</v>
          </cell>
          <cell r="Q222" t="str">
            <v>โรงพยาบาลทั่วไป</v>
          </cell>
          <cell r="R222">
            <v>2</v>
          </cell>
          <cell r="S222">
            <v>385</v>
          </cell>
          <cell r="T222" t="str">
            <v>347</v>
          </cell>
          <cell r="U222" t="str">
            <v>23</v>
          </cell>
          <cell r="V222" t="str">
            <v>2.3 ทุติยภูมิระดับสูง</v>
          </cell>
        </row>
        <row r="223">
          <cell r="A223" t="str">
            <v>06</v>
          </cell>
          <cell r="B223" t="str">
            <v>21002</v>
          </cell>
          <cell r="C223" t="str">
            <v>กระทรวงสาธารณสุข สำนักงานปลัดกระทรวงสาธารณสุข</v>
          </cell>
          <cell r="D223" t="str">
            <v>001141400</v>
          </cell>
          <cell r="E223" t="str">
            <v>11414</v>
          </cell>
          <cell r="F223" t="str">
            <v>รพช.กงหรา</v>
          </cell>
          <cell r="G223" t="str">
            <v>โรงพยาบาลชุมชนกงหรา</v>
          </cell>
          <cell r="H223" t="str">
            <v>93020401</v>
          </cell>
          <cell r="I223">
            <v>93</v>
          </cell>
          <cell r="J223" t="str">
            <v>จังหวัดพัทลุง</v>
          </cell>
          <cell r="K223">
            <v>9302</v>
          </cell>
          <cell r="L223" t="str">
            <v>กงหรา</v>
          </cell>
          <cell r="M223">
            <v>930204</v>
          </cell>
          <cell r="N223" t="str">
            <v>คลองทรายขาว</v>
          </cell>
          <cell r="O223" t="str">
            <v>ใต้</v>
          </cell>
          <cell r="P223" t="str">
            <v>07</v>
          </cell>
          <cell r="Q223" t="str">
            <v>โรงพยาบาลชุมชน</v>
          </cell>
          <cell r="R223">
            <v>5</v>
          </cell>
          <cell r="S223">
            <v>30</v>
          </cell>
          <cell r="T223" t="str">
            <v>30</v>
          </cell>
          <cell r="U223" t="str">
            <v>21</v>
          </cell>
          <cell r="V223" t="str">
            <v>2.1 ทุติยภูมิระดับต้น</v>
          </cell>
        </row>
        <row r="224">
          <cell r="A224" t="str">
            <v>06</v>
          </cell>
          <cell r="B224" t="str">
            <v>21002</v>
          </cell>
          <cell r="C224" t="str">
            <v>กระทรวงสาธารณสุข สำนักงานปลัดกระทรวงสาธารณสุข</v>
          </cell>
          <cell r="D224" t="str">
            <v>001141500</v>
          </cell>
          <cell r="E224" t="str">
            <v>11415</v>
          </cell>
          <cell r="F224" t="str">
            <v>รพช.เขาชัยสน</v>
          </cell>
          <cell r="G224" t="str">
            <v>โรงพยาบาลชุมชนเขาชัยสน</v>
          </cell>
          <cell r="H224" t="str">
            <v>93030103</v>
          </cell>
          <cell r="I224">
            <v>93</v>
          </cell>
          <cell r="J224" t="str">
            <v>จังหวัดพัทลุง</v>
          </cell>
          <cell r="K224">
            <v>9303</v>
          </cell>
          <cell r="L224" t="str">
            <v>เขาชัยสน</v>
          </cell>
          <cell r="M224">
            <v>930301</v>
          </cell>
          <cell r="N224" t="str">
            <v>เขาชัยสน</v>
          </cell>
          <cell r="O224" t="str">
            <v>ใต้</v>
          </cell>
          <cell r="P224" t="str">
            <v>07</v>
          </cell>
          <cell r="Q224" t="str">
            <v>โรงพยาบาลชุมชน</v>
          </cell>
          <cell r="R224">
            <v>5</v>
          </cell>
          <cell r="S224">
            <v>42</v>
          </cell>
          <cell r="T224" t="str">
            <v>30</v>
          </cell>
          <cell r="U224" t="str">
            <v>21</v>
          </cell>
          <cell r="V224" t="str">
            <v>2.1 ทุติยภูมิระดับต้น</v>
          </cell>
        </row>
        <row r="225">
          <cell r="A225" t="str">
            <v>06</v>
          </cell>
          <cell r="B225" t="str">
            <v>21002</v>
          </cell>
          <cell r="C225" t="str">
            <v>กระทรวงสาธารณสุข สำนักงานปลัดกระทรวงสาธารณสุข</v>
          </cell>
          <cell r="D225" t="str">
            <v>001141600</v>
          </cell>
          <cell r="E225" t="str">
            <v>11416</v>
          </cell>
          <cell r="F225" t="str">
            <v>รพช.ตะโหมด</v>
          </cell>
          <cell r="G225" t="str">
            <v>โรงพยาบาลชุมชนตะโหมด</v>
          </cell>
          <cell r="H225" t="str">
            <v>93040101</v>
          </cell>
          <cell r="I225">
            <v>93</v>
          </cell>
          <cell r="J225" t="str">
            <v>จังหวัดพัทลุง</v>
          </cell>
          <cell r="K225">
            <v>9304</v>
          </cell>
          <cell r="L225" t="str">
            <v>ตะโหมด</v>
          </cell>
          <cell r="M225">
            <v>930401</v>
          </cell>
          <cell r="N225" t="str">
            <v>แม่ขรี</v>
          </cell>
          <cell r="O225" t="str">
            <v>ใต้</v>
          </cell>
          <cell r="P225" t="str">
            <v>07</v>
          </cell>
          <cell r="Q225" t="str">
            <v>โรงพยาบาลชุมชน</v>
          </cell>
          <cell r="R225">
            <v>5</v>
          </cell>
          <cell r="S225">
            <v>32</v>
          </cell>
          <cell r="T225" t="str">
            <v>30</v>
          </cell>
          <cell r="U225" t="str">
            <v>21</v>
          </cell>
          <cell r="V225" t="str">
            <v>2.1 ทุติยภูมิระดับต้น</v>
          </cell>
        </row>
        <row r="226">
          <cell r="A226" t="str">
            <v>06</v>
          </cell>
          <cell r="B226" t="str">
            <v>21002</v>
          </cell>
          <cell r="C226" t="str">
            <v>กระทรวงสาธารณสุข สำนักงานปลัดกระทรวงสาธารณสุข</v>
          </cell>
          <cell r="D226" t="str">
            <v>001141700</v>
          </cell>
          <cell r="E226" t="str">
            <v>11417</v>
          </cell>
          <cell r="F226" t="str">
            <v>รพช.ควนขนุน</v>
          </cell>
          <cell r="G226" t="str">
            <v>โรงพยาบาลชุมชนควนขนุน</v>
          </cell>
          <cell r="H226" t="str">
            <v>93050109</v>
          </cell>
          <cell r="I226">
            <v>93</v>
          </cell>
          <cell r="J226" t="str">
            <v>จังหวัดพัทลุง</v>
          </cell>
          <cell r="K226">
            <v>9305</v>
          </cell>
          <cell r="L226" t="str">
            <v>ควนขนุน</v>
          </cell>
          <cell r="M226">
            <v>930501</v>
          </cell>
          <cell r="N226" t="str">
            <v>ควนขนุน</v>
          </cell>
          <cell r="O226" t="str">
            <v>ใต้</v>
          </cell>
          <cell r="P226" t="str">
            <v>07</v>
          </cell>
          <cell r="Q226" t="str">
            <v>โรงพยาบาลชุมชน</v>
          </cell>
          <cell r="R226">
            <v>4</v>
          </cell>
          <cell r="S226">
            <v>93</v>
          </cell>
          <cell r="T226" t="str">
            <v>90</v>
          </cell>
          <cell r="U226" t="str">
            <v>21</v>
          </cell>
          <cell r="V226" t="str">
            <v>2.1 ทุติยภูมิระดับต้น</v>
          </cell>
        </row>
        <row r="227">
          <cell r="A227" t="str">
            <v>06</v>
          </cell>
          <cell r="B227" t="str">
            <v>21002</v>
          </cell>
          <cell r="C227" t="str">
            <v>กระทรวงสาธารณสุข สำนักงานปลัดกระทรวงสาธารณสุข</v>
          </cell>
          <cell r="D227" t="str">
            <v>001141800</v>
          </cell>
          <cell r="E227" t="str">
            <v>11418</v>
          </cell>
          <cell r="F227" t="str">
            <v>รพช.ปากพะยูน</v>
          </cell>
          <cell r="G227" t="str">
            <v>โรงพยาบาลชุมชนปากพะยูน</v>
          </cell>
          <cell r="H227" t="str">
            <v>93060101</v>
          </cell>
          <cell r="I227">
            <v>93</v>
          </cell>
          <cell r="J227" t="str">
            <v>จังหวัดพัทลุง</v>
          </cell>
          <cell r="K227">
            <v>9306</v>
          </cell>
          <cell r="L227" t="str">
            <v>ปากพะยูน</v>
          </cell>
          <cell r="M227">
            <v>930601</v>
          </cell>
          <cell r="N227" t="str">
            <v>ปากพะยูน</v>
          </cell>
          <cell r="O227" t="str">
            <v>ใต้</v>
          </cell>
          <cell r="P227" t="str">
            <v>07</v>
          </cell>
          <cell r="Q227" t="str">
            <v>โรงพยาบาลชุมชน</v>
          </cell>
          <cell r="R227">
            <v>5</v>
          </cell>
          <cell r="S227">
            <v>40</v>
          </cell>
          <cell r="T227" t="str">
            <v>30</v>
          </cell>
          <cell r="U227" t="str">
            <v>21</v>
          </cell>
          <cell r="V227" t="str">
            <v>2.1 ทุติยภูมิระดับต้น</v>
          </cell>
        </row>
        <row r="228">
          <cell r="A228" t="str">
            <v>06</v>
          </cell>
          <cell r="B228" t="str">
            <v>21002</v>
          </cell>
          <cell r="C228" t="str">
            <v>กระทรวงสาธารณสุข สำนักงานปลัดกระทรวงสาธารณสุข</v>
          </cell>
          <cell r="D228" t="str">
            <v>001141900</v>
          </cell>
          <cell r="E228" t="str">
            <v>11419</v>
          </cell>
          <cell r="F228" t="str">
            <v>รพช.ศรีบรรพต</v>
          </cell>
          <cell r="G228" t="str">
            <v>โรงพยาบาลชุมชนศรีบรรพต</v>
          </cell>
          <cell r="H228" t="str">
            <v>93070109</v>
          </cell>
          <cell r="I228">
            <v>93</v>
          </cell>
          <cell r="J228" t="str">
            <v>จังหวัดพัทลุง</v>
          </cell>
          <cell r="K228">
            <v>9307</v>
          </cell>
          <cell r="L228" t="str">
            <v>ศรีบรรพต</v>
          </cell>
          <cell r="M228">
            <v>930701</v>
          </cell>
          <cell r="N228" t="str">
            <v>เขาย่า</v>
          </cell>
          <cell r="O228" t="str">
            <v>ใต้</v>
          </cell>
          <cell r="P228" t="str">
            <v>07</v>
          </cell>
          <cell r="Q228" t="str">
            <v>โรงพยาบาลชุมชน</v>
          </cell>
          <cell r="R228">
            <v>5</v>
          </cell>
          <cell r="S228">
            <v>30</v>
          </cell>
          <cell r="T228" t="str">
            <v>30</v>
          </cell>
          <cell r="U228" t="str">
            <v>21</v>
          </cell>
          <cell r="V228" t="str">
            <v>2.1 ทุติยภูมิระดับต้น</v>
          </cell>
        </row>
        <row r="229">
          <cell r="A229" t="str">
            <v>06</v>
          </cell>
          <cell r="B229" t="str">
            <v>21002</v>
          </cell>
          <cell r="C229" t="str">
            <v>กระทรวงสาธารณสุข สำนักงานปลัดกระทรวงสาธารณสุข</v>
          </cell>
          <cell r="D229" t="str">
            <v>001142000</v>
          </cell>
          <cell r="E229" t="str">
            <v>11420</v>
          </cell>
          <cell r="F229" t="str">
            <v>รพช.ป่าบอน</v>
          </cell>
          <cell r="G229" t="str">
            <v>โรงพยาบาลชุมชนป่าบอน</v>
          </cell>
          <cell r="H229" t="str">
            <v>93080608</v>
          </cell>
          <cell r="I229">
            <v>93</v>
          </cell>
          <cell r="J229" t="str">
            <v>จังหวัดพัทลุง</v>
          </cell>
          <cell r="K229">
            <v>9308</v>
          </cell>
          <cell r="L229" t="str">
            <v>ป่าบอน</v>
          </cell>
          <cell r="M229">
            <v>930806</v>
          </cell>
          <cell r="N229" t="str">
            <v>วังใหม่</v>
          </cell>
          <cell r="O229" t="str">
            <v>ใต้</v>
          </cell>
          <cell r="P229" t="str">
            <v>07</v>
          </cell>
          <cell r="Q229" t="str">
            <v>โรงพยาบาลชุมชน</v>
          </cell>
          <cell r="R229">
            <v>5</v>
          </cell>
          <cell r="S229">
            <v>30</v>
          </cell>
          <cell r="T229" t="str">
            <v>30</v>
          </cell>
          <cell r="U229" t="str">
            <v>21</v>
          </cell>
          <cell r="V229" t="str">
            <v>2.1 ทุติยภูมิระดับต้น</v>
          </cell>
        </row>
        <row r="230">
          <cell r="A230" t="str">
            <v>06</v>
          </cell>
          <cell r="B230" t="str">
            <v>21002</v>
          </cell>
          <cell r="C230" t="str">
            <v>กระทรวงสาธารณสุข สำนักงานปลัดกระทรวงสาธารณสุข</v>
          </cell>
          <cell r="D230" t="str">
            <v>001142100</v>
          </cell>
          <cell r="E230" t="str">
            <v>11421</v>
          </cell>
          <cell r="F230" t="str">
            <v>รพช.บางแก้ว</v>
          </cell>
          <cell r="G230" t="str">
            <v>โรงพยาบาลชุมชนบางแก้ว</v>
          </cell>
          <cell r="H230" t="str">
            <v>93090101</v>
          </cell>
          <cell r="I230">
            <v>93</v>
          </cell>
          <cell r="J230" t="str">
            <v>จังหวัดพัทลุง</v>
          </cell>
          <cell r="K230">
            <v>9309</v>
          </cell>
          <cell r="L230" t="str">
            <v>บางแก้ว</v>
          </cell>
          <cell r="M230">
            <v>930901</v>
          </cell>
          <cell r="N230" t="str">
            <v>ท่ามะเดื่อ</v>
          </cell>
          <cell r="O230" t="str">
            <v>ใต้</v>
          </cell>
          <cell r="P230" t="str">
            <v>07</v>
          </cell>
          <cell r="Q230" t="str">
            <v>โรงพยาบาลชุมชน</v>
          </cell>
          <cell r="R230">
            <v>5</v>
          </cell>
          <cell r="S230">
            <v>30</v>
          </cell>
          <cell r="T230" t="str">
            <v>30</v>
          </cell>
          <cell r="U230" t="str">
            <v>21</v>
          </cell>
          <cell r="V230" t="str">
            <v>2.1 ทุติยภูมิระดับต้น</v>
          </cell>
        </row>
        <row r="231">
          <cell r="A231" t="str">
            <v>06</v>
          </cell>
          <cell r="B231" t="str">
            <v>21002</v>
          </cell>
          <cell r="C231" t="str">
            <v>กระทรวงสาธารณสุข สำนักงานปลัดกระทรวงสาธารณสุข</v>
          </cell>
          <cell r="D231" t="str">
            <v>001142200</v>
          </cell>
          <cell r="E231" t="str">
            <v>11422</v>
          </cell>
          <cell r="F231" t="str">
            <v>รพช.ป่าพะยอม</v>
          </cell>
          <cell r="G231" t="str">
            <v>โรงพยาบาลชุมชนป่าพะยอม</v>
          </cell>
          <cell r="H231" t="str">
            <v>93100101</v>
          </cell>
          <cell r="I231">
            <v>93</v>
          </cell>
          <cell r="J231" t="str">
            <v>จังหวัดพัทลุง</v>
          </cell>
          <cell r="K231">
            <v>9310</v>
          </cell>
          <cell r="L231" t="str">
            <v>ป่าพะยอม</v>
          </cell>
          <cell r="M231">
            <v>931001</v>
          </cell>
          <cell r="N231" t="str">
            <v>ป่าพะยอม</v>
          </cell>
          <cell r="O231" t="str">
            <v>ใต้</v>
          </cell>
          <cell r="P231" t="str">
            <v>07</v>
          </cell>
          <cell r="Q231" t="str">
            <v>โรงพยาบาลชุมชน</v>
          </cell>
          <cell r="R231">
            <v>5</v>
          </cell>
          <cell r="S231">
            <v>37</v>
          </cell>
          <cell r="T231" t="str">
            <v>30</v>
          </cell>
          <cell r="U231" t="str">
            <v>21</v>
          </cell>
          <cell r="V231" t="str">
            <v>2.1 ทุติยภูมิระดับต้น</v>
          </cell>
        </row>
        <row r="232">
          <cell r="A232" t="str">
            <v>06</v>
          </cell>
          <cell r="B232" t="str">
            <v>21002</v>
          </cell>
          <cell r="C232" t="str">
            <v>กระทรวงสาธารณสุข สำนักงานปลัดกระทรวงสาธารณสุข</v>
          </cell>
          <cell r="D232" t="str">
            <v>002467300</v>
          </cell>
          <cell r="E232" t="str">
            <v>24673</v>
          </cell>
          <cell r="F232" t="str">
            <v>รพช.ศรีนครินทร์(ปัญญานันทภิขุ)</v>
          </cell>
          <cell r="G232" t="str">
            <v>โรงพยาบาลชุมชนศรีนครินทร์(ปัญญานันทภิขุ)</v>
          </cell>
          <cell r="H232" t="str">
            <v>93110203</v>
          </cell>
          <cell r="I232">
            <v>93</v>
          </cell>
          <cell r="J232" t="str">
            <v>จังหวัดพัทลุง</v>
          </cell>
          <cell r="K232">
            <v>9311</v>
          </cell>
          <cell r="L232" t="str">
            <v>ศรีนครินทร์</v>
          </cell>
          <cell r="M232">
            <v>931102</v>
          </cell>
          <cell r="N232" t="str">
            <v>บ้านนา</v>
          </cell>
          <cell r="O232" t="str">
            <v>ใต้</v>
          </cell>
          <cell r="P232" t="str">
            <v>07</v>
          </cell>
          <cell r="Q232" t="str">
            <v>โรงพยาบาลชุมชน</v>
          </cell>
          <cell r="R232">
            <v>5</v>
          </cell>
          <cell r="S232">
            <v>30</v>
          </cell>
          <cell r="T232" t="str">
            <v>30</v>
          </cell>
          <cell r="U232" t="str">
            <v>21</v>
          </cell>
          <cell r="V232" t="str">
            <v>2.1 ทุติยภูมิระดับต้น</v>
          </cell>
        </row>
        <row r="233">
          <cell r="A233" t="str">
            <v>07</v>
          </cell>
          <cell r="B233" t="str">
            <v>21002</v>
          </cell>
          <cell r="C233" t="str">
            <v>กระทรวงสาธารณสุข สำนักงานปลัดกระทรวงสาธารณสุข</v>
          </cell>
          <cell r="D233" t="str">
            <v>001073800</v>
          </cell>
          <cell r="E233" t="str">
            <v>10738</v>
          </cell>
          <cell r="F233" t="str">
            <v>รพท.กระบี่</v>
          </cell>
          <cell r="G233" t="str">
            <v>โรงพยาบาลทั่วไปกระบี่</v>
          </cell>
          <cell r="H233" t="str">
            <v>81010100</v>
          </cell>
          <cell r="I233">
            <v>81</v>
          </cell>
          <cell r="J233" t="str">
            <v>จังหวัดกระบี่</v>
          </cell>
          <cell r="K233">
            <v>8101</v>
          </cell>
          <cell r="L233" t="str">
            <v>เมืองกระบี่</v>
          </cell>
          <cell r="M233">
            <v>810101</v>
          </cell>
          <cell r="N233" t="str">
            <v>ปากน้ำ</v>
          </cell>
          <cell r="O233" t="str">
            <v>ใต้</v>
          </cell>
          <cell r="P233" t="str">
            <v>06</v>
          </cell>
          <cell r="Q233" t="str">
            <v>โรงพยาบาลทั่วไป</v>
          </cell>
          <cell r="R233">
            <v>2</v>
          </cell>
          <cell r="S233">
            <v>340</v>
          </cell>
          <cell r="T233" t="str">
            <v>340</v>
          </cell>
          <cell r="U233" t="str">
            <v>23</v>
          </cell>
          <cell r="V233" t="str">
            <v>2.3 ทุติยภูมิระดับสูง</v>
          </cell>
        </row>
        <row r="234">
          <cell r="A234" t="str">
            <v>07</v>
          </cell>
          <cell r="B234" t="str">
            <v>21002</v>
          </cell>
          <cell r="C234" t="str">
            <v>กระทรวงสาธารณสุข สำนักงานปลัดกระทรวงสาธารณสุข</v>
          </cell>
          <cell r="D234" t="str">
            <v>001134000</v>
          </cell>
          <cell r="E234" t="str">
            <v>11340</v>
          </cell>
          <cell r="F234" t="str">
            <v>รพช.เขาพนม</v>
          </cell>
          <cell r="G234" t="str">
            <v>โรงพยาบาลชุมชนเขาพนม</v>
          </cell>
          <cell r="H234" t="str">
            <v>81020109</v>
          </cell>
          <cell r="I234">
            <v>81</v>
          </cell>
          <cell r="J234" t="str">
            <v>จังหวัดกระบี่</v>
          </cell>
          <cell r="K234">
            <v>8102</v>
          </cell>
          <cell r="L234" t="str">
            <v>เขาพนม</v>
          </cell>
          <cell r="M234">
            <v>810201</v>
          </cell>
          <cell r="N234" t="str">
            <v>เขาพนม</v>
          </cell>
          <cell r="O234" t="str">
            <v>ใต้</v>
          </cell>
          <cell r="P234" t="str">
            <v>07</v>
          </cell>
          <cell r="Q234" t="str">
            <v>โรงพยาบาลชุมชน</v>
          </cell>
          <cell r="R234">
            <v>5</v>
          </cell>
          <cell r="S234">
            <v>30</v>
          </cell>
          <cell r="T234" t="str">
            <v>45</v>
          </cell>
          <cell r="U234" t="str">
            <v>21</v>
          </cell>
          <cell r="V234" t="str">
            <v>2.1 ทุติยภูมิระดับต้น</v>
          </cell>
        </row>
        <row r="235">
          <cell r="A235" t="str">
            <v>07</v>
          </cell>
          <cell r="B235" t="str">
            <v>21002</v>
          </cell>
          <cell r="C235" t="str">
            <v>กระทรวงสาธารณสุข สำนักงานปลัดกระทรวงสาธารณสุข</v>
          </cell>
          <cell r="D235" t="str">
            <v>001134100</v>
          </cell>
          <cell r="E235" t="str">
            <v>11341</v>
          </cell>
          <cell r="F235" t="str">
            <v>รพช.เกาะลันตา</v>
          </cell>
          <cell r="G235" t="str">
            <v>โรงพยาบาลชุมชนเกาะลันตา</v>
          </cell>
          <cell r="H235" t="str">
            <v>81030101</v>
          </cell>
          <cell r="I235">
            <v>81</v>
          </cell>
          <cell r="J235" t="str">
            <v>จังหวัดกระบี่</v>
          </cell>
          <cell r="K235">
            <v>8103</v>
          </cell>
          <cell r="L235" t="str">
            <v>เกาะลันตา</v>
          </cell>
          <cell r="M235">
            <v>810301</v>
          </cell>
          <cell r="N235" t="str">
            <v>เกาะลันตาใหญ่</v>
          </cell>
          <cell r="O235" t="str">
            <v>ใต้</v>
          </cell>
          <cell r="P235" t="str">
            <v>07</v>
          </cell>
          <cell r="Q235" t="str">
            <v>โรงพยาบาลชุมชน</v>
          </cell>
          <cell r="R235">
            <v>5</v>
          </cell>
          <cell r="S235">
            <v>10</v>
          </cell>
          <cell r="T235" t="str">
            <v>10</v>
          </cell>
          <cell r="U235" t="str">
            <v>21</v>
          </cell>
          <cell r="V235" t="str">
            <v>2.1 ทุติยภูมิระดับต้น</v>
          </cell>
        </row>
        <row r="236">
          <cell r="A236" t="str">
            <v>07</v>
          </cell>
          <cell r="B236" t="str">
            <v>21002</v>
          </cell>
          <cell r="C236" t="str">
            <v>กระทรวงสาธารณสุข สำนักงานปลัดกระทรวงสาธารณสุข</v>
          </cell>
          <cell r="D236" t="str">
            <v>001134200</v>
          </cell>
          <cell r="E236" t="str">
            <v>11342</v>
          </cell>
          <cell r="F236" t="str">
            <v>รพช.คลองท่อม</v>
          </cell>
          <cell r="G236" t="str">
            <v>โรงพยาบาลชุมชนคลองท่อม</v>
          </cell>
          <cell r="H236" t="str">
            <v>81040109</v>
          </cell>
          <cell r="I236">
            <v>81</v>
          </cell>
          <cell r="J236" t="str">
            <v>จังหวัดกระบี่</v>
          </cell>
          <cell r="K236">
            <v>8104</v>
          </cell>
          <cell r="L236" t="str">
            <v>คลองท่อม</v>
          </cell>
          <cell r="M236">
            <v>810401</v>
          </cell>
          <cell r="N236" t="str">
            <v>คลองท่อมใต้</v>
          </cell>
          <cell r="O236" t="str">
            <v>ใต้</v>
          </cell>
          <cell r="P236" t="str">
            <v>07</v>
          </cell>
          <cell r="Q236" t="str">
            <v>โรงพยาบาลชุมชน</v>
          </cell>
          <cell r="R236">
            <v>5</v>
          </cell>
          <cell r="S236">
            <v>30</v>
          </cell>
          <cell r="T236" t="str">
            <v>30</v>
          </cell>
          <cell r="U236" t="str">
            <v>21</v>
          </cell>
          <cell r="V236" t="str">
            <v>2.1 ทุติยภูมิระดับต้น</v>
          </cell>
        </row>
        <row r="237">
          <cell r="A237" t="str">
            <v>07</v>
          </cell>
          <cell r="B237" t="str">
            <v>21002</v>
          </cell>
          <cell r="C237" t="str">
            <v>กระทรวงสาธารณสุข สำนักงานปลัดกระทรวงสาธารณสุข</v>
          </cell>
          <cell r="D237" t="str">
            <v>001134300</v>
          </cell>
          <cell r="E237" t="str">
            <v>11343</v>
          </cell>
          <cell r="F237" t="str">
            <v>รพช.อ่าวลึก</v>
          </cell>
          <cell r="G237" t="str">
            <v>โรงพยาบาลชุมชนอ่าวลึก</v>
          </cell>
          <cell r="H237" t="str">
            <v>81050107</v>
          </cell>
          <cell r="I237">
            <v>81</v>
          </cell>
          <cell r="J237" t="str">
            <v>จังหวัดกระบี่</v>
          </cell>
          <cell r="K237">
            <v>8105</v>
          </cell>
          <cell r="L237" t="str">
            <v>อ่าวลึก</v>
          </cell>
          <cell r="M237">
            <v>810501</v>
          </cell>
          <cell r="N237" t="str">
            <v>อ่าวลึกใต้</v>
          </cell>
          <cell r="O237" t="str">
            <v>ใต้</v>
          </cell>
          <cell r="P237" t="str">
            <v>07</v>
          </cell>
          <cell r="Q237" t="str">
            <v>โรงพยาบาลชุมชน</v>
          </cell>
          <cell r="R237">
            <v>4</v>
          </cell>
          <cell r="S237">
            <v>60</v>
          </cell>
          <cell r="T237" t="str">
            <v>60</v>
          </cell>
          <cell r="U237" t="str">
            <v>21</v>
          </cell>
          <cell r="V237" t="str">
            <v>2.1 ทุติยภูมิระดับต้น</v>
          </cell>
        </row>
        <row r="238">
          <cell r="A238" t="str">
            <v>07</v>
          </cell>
          <cell r="B238" t="str">
            <v>21002</v>
          </cell>
          <cell r="C238" t="str">
            <v>กระทรวงสาธารณสุข สำนักงานปลัดกระทรวงสาธารณสุข</v>
          </cell>
          <cell r="D238" t="str">
            <v>001134400</v>
          </cell>
          <cell r="E238" t="str">
            <v>11344</v>
          </cell>
          <cell r="F238" t="str">
            <v>รพช.ปลายพระยา</v>
          </cell>
          <cell r="G238" t="str">
            <v>โรงพยาบาลชุมชนปลายพระยา</v>
          </cell>
          <cell r="H238" t="str">
            <v>81060105</v>
          </cell>
          <cell r="I238">
            <v>81</v>
          </cell>
          <cell r="J238" t="str">
            <v>จังหวัดกระบี่</v>
          </cell>
          <cell r="K238">
            <v>8106</v>
          </cell>
          <cell r="L238" t="str">
            <v>ปลายพระยา</v>
          </cell>
          <cell r="M238">
            <v>810601</v>
          </cell>
          <cell r="N238" t="str">
            <v>ปลายพระยา</v>
          </cell>
          <cell r="O238" t="str">
            <v>ใต้</v>
          </cell>
          <cell r="P238" t="str">
            <v>07</v>
          </cell>
          <cell r="Q238" t="str">
            <v>โรงพยาบาลชุมชน</v>
          </cell>
          <cell r="R238">
            <v>5</v>
          </cell>
          <cell r="S238">
            <v>30</v>
          </cell>
          <cell r="T238" t="str">
            <v>30</v>
          </cell>
          <cell r="U238" t="str">
            <v>21</v>
          </cell>
          <cell r="V238" t="str">
            <v>2.1 ทุติยภูมิระดับต้น</v>
          </cell>
        </row>
        <row r="239">
          <cell r="A239" t="str">
            <v>07</v>
          </cell>
          <cell r="B239" t="str">
            <v>21002</v>
          </cell>
          <cell r="C239" t="str">
            <v>กระทรวงสาธารณสุข สำนักงานปลัดกระทรวงสาธารณสุข</v>
          </cell>
          <cell r="D239" t="str">
            <v>001134500</v>
          </cell>
          <cell r="E239" t="str">
            <v>11345</v>
          </cell>
          <cell r="F239" t="str">
            <v>รพช.ลำทับ</v>
          </cell>
          <cell r="G239" t="str">
            <v>โรงพยาบาลชุมชนลำทับ</v>
          </cell>
          <cell r="H239" t="str">
            <v>81070105</v>
          </cell>
          <cell r="I239">
            <v>81</v>
          </cell>
          <cell r="J239" t="str">
            <v>จังหวัดกระบี่</v>
          </cell>
          <cell r="K239">
            <v>8107</v>
          </cell>
          <cell r="L239" t="str">
            <v>ลำทับ</v>
          </cell>
          <cell r="M239">
            <v>810701</v>
          </cell>
          <cell r="N239" t="str">
            <v>ลำทับ</v>
          </cell>
          <cell r="O239" t="str">
            <v>ใต้</v>
          </cell>
          <cell r="P239" t="str">
            <v>07</v>
          </cell>
          <cell r="Q239" t="str">
            <v>โรงพยาบาลชุมชน</v>
          </cell>
          <cell r="R239">
            <v>5</v>
          </cell>
          <cell r="S239">
            <v>30</v>
          </cell>
          <cell r="T239" t="str">
            <v>30</v>
          </cell>
          <cell r="U239" t="str">
            <v>21</v>
          </cell>
          <cell r="V239" t="str">
            <v>2.1 ทุติยภูมิระดับต้น</v>
          </cell>
        </row>
        <row r="240">
          <cell r="A240" t="str">
            <v>07</v>
          </cell>
          <cell r="B240" t="str">
            <v>21002</v>
          </cell>
          <cell r="C240" t="str">
            <v>กระทรวงสาธารณสุข สำนักงานปลัดกระทรวงสาธารณสุข</v>
          </cell>
          <cell r="D240" t="str">
            <v>001134600</v>
          </cell>
          <cell r="E240" t="str">
            <v>11346</v>
          </cell>
          <cell r="F240" t="str">
            <v>รพช.เหนือคลอง</v>
          </cell>
          <cell r="G240" t="str">
            <v>โรงพยาบาลชุมชนเหนือคลอง</v>
          </cell>
          <cell r="H240" t="str">
            <v>81080101</v>
          </cell>
          <cell r="I240">
            <v>81</v>
          </cell>
          <cell r="J240" t="str">
            <v>จังหวัดกระบี่</v>
          </cell>
          <cell r="K240">
            <v>8108</v>
          </cell>
          <cell r="L240" t="str">
            <v>เหนือคลอง</v>
          </cell>
          <cell r="M240">
            <v>810801</v>
          </cell>
          <cell r="N240" t="str">
            <v>เหนือคลอง</v>
          </cell>
          <cell r="O240" t="str">
            <v>ใต้</v>
          </cell>
          <cell r="P240" t="str">
            <v>07</v>
          </cell>
          <cell r="Q240" t="str">
            <v>โรงพยาบาลชุมชน</v>
          </cell>
          <cell r="R240">
            <v>5</v>
          </cell>
          <cell r="S240">
            <v>30</v>
          </cell>
          <cell r="T240" t="str">
            <v>30</v>
          </cell>
          <cell r="U240" t="str">
            <v>21</v>
          </cell>
          <cell r="V240" t="str">
            <v>2.1 ทุติยภูมิระดับต้น</v>
          </cell>
        </row>
        <row r="241">
          <cell r="A241" t="str">
            <v>07</v>
          </cell>
          <cell r="B241" t="str">
            <v>21002</v>
          </cell>
          <cell r="C241" t="str">
            <v>กระทรวงสาธารณสุข สำนักงานปลัดกระทรวงสาธารณสุข</v>
          </cell>
          <cell r="D241" t="str">
            <v>001073900</v>
          </cell>
          <cell r="E241" t="str">
            <v>10739</v>
          </cell>
          <cell r="F241" t="str">
            <v>รพท.พังงา</v>
          </cell>
          <cell r="G241" t="str">
            <v>โรงพยาบาลทั่วไปพังงา</v>
          </cell>
          <cell r="H241" t="str">
            <v>82010100</v>
          </cell>
          <cell r="I241">
            <v>82</v>
          </cell>
          <cell r="J241" t="str">
            <v>จังหวัดพังงา</v>
          </cell>
          <cell r="K241">
            <v>8201</v>
          </cell>
          <cell r="L241" t="str">
            <v>เมืองพังงา</v>
          </cell>
          <cell r="M241">
            <v>820101</v>
          </cell>
          <cell r="N241" t="str">
            <v>ท้ายช้าง</v>
          </cell>
          <cell r="O241" t="str">
            <v>ใต้</v>
          </cell>
          <cell r="P241" t="str">
            <v>06</v>
          </cell>
          <cell r="Q241" t="str">
            <v>โรงพยาบาลทั่วไป</v>
          </cell>
          <cell r="R241">
            <v>3</v>
          </cell>
          <cell r="S241">
            <v>215</v>
          </cell>
          <cell r="T241" t="str">
            <v>215</v>
          </cell>
          <cell r="U241" t="str">
            <v>23</v>
          </cell>
          <cell r="V241" t="str">
            <v>2.3 ทุติยภูมิระดับสูง</v>
          </cell>
        </row>
        <row r="242">
          <cell r="A242" t="str">
            <v>07</v>
          </cell>
          <cell r="B242" t="str">
            <v>21002</v>
          </cell>
          <cell r="C242" t="str">
            <v>กระทรวงสาธารณสุข สำนักงานปลัดกระทรวงสาธารณสุข</v>
          </cell>
          <cell r="D242" t="str">
            <v>001074000</v>
          </cell>
          <cell r="E242" t="str">
            <v>10740</v>
          </cell>
          <cell r="F242" t="str">
            <v>รพท.ตะกั่วป่า</v>
          </cell>
          <cell r="G242" t="str">
            <v>โรงพยาบาลทั่วไปตะกั่วป่า</v>
          </cell>
          <cell r="H242" t="str">
            <v>82050200</v>
          </cell>
          <cell r="I242">
            <v>82</v>
          </cell>
          <cell r="J242" t="str">
            <v>จังหวัดพังงา</v>
          </cell>
          <cell r="K242">
            <v>8205</v>
          </cell>
          <cell r="L242" t="str">
            <v>ตะกั่วป่า</v>
          </cell>
          <cell r="M242">
            <v>820502</v>
          </cell>
          <cell r="N242" t="str">
            <v>บางนายสี</v>
          </cell>
          <cell r="O242" t="str">
            <v>ใต้</v>
          </cell>
          <cell r="P242" t="str">
            <v>06</v>
          </cell>
          <cell r="Q242" t="str">
            <v>โรงพยาบาลทั่วไป</v>
          </cell>
          <cell r="R242">
            <v>3</v>
          </cell>
          <cell r="S242">
            <v>209</v>
          </cell>
          <cell r="T242" t="str">
            <v>209</v>
          </cell>
          <cell r="U242" t="str">
            <v>23</v>
          </cell>
          <cell r="V242" t="str">
            <v>2.3 ทุติยภูมิระดับสูง</v>
          </cell>
        </row>
        <row r="243">
          <cell r="A243" t="str">
            <v>07</v>
          </cell>
          <cell r="B243" t="str">
            <v>21002</v>
          </cell>
          <cell r="C243" t="str">
            <v>กระทรวงสาธารณสุข สำนักงานปลัดกระทรวงสาธารณสุข</v>
          </cell>
          <cell r="D243" t="str">
            <v>001134700</v>
          </cell>
          <cell r="E243" t="str">
            <v>11347</v>
          </cell>
          <cell r="F243" t="str">
            <v>รพช.เกาะยาวชัยพัฒน์</v>
          </cell>
          <cell r="G243" t="str">
            <v>โรงพยาบาลชุมชนเกาะยาวชัยพัฒน์</v>
          </cell>
          <cell r="H243" t="str">
            <v>82020102</v>
          </cell>
          <cell r="I243">
            <v>82</v>
          </cell>
          <cell r="J243" t="str">
            <v>จังหวัดพังงา</v>
          </cell>
          <cell r="K243">
            <v>8202</v>
          </cell>
          <cell r="L243" t="str">
            <v>เกาะยาว</v>
          </cell>
          <cell r="M243">
            <v>820201</v>
          </cell>
          <cell r="N243" t="str">
            <v>เกาะยาวน้อย</v>
          </cell>
          <cell r="O243" t="str">
            <v>ใต้</v>
          </cell>
          <cell r="P243" t="str">
            <v>07</v>
          </cell>
          <cell r="Q243" t="str">
            <v>โรงพยาบาลชุมชน</v>
          </cell>
          <cell r="R243">
            <v>5</v>
          </cell>
          <cell r="S243">
            <v>30</v>
          </cell>
          <cell r="T243" t="str">
            <v>30</v>
          </cell>
          <cell r="U243" t="str">
            <v>21</v>
          </cell>
          <cell r="V243" t="str">
            <v>2.1 ทุติยภูมิระดับต้น</v>
          </cell>
        </row>
        <row r="244">
          <cell r="A244" t="str">
            <v>07</v>
          </cell>
          <cell r="B244" t="str">
            <v>21002</v>
          </cell>
          <cell r="C244" t="str">
            <v>กระทรวงสาธารณสุข สำนักงานปลัดกระทรวงสาธารณสุข</v>
          </cell>
          <cell r="D244" t="str">
            <v>001134800</v>
          </cell>
          <cell r="E244" t="str">
            <v>11348</v>
          </cell>
          <cell r="F244" t="str">
            <v>รพช.กะปงชัยพัฒน์</v>
          </cell>
          <cell r="G244" t="str">
            <v>โรงพยาบาลชุมชนกะปงชัยพัฒน์</v>
          </cell>
          <cell r="H244" t="str">
            <v>82030201</v>
          </cell>
          <cell r="I244">
            <v>82</v>
          </cell>
          <cell r="J244" t="str">
            <v>จังหวัดพังงา</v>
          </cell>
          <cell r="K244">
            <v>8203</v>
          </cell>
          <cell r="L244" t="str">
            <v>กะปง</v>
          </cell>
          <cell r="M244">
            <v>820303</v>
          </cell>
          <cell r="N244" t="str">
            <v>เหมาะ</v>
          </cell>
          <cell r="O244" t="str">
            <v>ใต้</v>
          </cell>
          <cell r="P244" t="str">
            <v>07</v>
          </cell>
          <cell r="Q244" t="str">
            <v>โรงพยาบาลชุมชน</v>
          </cell>
          <cell r="R244">
            <v>5</v>
          </cell>
          <cell r="S244">
            <v>30</v>
          </cell>
          <cell r="T244" t="str">
            <v>30</v>
          </cell>
          <cell r="U244" t="str">
            <v>21</v>
          </cell>
          <cell r="V244" t="str">
            <v>2.1 ทุติยภูมิระดับต้น</v>
          </cell>
        </row>
        <row r="245">
          <cell r="A245" t="str">
            <v>07</v>
          </cell>
          <cell r="B245" t="str">
            <v>21002</v>
          </cell>
          <cell r="C245" t="str">
            <v>กระทรวงสาธารณสุข สำนักงานปลัดกระทรวงสาธารณสุข</v>
          </cell>
          <cell r="D245" t="str">
            <v>001134900</v>
          </cell>
          <cell r="E245" t="str">
            <v>11349</v>
          </cell>
          <cell r="F245" t="str">
            <v>รพช.ตะกั่วทุ่ง</v>
          </cell>
          <cell r="G245" t="str">
            <v>โรงพยาบาลชุมชนตะกั่วทุ่ง</v>
          </cell>
          <cell r="H245" t="str">
            <v>82040602</v>
          </cell>
          <cell r="I245">
            <v>82</v>
          </cell>
          <cell r="J245" t="str">
            <v>จังหวัดพังงา</v>
          </cell>
          <cell r="K245">
            <v>8204</v>
          </cell>
          <cell r="L245" t="str">
            <v>ตะกั่วทุ่ง</v>
          </cell>
          <cell r="M245">
            <v>820406</v>
          </cell>
          <cell r="N245" t="str">
            <v>โคกกลอย</v>
          </cell>
          <cell r="O245" t="str">
            <v>ใต้</v>
          </cell>
          <cell r="P245" t="str">
            <v>07</v>
          </cell>
          <cell r="Q245" t="str">
            <v>โรงพยาบาลชุมชน</v>
          </cell>
          <cell r="R245">
            <v>5</v>
          </cell>
          <cell r="S245">
            <v>30</v>
          </cell>
          <cell r="T245" t="str">
            <v>30</v>
          </cell>
          <cell r="U245" t="str">
            <v>21</v>
          </cell>
          <cell r="V245" t="str">
            <v>2.1 ทุติยภูมิระดับต้น</v>
          </cell>
        </row>
        <row r="246">
          <cell r="A246" t="str">
            <v>07</v>
          </cell>
          <cell r="B246" t="str">
            <v>21002</v>
          </cell>
          <cell r="C246" t="str">
            <v>กระทรวงสาธารณสุข สำนักงานปลัดกระทรวงสาธารณสุข</v>
          </cell>
          <cell r="D246" t="str">
            <v>001135000</v>
          </cell>
          <cell r="E246" t="str">
            <v>11350</v>
          </cell>
          <cell r="F246" t="str">
            <v>รพช.บางไทร</v>
          </cell>
          <cell r="G246" t="str">
            <v>โรงพยาบาลชุมชนบางไทร</v>
          </cell>
          <cell r="H246" t="str">
            <v>82050304</v>
          </cell>
          <cell r="I246">
            <v>82</v>
          </cell>
          <cell r="J246" t="str">
            <v>จังหวัดพังงา</v>
          </cell>
          <cell r="K246">
            <v>8205</v>
          </cell>
          <cell r="L246" t="str">
            <v>ตะกั่วป่า</v>
          </cell>
          <cell r="M246">
            <v>820503</v>
          </cell>
          <cell r="N246" t="str">
            <v>บางไทร</v>
          </cell>
          <cell r="O246" t="str">
            <v>ใต้</v>
          </cell>
          <cell r="P246" t="str">
            <v>07</v>
          </cell>
          <cell r="Q246" t="str">
            <v>โรงพยาบาลชุมชน</v>
          </cell>
          <cell r="R246">
            <v>5</v>
          </cell>
          <cell r="S246">
            <v>10</v>
          </cell>
          <cell r="T246" t="str">
            <v>10</v>
          </cell>
          <cell r="U246" t="str">
            <v>21</v>
          </cell>
          <cell r="V246" t="str">
            <v>2.1 ทุติยภูมิระดับต้น</v>
          </cell>
        </row>
        <row r="247">
          <cell r="A247" t="str">
            <v>07</v>
          </cell>
          <cell r="B247" t="str">
            <v>21002</v>
          </cell>
          <cell r="C247" t="str">
            <v>กระทรวงสาธารณสุข สำนักงานปลัดกระทรวงสาธารณสุข</v>
          </cell>
          <cell r="D247" t="str">
            <v>001135200</v>
          </cell>
          <cell r="E247" t="str">
            <v>11352</v>
          </cell>
          <cell r="F247" t="str">
            <v>รพช.คุระบุรีชัยพัฒน์</v>
          </cell>
          <cell r="G247" t="str">
            <v>โรงพยาบาลชุมชนคุระบุรีชัยพัฒน์</v>
          </cell>
          <cell r="H247" t="str">
            <v>82060101</v>
          </cell>
          <cell r="I247">
            <v>82</v>
          </cell>
          <cell r="J247" t="str">
            <v>จังหวัดพังงา</v>
          </cell>
          <cell r="K247">
            <v>8206</v>
          </cell>
          <cell r="L247" t="str">
            <v>คุระบุรี</v>
          </cell>
          <cell r="M247">
            <v>820601</v>
          </cell>
          <cell r="N247" t="str">
            <v>คุระ</v>
          </cell>
          <cell r="O247" t="str">
            <v>ใต้</v>
          </cell>
          <cell r="P247" t="str">
            <v>07</v>
          </cell>
          <cell r="Q247" t="str">
            <v>โรงพยาบาลชุมชน</v>
          </cell>
          <cell r="R247">
            <v>5</v>
          </cell>
          <cell r="S247">
            <v>30</v>
          </cell>
          <cell r="T247" t="str">
            <v>30</v>
          </cell>
          <cell r="U247" t="str">
            <v>21</v>
          </cell>
          <cell r="V247" t="str">
            <v>2.1 ทุติยภูมิระดับต้น</v>
          </cell>
        </row>
        <row r="248">
          <cell r="A248" t="str">
            <v>07</v>
          </cell>
          <cell r="B248" t="str">
            <v>21002</v>
          </cell>
          <cell r="C248" t="str">
            <v>กระทรวงสาธารณสุข สำนักงานปลัดกระทรวงสาธารณสุข</v>
          </cell>
          <cell r="D248" t="str">
            <v>001135300</v>
          </cell>
          <cell r="E248" t="str">
            <v>11353</v>
          </cell>
          <cell r="F248" t="str">
            <v>รพช.ทับปุด</v>
          </cell>
          <cell r="G248" t="str">
            <v>โรงพยาบาลชุมชนทับปุด</v>
          </cell>
          <cell r="H248" t="str">
            <v>82070101</v>
          </cell>
          <cell r="I248">
            <v>82</v>
          </cell>
          <cell r="J248" t="str">
            <v>จังหวัดพังงา</v>
          </cell>
          <cell r="K248">
            <v>8207</v>
          </cell>
          <cell r="L248" t="str">
            <v>ทับปุด</v>
          </cell>
          <cell r="M248">
            <v>820701</v>
          </cell>
          <cell r="N248" t="str">
            <v>ทับปุด</v>
          </cell>
          <cell r="O248" t="str">
            <v>ใต้</v>
          </cell>
          <cell r="P248" t="str">
            <v>07</v>
          </cell>
          <cell r="Q248" t="str">
            <v>โรงพยาบาลชุมชน</v>
          </cell>
          <cell r="R248">
            <v>5</v>
          </cell>
          <cell r="S248">
            <v>30</v>
          </cell>
          <cell r="T248" t="str">
            <v>30</v>
          </cell>
          <cell r="U248" t="str">
            <v>21</v>
          </cell>
          <cell r="V248" t="str">
            <v>2.1 ทุติยภูมิระดับต้น</v>
          </cell>
        </row>
        <row r="249">
          <cell r="A249" t="str">
            <v>07</v>
          </cell>
          <cell r="B249" t="str">
            <v>21002</v>
          </cell>
          <cell r="C249" t="str">
            <v>กระทรวงสาธารณสุข สำนักงานปลัดกระทรวงสาธารณสุข</v>
          </cell>
          <cell r="D249" t="str">
            <v>001135400</v>
          </cell>
          <cell r="E249" t="str">
            <v>11354</v>
          </cell>
          <cell r="F249" t="str">
            <v>รพช.ท้ายเหมือง</v>
          </cell>
          <cell r="G249" t="str">
            <v>โรงพยาบาลชุมชนท้ายเหมือง</v>
          </cell>
          <cell r="H249" t="str">
            <v>82080109</v>
          </cell>
          <cell r="I249">
            <v>82</v>
          </cell>
          <cell r="J249" t="str">
            <v>จังหวัดพังงา</v>
          </cell>
          <cell r="K249">
            <v>8208</v>
          </cell>
          <cell r="L249" t="str">
            <v>ท้ายเหมือง</v>
          </cell>
          <cell r="M249">
            <v>820801</v>
          </cell>
          <cell r="N249" t="str">
            <v>ท้ายเหมือง</v>
          </cell>
          <cell r="O249" t="str">
            <v>ใต้</v>
          </cell>
          <cell r="P249" t="str">
            <v>07</v>
          </cell>
          <cell r="Q249" t="str">
            <v>โรงพยาบาลชุมชน</v>
          </cell>
          <cell r="R249">
            <v>5</v>
          </cell>
          <cell r="S249">
            <v>30</v>
          </cell>
          <cell r="T249" t="str">
            <v>30</v>
          </cell>
          <cell r="U249" t="str">
            <v>21</v>
          </cell>
          <cell r="V249" t="str">
            <v>2.1 ทุติยภูมิระดับต้น</v>
          </cell>
        </row>
        <row r="250">
          <cell r="A250" t="str">
            <v>07</v>
          </cell>
          <cell r="B250" t="str">
            <v>21002</v>
          </cell>
          <cell r="C250" t="str">
            <v>กระทรวงสาธารณสุข สำนักงานปลัดกระทรวงสาธารณสุข</v>
          </cell>
          <cell r="D250" t="str">
            <v>001074100</v>
          </cell>
          <cell r="E250" t="str">
            <v>10741</v>
          </cell>
          <cell r="F250" t="str">
            <v>รพท.วชิระภูเก็ต</v>
          </cell>
          <cell r="G250" t="str">
            <v>โรงพยาบาลทั่วไปวชิระภูเก็ต</v>
          </cell>
          <cell r="H250" t="str">
            <v>83010100</v>
          </cell>
          <cell r="I250">
            <v>83</v>
          </cell>
          <cell r="J250" t="str">
            <v>จังหวัดภูเก็ต</v>
          </cell>
          <cell r="K250">
            <v>8301</v>
          </cell>
          <cell r="L250" t="str">
            <v>เมืองภูเก็ต</v>
          </cell>
          <cell r="M250">
            <v>830101</v>
          </cell>
          <cell r="N250" t="str">
            <v>ตลาดใหญ่</v>
          </cell>
          <cell r="O250" t="str">
            <v>ใต้</v>
          </cell>
          <cell r="P250" t="str">
            <v>06</v>
          </cell>
          <cell r="Q250" t="str">
            <v>โรงพยาบาลทั่วไป</v>
          </cell>
          <cell r="R250">
            <v>2</v>
          </cell>
          <cell r="S250">
            <v>503</v>
          </cell>
          <cell r="T250" t="str">
            <v>503</v>
          </cell>
          <cell r="U250" t="str">
            <v>31</v>
          </cell>
          <cell r="V250" t="str">
            <v>3.1 ตติยภูมิ</v>
          </cell>
        </row>
        <row r="251">
          <cell r="A251" t="str">
            <v>07</v>
          </cell>
          <cell r="B251" t="str">
            <v>21002</v>
          </cell>
          <cell r="C251" t="str">
            <v>กระทรวงสาธารณสุข สำนักงานปลัดกระทรวงสาธารณสุข</v>
          </cell>
          <cell r="D251" t="str">
            <v>001135500</v>
          </cell>
          <cell r="E251" t="str">
            <v>11355</v>
          </cell>
          <cell r="F251" t="str">
            <v>รพช.ป่าตอง</v>
          </cell>
          <cell r="G251" t="str">
            <v>โรงพยาบาลชุมชนป่าตอง</v>
          </cell>
          <cell r="H251" t="str">
            <v>83020203</v>
          </cell>
          <cell r="I251">
            <v>83</v>
          </cell>
          <cell r="J251" t="str">
            <v>จังหวัดภูเก็ต</v>
          </cell>
          <cell r="K251">
            <v>8302</v>
          </cell>
          <cell r="L251" t="str">
            <v>กะทู้</v>
          </cell>
          <cell r="M251">
            <v>830202</v>
          </cell>
          <cell r="N251" t="str">
            <v>ป่าตอง</v>
          </cell>
          <cell r="O251" t="str">
            <v>ใต้</v>
          </cell>
          <cell r="P251" t="str">
            <v>07</v>
          </cell>
          <cell r="Q251" t="str">
            <v>โรงพยาบาลชุมชน</v>
          </cell>
          <cell r="R251">
            <v>4</v>
          </cell>
          <cell r="S251">
            <v>60</v>
          </cell>
          <cell r="T251" t="str">
            <v>60</v>
          </cell>
          <cell r="U251" t="str">
            <v>22</v>
          </cell>
          <cell r="V251" t="str">
            <v>2.2 ทุติยภูมิระดับกลาง</v>
          </cell>
        </row>
        <row r="252">
          <cell r="A252" t="str">
            <v>07</v>
          </cell>
          <cell r="B252" t="str">
            <v>21002</v>
          </cell>
          <cell r="C252" t="str">
            <v>กระทรวงสาธารณสุข สำนักงานปลัดกระทรวงสาธารณสุข</v>
          </cell>
          <cell r="D252" t="str">
            <v>001135600</v>
          </cell>
          <cell r="E252" t="str">
            <v>11356</v>
          </cell>
          <cell r="F252" t="str">
            <v>รพช.ถลาง</v>
          </cell>
          <cell r="G252" t="str">
            <v>โรงพยาบาลชุมชนถลาง</v>
          </cell>
          <cell r="H252" t="str">
            <v>83030101</v>
          </cell>
          <cell r="I252">
            <v>83</v>
          </cell>
          <cell r="J252" t="str">
            <v>จังหวัดภูเก็ต</v>
          </cell>
          <cell r="K252">
            <v>8303</v>
          </cell>
          <cell r="L252" t="str">
            <v>ถลาง</v>
          </cell>
          <cell r="M252">
            <v>830301</v>
          </cell>
          <cell r="N252" t="str">
            <v>เทพกระษัตรี</v>
          </cell>
          <cell r="O252" t="str">
            <v>ใต้</v>
          </cell>
          <cell r="P252" t="str">
            <v>07</v>
          </cell>
          <cell r="Q252" t="str">
            <v>โรงพยาบาลชุมชน</v>
          </cell>
          <cell r="R252">
            <v>4</v>
          </cell>
          <cell r="S252">
            <v>60</v>
          </cell>
          <cell r="T252" t="str">
            <v>66</v>
          </cell>
          <cell r="U252" t="str">
            <v>22</v>
          </cell>
          <cell r="V252" t="str">
            <v>2.2 ทุติยภูมิระดับกลาง</v>
          </cell>
        </row>
        <row r="253">
          <cell r="A253" t="str">
            <v>07</v>
          </cell>
          <cell r="B253" t="str">
            <v>21002</v>
          </cell>
          <cell r="C253" t="str">
            <v>กระทรวงสาธารณสุข สำนักงานปลัดกระทรวงสาธารณสุข</v>
          </cell>
          <cell r="D253" t="str">
            <v>001074300</v>
          </cell>
          <cell r="E253" t="str">
            <v>10743</v>
          </cell>
          <cell r="F253" t="str">
            <v>รพท.ระนอง</v>
          </cell>
          <cell r="G253" t="str">
            <v>โรงพยาบาลทั่วไประนอง</v>
          </cell>
          <cell r="H253" t="str">
            <v>85010100</v>
          </cell>
          <cell r="I253">
            <v>85</v>
          </cell>
          <cell r="J253" t="str">
            <v>จังหวัดระนอง</v>
          </cell>
          <cell r="K253">
            <v>8501</v>
          </cell>
          <cell r="L253" t="str">
            <v>เมืองระนอง</v>
          </cell>
          <cell r="M253">
            <v>850101</v>
          </cell>
          <cell r="N253" t="str">
            <v>เขานิเวศน์</v>
          </cell>
          <cell r="O253" t="str">
            <v>ใต้</v>
          </cell>
          <cell r="P253" t="str">
            <v>06</v>
          </cell>
          <cell r="Q253" t="str">
            <v>โรงพยาบาลทั่วไป</v>
          </cell>
          <cell r="R253">
            <v>2</v>
          </cell>
          <cell r="S253">
            <v>555</v>
          </cell>
          <cell r="T253" t="str">
            <v>324</v>
          </cell>
          <cell r="U253" t="str">
            <v>23</v>
          </cell>
          <cell r="V253" t="str">
            <v>2.3 ทุติยภูมิระดับสูง</v>
          </cell>
        </row>
        <row r="254">
          <cell r="A254" t="str">
            <v>07</v>
          </cell>
          <cell r="B254" t="str">
            <v>21002</v>
          </cell>
          <cell r="C254" t="str">
            <v>กระทรวงสาธารณสุข สำนักงานปลัดกระทรวงสาธารณสุข</v>
          </cell>
          <cell r="D254" t="str">
            <v>001132300</v>
          </cell>
          <cell r="E254" t="str">
            <v>11323</v>
          </cell>
          <cell r="F254" t="str">
            <v>รพช.ละอุ่น</v>
          </cell>
          <cell r="G254" t="str">
            <v>โรงพยาบาลชุมชนละอุ่น</v>
          </cell>
          <cell r="H254" t="str">
            <v>85020303</v>
          </cell>
          <cell r="I254">
            <v>85</v>
          </cell>
          <cell r="J254" t="str">
            <v>จังหวัดระนอง</v>
          </cell>
          <cell r="K254">
            <v>8502</v>
          </cell>
          <cell r="L254" t="str">
            <v>ละอุ่น</v>
          </cell>
          <cell r="M254">
            <v>850203</v>
          </cell>
          <cell r="N254" t="str">
            <v>บางพระใต้</v>
          </cell>
          <cell r="O254" t="str">
            <v>ใต้</v>
          </cell>
          <cell r="P254" t="str">
            <v>07</v>
          </cell>
          <cell r="Q254" t="str">
            <v>โรงพยาบาลชุมชน</v>
          </cell>
          <cell r="R254">
            <v>5</v>
          </cell>
          <cell r="S254">
            <v>30</v>
          </cell>
          <cell r="T254" t="str">
            <v>10</v>
          </cell>
          <cell r="U254" t="str">
            <v>21</v>
          </cell>
          <cell r="V254" t="str">
            <v>2.1 ทุติยภูมิระดับต้น</v>
          </cell>
        </row>
        <row r="255">
          <cell r="A255" t="str">
            <v>07</v>
          </cell>
          <cell r="B255" t="str">
            <v>21002</v>
          </cell>
          <cell r="C255" t="str">
            <v>กระทรวงสาธารณสุข สำนักงานปลัดกระทรวงสาธารณสุข</v>
          </cell>
          <cell r="D255" t="str">
            <v>001137200</v>
          </cell>
          <cell r="E255" t="str">
            <v>11372</v>
          </cell>
          <cell r="F255" t="str">
            <v>รพช.กะเปอร์</v>
          </cell>
          <cell r="G255" t="str">
            <v>โรงพยาบาลชุมชนกะเปอร์</v>
          </cell>
          <cell r="H255" t="str">
            <v>85030201</v>
          </cell>
          <cell r="I255">
            <v>85</v>
          </cell>
          <cell r="J255" t="str">
            <v>จังหวัดระนอง</v>
          </cell>
          <cell r="K255">
            <v>8503</v>
          </cell>
          <cell r="L255" t="str">
            <v>กะเปอร์</v>
          </cell>
          <cell r="M255">
            <v>850302</v>
          </cell>
          <cell r="N255" t="str">
            <v>กะเปอร์</v>
          </cell>
          <cell r="O255" t="str">
            <v>ใต้</v>
          </cell>
          <cell r="P255" t="str">
            <v>07</v>
          </cell>
          <cell r="Q255" t="str">
            <v>โรงพยาบาลชุมชน</v>
          </cell>
          <cell r="R255">
            <v>5</v>
          </cell>
          <cell r="S255">
            <v>120</v>
          </cell>
          <cell r="T255" t="str">
            <v>30</v>
          </cell>
          <cell r="U255" t="str">
            <v>21</v>
          </cell>
          <cell r="V255" t="str">
            <v>2.1 ทุติยภูมิระดับต้น</v>
          </cell>
        </row>
        <row r="256">
          <cell r="A256" t="str">
            <v>07</v>
          </cell>
          <cell r="B256" t="str">
            <v>21002</v>
          </cell>
          <cell r="C256" t="str">
            <v>กระทรวงสาธารณสุข สำนักงานปลัดกระทรวงสาธารณสุข</v>
          </cell>
          <cell r="D256" t="str">
            <v>001137300</v>
          </cell>
          <cell r="E256" t="str">
            <v>11373</v>
          </cell>
          <cell r="F256" t="str">
            <v>รพช.กระบุรี</v>
          </cell>
          <cell r="G256" t="str">
            <v>โรงพยาบาลชุมชนกระบุรี</v>
          </cell>
          <cell r="H256" t="str">
            <v>85040103</v>
          </cell>
          <cell r="I256">
            <v>85</v>
          </cell>
          <cell r="J256" t="str">
            <v>จังหวัดระนอง</v>
          </cell>
          <cell r="K256">
            <v>8504</v>
          </cell>
          <cell r="L256" t="str">
            <v>กระบุรี</v>
          </cell>
          <cell r="M256">
            <v>850401</v>
          </cell>
          <cell r="N256" t="str">
            <v>น้ำจืด</v>
          </cell>
          <cell r="O256" t="str">
            <v>ใต้</v>
          </cell>
          <cell r="P256" t="str">
            <v>07</v>
          </cell>
          <cell r="Q256" t="str">
            <v>โรงพยาบาลชุมชน</v>
          </cell>
          <cell r="R256">
            <v>5</v>
          </cell>
          <cell r="S256">
            <v>167</v>
          </cell>
          <cell r="T256" t="str">
            <v>30</v>
          </cell>
          <cell r="U256" t="str">
            <v>21</v>
          </cell>
          <cell r="V256" t="str">
            <v>2.1 ทุติยภูมิระดับต้น</v>
          </cell>
        </row>
        <row r="257">
          <cell r="A257" t="str">
            <v>07</v>
          </cell>
          <cell r="B257" t="str">
            <v>21002</v>
          </cell>
          <cell r="C257" t="str">
            <v>กระทรวงสาธารณสุข สำนักงานปลัดกระทรวงสาธารณสุข</v>
          </cell>
          <cell r="D257" t="str">
            <v>001137400</v>
          </cell>
          <cell r="E257" t="str">
            <v>11374</v>
          </cell>
          <cell r="F257" t="str">
            <v>รพช.สุขสำราญ</v>
          </cell>
          <cell r="G257" t="str">
            <v>โรงพยาบาลชุมชนสุขสำราญ</v>
          </cell>
          <cell r="H257" t="str">
            <v>85050205</v>
          </cell>
          <cell r="I257">
            <v>85</v>
          </cell>
          <cell r="J257" t="str">
            <v>จังหวัดระนอง</v>
          </cell>
          <cell r="K257">
            <v>8505</v>
          </cell>
          <cell r="L257" t="str">
            <v>สุขสำราญ</v>
          </cell>
          <cell r="M257">
            <v>850502</v>
          </cell>
          <cell r="N257" t="str">
            <v>กำพวน</v>
          </cell>
          <cell r="O257" t="str">
            <v>ใต้</v>
          </cell>
          <cell r="P257" t="str">
            <v>07</v>
          </cell>
          <cell r="Q257" t="str">
            <v>โรงพยาบาลชุมชน</v>
          </cell>
          <cell r="R257">
            <v>5</v>
          </cell>
          <cell r="S257">
            <v>30</v>
          </cell>
          <cell r="T257" t="str">
            <v>10</v>
          </cell>
          <cell r="U257" t="str">
            <v>22</v>
          </cell>
          <cell r="V257" t="str">
            <v>2.2 ทุติยภูมิระดับกลาง</v>
          </cell>
        </row>
        <row r="258">
          <cell r="A258" t="str">
            <v>07</v>
          </cell>
          <cell r="B258" t="str">
            <v>21002</v>
          </cell>
          <cell r="C258" t="str">
            <v>กระทรวงสาธารณสุข สำนักงานปลัดกระทรวงสาธารณสุข</v>
          </cell>
          <cell r="D258" t="str">
            <v>001068300</v>
          </cell>
          <cell r="E258" t="str">
            <v>10683</v>
          </cell>
          <cell r="F258" t="str">
            <v>รพศ.ตรัง</v>
          </cell>
          <cell r="G258" t="str">
            <v>โรงพยาบาลศูนย์ตรัง</v>
          </cell>
          <cell r="H258" t="str">
            <v>92010100</v>
          </cell>
          <cell r="I258">
            <v>92</v>
          </cell>
          <cell r="J258" t="str">
            <v>จังหวัดตรัง</v>
          </cell>
          <cell r="K258">
            <v>9201</v>
          </cell>
          <cell r="L258" t="str">
            <v>เมืองตรัง</v>
          </cell>
          <cell r="M258">
            <v>920101</v>
          </cell>
          <cell r="N258" t="str">
            <v>ทับเที่ยง</v>
          </cell>
          <cell r="O258" t="str">
            <v>ใต้</v>
          </cell>
          <cell r="P258" t="str">
            <v>05</v>
          </cell>
          <cell r="Q258" t="str">
            <v>โรงพยาบาลศูนย์</v>
          </cell>
          <cell r="R258">
            <v>1</v>
          </cell>
          <cell r="S258">
            <v>474</v>
          </cell>
          <cell r="T258" t="str">
            <v>370</v>
          </cell>
          <cell r="U258" t="str">
            <v>31</v>
          </cell>
          <cell r="V258" t="str">
            <v>3.1 ตติยภูมิ</v>
          </cell>
        </row>
        <row r="259">
          <cell r="A259" t="str">
            <v>07</v>
          </cell>
          <cell r="B259" t="str">
            <v>21002</v>
          </cell>
          <cell r="C259" t="str">
            <v>กระทรวงสาธารณสุข สำนักงานปลัดกระทรวงสาธารณสุข</v>
          </cell>
          <cell r="D259" t="str">
            <v>001140700</v>
          </cell>
          <cell r="E259" t="str">
            <v>11407</v>
          </cell>
          <cell r="F259" t="str">
            <v>รพช.กันตัง</v>
          </cell>
          <cell r="G259" t="str">
            <v>โรงพยาบาลชุมชนกันตัง</v>
          </cell>
          <cell r="H259" t="str">
            <v>92020402</v>
          </cell>
          <cell r="I259">
            <v>92</v>
          </cell>
          <cell r="J259" t="str">
            <v>จังหวัดตรัง</v>
          </cell>
          <cell r="K259">
            <v>9202</v>
          </cell>
          <cell r="L259" t="str">
            <v>กันตัง</v>
          </cell>
          <cell r="M259">
            <v>920204</v>
          </cell>
          <cell r="N259" t="str">
            <v>บางเป้า</v>
          </cell>
          <cell r="O259" t="str">
            <v>ใต้</v>
          </cell>
          <cell r="P259" t="str">
            <v>07</v>
          </cell>
          <cell r="Q259" t="str">
            <v>โรงพยาบาลชุมชน</v>
          </cell>
          <cell r="R259">
            <v>4</v>
          </cell>
          <cell r="S259">
            <v>60</v>
          </cell>
          <cell r="T259" t="str">
            <v>60</v>
          </cell>
          <cell r="U259" t="str">
            <v>21</v>
          </cell>
          <cell r="V259" t="str">
            <v>2.1 ทุติยภูมิระดับต้น</v>
          </cell>
        </row>
        <row r="260">
          <cell r="A260" t="str">
            <v>07</v>
          </cell>
          <cell r="B260" t="str">
            <v>21002</v>
          </cell>
          <cell r="C260" t="str">
            <v>กระทรวงสาธารณสุข สำนักงานปลัดกระทรวงสาธารณสุข</v>
          </cell>
          <cell r="D260" t="str">
            <v>001140800</v>
          </cell>
          <cell r="E260" t="str">
            <v>11408</v>
          </cell>
          <cell r="F260" t="str">
            <v>รพช.ย่านตาขาว</v>
          </cell>
          <cell r="G260" t="str">
            <v>โรงพยาบาลชุมชนย่านตาขาว</v>
          </cell>
          <cell r="H260" t="str">
            <v>92030106</v>
          </cell>
          <cell r="I260">
            <v>92</v>
          </cell>
          <cell r="J260" t="str">
            <v>จังหวัดตรัง</v>
          </cell>
          <cell r="K260">
            <v>9203</v>
          </cell>
          <cell r="L260" t="str">
            <v>ย่านตาขาว</v>
          </cell>
          <cell r="M260">
            <v>920301</v>
          </cell>
          <cell r="N260" t="str">
            <v>ย่านตาขาว</v>
          </cell>
          <cell r="O260" t="str">
            <v>ใต้</v>
          </cell>
          <cell r="P260" t="str">
            <v>07</v>
          </cell>
          <cell r="Q260" t="str">
            <v>โรงพยาบาลชุมชน</v>
          </cell>
          <cell r="R260">
            <v>4</v>
          </cell>
          <cell r="S260">
            <v>60</v>
          </cell>
          <cell r="T260" t="str">
            <v>60</v>
          </cell>
          <cell r="U260" t="str">
            <v>21</v>
          </cell>
          <cell r="V260" t="str">
            <v>2.1 ทุติยภูมิระดับต้น</v>
          </cell>
        </row>
        <row r="261">
          <cell r="A261" t="str">
            <v>07</v>
          </cell>
          <cell r="B261" t="str">
            <v>21002</v>
          </cell>
          <cell r="C261" t="str">
            <v>กระทรวงสาธารณสุข สำนักงานปลัดกระทรวงสาธารณสุข</v>
          </cell>
          <cell r="D261" t="str">
            <v>001140900</v>
          </cell>
          <cell r="E261" t="str">
            <v>11409</v>
          </cell>
          <cell r="F261" t="str">
            <v>รพช.ปะเหลียน</v>
          </cell>
          <cell r="G261" t="str">
            <v>โรงพยาบาลชุมชนปะเหลียน</v>
          </cell>
          <cell r="H261" t="str">
            <v>92040101</v>
          </cell>
          <cell r="I261">
            <v>92</v>
          </cell>
          <cell r="J261" t="str">
            <v>จังหวัดตรัง</v>
          </cell>
          <cell r="K261">
            <v>9204</v>
          </cell>
          <cell r="L261" t="str">
            <v>ปะเหลียน</v>
          </cell>
          <cell r="M261">
            <v>920401</v>
          </cell>
          <cell r="N261" t="str">
            <v>ท่าข้าม</v>
          </cell>
          <cell r="O261" t="str">
            <v>ใต้</v>
          </cell>
          <cell r="P261" t="str">
            <v>07</v>
          </cell>
          <cell r="Q261" t="str">
            <v>โรงพยาบาลชุมชน</v>
          </cell>
          <cell r="R261">
            <v>5</v>
          </cell>
          <cell r="S261">
            <v>30</v>
          </cell>
          <cell r="T261" t="str">
            <v>30</v>
          </cell>
          <cell r="U261" t="str">
            <v>21</v>
          </cell>
          <cell r="V261" t="str">
            <v>2.1 ทุติยภูมิระดับต้น</v>
          </cell>
        </row>
        <row r="262">
          <cell r="A262" t="str">
            <v>07</v>
          </cell>
          <cell r="B262" t="str">
            <v>21002</v>
          </cell>
          <cell r="C262" t="str">
            <v>กระทรวงสาธารณสุข สำนักงานปลัดกระทรวงสาธารณสุข</v>
          </cell>
          <cell r="D262" t="str">
            <v>001141000</v>
          </cell>
          <cell r="E262" t="str">
            <v>11410</v>
          </cell>
          <cell r="F262" t="str">
            <v>รพช.สิเกา</v>
          </cell>
          <cell r="G262" t="str">
            <v>โรงพยาบาลชุมชนสิเกา</v>
          </cell>
          <cell r="H262" t="str">
            <v>92050106</v>
          </cell>
          <cell r="I262">
            <v>92</v>
          </cell>
          <cell r="J262" t="str">
            <v>จังหวัดตรัง</v>
          </cell>
          <cell r="K262">
            <v>9205</v>
          </cell>
          <cell r="L262" t="str">
            <v>สิเกา</v>
          </cell>
          <cell r="M262">
            <v>920501</v>
          </cell>
          <cell r="N262" t="str">
            <v>บ่อหิน</v>
          </cell>
          <cell r="O262" t="str">
            <v>ใต้</v>
          </cell>
          <cell r="P262" t="str">
            <v>07</v>
          </cell>
          <cell r="Q262" t="str">
            <v>โรงพยาบาลชุมชน</v>
          </cell>
          <cell r="R262">
            <v>5</v>
          </cell>
          <cell r="S262">
            <v>30</v>
          </cell>
          <cell r="T262" t="str">
            <v>60</v>
          </cell>
          <cell r="U262" t="str">
            <v>21</v>
          </cell>
          <cell r="V262" t="str">
            <v>2.1 ทุติยภูมิระดับต้น</v>
          </cell>
        </row>
        <row r="263">
          <cell r="A263" t="str">
            <v>07</v>
          </cell>
          <cell r="B263" t="str">
            <v>21002</v>
          </cell>
          <cell r="C263" t="str">
            <v>กระทรวงสาธารณสุข สำนักงานปลัดกระทรวงสาธารณสุข</v>
          </cell>
          <cell r="D263" t="str">
            <v>001141100</v>
          </cell>
          <cell r="E263" t="str">
            <v>11411</v>
          </cell>
          <cell r="F263" t="str">
            <v>รพช.ห้วยยอด</v>
          </cell>
          <cell r="G263" t="str">
            <v>โรงพยาบาลชุมชนห้วยยอด</v>
          </cell>
          <cell r="H263" t="str">
            <v>92060102</v>
          </cell>
          <cell r="I263">
            <v>92</v>
          </cell>
          <cell r="J263" t="str">
            <v>จังหวัดตรัง</v>
          </cell>
          <cell r="K263">
            <v>9206</v>
          </cell>
          <cell r="L263" t="str">
            <v>ห้วยยอด</v>
          </cell>
          <cell r="M263">
            <v>920608</v>
          </cell>
          <cell r="N263" t="str">
            <v>เขาขาว</v>
          </cell>
          <cell r="O263" t="str">
            <v>ใต้</v>
          </cell>
          <cell r="P263" t="str">
            <v>07</v>
          </cell>
          <cell r="Q263" t="str">
            <v>โรงพยาบาลชุมชน</v>
          </cell>
          <cell r="R263">
            <v>4</v>
          </cell>
          <cell r="S263">
            <v>90</v>
          </cell>
          <cell r="T263" t="str">
            <v>90</v>
          </cell>
          <cell r="U263" t="str">
            <v>22</v>
          </cell>
          <cell r="V263" t="str">
            <v>2.2 ทุติยภูมิระดับกลาง</v>
          </cell>
        </row>
        <row r="264">
          <cell r="A264" t="str">
            <v>07</v>
          </cell>
          <cell r="B264" t="str">
            <v>21002</v>
          </cell>
          <cell r="C264" t="str">
            <v>กระทรวงสาธารณสุข สำนักงานปลัดกระทรวงสาธารณสุข</v>
          </cell>
          <cell r="D264" t="str">
            <v>001141200</v>
          </cell>
          <cell r="E264" t="str">
            <v>11412</v>
          </cell>
          <cell r="F264" t="str">
            <v>รพช.วังวิเศษ</v>
          </cell>
          <cell r="G264" t="str">
            <v>โรงพยาบาลชุมชนวังวิเศษ</v>
          </cell>
          <cell r="H264" t="str">
            <v>92070507</v>
          </cell>
          <cell r="I264">
            <v>92</v>
          </cell>
          <cell r="J264" t="str">
            <v>จังหวัดตรัง</v>
          </cell>
          <cell r="K264">
            <v>9207</v>
          </cell>
          <cell r="L264" t="str">
            <v>วังวิเศษ</v>
          </cell>
          <cell r="M264">
            <v>920705</v>
          </cell>
          <cell r="N264" t="str">
            <v>วังมะปรางเหนือ</v>
          </cell>
          <cell r="O264" t="str">
            <v>ใต้</v>
          </cell>
          <cell r="P264" t="str">
            <v>07</v>
          </cell>
          <cell r="Q264" t="str">
            <v>โรงพยาบาลชุมชน</v>
          </cell>
          <cell r="R264">
            <v>5</v>
          </cell>
          <cell r="S264">
            <v>30</v>
          </cell>
          <cell r="T264" t="str">
            <v>30</v>
          </cell>
          <cell r="U264" t="str">
            <v>21</v>
          </cell>
          <cell r="V264" t="str">
            <v>2.1 ทุติยภูมิระดับต้น</v>
          </cell>
        </row>
        <row r="265">
          <cell r="A265" t="str">
            <v>07</v>
          </cell>
          <cell r="B265" t="str">
            <v>21002</v>
          </cell>
          <cell r="C265" t="str">
            <v>กระทรวงสาธารณสุข สำนักงานปลัดกระทรวงสาธารณสุข</v>
          </cell>
          <cell r="D265" t="str">
            <v>001141300</v>
          </cell>
          <cell r="E265" t="str">
            <v>11413</v>
          </cell>
          <cell r="F265" t="str">
            <v>รพช.นาโยง</v>
          </cell>
          <cell r="G265" t="str">
            <v>โรงพยาบาลชุมชนนาโยง</v>
          </cell>
          <cell r="H265" t="str">
            <v>92080102</v>
          </cell>
          <cell r="I265">
            <v>92</v>
          </cell>
          <cell r="J265" t="str">
            <v>จังหวัดตรัง</v>
          </cell>
          <cell r="K265">
            <v>9208</v>
          </cell>
          <cell r="L265" t="str">
            <v>นาโยง</v>
          </cell>
          <cell r="M265">
            <v>920801</v>
          </cell>
          <cell r="N265" t="str">
            <v>นาโยงเหนือ</v>
          </cell>
          <cell r="O265" t="str">
            <v>ใต้</v>
          </cell>
          <cell r="P265" t="str">
            <v>07</v>
          </cell>
          <cell r="Q265" t="str">
            <v>โรงพยาบาลชุมชน</v>
          </cell>
          <cell r="R265">
            <v>4</v>
          </cell>
          <cell r="S265">
            <v>60</v>
          </cell>
          <cell r="T265" t="str">
            <v>30</v>
          </cell>
          <cell r="U265" t="str">
            <v>21</v>
          </cell>
          <cell r="V265" t="str">
            <v>2.1 ทุติยภูมิระดับต้น</v>
          </cell>
        </row>
        <row r="266">
          <cell r="A266" t="str">
            <v>07</v>
          </cell>
          <cell r="B266" t="str">
            <v>21002</v>
          </cell>
          <cell r="C266" t="str">
            <v>กระทรวงสาธารณสุข สำนักงานปลัดกระทรวงสาธารณสุข</v>
          </cell>
          <cell r="D266" t="str">
            <v>001413900</v>
          </cell>
          <cell r="E266" t="str">
            <v>14139</v>
          </cell>
          <cell r="F266" t="str">
            <v>รพช.รัษฎา</v>
          </cell>
          <cell r="G266" t="str">
            <v>โรงพยาบาลชุมชนรัษฎา</v>
          </cell>
          <cell r="H266" t="str">
            <v>92090100</v>
          </cell>
          <cell r="I266">
            <v>92</v>
          </cell>
          <cell r="J266" t="str">
            <v>จังหวัดตรัง</v>
          </cell>
          <cell r="K266">
            <v>9209</v>
          </cell>
          <cell r="L266" t="str">
            <v>รัษฎา</v>
          </cell>
          <cell r="M266">
            <v>920901</v>
          </cell>
          <cell r="N266" t="str">
            <v>ควนเมา</v>
          </cell>
          <cell r="O266" t="str">
            <v>ใต้</v>
          </cell>
          <cell r="P266" t="str">
            <v>07</v>
          </cell>
          <cell r="Q266" t="str">
            <v>โรงพยาบาลชุมชน</v>
          </cell>
          <cell r="R266">
            <v>5</v>
          </cell>
          <cell r="S266">
            <v>30</v>
          </cell>
          <cell r="T266" t="str">
            <v>30</v>
          </cell>
          <cell r="U266" t="str">
            <v>21</v>
          </cell>
          <cell r="V266" t="str">
            <v>2.1 ทุติยภูมิระดับต้น</v>
          </cell>
        </row>
        <row r="267">
          <cell r="A267" t="str">
            <v>08</v>
          </cell>
          <cell r="B267" t="str">
            <v>21002</v>
          </cell>
          <cell r="C267" t="str">
            <v>กระทรวงสาธารณสุข สำนักงานปลัดกระทรวงสาธารณสุข</v>
          </cell>
          <cell r="D267" t="str">
            <v>001068200</v>
          </cell>
          <cell r="E267" t="str">
            <v>10682</v>
          </cell>
          <cell r="F267" t="str">
            <v>รพศ.หาดใหญ่</v>
          </cell>
          <cell r="G267" t="str">
            <v>โรงพยาบาลศูนย์หาดใหญ่</v>
          </cell>
          <cell r="H267" t="str">
            <v>90110100</v>
          </cell>
          <cell r="I267">
            <v>90</v>
          </cell>
          <cell r="J267" t="str">
            <v>จังหวัดสงขลา</v>
          </cell>
          <cell r="K267">
            <v>9011</v>
          </cell>
          <cell r="L267" t="str">
            <v>หาดใหญ่</v>
          </cell>
          <cell r="M267">
            <v>901101</v>
          </cell>
          <cell r="N267" t="str">
            <v>หาดใหญ่</v>
          </cell>
          <cell r="O267" t="str">
            <v>ใต้</v>
          </cell>
          <cell r="P267" t="str">
            <v>05</v>
          </cell>
          <cell r="Q267" t="str">
            <v>โรงพยาบาลศูนย์</v>
          </cell>
          <cell r="R267">
            <v>1</v>
          </cell>
          <cell r="S267">
            <v>596</v>
          </cell>
          <cell r="T267" t="str">
            <v>591</v>
          </cell>
          <cell r="U267" t="str">
            <v>31</v>
          </cell>
          <cell r="V267" t="str">
            <v>3.1 ตติยภูมิ</v>
          </cell>
        </row>
        <row r="268">
          <cell r="A268" t="str">
            <v>08</v>
          </cell>
          <cell r="B268" t="str">
            <v>21002</v>
          </cell>
          <cell r="C268" t="str">
            <v>กระทรวงสาธารณสุข สำนักงานปลัดกระทรวงสาธารณสุข</v>
          </cell>
          <cell r="D268" t="str">
            <v>001074500</v>
          </cell>
          <cell r="E268" t="str">
            <v>10745</v>
          </cell>
          <cell r="F268" t="str">
            <v>รพท.สงขลา</v>
          </cell>
          <cell r="G268" t="str">
            <v>โรงพยาบาลทั่วไปสงขลา</v>
          </cell>
          <cell r="H268" t="str">
            <v>90010400</v>
          </cell>
          <cell r="I268">
            <v>90</v>
          </cell>
          <cell r="J268" t="str">
            <v>จังหวัดสงขลา</v>
          </cell>
          <cell r="K268">
            <v>9001</v>
          </cell>
          <cell r="L268" t="str">
            <v>เมืองสงขลา</v>
          </cell>
          <cell r="M268">
            <v>900104</v>
          </cell>
          <cell r="N268" t="str">
            <v>พะวง</v>
          </cell>
          <cell r="O268" t="str">
            <v>ใต้</v>
          </cell>
          <cell r="P268" t="str">
            <v>06</v>
          </cell>
          <cell r="Q268" t="str">
            <v>โรงพยาบาลทั่วไป</v>
          </cell>
          <cell r="R268">
            <v>2</v>
          </cell>
          <cell r="S268">
            <v>480</v>
          </cell>
          <cell r="T268" t="str">
            <v>480</v>
          </cell>
          <cell r="U268" t="str">
            <v>23</v>
          </cell>
          <cell r="V268" t="str">
            <v>2.3 ทุติยภูมิระดับสูง</v>
          </cell>
        </row>
        <row r="269">
          <cell r="A269" t="str">
            <v>08</v>
          </cell>
          <cell r="B269" t="str">
            <v>21002</v>
          </cell>
          <cell r="C269" t="str">
            <v>กระทรวงสาธารณสุข สำนักงานปลัดกระทรวงสาธารณสุข</v>
          </cell>
          <cell r="D269" t="str">
            <v>001138600</v>
          </cell>
          <cell r="E269" t="str">
            <v>11386</v>
          </cell>
          <cell r="F269" t="str">
            <v>รพช.สทิงพระ</v>
          </cell>
          <cell r="G269" t="str">
            <v>โรงพยาบาลชุมชนสทิงพระ</v>
          </cell>
          <cell r="H269" t="str">
            <v>90020101</v>
          </cell>
          <cell r="I269">
            <v>90</v>
          </cell>
          <cell r="J269" t="str">
            <v>จังหวัดสงขลา</v>
          </cell>
          <cell r="K269">
            <v>9002</v>
          </cell>
          <cell r="L269" t="str">
            <v>สทิงพระ</v>
          </cell>
          <cell r="M269">
            <v>900201</v>
          </cell>
          <cell r="N269" t="str">
            <v>จะทิ้งพระ</v>
          </cell>
          <cell r="O269" t="str">
            <v>ใต้</v>
          </cell>
          <cell r="P269" t="str">
            <v>07</v>
          </cell>
          <cell r="Q269" t="str">
            <v>โรงพยาบาลชุมชน</v>
          </cell>
          <cell r="R269">
            <v>5</v>
          </cell>
          <cell r="S269">
            <v>30</v>
          </cell>
          <cell r="T269" t="str">
            <v>30</v>
          </cell>
          <cell r="U269" t="str">
            <v>21</v>
          </cell>
          <cell r="V269" t="str">
            <v>2.1 ทุติยภูมิระดับต้น</v>
          </cell>
        </row>
        <row r="270">
          <cell r="A270" t="str">
            <v>08</v>
          </cell>
          <cell r="B270" t="str">
            <v>21002</v>
          </cell>
          <cell r="C270" t="str">
            <v>กระทรวงสาธารณสุข สำนักงานปลัดกระทรวงสาธารณสุข</v>
          </cell>
          <cell r="D270" t="str">
            <v>001138700</v>
          </cell>
          <cell r="E270" t="str">
            <v>11387</v>
          </cell>
          <cell r="F270" t="str">
            <v>รพช.จะนะ</v>
          </cell>
          <cell r="G270" t="str">
            <v>โรงพยาบาลชุมชนจะนะ</v>
          </cell>
          <cell r="H270" t="str">
            <v>90030102</v>
          </cell>
          <cell r="I270">
            <v>90</v>
          </cell>
          <cell r="J270" t="str">
            <v>จังหวัดสงขลา</v>
          </cell>
          <cell r="K270">
            <v>9003</v>
          </cell>
          <cell r="L270" t="str">
            <v>จะนะ</v>
          </cell>
          <cell r="M270">
            <v>900301</v>
          </cell>
          <cell r="N270" t="str">
            <v>บ้านนา</v>
          </cell>
          <cell r="O270" t="str">
            <v>ใต้</v>
          </cell>
          <cell r="P270" t="str">
            <v>07</v>
          </cell>
          <cell r="Q270" t="str">
            <v>โรงพยาบาลชุมชน</v>
          </cell>
          <cell r="R270">
            <v>4</v>
          </cell>
          <cell r="S270">
            <v>60</v>
          </cell>
          <cell r="T270" t="str">
            <v>30</v>
          </cell>
          <cell r="U270" t="str">
            <v>21</v>
          </cell>
          <cell r="V270" t="str">
            <v>2.1 ทุติยภูมิระดับต้น</v>
          </cell>
        </row>
        <row r="271">
          <cell r="A271" t="str">
            <v>08</v>
          </cell>
          <cell r="B271" t="str">
            <v>21002</v>
          </cell>
          <cell r="C271" t="str">
            <v>กระทรวงสาธารณสุข สำนักงานปลัดกระทรวงสาธารณสุข</v>
          </cell>
          <cell r="D271" t="str">
            <v>001138800</v>
          </cell>
          <cell r="E271" t="str">
            <v>11388</v>
          </cell>
          <cell r="F271" t="str">
            <v>รพช.สมเด็จพระบรมราชินีนาถ</v>
          </cell>
          <cell r="G271" t="str">
            <v>โรงพยาบาลชุมชนสมเด็จพระบรมราชินีนาถ</v>
          </cell>
          <cell r="H271" t="str">
            <v>90040100</v>
          </cell>
          <cell r="I271">
            <v>90</v>
          </cell>
          <cell r="J271" t="str">
            <v>จังหวัดสงขลา</v>
          </cell>
          <cell r="K271">
            <v>9004</v>
          </cell>
          <cell r="L271" t="str">
            <v>นาทวี</v>
          </cell>
          <cell r="M271">
            <v>900401</v>
          </cell>
          <cell r="N271" t="str">
            <v>นาทวี</v>
          </cell>
          <cell r="O271" t="str">
            <v>ใต้</v>
          </cell>
          <cell r="P271" t="str">
            <v>07</v>
          </cell>
          <cell r="Q271" t="str">
            <v>โรงพยาบาลชุมชน</v>
          </cell>
          <cell r="R271">
            <v>4</v>
          </cell>
          <cell r="S271">
            <v>60</v>
          </cell>
          <cell r="T271" t="str">
            <v>60</v>
          </cell>
          <cell r="U271" t="str">
            <v>22</v>
          </cell>
          <cell r="V271" t="str">
            <v>2.2 ทุติยภูมิระดับกลาง</v>
          </cell>
        </row>
        <row r="272">
          <cell r="A272" t="str">
            <v>08</v>
          </cell>
          <cell r="B272" t="str">
            <v>21002</v>
          </cell>
          <cell r="C272" t="str">
            <v>กระทรวงสาธารณสุข สำนักงานปลัดกระทรวงสาธารณสุข</v>
          </cell>
          <cell r="D272" t="str">
            <v>001139000</v>
          </cell>
          <cell r="E272" t="str">
            <v>11390</v>
          </cell>
          <cell r="F272" t="str">
            <v>รพช.เทพา</v>
          </cell>
          <cell r="G272" t="str">
            <v>โรงพยาบาลชุมชนเทพา</v>
          </cell>
          <cell r="H272" t="str">
            <v>90050105</v>
          </cell>
          <cell r="I272">
            <v>90</v>
          </cell>
          <cell r="J272" t="str">
            <v>จังหวัดสงขลา</v>
          </cell>
          <cell r="K272">
            <v>9005</v>
          </cell>
          <cell r="L272" t="str">
            <v>เทพา</v>
          </cell>
          <cell r="M272">
            <v>900501</v>
          </cell>
          <cell r="N272" t="str">
            <v>เทพา</v>
          </cell>
          <cell r="O272" t="str">
            <v>ใต้</v>
          </cell>
          <cell r="P272" t="str">
            <v>07</v>
          </cell>
          <cell r="Q272" t="str">
            <v>โรงพยาบาลชุมชน</v>
          </cell>
          <cell r="R272">
            <v>5</v>
          </cell>
          <cell r="S272">
            <v>30</v>
          </cell>
          <cell r="T272" t="str">
            <v>30</v>
          </cell>
          <cell r="U272" t="str">
            <v>21</v>
          </cell>
          <cell r="V272" t="str">
            <v>2.1 ทุติยภูมิระดับต้น</v>
          </cell>
        </row>
        <row r="273">
          <cell r="A273" t="str">
            <v>08</v>
          </cell>
          <cell r="B273" t="str">
            <v>21002</v>
          </cell>
          <cell r="C273" t="str">
            <v>กระทรวงสาธารณสุข สำนักงานปลัดกระทรวงสาธารณสุข</v>
          </cell>
          <cell r="D273" t="str">
            <v>001139100</v>
          </cell>
          <cell r="E273" t="str">
            <v>11391</v>
          </cell>
          <cell r="F273" t="str">
            <v>รพช.สะบ้าย้อย</v>
          </cell>
          <cell r="G273" t="str">
            <v>โรงพยาบาลชุมชนสะบ้าย้อย</v>
          </cell>
          <cell r="H273" t="str">
            <v>90060101</v>
          </cell>
          <cell r="I273">
            <v>90</v>
          </cell>
          <cell r="J273" t="str">
            <v>จังหวัดสงขลา</v>
          </cell>
          <cell r="K273">
            <v>9006</v>
          </cell>
          <cell r="L273" t="str">
            <v>สะบ้าย้อย</v>
          </cell>
          <cell r="M273">
            <v>900601</v>
          </cell>
          <cell r="N273" t="str">
            <v>สะบ้าย้อย</v>
          </cell>
          <cell r="O273" t="str">
            <v>ใต้</v>
          </cell>
          <cell r="P273" t="str">
            <v>07</v>
          </cell>
          <cell r="Q273" t="str">
            <v>โรงพยาบาลชุมชน</v>
          </cell>
          <cell r="R273">
            <v>5</v>
          </cell>
          <cell r="S273">
            <v>30</v>
          </cell>
          <cell r="T273" t="str">
            <v>30</v>
          </cell>
          <cell r="U273" t="str">
            <v>21</v>
          </cell>
          <cell r="V273" t="str">
            <v>2.1 ทุติยภูมิระดับต้น</v>
          </cell>
        </row>
        <row r="274">
          <cell r="A274" t="str">
            <v>08</v>
          </cell>
          <cell r="B274" t="str">
            <v>21002</v>
          </cell>
          <cell r="C274" t="str">
            <v>กระทรวงสาธารณสุข สำนักงานปลัดกระทรวงสาธารณสุข</v>
          </cell>
          <cell r="D274" t="str">
            <v>001139200</v>
          </cell>
          <cell r="E274" t="str">
            <v>11392</v>
          </cell>
          <cell r="F274" t="str">
            <v>รพช.ระโนด</v>
          </cell>
          <cell r="G274" t="str">
            <v>โรงพยาบาลชุมชนระโนด</v>
          </cell>
          <cell r="H274" t="str">
            <v>90070105</v>
          </cell>
          <cell r="I274">
            <v>90</v>
          </cell>
          <cell r="J274" t="str">
            <v>จังหวัดสงขลา</v>
          </cell>
          <cell r="K274">
            <v>9007</v>
          </cell>
          <cell r="L274" t="str">
            <v>ระโนด</v>
          </cell>
          <cell r="M274">
            <v>900701</v>
          </cell>
          <cell r="N274" t="str">
            <v>ระโนด</v>
          </cell>
          <cell r="O274" t="str">
            <v>ใต้</v>
          </cell>
          <cell r="P274" t="str">
            <v>07</v>
          </cell>
          <cell r="Q274" t="str">
            <v>โรงพยาบาลชุมชน</v>
          </cell>
          <cell r="R274">
            <v>4</v>
          </cell>
          <cell r="S274">
            <v>60</v>
          </cell>
          <cell r="T274" t="str">
            <v>60</v>
          </cell>
          <cell r="U274" t="str">
            <v>22</v>
          </cell>
          <cell r="V274" t="str">
            <v>2.2 ทุติยภูมิระดับกลาง</v>
          </cell>
        </row>
        <row r="275">
          <cell r="A275" t="str">
            <v>08</v>
          </cell>
          <cell r="B275" t="str">
            <v>21002</v>
          </cell>
          <cell r="C275" t="str">
            <v>กระทรวงสาธารณสุข สำนักงานปลัดกระทรวงสาธารณสุข</v>
          </cell>
          <cell r="D275" t="str">
            <v>001139300</v>
          </cell>
          <cell r="E275" t="str">
            <v>11393</v>
          </cell>
          <cell r="F275" t="str">
            <v>รพช.กระแสสินธุ์</v>
          </cell>
          <cell r="G275" t="str">
            <v>โรงพยาบาลชุมชนกระแสสินธุ์</v>
          </cell>
          <cell r="H275" t="str">
            <v>90080303</v>
          </cell>
          <cell r="I275">
            <v>90</v>
          </cell>
          <cell r="J275" t="str">
            <v>จังหวัดสงขลา</v>
          </cell>
          <cell r="K275">
            <v>9008</v>
          </cell>
          <cell r="L275" t="str">
            <v>กระแสสินธุ์</v>
          </cell>
          <cell r="M275">
            <v>900803</v>
          </cell>
          <cell r="N275" t="str">
            <v>เชิงแส</v>
          </cell>
          <cell r="O275" t="str">
            <v>ใต้</v>
          </cell>
          <cell r="P275" t="str">
            <v>07</v>
          </cell>
          <cell r="Q275" t="str">
            <v>โรงพยาบาลชุมชน</v>
          </cell>
          <cell r="R275">
            <v>5</v>
          </cell>
          <cell r="S275">
            <v>30</v>
          </cell>
          <cell r="T275" t="str">
            <v>30</v>
          </cell>
          <cell r="U275" t="str">
            <v>21</v>
          </cell>
          <cell r="V275" t="str">
            <v>2.1 ทุติยภูมิระดับต้น</v>
          </cell>
        </row>
        <row r="276">
          <cell r="A276" t="str">
            <v>08</v>
          </cell>
          <cell r="B276" t="str">
            <v>21002</v>
          </cell>
          <cell r="C276" t="str">
            <v>กระทรวงสาธารณสุข สำนักงานปลัดกระทรวงสาธารณสุข</v>
          </cell>
          <cell r="D276" t="str">
            <v>001139400</v>
          </cell>
          <cell r="E276" t="str">
            <v>11394</v>
          </cell>
          <cell r="F276" t="str">
            <v>รพช.รัตภูมิ</v>
          </cell>
          <cell r="G276" t="str">
            <v>โรงพยาบาลชุมชนรัตภูมิ</v>
          </cell>
          <cell r="H276" t="str">
            <v>90090101</v>
          </cell>
          <cell r="I276">
            <v>90</v>
          </cell>
          <cell r="J276" t="str">
            <v>จังหวัดสงขลา</v>
          </cell>
          <cell r="K276">
            <v>9009</v>
          </cell>
          <cell r="L276" t="str">
            <v>รัตภูมิ</v>
          </cell>
          <cell r="M276">
            <v>900901</v>
          </cell>
          <cell r="N276" t="str">
            <v>กำแพงเพชร</v>
          </cell>
          <cell r="O276" t="str">
            <v>ใต้</v>
          </cell>
          <cell r="P276" t="str">
            <v>07</v>
          </cell>
          <cell r="Q276" t="str">
            <v>โรงพยาบาลชุมชน</v>
          </cell>
          <cell r="R276">
            <v>5</v>
          </cell>
          <cell r="S276">
            <v>30</v>
          </cell>
          <cell r="T276" t="str">
            <v>30</v>
          </cell>
          <cell r="U276" t="str">
            <v>21</v>
          </cell>
          <cell r="V276" t="str">
            <v>2.1 ทุติยภูมิระดับต้น</v>
          </cell>
        </row>
        <row r="277">
          <cell r="A277" t="str">
            <v>08</v>
          </cell>
          <cell r="B277" t="str">
            <v>21002</v>
          </cell>
          <cell r="C277" t="str">
            <v>กระทรวงสาธารณสุข สำนักงานปลัดกระทรวงสาธารณสุข</v>
          </cell>
          <cell r="D277" t="str">
            <v>001139500</v>
          </cell>
          <cell r="E277" t="str">
            <v>11395</v>
          </cell>
          <cell r="F277" t="str">
            <v>รพช.สะเดา</v>
          </cell>
          <cell r="G277" t="str">
            <v>โรงพยาบาลชุมชนสะเดา</v>
          </cell>
          <cell r="H277" t="str">
            <v>90100100</v>
          </cell>
          <cell r="I277">
            <v>90</v>
          </cell>
          <cell r="J277" t="str">
            <v>จังหวัดสงขลา</v>
          </cell>
          <cell r="K277">
            <v>9010</v>
          </cell>
          <cell r="L277" t="str">
            <v>สะเดา</v>
          </cell>
          <cell r="M277">
            <v>901001</v>
          </cell>
          <cell r="N277" t="str">
            <v>สะเดา</v>
          </cell>
          <cell r="O277" t="str">
            <v>ใต้</v>
          </cell>
          <cell r="P277" t="str">
            <v>07</v>
          </cell>
          <cell r="Q277" t="str">
            <v>โรงพยาบาลชุมชน</v>
          </cell>
          <cell r="R277">
            <v>5</v>
          </cell>
          <cell r="S277">
            <v>30</v>
          </cell>
          <cell r="T277" t="str">
            <v>30</v>
          </cell>
          <cell r="U277" t="str">
            <v>21</v>
          </cell>
          <cell r="V277" t="str">
            <v>2.1 ทุติยภูมิระดับต้น</v>
          </cell>
        </row>
        <row r="278">
          <cell r="A278" t="str">
            <v>08</v>
          </cell>
          <cell r="B278" t="str">
            <v>21002</v>
          </cell>
          <cell r="C278" t="str">
            <v>กระทรวงสาธารณสุข สำนักงานปลัดกระทรวงสาธารณสุข</v>
          </cell>
          <cell r="D278" t="str">
            <v>001139600</v>
          </cell>
          <cell r="E278" t="str">
            <v>11396</v>
          </cell>
          <cell r="F278" t="str">
            <v>รพช.นาหม่อม</v>
          </cell>
          <cell r="G278" t="str">
            <v>โรงพยาบาลชุมชนนาหม่อม</v>
          </cell>
          <cell r="H278" t="str">
            <v>90120203</v>
          </cell>
          <cell r="I278">
            <v>90</v>
          </cell>
          <cell r="J278" t="str">
            <v>จังหวัดสงขลา</v>
          </cell>
          <cell r="K278">
            <v>9012</v>
          </cell>
          <cell r="L278" t="str">
            <v>นาหม่อม</v>
          </cell>
          <cell r="M278">
            <v>901202</v>
          </cell>
          <cell r="N278" t="str">
            <v>พิจิตร</v>
          </cell>
          <cell r="O278" t="str">
            <v>ใต้</v>
          </cell>
          <cell r="P278" t="str">
            <v>07</v>
          </cell>
          <cell r="Q278" t="str">
            <v>โรงพยาบาลชุมชน</v>
          </cell>
          <cell r="R278">
            <v>5</v>
          </cell>
          <cell r="S278">
            <v>30</v>
          </cell>
          <cell r="T278" t="str">
            <v>30</v>
          </cell>
          <cell r="U278" t="str">
            <v>21</v>
          </cell>
          <cell r="V278" t="str">
            <v>2.1 ทุติยภูมิระดับต้น</v>
          </cell>
        </row>
        <row r="279">
          <cell r="A279" t="str">
            <v>08</v>
          </cell>
          <cell r="B279" t="str">
            <v>21002</v>
          </cell>
          <cell r="C279" t="str">
            <v>กระทรวงสาธารณสุข สำนักงานปลัดกระทรวงสาธารณสุข</v>
          </cell>
          <cell r="D279" t="str">
            <v>001139700</v>
          </cell>
          <cell r="E279" t="str">
            <v>11397</v>
          </cell>
          <cell r="F279" t="str">
            <v>รพช.ควนเนียง</v>
          </cell>
          <cell r="G279" t="str">
            <v>โรงพยาบาลชุมชนควนเนียง</v>
          </cell>
          <cell r="H279" t="str">
            <v>90130110</v>
          </cell>
          <cell r="I279">
            <v>90</v>
          </cell>
          <cell r="J279" t="str">
            <v>จังหวัดสงขลา</v>
          </cell>
          <cell r="K279">
            <v>9013</v>
          </cell>
          <cell r="L279" t="str">
            <v>ควนเนียง</v>
          </cell>
          <cell r="M279">
            <v>901301</v>
          </cell>
          <cell r="N279" t="str">
            <v>รัตภูมิ</v>
          </cell>
          <cell r="O279" t="str">
            <v>ใต้</v>
          </cell>
          <cell r="P279" t="str">
            <v>07</v>
          </cell>
          <cell r="Q279" t="str">
            <v>โรงพยาบาลชุมชน</v>
          </cell>
          <cell r="R279">
            <v>5</v>
          </cell>
          <cell r="S279">
            <v>30</v>
          </cell>
          <cell r="T279" t="str">
            <v>30</v>
          </cell>
          <cell r="U279" t="str">
            <v>21</v>
          </cell>
          <cell r="V279" t="str">
            <v>2.1 ทุติยภูมิระดับต้น</v>
          </cell>
        </row>
        <row r="280">
          <cell r="A280" t="str">
            <v>08</v>
          </cell>
          <cell r="B280" t="str">
            <v>21002</v>
          </cell>
          <cell r="C280" t="str">
            <v>กระทรวงสาธารณสุข สำนักงานปลัดกระทรวงสาธารณสุข</v>
          </cell>
          <cell r="D280" t="str">
            <v>001139800</v>
          </cell>
          <cell r="E280" t="str">
            <v>11398</v>
          </cell>
          <cell r="F280" t="str">
            <v>รพช.ปาดังเบซาร์</v>
          </cell>
          <cell r="G280" t="str">
            <v>โรงพยาบาลชุมชนปาดังเบซาร์</v>
          </cell>
          <cell r="H280" t="str">
            <v>90100709</v>
          </cell>
          <cell r="I280">
            <v>90</v>
          </cell>
          <cell r="J280" t="str">
            <v>จังหวัดสงขลา</v>
          </cell>
          <cell r="K280">
            <v>9010</v>
          </cell>
          <cell r="L280" t="str">
            <v>สะเดา</v>
          </cell>
          <cell r="M280">
            <v>901007</v>
          </cell>
          <cell r="N280" t="str">
            <v>ปาดังเบซาร์</v>
          </cell>
          <cell r="O280" t="str">
            <v>ใต้</v>
          </cell>
          <cell r="P280" t="str">
            <v>07</v>
          </cell>
          <cell r="Q280" t="str">
            <v>โรงพยาบาลชุมชน</v>
          </cell>
          <cell r="R280">
            <v>5</v>
          </cell>
          <cell r="S280">
            <v>30</v>
          </cell>
          <cell r="T280" t="str">
            <v>30</v>
          </cell>
          <cell r="U280" t="str">
            <v>21</v>
          </cell>
          <cell r="V280" t="str">
            <v>2.1 ทุติยภูมิระดับต้น</v>
          </cell>
        </row>
        <row r="281">
          <cell r="A281" t="str">
            <v>08</v>
          </cell>
          <cell r="B281" t="str">
            <v>21002</v>
          </cell>
          <cell r="C281" t="str">
            <v>กระทรวงสาธารณสุข สำนักงานปลัดกระทรวงสาธารณสุข</v>
          </cell>
          <cell r="D281" t="str">
            <v>001139900</v>
          </cell>
          <cell r="E281" t="str">
            <v>11399</v>
          </cell>
          <cell r="F281" t="str">
            <v>รพช.บางกล่ำ</v>
          </cell>
          <cell r="G281" t="str">
            <v>โรงพยาบาลชุมชนบางกล่ำ</v>
          </cell>
          <cell r="H281" t="str">
            <v>90140101</v>
          </cell>
          <cell r="I281">
            <v>90</v>
          </cell>
          <cell r="J281" t="str">
            <v>จังหวัดสงขลา</v>
          </cell>
          <cell r="K281">
            <v>9014</v>
          </cell>
          <cell r="L281" t="str">
            <v>บางกล่ำ</v>
          </cell>
          <cell r="M281">
            <v>901401</v>
          </cell>
          <cell r="N281" t="str">
            <v>บางกล่ำ</v>
          </cell>
          <cell r="O281" t="str">
            <v>ใต้</v>
          </cell>
          <cell r="P281" t="str">
            <v>07</v>
          </cell>
          <cell r="Q281" t="str">
            <v>โรงพยาบาลชุมชน</v>
          </cell>
          <cell r="R281">
            <v>5</v>
          </cell>
          <cell r="S281">
            <v>30</v>
          </cell>
          <cell r="T281" t="str">
            <v>30</v>
          </cell>
          <cell r="U281" t="str">
            <v>21</v>
          </cell>
          <cell r="V281" t="str">
            <v>2.1 ทุติยภูมิระดับต้น</v>
          </cell>
        </row>
        <row r="282">
          <cell r="A282" t="str">
            <v>08</v>
          </cell>
          <cell r="B282" t="str">
            <v>21002</v>
          </cell>
          <cell r="C282" t="str">
            <v>กระทรวงสาธารณสุข สำนักงานปลัดกระทรวงสาธารณสุข</v>
          </cell>
          <cell r="D282" t="str">
            <v>001140000</v>
          </cell>
          <cell r="E282" t="str">
            <v>11400</v>
          </cell>
          <cell r="F282" t="str">
            <v>รพช.สิงหนคร</v>
          </cell>
          <cell r="G282" t="str">
            <v>โรงพยาบาลชุมชนสิงหนคร</v>
          </cell>
          <cell r="H282" t="str">
            <v>90150205</v>
          </cell>
          <cell r="I282">
            <v>90</v>
          </cell>
          <cell r="J282" t="str">
            <v>จังหวัดสงขลา</v>
          </cell>
          <cell r="K282">
            <v>9015</v>
          </cell>
          <cell r="L282" t="str">
            <v>สิงหนคร</v>
          </cell>
          <cell r="M282">
            <v>901502</v>
          </cell>
          <cell r="N282" t="str">
            <v>สทิงหม้อ</v>
          </cell>
          <cell r="O282" t="str">
            <v>ใต้</v>
          </cell>
          <cell r="P282" t="str">
            <v>07</v>
          </cell>
          <cell r="Q282" t="str">
            <v>โรงพยาบาลชุมชน</v>
          </cell>
          <cell r="R282">
            <v>5</v>
          </cell>
          <cell r="S282">
            <v>30</v>
          </cell>
          <cell r="T282" t="str">
            <v>30</v>
          </cell>
          <cell r="U282" t="str">
            <v>21</v>
          </cell>
          <cell r="V282" t="str">
            <v>2.1 ทุติยภูมิระดับต้น</v>
          </cell>
        </row>
        <row r="283">
          <cell r="A283" t="str">
            <v>08</v>
          </cell>
          <cell r="B283" t="str">
            <v>21002</v>
          </cell>
          <cell r="C283" t="str">
            <v>กระทรวงสาธารณสุข สำนักงานปลัดกระทรวงสาธารณสุข</v>
          </cell>
          <cell r="D283" t="str">
            <v>001140100</v>
          </cell>
          <cell r="E283" t="str">
            <v>11401</v>
          </cell>
          <cell r="F283" t="str">
            <v>รพช.คลองหอยโข่ง</v>
          </cell>
          <cell r="G283" t="str">
            <v>โรงพยาบาลชุมชนคลองหอยโข่ง</v>
          </cell>
          <cell r="H283" t="str">
            <v>90160101</v>
          </cell>
          <cell r="I283">
            <v>90</v>
          </cell>
          <cell r="J283" t="str">
            <v>จังหวัดสงขลา</v>
          </cell>
          <cell r="K283">
            <v>9016</v>
          </cell>
          <cell r="L283" t="str">
            <v>คลองหอยโข่ง</v>
          </cell>
          <cell r="M283">
            <v>901601</v>
          </cell>
          <cell r="N283" t="str">
            <v>คลองหอยโข่ง</v>
          </cell>
          <cell r="O283" t="str">
            <v>ใต้</v>
          </cell>
          <cell r="P283" t="str">
            <v>07</v>
          </cell>
          <cell r="Q283" t="str">
            <v>โรงพยาบาลชุมชน</v>
          </cell>
          <cell r="R283">
            <v>5</v>
          </cell>
          <cell r="S283">
            <v>30</v>
          </cell>
          <cell r="T283" t="str">
            <v>30</v>
          </cell>
          <cell r="U283" t="str">
            <v>21</v>
          </cell>
          <cell r="V283" t="str">
            <v>2.1 ทุติยภูมิระดับต้น</v>
          </cell>
        </row>
        <row r="284">
          <cell r="A284" t="str">
            <v>08</v>
          </cell>
          <cell r="B284" t="str">
            <v>21002</v>
          </cell>
          <cell r="C284" t="str">
            <v>กระทรวงสาธารณสุข สำนักงานปลัดกระทรวงสาธารณสุข</v>
          </cell>
          <cell r="D284" t="str">
            <v>001074600</v>
          </cell>
          <cell r="E284" t="str">
            <v>10746</v>
          </cell>
          <cell r="F284" t="str">
            <v>รพท.สตูล</v>
          </cell>
          <cell r="G284" t="str">
            <v>โรงพยาบาลทั่วไปสตูล</v>
          </cell>
          <cell r="H284" t="str">
            <v>91010100</v>
          </cell>
          <cell r="I284">
            <v>91</v>
          </cell>
          <cell r="J284" t="str">
            <v>จังหวัดสตูล</v>
          </cell>
          <cell r="K284">
            <v>9101</v>
          </cell>
          <cell r="L284" t="str">
            <v>เมืองสตูล</v>
          </cell>
          <cell r="M284">
            <v>910101</v>
          </cell>
          <cell r="N284" t="str">
            <v>พิมาน</v>
          </cell>
          <cell r="O284" t="str">
            <v>ใต้</v>
          </cell>
          <cell r="P284" t="str">
            <v>06</v>
          </cell>
          <cell r="Q284" t="str">
            <v>โรงพยาบาลทั่วไป</v>
          </cell>
          <cell r="R284">
            <v>3</v>
          </cell>
          <cell r="S284">
            <v>186</v>
          </cell>
          <cell r="T284" t="str">
            <v>164</v>
          </cell>
          <cell r="U284" t="str">
            <v>23</v>
          </cell>
          <cell r="V284" t="str">
            <v>2.3 ทุติยภูมิระดับสูง</v>
          </cell>
        </row>
        <row r="285">
          <cell r="A285" t="str">
            <v>08</v>
          </cell>
          <cell r="B285" t="str">
            <v>21002</v>
          </cell>
          <cell r="C285" t="str">
            <v>กระทรวงสาธารณสุข สำนักงานปลัดกระทรวงสาธารณสุข</v>
          </cell>
          <cell r="D285" t="str">
            <v>001140200</v>
          </cell>
          <cell r="E285" t="str">
            <v>11402</v>
          </cell>
          <cell r="F285" t="str">
            <v>รพช.ควนโดน</v>
          </cell>
          <cell r="G285" t="str">
            <v>โรงพยาบาลชุมชนควนโดน</v>
          </cell>
          <cell r="H285" t="str">
            <v>91020206</v>
          </cell>
          <cell r="I285">
            <v>91</v>
          </cell>
          <cell r="J285" t="str">
            <v>จังหวัดสตูล</v>
          </cell>
          <cell r="K285">
            <v>9102</v>
          </cell>
          <cell r="L285" t="str">
            <v>ควนโดน</v>
          </cell>
          <cell r="M285">
            <v>910202</v>
          </cell>
          <cell r="N285" t="str">
            <v>ควนสตอ</v>
          </cell>
          <cell r="O285" t="str">
            <v>ใต้</v>
          </cell>
          <cell r="P285" t="str">
            <v>07</v>
          </cell>
          <cell r="Q285" t="str">
            <v>โรงพยาบาลชุมชน</v>
          </cell>
          <cell r="R285">
            <v>5</v>
          </cell>
          <cell r="S285">
            <v>30</v>
          </cell>
          <cell r="T285" t="str">
            <v>10</v>
          </cell>
          <cell r="U285" t="str">
            <v>21</v>
          </cell>
          <cell r="V285" t="str">
            <v>2.1 ทุติยภูมิระดับต้น</v>
          </cell>
        </row>
        <row r="286">
          <cell r="A286" t="str">
            <v>08</v>
          </cell>
          <cell r="B286" t="str">
            <v>21002</v>
          </cell>
          <cell r="C286" t="str">
            <v>กระทรวงสาธารณสุข สำนักงานปลัดกระทรวงสาธารณสุข</v>
          </cell>
          <cell r="D286" t="str">
            <v>001140300</v>
          </cell>
          <cell r="E286" t="str">
            <v>11403</v>
          </cell>
          <cell r="F286" t="str">
            <v>รพช.ควนกาหลง</v>
          </cell>
          <cell r="G286" t="str">
            <v>โรงพยาบาลชุมชนควนกาหลง</v>
          </cell>
          <cell r="H286" t="str">
            <v>91030207</v>
          </cell>
          <cell r="I286">
            <v>91</v>
          </cell>
          <cell r="J286" t="str">
            <v>จังหวัดสตูล</v>
          </cell>
          <cell r="K286">
            <v>9103</v>
          </cell>
          <cell r="L286" t="str">
            <v>ควนกาหลง</v>
          </cell>
          <cell r="M286">
            <v>910302</v>
          </cell>
          <cell r="N286" t="str">
            <v>ควนกาหลง</v>
          </cell>
          <cell r="O286" t="str">
            <v>ใต้</v>
          </cell>
          <cell r="P286" t="str">
            <v>07</v>
          </cell>
          <cell r="Q286" t="str">
            <v>โรงพยาบาลชุมชน</v>
          </cell>
          <cell r="R286">
            <v>5</v>
          </cell>
          <cell r="S286">
            <v>30</v>
          </cell>
          <cell r="T286" t="str">
            <v>30</v>
          </cell>
          <cell r="U286" t="str">
            <v>21</v>
          </cell>
          <cell r="V286" t="str">
            <v>2.1 ทุติยภูมิระดับต้น</v>
          </cell>
        </row>
        <row r="287">
          <cell r="A287" t="str">
            <v>08</v>
          </cell>
          <cell r="B287" t="str">
            <v>21002</v>
          </cell>
          <cell r="C287" t="str">
            <v>กระทรวงสาธารณสุข สำนักงานปลัดกระทรวงสาธารณสุข</v>
          </cell>
          <cell r="D287" t="str">
            <v>001140400</v>
          </cell>
          <cell r="E287" t="str">
            <v>11404</v>
          </cell>
          <cell r="F287" t="str">
            <v>รพช.ท่าแพ</v>
          </cell>
          <cell r="G287" t="str">
            <v>โรงพยาบาลชุมชนท่าแพ</v>
          </cell>
          <cell r="H287" t="str">
            <v>91040102</v>
          </cell>
          <cell r="I287">
            <v>91</v>
          </cell>
          <cell r="J287" t="str">
            <v>จังหวัดสตูล</v>
          </cell>
          <cell r="K287">
            <v>9104</v>
          </cell>
          <cell r="L287" t="str">
            <v>ท่าแพ</v>
          </cell>
          <cell r="M287">
            <v>910401</v>
          </cell>
          <cell r="N287" t="str">
            <v>ท่าแพ</v>
          </cell>
          <cell r="O287" t="str">
            <v>ใต้</v>
          </cell>
          <cell r="P287" t="str">
            <v>07</v>
          </cell>
          <cell r="Q287" t="str">
            <v>โรงพยาบาลชุมชน</v>
          </cell>
          <cell r="R287">
            <v>5</v>
          </cell>
          <cell r="S287">
            <v>30</v>
          </cell>
          <cell r="T287" t="str">
            <v>10</v>
          </cell>
          <cell r="U287" t="str">
            <v>21</v>
          </cell>
          <cell r="V287" t="str">
            <v>2.1 ทุติยภูมิระดับต้น</v>
          </cell>
        </row>
        <row r="288">
          <cell r="A288" t="str">
            <v>08</v>
          </cell>
          <cell r="B288" t="str">
            <v>21002</v>
          </cell>
          <cell r="C288" t="str">
            <v>กระทรวงสาธารณสุข สำนักงานปลัดกระทรวงสาธารณสุข</v>
          </cell>
          <cell r="D288" t="str">
            <v>001140500</v>
          </cell>
          <cell r="E288" t="str">
            <v>11405</v>
          </cell>
          <cell r="F288" t="str">
            <v>รพช.ละงู</v>
          </cell>
          <cell r="G288" t="str">
            <v>โรงพยาบาลชุมชนละงู</v>
          </cell>
          <cell r="H288" t="str">
            <v>91050106</v>
          </cell>
          <cell r="I288">
            <v>91</v>
          </cell>
          <cell r="J288" t="str">
            <v>จังหวัดสตูล</v>
          </cell>
          <cell r="K288">
            <v>9105</v>
          </cell>
          <cell r="L288" t="str">
            <v>ละงู</v>
          </cell>
          <cell r="M288">
            <v>910501</v>
          </cell>
          <cell r="N288" t="str">
            <v>กำแพง</v>
          </cell>
          <cell r="O288" t="str">
            <v>ใต้</v>
          </cell>
          <cell r="P288" t="str">
            <v>07</v>
          </cell>
          <cell r="Q288" t="str">
            <v>โรงพยาบาลชุมชน</v>
          </cell>
          <cell r="R288">
            <v>4</v>
          </cell>
          <cell r="S288">
            <v>60</v>
          </cell>
          <cell r="T288" t="str">
            <v>30</v>
          </cell>
          <cell r="U288" t="str">
            <v>22</v>
          </cell>
          <cell r="V288" t="str">
            <v>2.2 ทุติยภูมิระดับกลาง</v>
          </cell>
        </row>
        <row r="289">
          <cell r="A289" t="str">
            <v>08</v>
          </cell>
          <cell r="B289" t="str">
            <v>21002</v>
          </cell>
          <cell r="C289" t="str">
            <v>กระทรวงสาธารณสุข สำนักงานปลัดกระทรวงสาธารณสุข</v>
          </cell>
          <cell r="D289" t="str">
            <v>001140600</v>
          </cell>
          <cell r="E289" t="str">
            <v>11406</v>
          </cell>
          <cell r="F289" t="str">
            <v>รพช.ทุ่งหว้า</v>
          </cell>
          <cell r="G289" t="str">
            <v>โรงพยาบาลชุมชนทุ่งหว้า</v>
          </cell>
          <cell r="H289" t="str">
            <v>91060108</v>
          </cell>
          <cell r="I289">
            <v>91</v>
          </cell>
          <cell r="J289" t="str">
            <v>จังหวัดสตูล</v>
          </cell>
          <cell r="K289">
            <v>9106</v>
          </cell>
          <cell r="L289" t="str">
            <v>ทุ่งหว้า</v>
          </cell>
          <cell r="M289">
            <v>910601</v>
          </cell>
          <cell r="N289" t="str">
            <v>ทุ่งหว้า</v>
          </cell>
          <cell r="O289" t="str">
            <v>ใต้</v>
          </cell>
          <cell r="P289" t="str">
            <v>07</v>
          </cell>
          <cell r="Q289" t="str">
            <v>โรงพยาบาลชุมชน</v>
          </cell>
          <cell r="R289">
            <v>5</v>
          </cell>
          <cell r="S289">
            <v>30</v>
          </cell>
          <cell r="T289" t="str">
            <v>10</v>
          </cell>
          <cell r="U289" t="str">
            <v>21</v>
          </cell>
          <cell r="V289" t="str">
            <v>2.1 ทุติยภูมิระดับต้น</v>
          </cell>
        </row>
        <row r="290">
          <cell r="A290" t="str">
            <v>08</v>
          </cell>
          <cell r="B290" t="str">
            <v>21002</v>
          </cell>
          <cell r="C290" t="str">
            <v>กระทรวงสาธารณสุข สำนักงานปลัดกระทรวงสาธารณสุข</v>
          </cell>
          <cell r="D290" t="str">
            <v>001074800</v>
          </cell>
          <cell r="E290" t="str">
            <v>10748</v>
          </cell>
          <cell r="F290" t="str">
            <v>รพท.ปัตตานี</v>
          </cell>
          <cell r="G290" t="str">
            <v>โรงพยาบาลทั่วไปปัตตานี</v>
          </cell>
          <cell r="H290" t="str">
            <v>94010100</v>
          </cell>
          <cell r="I290">
            <v>94</v>
          </cell>
          <cell r="J290" t="str">
            <v>จังหวัดปัตตานี</v>
          </cell>
          <cell r="K290">
            <v>9401</v>
          </cell>
          <cell r="L290" t="str">
            <v>เมืองปัตตานี</v>
          </cell>
          <cell r="M290">
            <v>940101</v>
          </cell>
          <cell r="N290" t="str">
            <v>สะบารัง</v>
          </cell>
          <cell r="O290" t="str">
            <v>ใต้</v>
          </cell>
          <cell r="P290" t="str">
            <v>06</v>
          </cell>
          <cell r="Q290" t="str">
            <v>โรงพยาบาลทั่วไป</v>
          </cell>
          <cell r="R290">
            <v>2</v>
          </cell>
          <cell r="S290">
            <v>335</v>
          </cell>
          <cell r="T290" t="str">
            <v>335</v>
          </cell>
          <cell r="U290" t="str">
            <v>23</v>
          </cell>
          <cell r="V290" t="str">
            <v>2.3 ทุติยภูมิระดับสูง</v>
          </cell>
        </row>
        <row r="291">
          <cell r="A291" t="str">
            <v>08</v>
          </cell>
          <cell r="B291" t="str">
            <v>21002</v>
          </cell>
          <cell r="C291" t="str">
            <v>กระทรวงสาธารณสุข สำนักงานปลัดกระทรวงสาธารณสุข</v>
          </cell>
          <cell r="D291" t="str">
            <v>001142300</v>
          </cell>
          <cell r="E291" t="str">
            <v>11423</v>
          </cell>
          <cell r="F291" t="str">
            <v>รพช.โคกโพธิ์</v>
          </cell>
          <cell r="G291" t="str">
            <v>โรงพยาบาลชุมชนโคกโพธิ์</v>
          </cell>
          <cell r="H291" t="str">
            <v>94020203</v>
          </cell>
          <cell r="I291">
            <v>94</v>
          </cell>
          <cell r="J291" t="str">
            <v>จังหวัดปัตตานี</v>
          </cell>
          <cell r="K291">
            <v>9402</v>
          </cell>
          <cell r="L291" t="str">
            <v>โคกโพธิ์</v>
          </cell>
          <cell r="M291">
            <v>940202</v>
          </cell>
          <cell r="N291" t="str">
            <v>มะกรูด</v>
          </cell>
          <cell r="O291" t="str">
            <v>ใต้</v>
          </cell>
          <cell r="P291" t="str">
            <v>07</v>
          </cell>
          <cell r="Q291" t="str">
            <v>โรงพยาบาลชุมชน</v>
          </cell>
          <cell r="R291">
            <v>4</v>
          </cell>
          <cell r="S291">
            <v>104</v>
          </cell>
          <cell r="T291" t="str">
            <v>60</v>
          </cell>
          <cell r="U291" t="str">
            <v>22</v>
          </cell>
          <cell r="V291" t="str">
            <v>2.2 ทุติยภูมิระดับกลาง</v>
          </cell>
        </row>
        <row r="292">
          <cell r="A292" t="str">
            <v>08</v>
          </cell>
          <cell r="B292" t="str">
            <v>21002</v>
          </cell>
          <cell r="C292" t="str">
            <v>กระทรวงสาธารณสุข สำนักงานปลัดกระทรวงสาธารณสุข</v>
          </cell>
          <cell r="D292" t="str">
            <v>001142400</v>
          </cell>
          <cell r="E292" t="str">
            <v>11424</v>
          </cell>
          <cell r="F292" t="str">
            <v>รพช.หนองจิก</v>
          </cell>
          <cell r="G292" t="str">
            <v>โรงพยาบาลชุมชนหนองจิก</v>
          </cell>
          <cell r="H292" t="str">
            <v>94030502</v>
          </cell>
          <cell r="I292">
            <v>94</v>
          </cell>
          <cell r="J292" t="str">
            <v>จังหวัดปัตตานี</v>
          </cell>
          <cell r="K292">
            <v>9403</v>
          </cell>
          <cell r="L292" t="str">
            <v>หนองจิก</v>
          </cell>
          <cell r="M292">
            <v>940305</v>
          </cell>
          <cell r="N292" t="str">
            <v>ตุยง</v>
          </cell>
          <cell r="O292" t="str">
            <v>ใต้</v>
          </cell>
          <cell r="P292" t="str">
            <v>07</v>
          </cell>
          <cell r="Q292" t="str">
            <v>โรงพยาบาลชุมชน</v>
          </cell>
          <cell r="R292">
            <v>5</v>
          </cell>
          <cell r="S292">
            <v>10</v>
          </cell>
          <cell r="T292" t="str">
            <v>48</v>
          </cell>
          <cell r="U292" t="str">
            <v>21</v>
          </cell>
          <cell r="V292" t="str">
            <v>2.1 ทุติยภูมิระดับต้น</v>
          </cell>
        </row>
        <row r="293">
          <cell r="A293" t="str">
            <v>08</v>
          </cell>
          <cell r="B293" t="str">
            <v>21002</v>
          </cell>
          <cell r="C293" t="str">
            <v>กระทรวงสาธารณสุข สำนักงานปลัดกระทรวงสาธารณสุข</v>
          </cell>
          <cell r="D293" t="str">
            <v>001142500</v>
          </cell>
          <cell r="E293" t="str">
            <v>11425</v>
          </cell>
          <cell r="F293" t="str">
            <v>รพช.ปะนาเระ</v>
          </cell>
          <cell r="G293" t="str">
            <v>โรงพยาบาลชุมชนปะนาเระ</v>
          </cell>
          <cell r="H293" t="str">
            <v>94040201</v>
          </cell>
          <cell r="I293">
            <v>94</v>
          </cell>
          <cell r="J293" t="str">
            <v>จังหวัดปัตตานี</v>
          </cell>
          <cell r="K293">
            <v>9404</v>
          </cell>
          <cell r="L293" t="str">
            <v>ปะนาเระ</v>
          </cell>
          <cell r="M293">
            <v>940402</v>
          </cell>
          <cell r="N293" t="str">
            <v>ท่าข้าม</v>
          </cell>
          <cell r="O293" t="str">
            <v>ใต้</v>
          </cell>
          <cell r="P293" t="str">
            <v>07</v>
          </cell>
          <cell r="Q293" t="str">
            <v>โรงพยาบาลชุมชน</v>
          </cell>
          <cell r="R293">
            <v>5</v>
          </cell>
          <cell r="S293">
            <v>30</v>
          </cell>
          <cell r="T293" t="str">
            <v>30</v>
          </cell>
          <cell r="U293" t="str">
            <v>21</v>
          </cell>
          <cell r="V293" t="str">
            <v>2.1 ทุติยภูมิระดับต้น</v>
          </cell>
        </row>
        <row r="294">
          <cell r="A294" t="str">
            <v>08</v>
          </cell>
          <cell r="B294" t="str">
            <v>21002</v>
          </cell>
          <cell r="C294" t="str">
            <v>กระทรวงสาธารณสุข สำนักงานปลัดกระทรวงสาธารณสุข</v>
          </cell>
          <cell r="D294" t="str">
            <v>001142600</v>
          </cell>
          <cell r="E294" t="str">
            <v>11426</v>
          </cell>
          <cell r="F294" t="str">
            <v>รพช.มายอ</v>
          </cell>
          <cell r="G294" t="str">
            <v>โรงพยาบาลชุมชนมายอ</v>
          </cell>
          <cell r="H294" t="str">
            <v>94050101</v>
          </cell>
          <cell r="I294">
            <v>94</v>
          </cell>
          <cell r="J294" t="str">
            <v>จังหวัดปัตตานี</v>
          </cell>
          <cell r="K294">
            <v>9405</v>
          </cell>
          <cell r="L294" t="str">
            <v>มายอ</v>
          </cell>
          <cell r="M294">
            <v>940501</v>
          </cell>
          <cell r="N294" t="str">
            <v>มายอ</v>
          </cell>
          <cell r="O294" t="str">
            <v>ใต้</v>
          </cell>
          <cell r="P294" t="str">
            <v>07</v>
          </cell>
          <cell r="Q294" t="str">
            <v>โรงพยาบาลชุมชน</v>
          </cell>
          <cell r="R294">
            <v>4</v>
          </cell>
          <cell r="S294">
            <v>34</v>
          </cell>
          <cell r="T294" t="str">
            <v>30</v>
          </cell>
          <cell r="U294" t="str">
            <v>21</v>
          </cell>
          <cell r="V294" t="str">
            <v>2.1 ทุติยภูมิระดับต้น</v>
          </cell>
        </row>
        <row r="295">
          <cell r="A295" t="str">
            <v>08</v>
          </cell>
          <cell r="B295" t="str">
            <v>21002</v>
          </cell>
          <cell r="C295" t="str">
            <v>กระทรวงสาธารณสุข สำนักงานปลัดกระทรวงสาธารณสุข</v>
          </cell>
          <cell r="D295" t="str">
            <v>001142700</v>
          </cell>
          <cell r="E295" t="str">
            <v>11427</v>
          </cell>
          <cell r="F295" t="str">
            <v>รพช.ทุ่งยางแดง</v>
          </cell>
          <cell r="G295" t="str">
            <v>โรงพยาบาลชุมชนทุ่งยางแดง</v>
          </cell>
          <cell r="H295" t="str">
            <v>94060101</v>
          </cell>
          <cell r="I295">
            <v>94</v>
          </cell>
          <cell r="J295" t="str">
            <v>จังหวัดปัตตานี</v>
          </cell>
          <cell r="K295">
            <v>9406</v>
          </cell>
          <cell r="L295" t="str">
            <v>ทุ่งยางแดง</v>
          </cell>
          <cell r="M295">
            <v>940601</v>
          </cell>
          <cell r="N295" t="str">
            <v>ตะโละแมะนา</v>
          </cell>
          <cell r="O295" t="str">
            <v>ใต้</v>
          </cell>
          <cell r="P295" t="str">
            <v>07</v>
          </cell>
          <cell r="Q295" t="str">
            <v>โรงพยาบาลชุมชน</v>
          </cell>
          <cell r="R295">
            <v>5</v>
          </cell>
          <cell r="S295">
            <v>30</v>
          </cell>
          <cell r="T295" t="str">
            <v>30</v>
          </cell>
          <cell r="U295" t="str">
            <v>21</v>
          </cell>
          <cell r="V295" t="str">
            <v>2.1 ทุติยภูมิระดับต้น</v>
          </cell>
        </row>
        <row r="296">
          <cell r="A296" t="str">
            <v>08</v>
          </cell>
          <cell r="B296" t="str">
            <v>21002</v>
          </cell>
          <cell r="C296" t="str">
            <v>กระทรวงสาธารณสุข สำนักงานปลัดกระทรวงสาธารณสุข</v>
          </cell>
          <cell r="D296" t="str">
            <v>001142800</v>
          </cell>
          <cell r="E296" t="str">
            <v>11428</v>
          </cell>
          <cell r="F296" t="str">
            <v>รพช.ไม้แก่น</v>
          </cell>
          <cell r="G296" t="str">
            <v>โรงพยาบาลชุมชนไม้แก่น</v>
          </cell>
          <cell r="H296" t="str">
            <v>94080104</v>
          </cell>
          <cell r="I296">
            <v>94</v>
          </cell>
          <cell r="J296" t="str">
            <v>จังหวัดปัตตานี</v>
          </cell>
          <cell r="K296">
            <v>9408</v>
          </cell>
          <cell r="L296" t="str">
            <v>ไม้แก่น</v>
          </cell>
          <cell r="M296">
            <v>940801</v>
          </cell>
          <cell r="N296" t="str">
            <v>ไทรทอง</v>
          </cell>
          <cell r="O296" t="str">
            <v>ใต้</v>
          </cell>
          <cell r="P296" t="str">
            <v>07</v>
          </cell>
          <cell r="Q296" t="str">
            <v>โรงพยาบาลชุมชน</v>
          </cell>
          <cell r="R296">
            <v>5</v>
          </cell>
          <cell r="S296">
            <v>30</v>
          </cell>
          <cell r="T296" t="str">
            <v>30</v>
          </cell>
          <cell r="U296" t="str">
            <v>21</v>
          </cell>
          <cell r="V296" t="str">
            <v>2.1 ทุติยภูมิระดับต้น</v>
          </cell>
        </row>
        <row r="297">
          <cell r="A297" t="str">
            <v>08</v>
          </cell>
          <cell r="B297" t="str">
            <v>21002</v>
          </cell>
          <cell r="C297" t="str">
            <v>กระทรวงสาธารณสุข สำนักงานปลัดกระทรวงสาธารณสุข</v>
          </cell>
          <cell r="D297" t="str">
            <v>001142900</v>
          </cell>
          <cell r="E297" t="str">
            <v>11429</v>
          </cell>
          <cell r="F297" t="str">
            <v>รพช.ยะหริ่ง</v>
          </cell>
          <cell r="G297" t="str">
            <v>โรงพยาบาลชุมชนยะหริ่ง</v>
          </cell>
          <cell r="H297" t="str">
            <v>94090802</v>
          </cell>
          <cell r="I297">
            <v>94</v>
          </cell>
          <cell r="J297" t="str">
            <v>จังหวัดปัตตานี</v>
          </cell>
          <cell r="K297">
            <v>9409</v>
          </cell>
          <cell r="L297" t="str">
            <v>ยะหริ่ง</v>
          </cell>
          <cell r="M297">
            <v>940908</v>
          </cell>
          <cell r="N297" t="str">
            <v>ยามู</v>
          </cell>
          <cell r="O297" t="str">
            <v>ใต้</v>
          </cell>
          <cell r="P297" t="str">
            <v>07</v>
          </cell>
          <cell r="Q297" t="str">
            <v>โรงพยาบาลชุมชน</v>
          </cell>
          <cell r="R297">
            <v>5</v>
          </cell>
          <cell r="S297">
            <v>30</v>
          </cell>
          <cell r="T297" t="str">
            <v>30</v>
          </cell>
          <cell r="U297" t="str">
            <v>21</v>
          </cell>
          <cell r="V297" t="str">
            <v>2.1 ทุติยภูมิระดับต้น</v>
          </cell>
        </row>
        <row r="298">
          <cell r="A298" t="str">
            <v>08</v>
          </cell>
          <cell r="B298" t="str">
            <v>21002</v>
          </cell>
          <cell r="C298" t="str">
            <v>กระทรวงสาธารณสุข สำนักงานปลัดกระทรวงสาธารณสุข</v>
          </cell>
          <cell r="D298" t="str">
            <v>001143000</v>
          </cell>
          <cell r="E298" t="str">
            <v>11430</v>
          </cell>
          <cell r="F298" t="str">
            <v>รพช.ยะรัง</v>
          </cell>
          <cell r="G298" t="str">
            <v>โรงพยาบาลชุมชนยะรัง</v>
          </cell>
          <cell r="H298" t="str">
            <v>94100601</v>
          </cell>
          <cell r="I298">
            <v>94</v>
          </cell>
          <cell r="J298" t="str">
            <v>จังหวัดปัตตานี</v>
          </cell>
          <cell r="K298">
            <v>9410</v>
          </cell>
          <cell r="L298" t="str">
            <v>ยะรัง</v>
          </cell>
          <cell r="M298">
            <v>941006</v>
          </cell>
          <cell r="N298" t="str">
            <v>ปิตูมุดี</v>
          </cell>
          <cell r="O298" t="str">
            <v>ใต้</v>
          </cell>
          <cell r="P298" t="str">
            <v>07</v>
          </cell>
          <cell r="Q298" t="str">
            <v>โรงพยาบาลชุมชน</v>
          </cell>
          <cell r="R298">
            <v>5</v>
          </cell>
          <cell r="S298">
            <v>30</v>
          </cell>
          <cell r="T298" t="str">
            <v>30</v>
          </cell>
          <cell r="U298" t="str">
            <v>21</v>
          </cell>
          <cell r="V298" t="str">
            <v>2.1 ทุติยภูมิระดับต้น</v>
          </cell>
        </row>
        <row r="299">
          <cell r="A299" t="str">
            <v>08</v>
          </cell>
          <cell r="B299" t="str">
            <v>21002</v>
          </cell>
          <cell r="C299" t="str">
            <v>กระทรวงสาธารณสุข สำนักงานปลัดกระทรวงสาธารณสุข</v>
          </cell>
          <cell r="D299" t="str">
            <v>001143100</v>
          </cell>
          <cell r="E299" t="str">
            <v>11431</v>
          </cell>
          <cell r="F299" t="str">
            <v>รพช.แม่ลาน</v>
          </cell>
          <cell r="G299" t="str">
            <v>โรงพยาบาลชุมชนแม่ลาน</v>
          </cell>
          <cell r="H299" t="str">
            <v>94120106</v>
          </cell>
          <cell r="I299">
            <v>94</v>
          </cell>
          <cell r="J299" t="str">
            <v>จังหวัดปัตตานี</v>
          </cell>
          <cell r="K299">
            <v>9412</v>
          </cell>
          <cell r="L299" t="str">
            <v>แม่ลาน</v>
          </cell>
          <cell r="M299">
            <v>941201</v>
          </cell>
          <cell r="N299" t="str">
            <v>แม่ลาน</v>
          </cell>
          <cell r="O299" t="str">
            <v>ใต้</v>
          </cell>
          <cell r="P299" t="str">
            <v>07</v>
          </cell>
          <cell r="Q299" t="str">
            <v>โรงพยาบาลชุมชน</v>
          </cell>
          <cell r="R299">
            <v>5</v>
          </cell>
          <cell r="S299">
            <v>10</v>
          </cell>
          <cell r="T299" t="str">
            <v>10</v>
          </cell>
          <cell r="U299" t="str">
            <v>21</v>
          </cell>
          <cell r="V299" t="str">
            <v>2.1 ทุติยภูมิระดับต้น</v>
          </cell>
        </row>
        <row r="300">
          <cell r="A300" t="str">
            <v>08</v>
          </cell>
          <cell r="B300" t="str">
            <v>21002</v>
          </cell>
          <cell r="C300" t="str">
            <v>กระทรวงสาธารณสุข สำนักงานปลัดกระทรวงสาธารณสุข</v>
          </cell>
          <cell r="D300" t="str">
            <v>001146000</v>
          </cell>
          <cell r="E300" t="str">
            <v>11460</v>
          </cell>
          <cell r="F300" t="str">
            <v>รพร.สายบุรี</v>
          </cell>
          <cell r="G300" t="str">
            <v>โรงพยาบาลสมเด็จพระยุพราชสายบุรี</v>
          </cell>
          <cell r="H300" t="str">
            <v>94070100</v>
          </cell>
          <cell r="I300">
            <v>94</v>
          </cell>
          <cell r="J300" t="str">
            <v>จังหวัดปัตตานี</v>
          </cell>
          <cell r="K300">
            <v>9407</v>
          </cell>
          <cell r="L300" t="str">
            <v>สายบุรี</v>
          </cell>
          <cell r="M300">
            <v>940701</v>
          </cell>
          <cell r="N300" t="str">
            <v>ตะลุบัน</v>
          </cell>
          <cell r="O300" t="str">
            <v>ใต้</v>
          </cell>
          <cell r="P300" t="str">
            <v>07</v>
          </cell>
          <cell r="Q300" t="str">
            <v>โรงพยาบาลชุมชน</v>
          </cell>
          <cell r="R300">
            <v>4</v>
          </cell>
          <cell r="S300">
            <v>60</v>
          </cell>
          <cell r="T300" t="str">
            <v>60</v>
          </cell>
          <cell r="U300" t="str">
            <v>22</v>
          </cell>
          <cell r="V300" t="str">
            <v>2.2 ทุติยภูมิระดับกลาง</v>
          </cell>
        </row>
        <row r="301">
          <cell r="A301" t="str">
            <v>08</v>
          </cell>
          <cell r="B301" t="str">
            <v>21002</v>
          </cell>
          <cell r="C301" t="str">
            <v>กระทรวงสาธารณสุข สำนักงานปลัดกระทรวงสาธารณสุข</v>
          </cell>
          <cell r="D301" t="str">
            <v>001146400</v>
          </cell>
          <cell r="E301" t="str">
            <v>11464</v>
          </cell>
          <cell r="F301" t="str">
            <v>รพช.กะพ้อ</v>
          </cell>
          <cell r="G301" t="str">
            <v>โรงพยาบาลชุมชนกะพ้อ</v>
          </cell>
          <cell r="H301" t="str">
            <v>94110101</v>
          </cell>
          <cell r="I301">
            <v>94</v>
          </cell>
          <cell r="J301" t="str">
            <v>จังหวัดปัตตานี</v>
          </cell>
          <cell r="K301">
            <v>9411</v>
          </cell>
          <cell r="L301" t="str">
            <v>กะพ้อ</v>
          </cell>
          <cell r="M301">
            <v>941101</v>
          </cell>
          <cell r="N301" t="str">
            <v>กะรุบี</v>
          </cell>
          <cell r="O301" t="str">
            <v>ใต้</v>
          </cell>
          <cell r="P301" t="str">
            <v>07</v>
          </cell>
          <cell r="Q301" t="str">
            <v>โรงพยาบาลชุมชน</v>
          </cell>
          <cell r="R301">
            <v>5</v>
          </cell>
          <cell r="S301">
            <v>10</v>
          </cell>
          <cell r="T301" t="str">
            <v>10</v>
          </cell>
          <cell r="U301" t="str">
            <v>21</v>
          </cell>
          <cell r="V301" t="str">
            <v>2.1 ทุติยภูมิระดับต้น</v>
          </cell>
        </row>
        <row r="302">
          <cell r="A302" t="str">
            <v>08</v>
          </cell>
          <cell r="B302" t="str">
            <v>21002</v>
          </cell>
          <cell r="C302" t="str">
            <v>กระทรวงสาธารณสุข สำนักงานปลัดกระทรวงสาธารณสุข</v>
          </cell>
          <cell r="D302" t="str">
            <v>001068400</v>
          </cell>
          <cell r="E302" t="str">
            <v>10684</v>
          </cell>
          <cell r="F302" t="str">
            <v>รพศ.ยะลา</v>
          </cell>
          <cell r="G302" t="str">
            <v>โรงพยาบาลศูนย์ยะลา</v>
          </cell>
          <cell r="H302" t="str">
            <v>95010100</v>
          </cell>
          <cell r="I302">
            <v>95</v>
          </cell>
          <cell r="J302" t="str">
            <v>จังหวัดยะลา</v>
          </cell>
          <cell r="K302">
            <v>9501</v>
          </cell>
          <cell r="L302" t="str">
            <v>เมืองยะลา</v>
          </cell>
          <cell r="M302">
            <v>950101</v>
          </cell>
          <cell r="N302" t="str">
            <v>สะเตง</v>
          </cell>
          <cell r="O302" t="str">
            <v>ใต้</v>
          </cell>
          <cell r="P302" t="str">
            <v>05</v>
          </cell>
          <cell r="Q302" t="str">
            <v>โรงพยาบาลศูนย์</v>
          </cell>
          <cell r="R302">
            <v>1</v>
          </cell>
          <cell r="S302">
            <v>602</v>
          </cell>
          <cell r="T302" t="str">
            <v>527</v>
          </cell>
          <cell r="U302" t="str">
            <v>31</v>
          </cell>
          <cell r="V302" t="str">
            <v>3.1 ตติยภูมิ</v>
          </cell>
        </row>
        <row r="303">
          <cell r="A303" t="str">
            <v>08</v>
          </cell>
          <cell r="B303" t="str">
            <v>21002</v>
          </cell>
          <cell r="C303" t="str">
            <v>กระทรวงสาธารณสุข สำนักงานปลัดกระทรวงสาธารณสุข</v>
          </cell>
          <cell r="D303" t="str">
            <v>001074900</v>
          </cell>
          <cell r="E303" t="str">
            <v>10749</v>
          </cell>
          <cell r="F303" t="str">
            <v>รพท.เบตง</v>
          </cell>
          <cell r="G303" t="str">
            <v>โรงพยาบาลทั่วไปเบตง</v>
          </cell>
          <cell r="H303" t="str">
            <v>95020100</v>
          </cell>
          <cell r="I303">
            <v>95</v>
          </cell>
          <cell r="J303" t="str">
            <v>จังหวัดยะลา</v>
          </cell>
          <cell r="K303">
            <v>9502</v>
          </cell>
          <cell r="L303" t="str">
            <v>เบตง</v>
          </cell>
          <cell r="M303">
            <v>950201</v>
          </cell>
          <cell r="N303" t="str">
            <v>เบตง</v>
          </cell>
          <cell r="O303" t="str">
            <v>ใต้</v>
          </cell>
          <cell r="P303" t="str">
            <v>06</v>
          </cell>
          <cell r="Q303" t="str">
            <v>โรงพยาบาลทั่วไป</v>
          </cell>
          <cell r="R303">
            <v>3</v>
          </cell>
          <cell r="S303">
            <v>170</v>
          </cell>
          <cell r="T303" t="str">
            <v>160</v>
          </cell>
          <cell r="U303" t="str">
            <v>23</v>
          </cell>
          <cell r="V303" t="str">
            <v>2.3 ทุติยภูมิระดับสูง</v>
          </cell>
        </row>
        <row r="304">
          <cell r="A304" t="str">
            <v>08</v>
          </cell>
          <cell r="B304" t="str">
            <v>21002</v>
          </cell>
          <cell r="C304" t="str">
            <v>กระทรวงสาธารณสุข สำนักงานปลัดกระทรวงสาธารณสุข</v>
          </cell>
          <cell r="D304" t="str">
            <v>001143200</v>
          </cell>
          <cell r="E304" t="str">
            <v>11432</v>
          </cell>
          <cell r="F304" t="str">
            <v>รพช.บันนังสตา</v>
          </cell>
          <cell r="G304" t="str">
            <v>โรงพยาบาลชุมชนบันนังสตา</v>
          </cell>
          <cell r="H304" t="str">
            <v>95030107</v>
          </cell>
          <cell r="I304">
            <v>95</v>
          </cell>
          <cell r="J304" t="str">
            <v>จังหวัดยะลา</v>
          </cell>
          <cell r="K304">
            <v>9503</v>
          </cell>
          <cell r="L304" t="str">
            <v>บันนังสตา</v>
          </cell>
          <cell r="M304">
            <v>950301</v>
          </cell>
          <cell r="N304" t="str">
            <v>บันนังสตา</v>
          </cell>
          <cell r="O304" t="str">
            <v>ใต้</v>
          </cell>
          <cell r="P304" t="str">
            <v>07</v>
          </cell>
          <cell r="Q304" t="str">
            <v>โรงพยาบาลชุมชน</v>
          </cell>
          <cell r="R304">
            <v>5</v>
          </cell>
          <cell r="S304">
            <v>34</v>
          </cell>
          <cell r="T304" t="str">
            <v>34</v>
          </cell>
          <cell r="U304" t="str">
            <v>22</v>
          </cell>
          <cell r="V304" t="str">
            <v>2.2 ทุติยภูมิระดับกลาง</v>
          </cell>
        </row>
        <row r="305">
          <cell r="A305" t="str">
            <v>08</v>
          </cell>
          <cell r="B305" t="str">
            <v>21002</v>
          </cell>
          <cell r="C305" t="str">
            <v>กระทรวงสาธารณสุข สำนักงานปลัดกระทรวงสาธารณสุข</v>
          </cell>
          <cell r="D305" t="str">
            <v>001143300</v>
          </cell>
          <cell r="E305" t="str">
            <v>11433</v>
          </cell>
          <cell r="F305" t="str">
            <v>รพช.ธารโต</v>
          </cell>
          <cell r="G305" t="str">
            <v>โรงพยาบาลชุมชนธารโต</v>
          </cell>
          <cell r="H305" t="str">
            <v>95040101</v>
          </cell>
          <cell r="I305">
            <v>95</v>
          </cell>
          <cell r="J305" t="str">
            <v>จังหวัดยะลา</v>
          </cell>
          <cell r="K305">
            <v>9504</v>
          </cell>
          <cell r="L305" t="str">
            <v>ธารโต</v>
          </cell>
          <cell r="M305">
            <v>950401</v>
          </cell>
          <cell r="N305" t="str">
            <v>ธารโต</v>
          </cell>
          <cell r="O305" t="str">
            <v>ใต้</v>
          </cell>
          <cell r="P305" t="str">
            <v>07</v>
          </cell>
          <cell r="Q305" t="str">
            <v>โรงพยาบาลชุมชน</v>
          </cell>
          <cell r="R305">
            <v>5</v>
          </cell>
          <cell r="S305">
            <v>30</v>
          </cell>
          <cell r="T305" t="str">
            <v>30</v>
          </cell>
          <cell r="U305" t="str">
            <v>21</v>
          </cell>
          <cell r="V305" t="str">
            <v>2.1 ทุติยภูมิระดับต้น</v>
          </cell>
        </row>
        <row r="306">
          <cell r="A306" t="str">
            <v>08</v>
          </cell>
          <cell r="B306" t="str">
            <v>21002</v>
          </cell>
          <cell r="C306" t="str">
            <v>กระทรวงสาธารณสุข สำนักงานปลัดกระทรวงสาธารณสุข</v>
          </cell>
          <cell r="D306" t="str">
            <v>001143400</v>
          </cell>
          <cell r="E306" t="str">
            <v>11434</v>
          </cell>
          <cell r="F306" t="str">
            <v>รพช.รามัน</v>
          </cell>
          <cell r="G306" t="str">
            <v>โรงพยาบาลชุมชนรามัน</v>
          </cell>
          <cell r="H306" t="str">
            <v>95060101</v>
          </cell>
          <cell r="I306">
            <v>95</v>
          </cell>
          <cell r="J306" t="str">
            <v>จังหวัดยะลา</v>
          </cell>
          <cell r="K306">
            <v>9506</v>
          </cell>
          <cell r="L306" t="str">
            <v>รามัน</v>
          </cell>
          <cell r="M306">
            <v>950601</v>
          </cell>
          <cell r="N306" t="str">
            <v>กายูบอเกาะ</v>
          </cell>
          <cell r="O306" t="str">
            <v>ใต้</v>
          </cell>
          <cell r="P306" t="str">
            <v>07</v>
          </cell>
          <cell r="Q306" t="str">
            <v>โรงพยาบาลชุมชน</v>
          </cell>
          <cell r="R306">
            <v>4</v>
          </cell>
          <cell r="S306">
            <v>81</v>
          </cell>
          <cell r="T306" t="str">
            <v>60</v>
          </cell>
          <cell r="U306" t="str">
            <v>22</v>
          </cell>
          <cell r="V306" t="str">
            <v>2.2 ทุติยภูมิระดับกลาง</v>
          </cell>
        </row>
        <row r="307">
          <cell r="A307" t="str">
            <v>08</v>
          </cell>
          <cell r="B307" t="str">
            <v>21002</v>
          </cell>
          <cell r="C307" t="str">
            <v>กระทรวงสาธารณสุข สำนักงานปลัดกระทรวงสาธารณสุข</v>
          </cell>
          <cell r="D307" t="str">
            <v>001146100</v>
          </cell>
          <cell r="E307" t="str">
            <v>11461</v>
          </cell>
          <cell r="F307" t="str">
            <v>รพร.ยะหา</v>
          </cell>
          <cell r="G307" t="str">
            <v>โรงพยาบาลสมเด็จพระยุพราชยะหา</v>
          </cell>
          <cell r="H307" t="str">
            <v>95050106</v>
          </cell>
          <cell r="I307">
            <v>95</v>
          </cell>
          <cell r="J307" t="str">
            <v>จังหวัดยะลา</v>
          </cell>
          <cell r="K307">
            <v>9505</v>
          </cell>
          <cell r="L307" t="str">
            <v>ยะหา</v>
          </cell>
          <cell r="M307">
            <v>950501</v>
          </cell>
          <cell r="N307" t="str">
            <v>ยะหา</v>
          </cell>
          <cell r="O307" t="str">
            <v>ใต้</v>
          </cell>
          <cell r="P307" t="str">
            <v>07</v>
          </cell>
          <cell r="Q307" t="str">
            <v>โรงพยาบาลชุมชน</v>
          </cell>
          <cell r="R307">
            <v>5</v>
          </cell>
          <cell r="S307">
            <v>72</v>
          </cell>
          <cell r="T307" t="str">
            <v>77</v>
          </cell>
          <cell r="U307" t="str">
            <v>22</v>
          </cell>
          <cell r="V307" t="str">
            <v>2.2 ทุติยภูมิระดับกลาง</v>
          </cell>
        </row>
        <row r="308">
          <cell r="A308" t="str">
            <v>08</v>
          </cell>
          <cell r="B308" t="str">
            <v>21002</v>
          </cell>
          <cell r="C308" t="str">
            <v>กระทรวงสาธารณสุข สำนักงานปลัดกระทรวงสาธารณสุข</v>
          </cell>
          <cell r="D308" t="str">
            <v>001380600</v>
          </cell>
          <cell r="E308" t="str">
            <v>13806</v>
          </cell>
          <cell r="F308" t="str">
            <v>รพช.กาบัง</v>
          </cell>
          <cell r="G308" t="str">
            <v>โรงพยาบาลชุมชนกาบัง</v>
          </cell>
          <cell r="H308" t="str">
            <v>95070105</v>
          </cell>
          <cell r="I308">
            <v>95</v>
          </cell>
          <cell r="J308" t="str">
            <v>จังหวัดยะลา</v>
          </cell>
          <cell r="K308">
            <v>9507</v>
          </cell>
          <cell r="L308" t="str">
            <v>กาบัง</v>
          </cell>
          <cell r="M308">
            <v>950701</v>
          </cell>
          <cell r="N308" t="str">
            <v>กาบัง</v>
          </cell>
          <cell r="O308" t="str">
            <v>ใต้</v>
          </cell>
          <cell r="P308" t="str">
            <v>07</v>
          </cell>
          <cell r="Q308" t="str">
            <v>โรงพยาบาลชุมชน</v>
          </cell>
          <cell r="R308">
            <v>5</v>
          </cell>
          <cell r="S308">
            <v>30</v>
          </cell>
          <cell r="T308" t="str">
            <v>30</v>
          </cell>
          <cell r="U308" t="str">
            <v>21</v>
          </cell>
          <cell r="V308" t="str">
            <v>2.1 ทุติยภูมิระดับต้น</v>
          </cell>
        </row>
        <row r="309">
          <cell r="A309" t="str">
            <v>08</v>
          </cell>
          <cell r="B309" t="str">
            <v>21002</v>
          </cell>
          <cell r="C309" t="str">
            <v>กระทรวงสาธารณสุข สำนักงานปลัดกระทรวงสาธารณสุข</v>
          </cell>
          <cell r="D309" t="str">
            <v>002468900</v>
          </cell>
          <cell r="E309" t="str">
            <v>24689</v>
          </cell>
          <cell r="F309" t="str">
            <v>รพช.กรงปีนัง</v>
          </cell>
          <cell r="G309" t="str">
            <v>โรงพยาบาลชุมชนกรงปีนัง</v>
          </cell>
          <cell r="H309" t="str">
            <v>95080203</v>
          </cell>
          <cell r="I309">
            <v>95</v>
          </cell>
          <cell r="J309" t="str">
            <v>จังหวัดยะลา</v>
          </cell>
          <cell r="K309">
            <v>9508</v>
          </cell>
          <cell r="L309" t="str">
            <v>กรงปินัง</v>
          </cell>
          <cell r="M309">
            <v>950802</v>
          </cell>
          <cell r="N309" t="str">
            <v>สะเอะ</v>
          </cell>
          <cell r="O309" t="str">
            <v>ใต้</v>
          </cell>
          <cell r="P309" t="str">
            <v>07</v>
          </cell>
          <cell r="Q309" t="str">
            <v>โรงพยาบาลชุมชน</v>
          </cell>
          <cell r="R309">
            <v>5</v>
          </cell>
          <cell r="S309">
            <v>30</v>
          </cell>
          <cell r="T309" t="str">
            <v>30</v>
          </cell>
        </row>
        <row r="310">
          <cell r="A310" t="str">
            <v>08</v>
          </cell>
          <cell r="B310" t="str">
            <v>21002</v>
          </cell>
          <cell r="C310" t="str">
            <v>กระทรวงสาธารณสุข สำนักงานปลัดกระทรวงสาธารณสุข</v>
          </cell>
          <cell r="D310" t="str">
            <v>001075000</v>
          </cell>
          <cell r="E310" t="str">
            <v>10750</v>
          </cell>
          <cell r="F310" t="str">
            <v>รพท.นราธิวาสราชนครินทร์</v>
          </cell>
          <cell r="G310" t="str">
            <v>โรงพยาบาลทั่วไปนราธิวาสราชนครินทร์</v>
          </cell>
          <cell r="H310" t="str">
            <v>96010100</v>
          </cell>
          <cell r="I310">
            <v>96</v>
          </cell>
          <cell r="J310" t="str">
            <v>จังหวัดนราธิวาส</v>
          </cell>
          <cell r="K310">
            <v>9601</v>
          </cell>
          <cell r="L310" t="str">
            <v>เมืองนราธิวาส</v>
          </cell>
          <cell r="M310">
            <v>960101</v>
          </cell>
          <cell r="N310" t="str">
            <v>บางนาค</v>
          </cell>
          <cell r="O310" t="str">
            <v>ใต้</v>
          </cell>
          <cell r="P310" t="str">
            <v>06</v>
          </cell>
          <cell r="Q310" t="str">
            <v>โรงพยาบาลทั่วไป</v>
          </cell>
          <cell r="R310">
            <v>2</v>
          </cell>
          <cell r="S310">
            <v>360</v>
          </cell>
          <cell r="T310" t="str">
            <v>360</v>
          </cell>
          <cell r="U310" t="str">
            <v>31</v>
          </cell>
          <cell r="V310" t="str">
            <v>3.1 ตติยภูมิ</v>
          </cell>
        </row>
        <row r="311">
          <cell r="A311" t="str">
            <v>08</v>
          </cell>
          <cell r="B311" t="str">
            <v>21002</v>
          </cell>
          <cell r="C311" t="str">
            <v>กระทรวงสาธารณสุข สำนักงานปลัดกระทรวงสาธารณสุข</v>
          </cell>
          <cell r="D311" t="str">
            <v>001075100</v>
          </cell>
          <cell r="E311" t="str">
            <v>10751</v>
          </cell>
          <cell r="F311" t="str">
            <v>รพท.สุไหงโก-ลก</v>
          </cell>
          <cell r="G311" t="str">
            <v>โรงพยาบาลทั่วไปสุไหงโก-ลก</v>
          </cell>
          <cell r="H311" t="str">
            <v>96100100</v>
          </cell>
          <cell r="I311">
            <v>96</v>
          </cell>
          <cell r="J311" t="str">
            <v>จังหวัดนราธิวาส</v>
          </cell>
          <cell r="K311">
            <v>9610</v>
          </cell>
          <cell r="L311" t="str">
            <v>สุไหงโก-ลก</v>
          </cell>
          <cell r="M311">
            <v>961001</v>
          </cell>
          <cell r="N311" t="str">
            <v>สุไหงโก-ลก</v>
          </cell>
          <cell r="O311" t="str">
            <v>ใต้</v>
          </cell>
          <cell r="P311" t="str">
            <v>06</v>
          </cell>
          <cell r="Q311" t="str">
            <v>โรงพยาบาลทั่วไป</v>
          </cell>
          <cell r="R311">
            <v>3</v>
          </cell>
          <cell r="S311">
            <v>212</v>
          </cell>
          <cell r="T311" t="str">
            <v>160</v>
          </cell>
          <cell r="U311" t="str">
            <v>23</v>
          </cell>
          <cell r="V311" t="str">
            <v>2.3 ทุติยภูมิระดับสูง</v>
          </cell>
        </row>
        <row r="312">
          <cell r="A312" t="str">
            <v>08</v>
          </cell>
          <cell r="B312" t="str">
            <v>21002</v>
          </cell>
          <cell r="C312" t="str">
            <v>กระทรวงสาธารณสุข สำนักงานปลัดกระทรวงสาธารณสุข</v>
          </cell>
          <cell r="D312" t="str">
            <v>001143500</v>
          </cell>
          <cell r="E312" t="str">
            <v>11435</v>
          </cell>
          <cell r="F312" t="str">
            <v>รพช.ตากใบ</v>
          </cell>
          <cell r="G312" t="str">
            <v>โรงพยาบาลชุมชนตากใบ</v>
          </cell>
          <cell r="H312" t="str">
            <v>96020104</v>
          </cell>
          <cell r="I312">
            <v>96</v>
          </cell>
          <cell r="J312" t="str">
            <v>จังหวัดนราธิวาส</v>
          </cell>
          <cell r="K312">
            <v>9602</v>
          </cell>
          <cell r="L312" t="str">
            <v>ตากใบ</v>
          </cell>
          <cell r="M312">
            <v>960201</v>
          </cell>
          <cell r="N312" t="str">
            <v>เจ๊ะเห</v>
          </cell>
          <cell r="O312" t="str">
            <v>ใต้</v>
          </cell>
          <cell r="P312" t="str">
            <v>07</v>
          </cell>
          <cell r="Q312" t="str">
            <v>โรงพยาบาลชุมชน</v>
          </cell>
          <cell r="R312">
            <v>4</v>
          </cell>
          <cell r="S312">
            <v>60</v>
          </cell>
          <cell r="T312" t="str">
            <v>30</v>
          </cell>
          <cell r="U312" t="str">
            <v>21</v>
          </cell>
          <cell r="V312" t="str">
            <v>2.1 ทุติยภูมิระดับต้น</v>
          </cell>
        </row>
        <row r="313">
          <cell r="A313" t="str">
            <v>08</v>
          </cell>
          <cell r="B313" t="str">
            <v>21002</v>
          </cell>
          <cell r="C313" t="str">
            <v>กระทรวงสาธารณสุข สำนักงานปลัดกระทรวงสาธารณสุข</v>
          </cell>
          <cell r="D313" t="str">
            <v>001143600</v>
          </cell>
          <cell r="E313" t="str">
            <v>11436</v>
          </cell>
          <cell r="F313" t="str">
            <v>รพช.บาเจาะ</v>
          </cell>
          <cell r="G313" t="str">
            <v>โรงพยาบาลชุมชนบาเจาะ</v>
          </cell>
          <cell r="H313" t="str">
            <v>96030101</v>
          </cell>
          <cell r="I313">
            <v>96</v>
          </cell>
          <cell r="J313" t="str">
            <v>จังหวัดนราธิวาส</v>
          </cell>
          <cell r="K313">
            <v>9603</v>
          </cell>
          <cell r="L313" t="str">
            <v>บาเจาะ</v>
          </cell>
          <cell r="M313">
            <v>960301</v>
          </cell>
          <cell r="N313" t="str">
            <v>บาเจาะ</v>
          </cell>
          <cell r="O313" t="str">
            <v>ใต้</v>
          </cell>
          <cell r="P313" t="str">
            <v>07</v>
          </cell>
          <cell r="Q313" t="str">
            <v>โรงพยาบาลชุมชน</v>
          </cell>
          <cell r="R313">
            <v>5</v>
          </cell>
          <cell r="S313">
            <v>39</v>
          </cell>
          <cell r="T313" t="str">
            <v>10</v>
          </cell>
          <cell r="U313" t="str">
            <v>21</v>
          </cell>
          <cell r="V313" t="str">
            <v>2.1 ทุติยภูมิระดับต้น</v>
          </cell>
        </row>
        <row r="314">
          <cell r="A314" t="str">
            <v>08</v>
          </cell>
          <cell r="B314" t="str">
            <v>21002</v>
          </cell>
          <cell r="C314" t="str">
            <v>กระทรวงสาธารณสุข สำนักงานปลัดกระทรวงสาธารณสุข</v>
          </cell>
          <cell r="D314" t="str">
            <v>001143700</v>
          </cell>
          <cell r="E314" t="str">
            <v>11437</v>
          </cell>
          <cell r="F314" t="str">
            <v>รพช.ระแงะ</v>
          </cell>
          <cell r="G314" t="str">
            <v>โรงพยาบาลชุมชนระแงะ</v>
          </cell>
          <cell r="H314" t="str">
            <v>96050101</v>
          </cell>
          <cell r="I314">
            <v>96</v>
          </cell>
          <cell r="J314" t="str">
            <v>จังหวัดนราธิวาส</v>
          </cell>
          <cell r="K314">
            <v>9605</v>
          </cell>
          <cell r="L314" t="str">
            <v>ระแงะ</v>
          </cell>
          <cell r="M314">
            <v>960501</v>
          </cell>
          <cell r="N314" t="str">
            <v>ตันหยงมัส</v>
          </cell>
          <cell r="O314" t="str">
            <v>ใต้</v>
          </cell>
          <cell r="P314" t="str">
            <v>07</v>
          </cell>
          <cell r="Q314" t="str">
            <v>โรงพยาบาลชุมชน</v>
          </cell>
          <cell r="R314">
            <v>4</v>
          </cell>
          <cell r="S314">
            <v>60</v>
          </cell>
          <cell r="T314" t="str">
            <v>30</v>
          </cell>
          <cell r="U314" t="str">
            <v>22</v>
          </cell>
          <cell r="V314" t="str">
            <v>2.2 ทุติยภูมิระดับกลาง</v>
          </cell>
        </row>
        <row r="315">
          <cell r="A315" t="str">
            <v>08</v>
          </cell>
          <cell r="B315" t="str">
            <v>21002</v>
          </cell>
          <cell r="C315" t="str">
            <v>กระทรวงสาธารณสุข สำนักงานปลัดกระทรวงสาธารณสุข</v>
          </cell>
          <cell r="D315" t="str">
            <v>001143800</v>
          </cell>
          <cell r="E315" t="str">
            <v>11438</v>
          </cell>
          <cell r="F315" t="str">
            <v>รพช.รือเสาะ</v>
          </cell>
          <cell r="G315" t="str">
            <v>โรงพยาบาลชุมชนรือเสาะ</v>
          </cell>
          <cell r="H315" t="str">
            <v>96060102</v>
          </cell>
          <cell r="I315">
            <v>96</v>
          </cell>
          <cell r="J315" t="str">
            <v>จังหวัดนราธิวาส</v>
          </cell>
          <cell r="K315">
            <v>9606</v>
          </cell>
          <cell r="L315" t="str">
            <v>รือเสาะ</v>
          </cell>
          <cell r="M315">
            <v>960601</v>
          </cell>
          <cell r="N315" t="str">
            <v>รือเสาะ</v>
          </cell>
          <cell r="O315" t="str">
            <v>ใต้</v>
          </cell>
          <cell r="P315" t="str">
            <v>07</v>
          </cell>
          <cell r="Q315" t="str">
            <v>โรงพยาบาลชุมชน</v>
          </cell>
          <cell r="R315">
            <v>4</v>
          </cell>
          <cell r="S315">
            <v>74</v>
          </cell>
          <cell r="T315" t="str">
            <v>30</v>
          </cell>
          <cell r="U315" t="str">
            <v>22</v>
          </cell>
          <cell r="V315" t="str">
            <v>2.2 ทุติยภูมิระดับกลาง</v>
          </cell>
        </row>
        <row r="316">
          <cell r="A316" t="str">
            <v>08</v>
          </cell>
          <cell r="B316" t="str">
            <v>21002</v>
          </cell>
          <cell r="C316" t="str">
            <v>กระทรวงสาธารณสุข สำนักงานปลัดกระทรวงสาธารณสุข</v>
          </cell>
          <cell r="D316" t="str">
            <v>001143900</v>
          </cell>
          <cell r="E316" t="str">
            <v>11439</v>
          </cell>
          <cell r="F316" t="str">
            <v>รพช.ศรีสาคร</v>
          </cell>
          <cell r="G316" t="str">
            <v>โรงพยาบาลชุมชนศรีสาคร</v>
          </cell>
          <cell r="H316" t="str">
            <v>96070102</v>
          </cell>
          <cell r="I316">
            <v>96</v>
          </cell>
          <cell r="J316" t="str">
            <v>จังหวัดนราธิวาส</v>
          </cell>
          <cell r="K316">
            <v>9607</v>
          </cell>
          <cell r="L316" t="str">
            <v>ศรีสาคร</v>
          </cell>
          <cell r="M316">
            <v>960701</v>
          </cell>
          <cell r="N316" t="str">
            <v>ซากอ</v>
          </cell>
          <cell r="O316" t="str">
            <v>ใต้</v>
          </cell>
          <cell r="P316" t="str">
            <v>07</v>
          </cell>
          <cell r="Q316" t="str">
            <v>โรงพยาบาลชุมชน</v>
          </cell>
          <cell r="R316">
            <v>4</v>
          </cell>
          <cell r="S316">
            <v>37</v>
          </cell>
          <cell r="T316" t="str">
            <v>10</v>
          </cell>
          <cell r="U316" t="str">
            <v>21</v>
          </cell>
          <cell r="V316" t="str">
            <v>2.1 ทุติยภูมิระดับต้น</v>
          </cell>
        </row>
        <row r="317">
          <cell r="A317" t="str">
            <v>08</v>
          </cell>
          <cell r="B317" t="str">
            <v>21002</v>
          </cell>
          <cell r="C317" t="str">
            <v>กระทรวงสาธารณสุข สำนักงานปลัดกระทรวงสาธารณสุข</v>
          </cell>
          <cell r="D317" t="str">
            <v>001144000</v>
          </cell>
          <cell r="E317" t="str">
            <v>11440</v>
          </cell>
          <cell r="F317" t="str">
            <v>รพช.แว้ง</v>
          </cell>
          <cell r="G317" t="str">
            <v>โรงพยาบาลชุมชนแว้ง</v>
          </cell>
          <cell r="H317" t="str">
            <v>96080107</v>
          </cell>
          <cell r="I317">
            <v>96</v>
          </cell>
          <cell r="J317" t="str">
            <v>จังหวัดนราธิวาส</v>
          </cell>
          <cell r="K317">
            <v>9608</v>
          </cell>
          <cell r="L317" t="str">
            <v>แว้ง</v>
          </cell>
          <cell r="M317">
            <v>960801</v>
          </cell>
          <cell r="N317" t="str">
            <v>แว้ง</v>
          </cell>
          <cell r="O317" t="str">
            <v>ใต้</v>
          </cell>
          <cell r="P317" t="str">
            <v>07</v>
          </cell>
          <cell r="Q317" t="str">
            <v>โรงพยาบาลชุมชน</v>
          </cell>
          <cell r="R317">
            <v>4</v>
          </cell>
          <cell r="S317">
            <v>30</v>
          </cell>
          <cell r="T317" t="str">
            <v>30</v>
          </cell>
          <cell r="U317" t="str">
            <v>21</v>
          </cell>
          <cell r="V317" t="str">
            <v>2.1 ทุติยภูมิระดับต้น</v>
          </cell>
        </row>
        <row r="318">
          <cell r="A318" t="str">
            <v>08</v>
          </cell>
          <cell r="B318" t="str">
            <v>21002</v>
          </cell>
          <cell r="C318" t="str">
            <v>กระทรวงสาธารณสุข สำนักงานปลัดกระทรวงสาธารณสุข</v>
          </cell>
          <cell r="D318" t="str">
            <v>001144100</v>
          </cell>
          <cell r="E318" t="str">
            <v>11441</v>
          </cell>
          <cell r="F318" t="str">
            <v>รพช.สุคิริน</v>
          </cell>
          <cell r="G318" t="str">
            <v>โรงพยาบาลชุมชนสุคิริน</v>
          </cell>
          <cell r="H318" t="str">
            <v>96090106</v>
          </cell>
          <cell r="I318">
            <v>96</v>
          </cell>
          <cell r="J318" t="str">
            <v>จังหวัดนราธิวาส</v>
          </cell>
          <cell r="K318">
            <v>9609</v>
          </cell>
          <cell r="L318" t="str">
            <v>สุคิริน</v>
          </cell>
          <cell r="M318">
            <v>960901</v>
          </cell>
          <cell r="N318" t="str">
            <v>มาโมง</v>
          </cell>
          <cell r="O318" t="str">
            <v>ใต้</v>
          </cell>
          <cell r="P318" t="str">
            <v>07</v>
          </cell>
          <cell r="Q318" t="str">
            <v>โรงพยาบาลชุมชน</v>
          </cell>
          <cell r="R318">
            <v>5</v>
          </cell>
          <cell r="S318">
            <v>38</v>
          </cell>
          <cell r="T318" t="str">
            <v>10</v>
          </cell>
          <cell r="U318" t="str">
            <v>21</v>
          </cell>
          <cell r="V318" t="str">
            <v>2.1 ทุติยภูมิระดับต้น</v>
          </cell>
        </row>
        <row r="319">
          <cell r="A319" t="str">
            <v>08</v>
          </cell>
          <cell r="B319" t="str">
            <v>21002</v>
          </cell>
          <cell r="C319" t="str">
            <v>กระทรวงสาธารณสุข สำนักงานปลัดกระทรวงสาธารณสุข</v>
          </cell>
          <cell r="D319" t="str">
            <v>001144200</v>
          </cell>
          <cell r="E319" t="str">
            <v>11442</v>
          </cell>
          <cell r="F319" t="str">
            <v>รพช.สุไหงปาดี</v>
          </cell>
          <cell r="G319" t="str">
            <v>โรงพยาบาลชุมชนสุไหงปาดี</v>
          </cell>
          <cell r="H319" t="str">
            <v>96110101</v>
          </cell>
          <cell r="I319">
            <v>96</v>
          </cell>
          <cell r="J319" t="str">
            <v>จังหวัดนราธิวาส</v>
          </cell>
          <cell r="K319">
            <v>9611</v>
          </cell>
          <cell r="L319" t="str">
            <v>สุไหงปาดี</v>
          </cell>
          <cell r="M319">
            <v>961101</v>
          </cell>
          <cell r="N319" t="str">
            <v>ปะลุรู</v>
          </cell>
          <cell r="O319" t="str">
            <v>ใต้</v>
          </cell>
          <cell r="P319" t="str">
            <v>07</v>
          </cell>
          <cell r="Q319" t="str">
            <v>โรงพยาบาลชุมชน</v>
          </cell>
          <cell r="R319">
            <v>4</v>
          </cell>
          <cell r="S319">
            <v>42</v>
          </cell>
          <cell r="T319" t="str">
            <v>30</v>
          </cell>
          <cell r="U319" t="str">
            <v>21</v>
          </cell>
          <cell r="V319" t="str">
            <v>2.1 ทุติยภูมิระดับต้น</v>
          </cell>
        </row>
        <row r="320">
          <cell r="A320" t="str">
            <v>08</v>
          </cell>
          <cell r="B320" t="str">
            <v>21002</v>
          </cell>
          <cell r="C320" t="str">
            <v>กระทรวงสาธารณสุข สำนักงานปลัดกระทรวงสาธารณสุข</v>
          </cell>
          <cell r="D320" t="str">
            <v>001381800</v>
          </cell>
          <cell r="E320" t="str">
            <v>13818</v>
          </cell>
          <cell r="F320" t="str">
            <v>รพช.จะแนะ</v>
          </cell>
          <cell r="G320" t="str">
            <v>โรงพยาบาลชุมชนจะแนะ</v>
          </cell>
          <cell r="H320" t="str">
            <v>96120102</v>
          </cell>
          <cell r="I320">
            <v>96</v>
          </cell>
          <cell r="J320" t="str">
            <v>จังหวัดนราธิวาส</v>
          </cell>
          <cell r="K320">
            <v>9612</v>
          </cell>
          <cell r="L320" t="str">
            <v>จะแนะ</v>
          </cell>
          <cell r="M320">
            <v>961201</v>
          </cell>
          <cell r="N320" t="str">
            <v>จะแนะ</v>
          </cell>
          <cell r="O320" t="str">
            <v>ใต้</v>
          </cell>
          <cell r="P320" t="str">
            <v>07</v>
          </cell>
          <cell r="Q320" t="str">
            <v>โรงพยาบาลชุมชน</v>
          </cell>
          <cell r="R320">
            <v>4</v>
          </cell>
          <cell r="S320">
            <v>39</v>
          </cell>
          <cell r="T320" t="str">
            <v>10</v>
          </cell>
          <cell r="U320" t="str">
            <v>21</v>
          </cell>
          <cell r="V320" t="str">
            <v>2.1 ทุติยภูมิระดับต้น</v>
          </cell>
        </row>
        <row r="321">
          <cell r="A321" t="str">
            <v>08</v>
          </cell>
          <cell r="B321" t="str">
            <v>21002</v>
          </cell>
          <cell r="C321" t="str">
            <v>กระทรวงสาธารณสุข สำนักงานปลัดกระทรวงสาธารณสุข</v>
          </cell>
          <cell r="D321" t="str">
            <v>001501000</v>
          </cell>
          <cell r="E321" t="str">
            <v>15010</v>
          </cell>
          <cell r="F321" t="str">
            <v>รพช.เจาะไอร้อง</v>
          </cell>
          <cell r="G321" t="str">
            <v>โรงพยาบาลชุมชนเจาะไอร้อง</v>
          </cell>
          <cell r="H321" t="str">
            <v>96130101</v>
          </cell>
          <cell r="I321">
            <v>96</v>
          </cell>
          <cell r="J321" t="str">
            <v>จังหวัดนราธิวาส</v>
          </cell>
          <cell r="K321">
            <v>9613</v>
          </cell>
          <cell r="L321" t="str">
            <v>เจาะไอร้อง</v>
          </cell>
          <cell r="M321">
            <v>961301</v>
          </cell>
          <cell r="N321" t="str">
            <v>จวบ</v>
          </cell>
          <cell r="O321" t="str">
            <v>ใต้</v>
          </cell>
          <cell r="P321" t="str">
            <v>07</v>
          </cell>
          <cell r="Q321" t="str">
            <v>โรงพยาบาลชุมชน</v>
          </cell>
          <cell r="R321">
            <v>4</v>
          </cell>
          <cell r="S321">
            <v>34</v>
          </cell>
          <cell r="T321" t="str">
            <v>10</v>
          </cell>
          <cell r="U321" t="str">
            <v>21</v>
          </cell>
          <cell r="V321" t="str">
            <v>2.1 ทุติยภูมิระดับต้น</v>
          </cell>
        </row>
        <row r="322">
          <cell r="A322" t="str">
            <v>08</v>
          </cell>
          <cell r="B322" t="str">
            <v>21002</v>
          </cell>
          <cell r="C322" t="str">
            <v>กระทรวงสาธารณสุข สำนักงานปลัดกระทรวงสาธารณสุข</v>
          </cell>
          <cell r="D322" t="str">
            <v>002377100</v>
          </cell>
          <cell r="E322" t="str">
            <v>23771</v>
          </cell>
          <cell r="F322" t="str">
            <v>รพช.ยี่งอเฉลิมพระเกียรติ 80 พรรษา</v>
          </cell>
          <cell r="G322" t="str">
            <v>โรงพยาบาลชุมชนยี่งอเฉลิมพระเกียรติ 80 พรรษา</v>
          </cell>
          <cell r="H322" t="str">
            <v>96040104</v>
          </cell>
          <cell r="I322">
            <v>96</v>
          </cell>
          <cell r="J322" t="str">
            <v>จังหวัดนราธิวาส</v>
          </cell>
          <cell r="K322">
            <v>9604</v>
          </cell>
          <cell r="L322" t="str">
            <v>ยี่งอ</v>
          </cell>
          <cell r="M322">
            <v>960401</v>
          </cell>
          <cell r="N322" t="str">
            <v>ยี่งอ</v>
          </cell>
          <cell r="O322" t="str">
            <v>ใต้</v>
          </cell>
          <cell r="P322" t="str">
            <v>07</v>
          </cell>
          <cell r="Q322" t="str">
            <v>โรงพยาบาลชุมชน</v>
          </cell>
          <cell r="R322">
            <v>5</v>
          </cell>
          <cell r="S322">
            <v>10</v>
          </cell>
          <cell r="T322" t="str">
            <v>30</v>
          </cell>
          <cell r="U322" t="str">
            <v>21</v>
          </cell>
          <cell r="V322" t="str">
            <v>2.1 ทุติยภูมิระดับต้น</v>
          </cell>
        </row>
        <row r="323">
          <cell r="A323" t="str">
            <v>09</v>
          </cell>
          <cell r="B323" t="str">
            <v>21002</v>
          </cell>
          <cell r="C323" t="str">
            <v>กระทรวงสาธารณสุข สำนักงานปลัดกระทรวงสาธารณสุข</v>
          </cell>
          <cell r="D323" t="str">
            <v>001066200</v>
          </cell>
          <cell r="E323" t="str">
            <v>10662</v>
          </cell>
          <cell r="F323" t="str">
            <v>รพศ.ชลบุรี</v>
          </cell>
          <cell r="G323" t="str">
            <v>โรงพยาบาลศูนย์ชลบุรี</v>
          </cell>
          <cell r="H323" t="str">
            <v>20010502</v>
          </cell>
          <cell r="I323">
            <v>20</v>
          </cell>
          <cell r="J323" t="str">
            <v>จังหวัดชลบุรี</v>
          </cell>
          <cell r="K323">
            <v>2001</v>
          </cell>
          <cell r="L323" t="str">
            <v>เมืองชลบุรี</v>
          </cell>
          <cell r="M323">
            <v>200105</v>
          </cell>
          <cell r="N323" t="str">
            <v>บ้านสวน</v>
          </cell>
          <cell r="O323" t="str">
            <v>ตะวันออก</v>
          </cell>
          <cell r="P323" t="str">
            <v>05</v>
          </cell>
          <cell r="Q323" t="str">
            <v>โรงพยาบาลศูนย์</v>
          </cell>
          <cell r="R323">
            <v>1</v>
          </cell>
          <cell r="S323">
            <v>825</v>
          </cell>
          <cell r="T323" t="str">
            <v>832</v>
          </cell>
          <cell r="U323" t="str">
            <v>31</v>
          </cell>
          <cell r="V323" t="str">
            <v>3.1 ตติยภูมิ</v>
          </cell>
        </row>
        <row r="324">
          <cell r="A324" t="str">
            <v>09</v>
          </cell>
          <cell r="B324" t="str">
            <v>21002</v>
          </cell>
          <cell r="C324" t="str">
            <v>กระทรวงสาธารณสุข สำนักงานปลัดกระทรวงสาธารณสุข</v>
          </cell>
          <cell r="D324" t="str">
            <v>001081700</v>
          </cell>
          <cell r="E324" t="str">
            <v>10817</v>
          </cell>
          <cell r="F324" t="str">
            <v>รพช.บ้านบึง</v>
          </cell>
          <cell r="G324" t="str">
            <v>โรงพยาบาลชุมชนบ้านบึง</v>
          </cell>
          <cell r="H324" t="str">
            <v>20020101</v>
          </cell>
          <cell r="I324">
            <v>20</v>
          </cell>
          <cell r="J324" t="str">
            <v>จังหวัดชลบุรี</v>
          </cell>
          <cell r="K324">
            <v>2002</v>
          </cell>
          <cell r="L324" t="str">
            <v>บ้านบึง</v>
          </cell>
          <cell r="M324">
            <v>200201</v>
          </cell>
          <cell r="N324" t="str">
            <v>บ้านบึง</v>
          </cell>
          <cell r="O324" t="str">
            <v>ตะวันออก</v>
          </cell>
          <cell r="P324" t="str">
            <v>07</v>
          </cell>
          <cell r="Q324" t="str">
            <v>โรงพยาบาลชุมชน</v>
          </cell>
          <cell r="R324">
            <v>4</v>
          </cell>
          <cell r="S324">
            <v>90</v>
          </cell>
          <cell r="T324" t="str">
            <v>90</v>
          </cell>
          <cell r="U324" t="str">
            <v>22</v>
          </cell>
          <cell r="V324" t="str">
            <v>2.2 ทุติยภูมิระดับกลาง</v>
          </cell>
        </row>
        <row r="325">
          <cell r="A325" t="str">
            <v>09</v>
          </cell>
          <cell r="B325" t="str">
            <v>21002</v>
          </cell>
          <cell r="C325" t="str">
            <v>กระทรวงสาธารณสุข สำนักงานปลัดกระทรวงสาธารณสุข</v>
          </cell>
          <cell r="D325" t="str">
            <v>001081800</v>
          </cell>
          <cell r="E325" t="str">
            <v>10818</v>
          </cell>
          <cell r="F325" t="str">
            <v>รพช.หนองใหญ่</v>
          </cell>
          <cell r="G325" t="str">
            <v>โรงพยาบาลชุมชนหนองใหญ่</v>
          </cell>
          <cell r="H325" t="str">
            <v>20030101</v>
          </cell>
          <cell r="I325">
            <v>20</v>
          </cell>
          <cell r="J325" t="str">
            <v>จังหวัดชลบุรี</v>
          </cell>
          <cell r="K325">
            <v>2003</v>
          </cell>
          <cell r="L325" t="str">
            <v>หนองใหญ่</v>
          </cell>
          <cell r="M325">
            <v>200301</v>
          </cell>
          <cell r="N325" t="str">
            <v>หนองใหญ่</v>
          </cell>
          <cell r="O325" t="str">
            <v>ตะวันออก</v>
          </cell>
          <cell r="P325" t="str">
            <v>07</v>
          </cell>
          <cell r="Q325" t="str">
            <v>โรงพยาบาลชุมชน</v>
          </cell>
          <cell r="R325">
            <v>4</v>
          </cell>
          <cell r="S325">
            <v>32</v>
          </cell>
          <cell r="T325" t="str">
            <v>30</v>
          </cell>
          <cell r="U325" t="str">
            <v>21</v>
          </cell>
          <cell r="V325" t="str">
            <v>2.1 ทุติยภูมิระดับต้น</v>
          </cell>
        </row>
        <row r="326">
          <cell r="A326" t="str">
            <v>09</v>
          </cell>
          <cell r="B326" t="str">
            <v>21002</v>
          </cell>
          <cell r="C326" t="str">
            <v>กระทรวงสาธารณสุข สำนักงานปลัดกระทรวงสาธารณสุข</v>
          </cell>
          <cell r="D326" t="str">
            <v>001081900</v>
          </cell>
          <cell r="E326" t="str">
            <v>10819</v>
          </cell>
          <cell r="F326" t="str">
            <v>รพช.บางละมุง</v>
          </cell>
          <cell r="G326" t="str">
            <v>โรงพยาบาลชุมชนบางละมุง</v>
          </cell>
          <cell r="H326" t="str">
            <v>20040805</v>
          </cell>
          <cell r="I326">
            <v>20</v>
          </cell>
          <cell r="J326" t="str">
            <v>จังหวัดชลบุรี</v>
          </cell>
          <cell r="K326">
            <v>2004</v>
          </cell>
          <cell r="L326" t="str">
            <v>บางละมุง</v>
          </cell>
          <cell r="M326">
            <v>200408</v>
          </cell>
          <cell r="N326" t="str">
            <v>นาเกลือ</v>
          </cell>
          <cell r="O326" t="str">
            <v>ตะวันออก</v>
          </cell>
          <cell r="P326" t="str">
            <v>07</v>
          </cell>
          <cell r="Q326" t="str">
            <v>โรงพยาบาลชุมชน</v>
          </cell>
          <cell r="R326">
            <v>4</v>
          </cell>
          <cell r="S326">
            <v>120</v>
          </cell>
          <cell r="T326" t="str">
            <v>120</v>
          </cell>
          <cell r="U326" t="str">
            <v>23</v>
          </cell>
          <cell r="V326" t="str">
            <v>2.3 ทุติยภูมิระดับสูง</v>
          </cell>
        </row>
        <row r="327">
          <cell r="A327" t="str">
            <v>09</v>
          </cell>
          <cell r="B327" t="str">
            <v>21002</v>
          </cell>
          <cell r="C327" t="str">
            <v>กระทรวงสาธารณสุข สำนักงานปลัดกระทรวงสาธารณสุข</v>
          </cell>
          <cell r="D327" t="str">
            <v>001082000</v>
          </cell>
          <cell r="E327" t="str">
            <v>10820</v>
          </cell>
          <cell r="F327" t="str">
            <v>รพช.วัดญาณสังวราราม</v>
          </cell>
          <cell r="G327" t="str">
            <v>โรงพยาบาลชุมชนวัดญาณสังวราราม</v>
          </cell>
          <cell r="H327" t="str">
            <v>20040611</v>
          </cell>
          <cell r="I327">
            <v>20</v>
          </cell>
          <cell r="J327" t="str">
            <v>จังหวัดชลบุรี</v>
          </cell>
          <cell r="K327">
            <v>2004</v>
          </cell>
          <cell r="L327" t="str">
            <v>บางละมุง</v>
          </cell>
          <cell r="M327">
            <v>200406</v>
          </cell>
          <cell r="N327" t="str">
            <v>ห้วยใหญ่</v>
          </cell>
          <cell r="O327" t="str">
            <v>ตะวันออก</v>
          </cell>
          <cell r="P327" t="str">
            <v>07</v>
          </cell>
          <cell r="Q327" t="str">
            <v>โรงพยาบาลชุมชน</v>
          </cell>
          <cell r="R327">
            <v>5</v>
          </cell>
          <cell r="S327">
            <v>22</v>
          </cell>
          <cell r="T327" t="str">
            <v>30</v>
          </cell>
          <cell r="U327" t="str">
            <v>21</v>
          </cell>
          <cell r="V327" t="str">
            <v>2.1 ทุติยภูมิระดับต้น</v>
          </cell>
        </row>
        <row r="328">
          <cell r="A328" t="str">
            <v>09</v>
          </cell>
          <cell r="B328" t="str">
            <v>21002</v>
          </cell>
          <cell r="C328" t="str">
            <v>กระทรวงสาธารณสุข สำนักงานปลัดกระทรวงสาธารณสุข</v>
          </cell>
          <cell r="D328" t="str">
            <v>001082100</v>
          </cell>
          <cell r="E328" t="str">
            <v>10821</v>
          </cell>
          <cell r="F328" t="str">
            <v>รพช.พานทอง</v>
          </cell>
          <cell r="G328" t="str">
            <v>โรงพยาบาลชุมชนพานทอง</v>
          </cell>
          <cell r="H328" t="str">
            <v>20050108</v>
          </cell>
          <cell r="I328">
            <v>20</v>
          </cell>
          <cell r="J328" t="str">
            <v>จังหวัดชลบุรี</v>
          </cell>
          <cell r="K328">
            <v>2005</v>
          </cell>
          <cell r="L328" t="str">
            <v>พานทอง</v>
          </cell>
          <cell r="M328">
            <v>200501</v>
          </cell>
          <cell r="N328" t="str">
            <v>พานทอง</v>
          </cell>
          <cell r="O328" t="str">
            <v>ตะวันออก</v>
          </cell>
          <cell r="P328" t="str">
            <v>07</v>
          </cell>
          <cell r="Q328" t="str">
            <v>โรงพยาบาลชุมชน</v>
          </cell>
          <cell r="R328">
            <v>4</v>
          </cell>
          <cell r="S328">
            <v>101</v>
          </cell>
          <cell r="T328" t="str">
            <v>60</v>
          </cell>
          <cell r="U328" t="str">
            <v>21</v>
          </cell>
          <cell r="V328" t="str">
            <v>2.1 ทุติยภูมิระดับต้น</v>
          </cell>
        </row>
        <row r="329">
          <cell r="A329" t="str">
            <v>09</v>
          </cell>
          <cell r="B329" t="str">
            <v>21002</v>
          </cell>
          <cell r="C329" t="str">
            <v>กระทรวงสาธารณสุข สำนักงานปลัดกระทรวงสาธารณสุข</v>
          </cell>
          <cell r="D329" t="str">
            <v>001082200</v>
          </cell>
          <cell r="E329" t="str">
            <v>10822</v>
          </cell>
          <cell r="F329" t="str">
            <v>รพช.พนัสนิคม</v>
          </cell>
          <cell r="G329" t="str">
            <v>โรงพยาบาลชุมชนพนัสนิคม</v>
          </cell>
          <cell r="H329" t="str">
            <v>20060901</v>
          </cell>
          <cell r="I329">
            <v>20</v>
          </cell>
          <cell r="J329" t="str">
            <v>จังหวัดชลบุรี</v>
          </cell>
          <cell r="K329">
            <v>2006</v>
          </cell>
          <cell r="L329" t="str">
            <v>พนัสนิคม</v>
          </cell>
          <cell r="M329">
            <v>200609</v>
          </cell>
          <cell r="N329" t="str">
            <v>กุฎโง้ง</v>
          </cell>
          <cell r="O329" t="str">
            <v>ตะวันออก</v>
          </cell>
          <cell r="P329" t="str">
            <v>07</v>
          </cell>
          <cell r="Q329" t="str">
            <v>โรงพยาบาลชุมชน</v>
          </cell>
          <cell r="R329">
            <v>4</v>
          </cell>
          <cell r="S329">
            <v>127</v>
          </cell>
          <cell r="T329" t="str">
            <v>120</v>
          </cell>
          <cell r="U329" t="str">
            <v>22</v>
          </cell>
          <cell r="V329" t="str">
            <v>2.2 ทุติยภูมิระดับกลาง</v>
          </cell>
        </row>
        <row r="330">
          <cell r="A330" t="str">
            <v>09</v>
          </cell>
          <cell r="B330" t="str">
            <v>21002</v>
          </cell>
          <cell r="C330" t="str">
            <v>กระทรวงสาธารณสุข สำนักงานปลัดกระทรวงสาธารณสุข</v>
          </cell>
          <cell r="D330" t="str">
            <v>001082300</v>
          </cell>
          <cell r="E330" t="str">
            <v>10823</v>
          </cell>
          <cell r="F330" t="str">
            <v>รพช.อ่าวอุดม</v>
          </cell>
          <cell r="G330" t="str">
            <v>โรงพยาบาลชุมชนอ่าวอุดม</v>
          </cell>
          <cell r="H330" t="str">
            <v>20070307</v>
          </cell>
          <cell r="I330">
            <v>20</v>
          </cell>
          <cell r="J330" t="str">
            <v>จังหวัดชลบุรี</v>
          </cell>
          <cell r="K330">
            <v>2007</v>
          </cell>
          <cell r="L330" t="str">
            <v>ศรีราชา</v>
          </cell>
          <cell r="M330">
            <v>200703</v>
          </cell>
          <cell r="N330" t="str">
            <v>ทุ่งสุขลา</v>
          </cell>
          <cell r="O330" t="str">
            <v>ตะวันออก</v>
          </cell>
          <cell r="P330" t="str">
            <v>07</v>
          </cell>
          <cell r="Q330" t="str">
            <v>โรงพยาบาลชุมชน</v>
          </cell>
          <cell r="R330">
            <v>4</v>
          </cell>
          <cell r="S330">
            <v>90</v>
          </cell>
          <cell r="T330" t="str">
            <v>90</v>
          </cell>
          <cell r="U330" t="str">
            <v>22</v>
          </cell>
          <cell r="V330" t="str">
            <v>2.2 ทุติยภูมิระดับกลาง</v>
          </cell>
        </row>
        <row r="331">
          <cell r="A331" t="str">
            <v>09</v>
          </cell>
          <cell r="B331" t="str">
            <v>21002</v>
          </cell>
          <cell r="C331" t="str">
            <v>กระทรวงสาธารณสุข สำนักงานปลัดกระทรวงสาธารณสุข</v>
          </cell>
          <cell r="D331" t="str">
            <v>001082400</v>
          </cell>
          <cell r="E331" t="str">
            <v>10824</v>
          </cell>
          <cell r="F331" t="str">
            <v>รพช.เกาะสีชัง</v>
          </cell>
          <cell r="G331" t="str">
            <v>โรงพยาบาลชุมชนเกาะสีชัง</v>
          </cell>
          <cell r="H331" t="str">
            <v>20080101</v>
          </cell>
          <cell r="I331">
            <v>20</v>
          </cell>
          <cell r="J331" t="str">
            <v>จังหวัดชลบุรี</v>
          </cell>
          <cell r="K331">
            <v>2008</v>
          </cell>
          <cell r="L331" t="str">
            <v>เกาะสีชัง</v>
          </cell>
          <cell r="M331">
            <v>200801</v>
          </cell>
          <cell r="N331" t="str">
            <v>ท่าเทววงษ์</v>
          </cell>
          <cell r="O331" t="str">
            <v>ตะวันออก</v>
          </cell>
          <cell r="P331" t="str">
            <v>07</v>
          </cell>
          <cell r="Q331" t="str">
            <v>โรงพยาบาลชุมชน</v>
          </cell>
          <cell r="R331">
            <v>5</v>
          </cell>
          <cell r="S331">
            <v>30</v>
          </cell>
          <cell r="T331" t="str">
            <v>30</v>
          </cell>
          <cell r="U331" t="str">
            <v>21</v>
          </cell>
          <cell r="V331" t="str">
            <v>2.1 ทุติยภูมิระดับต้น</v>
          </cell>
        </row>
        <row r="332">
          <cell r="A332" t="str">
            <v>09</v>
          </cell>
          <cell r="B332" t="str">
            <v>21002</v>
          </cell>
          <cell r="C332" t="str">
            <v>กระทรวงสาธารณสุข สำนักงานปลัดกระทรวงสาธารณสุข</v>
          </cell>
          <cell r="D332" t="str">
            <v>001082500</v>
          </cell>
          <cell r="E332" t="str">
            <v>10825</v>
          </cell>
          <cell r="F332" t="str">
            <v>รพช.สัตหีบกม10</v>
          </cell>
          <cell r="G332" t="str">
            <v>โรงพยาบาลชุมชนสัตหีบกม10</v>
          </cell>
          <cell r="H332" t="str">
            <v>20090301</v>
          </cell>
          <cell r="I332">
            <v>20</v>
          </cell>
          <cell r="J332" t="str">
            <v>จังหวัดชลบุรี</v>
          </cell>
          <cell r="K332">
            <v>2009</v>
          </cell>
          <cell r="L332" t="str">
            <v>สัตหีบ</v>
          </cell>
          <cell r="M332">
            <v>200903</v>
          </cell>
          <cell r="N332" t="str">
            <v>พลูตาหลวง</v>
          </cell>
          <cell r="O332" t="str">
            <v>ตะวันออก</v>
          </cell>
          <cell r="P332" t="str">
            <v>07</v>
          </cell>
          <cell r="Q332" t="str">
            <v>โรงพยาบาลชุมชน</v>
          </cell>
          <cell r="R332">
            <v>4</v>
          </cell>
          <cell r="S332">
            <v>40</v>
          </cell>
          <cell r="T332" t="str">
            <v>60</v>
          </cell>
          <cell r="U332" t="str">
            <v>21</v>
          </cell>
          <cell r="V332" t="str">
            <v>2.1 ทุติยภูมิระดับต้น</v>
          </cell>
        </row>
        <row r="333">
          <cell r="A333" t="str">
            <v>09</v>
          </cell>
          <cell r="B333" t="str">
            <v>21002</v>
          </cell>
          <cell r="C333" t="str">
            <v>กระทรวงสาธารณสุข สำนักงานปลัดกระทรวงสาธารณสุข</v>
          </cell>
          <cell r="D333" t="str">
            <v>001082600</v>
          </cell>
          <cell r="E333" t="str">
            <v>10826</v>
          </cell>
          <cell r="F333" t="str">
            <v>รพช.บ่อทอง</v>
          </cell>
          <cell r="G333" t="str">
            <v>โรงพยาบาลชุมชนบ่อทอง</v>
          </cell>
          <cell r="H333" t="str">
            <v>20100101</v>
          </cell>
          <cell r="I333">
            <v>20</v>
          </cell>
          <cell r="J333" t="str">
            <v>จังหวัดชลบุรี</v>
          </cell>
          <cell r="K333">
            <v>2010</v>
          </cell>
          <cell r="L333" t="str">
            <v>บ่อทอง</v>
          </cell>
          <cell r="M333">
            <v>201001</v>
          </cell>
          <cell r="N333" t="str">
            <v>บ่อทอง</v>
          </cell>
          <cell r="O333" t="str">
            <v>ตะวันออก</v>
          </cell>
          <cell r="P333" t="str">
            <v>07</v>
          </cell>
          <cell r="Q333" t="str">
            <v>โรงพยาบาลชุมชน</v>
          </cell>
          <cell r="R333">
            <v>4</v>
          </cell>
          <cell r="S333">
            <v>60</v>
          </cell>
          <cell r="T333" t="str">
            <v>60</v>
          </cell>
          <cell r="U333" t="str">
            <v>21</v>
          </cell>
          <cell r="V333" t="str">
            <v>2.1 ทุติยภูมิระดับต้น</v>
          </cell>
        </row>
        <row r="334">
          <cell r="A334" t="str">
            <v>09</v>
          </cell>
          <cell r="B334" t="str">
            <v>21002</v>
          </cell>
          <cell r="C334" t="str">
            <v>กระทรวงสาธารณสุข สำนักงานปลัดกระทรวงสาธารณสุข</v>
          </cell>
          <cell r="D334" t="str">
            <v>001066300</v>
          </cell>
          <cell r="E334" t="str">
            <v>10663</v>
          </cell>
          <cell r="F334" t="str">
            <v>รพศ.ระยอง</v>
          </cell>
          <cell r="G334" t="str">
            <v>โรงพยาบาลศูนย์ระยอง</v>
          </cell>
          <cell r="H334" t="str">
            <v>21010100</v>
          </cell>
          <cell r="I334">
            <v>21</v>
          </cell>
          <cell r="J334" t="str">
            <v>จังหวัดระยอง</v>
          </cell>
          <cell r="K334">
            <v>2101</v>
          </cell>
          <cell r="L334" t="str">
            <v>เมืองระยอง</v>
          </cell>
          <cell r="M334">
            <v>210101</v>
          </cell>
          <cell r="N334" t="str">
            <v>ท่าประดู่</v>
          </cell>
          <cell r="O334" t="str">
            <v>ตะวันออก</v>
          </cell>
          <cell r="P334" t="str">
            <v>05</v>
          </cell>
          <cell r="Q334" t="str">
            <v>โรงพยาบาลศูนย์</v>
          </cell>
          <cell r="R334">
            <v>1</v>
          </cell>
          <cell r="S334">
            <v>555</v>
          </cell>
          <cell r="T334" t="str">
            <v>555</v>
          </cell>
          <cell r="U334" t="str">
            <v>31</v>
          </cell>
          <cell r="V334" t="str">
            <v>3.1 ตติยภูมิ</v>
          </cell>
        </row>
        <row r="335">
          <cell r="A335" t="str">
            <v>09</v>
          </cell>
          <cell r="B335" t="str">
            <v>21002</v>
          </cell>
          <cell r="C335" t="str">
            <v>กระทรวงสาธารณสุข สำนักงานปลัดกระทรวงสาธารณสุข</v>
          </cell>
          <cell r="D335" t="str">
            <v>001082700</v>
          </cell>
          <cell r="E335" t="str">
            <v>10827</v>
          </cell>
          <cell r="F335" t="str">
            <v>รพช.มาบตาพุด</v>
          </cell>
          <cell r="G335" t="str">
            <v>โรงพยาบาลชุมชนมาบตาพุด</v>
          </cell>
          <cell r="H335" t="str">
            <v>21011300</v>
          </cell>
          <cell r="I335">
            <v>21</v>
          </cell>
          <cell r="J335" t="str">
            <v>จังหวัดระยอง</v>
          </cell>
          <cell r="K335">
            <v>2101</v>
          </cell>
          <cell r="L335" t="str">
            <v>เมืองระยอง</v>
          </cell>
          <cell r="M335">
            <v>210113</v>
          </cell>
          <cell r="N335" t="str">
            <v>ห้วยโป่ง</v>
          </cell>
          <cell r="O335" t="str">
            <v>ตะวันออก</v>
          </cell>
          <cell r="P335" t="str">
            <v>07</v>
          </cell>
          <cell r="Q335" t="str">
            <v>โรงพยาบาลชุมชน</v>
          </cell>
          <cell r="R335">
            <v>5</v>
          </cell>
          <cell r="S335">
            <v>30</v>
          </cell>
          <cell r="T335" t="str">
            <v>38</v>
          </cell>
          <cell r="U335" t="str">
            <v>22</v>
          </cell>
          <cell r="V335" t="str">
            <v>2.2 ทุติยภูมิระดับกลาง</v>
          </cell>
        </row>
        <row r="336">
          <cell r="A336" t="str">
            <v>09</v>
          </cell>
          <cell r="B336" t="str">
            <v>21002</v>
          </cell>
          <cell r="C336" t="str">
            <v>กระทรวงสาธารณสุข สำนักงานปลัดกระทรวงสาธารณสุข</v>
          </cell>
          <cell r="D336" t="str">
            <v>001082800</v>
          </cell>
          <cell r="E336" t="str">
            <v>10828</v>
          </cell>
          <cell r="F336" t="str">
            <v>รพช.บ้านฉาง</v>
          </cell>
          <cell r="G336" t="str">
            <v>โรงพยาบาลชุมชนบ้านฉาง</v>
          </cell>
          <cell r="H336" t="str">
            <v>21020201</v>
          </cell>
          <cell r="I336">
            <v>21</v>
          </cell>
          <cell r="J336" t="str">
            <v>จังหวัดระยอง</v>
          </cell>
          <cell r="K336">
            <v>2102</v>
          </cell>
          <cell r="L336" t="str">
            <v>บ้านฉาง</v>
          </cell>
          <cell r="M336">
            <v>210202</v>
          </cell>
          <cell r="N336" t="str">
            <v>พลา</v>
          </cell>
          <cell r="O336" t="str">
            <v>ตะวันออก</v>
          </cell>
          <cell r="P336" t="str">
            <v>07</v>
          </cell>
          <cell r="Q336" t="str">
            <v>โรงพยาบาลชุมชน</v>
          </cell>
          <cell r="R336">
            <v>4</v>
          </cell>
          <cell r="S336">
            <v>120</v>
          </cell>
          <cell r="T336" t="str">
            <v>70</v>
          </cell>
          <cell r="U336" t="str">
            <v>22</v>
          </cell>
          <cell r="V336" t="str">
            <v>2.2 ทุติยภูมิระดับกลาง</v>
          </cell>
        </row>
        <row r="337">
          <cell r="A337" t="str">
            <v>09</v>
          </cell>
          <cell r="B337" t="str">
            <v>21002</v>
          </cell>
          <cell r="C337" t="str">
            <v>กระทรวงสาธารณสุข สำนักงานปลัดกระทรวงสาธารณสุข</v>
          </cell>
          <cell r="D337" t="str">
            <v>001082900</v>
          </cell>
          <cell r="E337" t="str">
            <v>10829</v>
          </cell>
          <cell r="F337" t="str">
            <v>รพช.แกลง</v>
          </cell>
          <cell r="G337" t="str">
            <v>โรงพยาบาลชุมชนแกลง</v>
          </cell>
          <cell r="H337" t="str">
            <v>21030100</v>
          </cell>
          <cell r="I337">
            <v>21</v>
          </cell>
          <cell r="J337" t="str">
            <v>จังหวัดระยอง</v>
          </cell>
          <cell r="K337">
            <v>2103</v>
          </cell>
          <cell r="L337" t="str">
            <v>แกลง</v>
          </cell>
          <cell r="M337">
            <v>210301</v>
          </cell>
          <cell r="N337" t="str">
            <v>ทางเกวียน</v>
          </cell>
          <cell r="O337" t="str">
            <v>ตะวันออก</v>
          </cell>
          <cell r="P337" t="str">
            <v>07</v>
          </cell>
          <cell r="Q337" t="str">
            <v>โรงพยาบาลชุมชน</v>
          </cell>
          <cell r="R337">
            <v>4</v>
          </cell>
          <cell r="S337">
            <v>167</v>
          </cell>
          <cell r="T337" t="str">
            <v>158</v>
          </cell>
          <cell r="U337" t="str">
            <v>23</v>
          </cell>
          <cell r="V337" t="str">
            <v>2.3 ทุติยภูมิระดับสูง</v>
          </cell>
        </row>
        <row r="338">
          <cell r="A338" t="str">
            <v>09</v>
          </cell>
          <cell r="B338" t="str">
            <v>21002</v>
          </cell>
          <cell r="C338" t="str">
            <v>กระทรวงสาธารณสุข สำนักงานปลัดกระทรวงสาธารณสุข</v>
          </cell>
          <cell r="D338" t="str">
            <v>001083000</v>
          </cell>
          <cell r="E338" t="str">
            <v>10830</v>
          </cell>
          <cell r="F338" t="str">
            <v>รพช.วังจันทร์</v>
          </cell>
          <cell r="G338" t="str">
            <v>โรงพยาบาลชุมชนวังจันทร์</v>
          </cell>
          <cell r="H338" t="str">
            <v>21040203</v>
          </cell>
          <cell r="I338">
            <v>21</v>
          </cell>
          <cell r="J338" t="str">
            <v>จังหวัดระยอง</v>
          </cell>
          <cell r="K338">
            <v>2104</v>
          </cell>
          <cell r="L338" t="str">
            <v>วังจันทร์</v>
          </cell>
          <cell r="M338">
            <v>210402</v>
          </cell>
          <cell r="N338" t="str">
            <v>ชุมแสง</v>
          </cell>
          <cell r="O338" t="str">
            <v>ตะวันออก</v>
          </cell>
          <cell r="P338" t="str">
            <v>07</v>
          </cell>
          <cell r="Q338" t="str">
            <v>โรงพยาบาลชุมชน</v>
          </cell>
          <cell r="R338">
            <v>5</v>
          </cell>
          <cell r="S338">
            <v>30</v>
          </cell>
          <cell r="T338" t="str">
            <v>45</v>
          </cell>
          <cell r="U338" t="str">
            <v>22</v>
          </cell>
          <cell r="V338" t="str">
            <v>2.2 ทุติยภูมิระดับกลาง</v>
          </cell>
        </row>
        <row r="339">
          <cell r="A339" t="str">
            <v>09</v>
          </cell>
          <cell r="B339" t="str">
            <v>21002</v>
          </cell>
          <cell r="C339" t="str">
            <v>กระทรวงสาธารณสุข สำนักงานปลัดกระทรวงสาธารณสุข</v>
          </cell>
          <cell r="D339" t="str">
            <v>001083100</v>
          </cell>
          <cell r="E339" t="str">
            <v>10831</v>
          </cell>
          <cell r="F339" t="str">
            <v>รพช.บ้านค่าย</v>
          </cell>
          <cell r="G339" t="str">
            <v>โรงพยาบาลชุมชนบ้านค่าย</v>
          </cell>
          <cell r="H339" t="str">
            <v>21050204</v>
          </cell>
          <cell r="I339">
            <v>21</v>
          </cell>
          <cell r="J339" t="str">
            <v>จังหวัดระยอง</v>
          </cell>
          <cell r="K339">
            <v>2105</v>
          </cell>
          <cell r="L339" t="str">
            <v>บ้านค่าย</v>
          </cell>
          <cell r="M339">
            <v>210502</v>
          </cell>
          <cell r="N339" t="str">
            <v>หนองละลอก</v>
          </cell>
          <cell r="O339" t="str">
            <v>ตะวันออก</v>
          </cell>
          <cell r="P339" t="str">
            <v>07</v>
          </cell>
          <cell r="Q339" t="str">
            <v>โรงพยาบาลชุมชน</v>
          </cell>
          <cell r="R339">
            <v>4</v>
          </cell>
          <cell r="S339">
            <v>38</v>
          </cell>
          <cell r="T339" t="str">
            <v>38</v>
          </cell>
          <cell r="U339" t="str">
            <v>22</v>
          </cell>
          <cell r="V339" t="str">
            <v>2.2 ทุติยภูมิระดับกลาง</v>
          </cell>
        </row>
        <row r="340">
          <cell r="A340" t="str">
            <v>09</v>
          </cell>
          <cell r="B340" t="str">
            <v>21002</v>
          </cell>
          <cell r="C340" t="str">
            <v>กระทรวงสาธารณสุข สำนักงานปลัดกระทรวงสาธารณสุข</v>
          </cell>
          <cell r="D340" t="str">
            <v>001083200</v>
          </cell>
          <cell r="E340" t="str">
            <v>10832</v>
          </cell>
          <cell r="F340" t="str">
            <v>รพช.ปลวกแดง</v>
          </cell>
          <cell r="G340" t="str">
            <v>โรงพยาบาลชุมชนปลวกแดง</v>
          </cell>
          <cell r="H340" t="str">
            <v>21060101</v>
          </cell>
          <cell r="I340">
            <v>21</v>
          </cell>
          <cell r="J340" t="str">
            <v>จังหวัดระยอง</v>
          </cell>
          <cell r="K340">
            <v>2106</v>
          </cell>
          <cell r="L340" t="str">
            <v>ปลวกแดง</v>
          </cell>
          <cell r="M340">
            <v>210601</v>
          </cell>
          <cell r="N340" t="str">
            <v>ปลวกแดง</v>
          </cell>
          <cell r="O340" t="str">
            <v>ตะวันออก</v>
          </cell>
          <cell r="P340" t="str">
            <v>07</v>
          </cell>
          <cell r="Q340" t="str">
            <v>โรงพยาบาลชุมชน</v>
          </cell>
          <cell r="R340">
            <v>5</v>
          </cell>
          <cell r="S340">
            <v>30</v>
          </cell>
          <cell r="T340" t="str">
            <v>36</v>
          </cell>
          <cell r="U340" t="str">
            <v>22</v>
          </cell>
          <cell r="V340" t="str">
            <v>2.2 ทุติยภูมิระดับกลาง</v>
          </cell>
        </row>
        <row r="341">
          <cell r="A341" t="str">
            <v>09</v>
          </cell>
          <cell r="B341" t="str">
            <v>21002</v>
          </cell>
          <cell r="C341" t="str">
            <v>กระทรวงสาธารณสุข สำนักงานปลัดกระทรวงสาธารณสุข</v>
          </cell>
          <cell r="D341" t="str">
            <v>002273400</v>
          </cell>
          <cell r="E341" t="str">
            <v>22734</v>
          </cell>
          <cell r="F341" t="str">
            <v>รพช.เขาชะเมาเฉลิมพระเกียรติ 80 พรรษา</v>
          </cell>
          <cell r="G341" t="str">
            <v>โรงพยาบาลชุมชนเขาชะเมาเฉลิมพระเกียรติ 80 พรรษา</v>
          </cell>
          <cell r="H341" t="str">
            <v>21070202</v>
          </cell>
          <cell r="I341">
            <v>21</v>
          </cell>
          <cell r="J341" t="str">
            <v>จังหวัดระยอง</v>
          </cell>
          <cell r="K341">
            <v>2107</v>
          </cell>
          <cell r="L341" t="str">
            <v>เขาชะเมา</v>
          </cell>
          <cell r="M341">
            <v>210702</v>
          </cell>
          <cell r="N341" t="str">
            <v>ห้วยทับมอญ</v>
          </cell>
          <cell r="O341" t="str">
            <v>ตะวันออก</v>
          </cell>
          <cell r="P341" t="str">
            <v>07</v>
          </cell>
          <cell r="Q341" t="str">
            <v>โรงพยาบาลชุมชน</v>
          </cell>
          <cell r="R341">
            <v>5</v>
          </cell>
          <cell r="S341">
            <v>30</v>
          </cell>
          <cell r="T341" t="str">
            <v>30</v>
          </cell>
          <cell r="U341" t="str">
            <v>21</v>
          </cell>
          <cell r="V341" t="str">
            <v>2.1 ทุติยภูมิระดับต้น</v>
          </cell>
        </row>
        <row r="342">
          <cell r="A342" t="str">
            <v>09</v>
          </cell>
          <cell r="B342" t="str">
            <v>21002</v>
          </cell>
          <cell r="C342" t="str">
            <v>กระทรวงสาธารณสุข สำนักงานปลัดกระทรวงสาธารณสุข</v>
          </cell>
          <cell r="D342" t="str">
            <v>002396200</v>
          </cell>
          <cell r="E342" t="str">
            <v>23962</v>
          </cell>
          <cell r="F342" t="str">
            <v>รพช.นิคมพัฒนา</v>
          </cell>
          <cell r="G342" t="str">
            <v>โรงพยาบาลชุมชนนิคมพัฒนา</v>
          </cell>
          <cell r="H342" t="str">
            <v>21080302</v>
          </cell>
          <cell r="I342">
            <v>21</v>
          </cell>
          <cell r="J342" t="str">
            <v>จังหวัดระยอง</v>
          </cell>
          <cell r="K342">
            <v>2108</v>
          </cell>
          <cell r="L342" t="str">
            <v>นิคมพัฒนา</v>
          </cell>
          <cell r="M342">
            <v>210803</v>
          </cell>
          <cell r="N342" t="str">
            <v>พนานิคม</v>
          </cell>
          <cell r="O342" t="str">
            <v>ตะวันออก</v>
          </cell>
          <cell r="P342" t="str">
            <v>07</v>
          </cell>
          <cell r="Q342" t="str">
            <v>โรงพยาบาลชุมชน</v>
          </cell>
          <cell r="R342">
            <v>5</v>
          </cell>
          <cell r="S342">
            <v>30</v>
          </cell>
          <cell r="T342" t="str">
            <v>30</v>
          </cell>
          <cell r="U342" t="str">
            <v>21</v>
          </cell>
          <cell r="V342" t="str">
            <v>2.1 ทุติยภูมิระดับต้น</v>
          </cell>
        </row>
        <row r="343">
          <cell r="A343" t="str">
            <v>09</v>
          </cell>
          <cell r="B343" t="str">
            <v>21002</v>
          </cell>
          <cell r="C343" t="str">
            <v>กระทรวงสาธารณสุข สำนักงานปลัดกระทรวงสาธารณสุข</v>
          </cell>
          <cell r="D343" t="str">
            <v>001066400</v>
          </cell>
          <cell r="E343" t="str">
            <v>10664</v>
          </cell>
          <cell r="F343" t="str">
            <v>รพศ.พระปกเกล้า</v>
          </cell>
          <cell r="G343" t="str">
            <v>โรงพยาบาลศูนย์พระปกเกล้า</v>
          </cell>
          <cell r="H343" t="str">
            <v>22010200</v>
          </cell>
          <cell r="I343">
            <v>22</v>
          </cell>
          <cell r="J343" t="str">
            <v>จังหวัดจันทบุรี</v>
          </cell>
          <cell r="K343">
            <v>2201</v>
          </cell>
          <cell r="L343" t="str">
            <v>เมืองจันทบุรี</v>
          </cell>
          <cell r="M343">
            <v>220102</v>
          </cell>
          <cell r="N343" t="str">
            <v>วัดใหม่</v>
          </cell>
          <cell r="O343" t="str">
            <v>ตะวันออก</v>
          </cell>
          <cell r="P343" t="str">
            <v>05</v>
          </cell>
          <cell r="Q343" t="str">
            <v>โรงพยาบาลศูนย์</v>
          </cell>
          <cell r="R343">
            <v>1</v>
          </cell>
          <cell r="S343">
            <v>733</v>
          </cell>
          <cell r="T343" t="str">
            <v>755</v>
          </cell>
          <cell r="U343" t="str">
            <v>31</v>
          </cell>
          <cell r="V343" t="str">
            <v>3.1 ตติยภูมิ</v>
          </cell>
        </row>
        <row r="344">
          <cell r="A344" t="str">
            <v>09</v>
          </cell>
          <cell r="B344" t="str">
            <v>21002</v>
          </cell>
          <cell r="C344" t="str">
            <v>กระทรวงสาธารณสุข สำนักงานปลัดกระทรวงสาธารณสุข</v>
          </cell>
          <cell r="D344" t="str">
            <v>001083400</v>
          </cell>
          <cell r="E344" t="str">
            <v>10834</v>
          </cell>
          <cell r="F344" t="str">
            <v>รพช.ขลุง</v>
          </cell>
          <cell r="G344" t="str">
            <v>โรงพยาบาลชุมชนขลุง</v>
          </cell>
          <cell r="H344" t="str">
            <v>22020100</v>
          </cell>
          <cell r="I344">
            <v>22</v>
          </cell>
          <cell r="J344" t="str">
            <v>จังหวัดจันทบุรี</v>
          </cell>
          <cell r="K344">
            <v>2202</v>
          </cell>
          <cell r="L344" t="str">
            <v>ขลุง</v>
          </cell>
          <cell r="M344">
            <v>220201</v>
          </cell>
          <cell r="N344" t="str">
            <v>ขลุง</v>
          </cell>
          <cell r="O344" t="str">
            <v>ตะวันออก</v>
          </cell>
          <cell r="P344" t="str">
            <v>07</v>
          </cell>
          <cell r="Q344" t="str">
            <v>โรงพยาบาลชุมชน</v>
          </cell>
          <cell r="R344">
            <v>5</v>
          </cell>
          <cell r="S344">
            <v>30</v>
          </cell>
          <cell r="T344" t="str">
            <v>30</v>
          </cell>
          <cell r="U344" t="str">
            <v>22</v>
          </cell>
          <cell r="V344" t="str">
            <v>2.2 ทุติยภูมิระดับกลาง</v>
          </cell>
        </row>
        <row r="345">
          <cell r="A345" t="str">
            <v>09</v>
          </cell>
          <cell r="B345" t="str">
            <v>21002</v>
          </cell>
          <cell r="C345" t="str">
            <v>กระทรวงสาธารณสุข สำนักงานปลัดกระทรวงสาธารณสุข</v>
          </cell>
          <cell r="D345" t="str">
            <v>001083500</v>
          </cell>
          <cell r="E345" t="str">
            <v>10835</v>
          </cell>
          <cell r="F345" t="str">
            <v>รพช.ท่าใหม่</v>
          </cell>
          <cell r="G345" t="str">
            <v>โรงพยาบาลชุมชนท่าใหม่</v>
          </cell>
          <cell r="H345" t="str">
            <v>22030100</v>
          </cell>
          <cell r="I345">
            <v>22</v>
          </cell>
          <cell r="J345" t="str">
            <v>จังหวัดจันทบุรี</v>
          </cell>
          <cell r="K345">
            <v>2203</v>
          </cell>
          <cell r="L345" t="str">
            <v>ท่าใหม่</v>
          </cell>
          <cell r="M345">
            <v>220301</v>
          </cell>
          <cell r="N345" t="str">
            <v>ท่าใหม่</v>
          </cell>
          <cell r="O345" t="str">
            <v>ตะวันออก</v>
          </cell>
          <cell r="P345" t="str">
            <v>07</v>
          </cell>
          <cell r="Q345" t="str">
            <v>โรงพยาบาลชุมชน</v>
          </cell>
          <cell r="R345">
            <v>4</v>
          </cell>
          <cell r="S345">
            <v>32</v>
          </cell>
          <cell r="T345" t="str">
            <v>30</v>
          </cell>
          <cell r="U345" t="str">
            <v>22</v>
          </cell>
          <cell r="V345" t="str">
            <v>2.2 ทุติยภูมิระดับกลาง</v>
          </cell>
        </row>
        <row r="346">
          <cell r="A346" t="str">
            <v>09</v>
          </cell>
          <cell r="B346" t="str">
            <v>21002</v>
          </cell>
          <cell r="C346" t="str">
            <v>กระทรวงสาธารณสุข สำนักงานปลัดกระทรวงสาธารณสุข</v>
          </cell>
          <cell r="D346" t="str">
            <v>001083600</v>
          </cell>
          <cell r="E346" t="str">
            <v>10836</v>
          </cell>
          <cell r="F346" t="str">
            <v>รพช.เขาสุกิม</v>
          </cell>
          <cell r="G346" t="str">
            <v>โรงพยาบาลชุมชนเขาสุกิม</v>
          </cell>
          <cell r="H346" t="str">
            <v>22030712</v>
          </cell>
          <cell r="I346">
            <v>22</v>
          </cell>
          <cell r="J346" t="str">
            <v>จังหวัดจันทบุรี</v>
          </cell>
          <cell r="K346">
            <v>2203</v>
          </cell>
          <cell r="L346" t="str">
            <v>ท่าใหม่</v>
          </cell>
          <cell r="M346">
            <v>220307</v>
          </cell>
          <cell r="N346" t="str">
            <v>เขาบายศรี</v>
          </cell>
          <cell r="O346" t="str">
            <v>ตะวันออก</v>
          </cell>
          <cell r="P346" t="str">
            <v>07</v>
          </cell>
          <cell r="Q346" t="str">
            <v>โรงพยาบาลชุมชน</v>
          </cell>
          <cell r="R346">
            <v>5</v>
          </cell>
          <cell r="S346">
            <v>28</v>
          </cell>
          <cell r="T346" t="str">
            <v>30</v>
          </cell>
          <cell r="U346" t="str">
            <v>22</v>
          </cell>
          <cell r="V346" t="str">
            <v>2.2 ทุติยภูมิระดับกลาง</v>
          </cell>
        </row>
        <row r="347">
          <cell r="A347" t="str">
            <v>09</v>
          </cell>
          <cell r="B347" t="str">
            <v>21002</v>
          </cell>
          <cell r="C347" t="str">
            <v>กระทรวงสาธารณสุข สำนักงานปลัดกระทรวงสาธารณสุข</v>
          </cell>
          <cell r="D347" t="str">
            <v>001083700</v>
          </cell>
          <cell r="E347" t="str">
            <v>10837</v>
          </cell>
          <cell r="F347" t="str">
            <v>รพช.สองพี่น้อง</v>
          </cell>
          <cell r="G347" t="str">
            <v>โรงพยาบาลชุมชนสองพี่น้อง</v>
          </cell>
          <cell r="H347" t="str">
            <v>22030805</v>
          </cell>
          <cell r="I347">
            <v>22</v>
          </cell>
          <cell r="J347" t="str">
            <v>จังหวัดจันทบุรี</v>
          </cell>
          <cell r="K347">
            <v>2203</v>
          </cell>
          <cell r="L347" t="str">
            <v>ท่าใหม่</v>
          </cell>
          <cell r="M347">
            <v>220308</v>
          </cell>
          <cell r="N347" t="str">
            <v>สองพี่น้อง</v>
          </cell>
          <cell r="O347" t="str">
            <v>ตะวันออก</v>
          </cell>
          <cell r="P347" t="str">
            <v>07</v>
          </cell>
          <cell r="Q347" t="str">
            <v>โรงพยาบาลชุมชน</v>
          </cell>
          <cell r="R347">
            <v>5</v>
          </cell>
          <cell r="S347">
            <v>24</v>
          </cell>
          <cell r="T347" t="str">
            <v>30</v>
          </cell>
          <cell r="U347" t="str">
            <v>22</v>
          </cell>
          <cell r="V347" t="str">
            <v>2.2 ทุติยภูมิระดับกลาง</v>
          </cell>
        </row>
        <row r="348">
          <cell r="A348" t="str">
            <v>09</v>
          </cell>
          <cell r="B348" t="str">
            <v>21002</v>
          </cell>
          <cell r="C348" t="str">
            <v>กระทรวงสาธารณสุข สำนักงานปลัดกระทรวงสาธารณสุข</v>
          </cell>
          <cell r="D348" t="str">
            <v>001083800</v>
          </cell>
          <cell r="E348" t="str">
            <v>10838</v>
          </cell>
          <cell r="F348" t="str">
            <v>รพช.โป่งน้ำร้อน</v>
          </cell>
          <cell r="G348" t="str">
            <v>โรงพยาบาลชุมชนโป่งน้ำร้อน</v>
          </cell>
          <cell r="H348" t="str">
            <v>22040101</v>
          </cell>
          <cell r="I348">
            <v>22</v>
          </cell>
          <cell r="J348" t="str">
            <v>จังหวัดจันทบุรี</v>
          </cell>
          <cell r="K348">
            <v>2204</v>
          </cell>
          <cell r="L348" t="str">
            <v>โป่งน้ำร้อน</v>
          </cell>
          <cell r="M348">
            <v>220401</v>
          </cell>
          <cell r="N348" t="str">
            <v>ทับไทร</v>
          </cell>
          <cell r="O348" t="str">
            <v>ตะวันออก</v>
          </cell>
          <cell r="P348" t="str">
            <v>07</v>
          </cell>
          <cell r="Q348" t="str">
            <v>โรงพยาบาลชุมชน</v>
          </cell>
          <cell r="R348">
            <v>4</v>
          </cell>
          <cell r="S348">
            <v>60</v>
          </cell>
          <cell r="T348" t="str">
            <v>60</v>
          </cell>
          <cell r="U348" t="str">
            <v>22</v>
          </cell>
          <cell r="V348" t="str">
            <v>2.2 ทุติยภูมิระดับกลาง</v>
          </cell>
        </row>
        <row r="349">
          <cell r="A349" t="str">
            <v>09</v>
          </cell>
          <cell r="B349" t="str">
            <v>21002</v>
          </cell>
          <cell r="C349" t="str">
            <v>กระทรวงสาธารณสุข สำนักงานปลัดกระทรวงสาธารณสุข</v>
          </cell>
          <cell r="D349" t="str">
            <v>001083900</v>
          </cell>
          <cell r="E349" t="str">
            <v>10839</v>
          </cell>
          <cell r="F349" t="str">
            <v>รพช.มะขาม</v>
          </cell>
          <cell r="G349" t="str">
            <v>โรงพยาบาลชุมชนมะขาม</v>
          </cell>
          <cell r="H349" t="str">
            <v>22050101</v>
          </cell>
          <cell r="I349">
            <v>22</v>
          </cell>
          <cell r="J349" t="str">
            <v>จังหวัดจันทบุรี</v>
          </cell>
          <cell r="K349">
            <v>2205</v>
          </cell>
          <cell r="L349" t="str">
            <v>มะขาม</v>
          </cell>
          <cell r="M349">
            <v>220501</v>
          </cell>
          <cell r="N349" t="str">
            <v>มะขาม</v>
          </cell>
          <cell r="O349" t="str">
            <v>ตะวันออก</v>
          </cell>
          <cell r="P349" t="str">
            <v>07</v>
          </cell>
          <cell r="Q349" t="str">
            <v>โรงพยาบาลชุมชน</v>
          </cell>
          <cell r="R349">
            <v>5</v>
          </cell>
          <cell r="S349">
            <v>30</v>
          </cell>
          <cell r="T349" t="str">
            <v>10</v>
          </cell>
          <cell r="U349" t="str">
            <v>22</v>
          </cell>
          <cell r="V349" t="str">
            <v>2.2 ทุติยภูมิระดับกลาง</v>
          </cell>
        </row>
        <row r="350">
          <cell r="A350" t="str">
            <v>09</v>
          </cell>
          <cell r="B350" t="str">
            <v>21002</v>
          </cell>
          <cell r="C350" t="str">
            <v>กระทรวงสาธารณสุข สำนักงานปลัดกระทรวงสาธารณสุข</v>
          </cell>
          <cell r="D350" t="str">
            <v>001084000</v>
          </cell>
          <cell r="E350" t="str">
            <v>10840</v>
          </cell>
          <cell r="F350" t="str">
            <v>รพช.แหลมสิงห์</v>
          </cell>
          <cell r="G350" t="str">
            <v>โรงพยาบาลชุมชนแหลมสิงห์</v>
          </cell>
          <cell r="H350" t="str">
            <v>22060101</v>
          </cell>
          <cell r="I350">
            <v>22</v>
          </cell>
          <cell r="J350" t="str">
            <v>จังหวัดจันทบุรี</v>
          </cell>
          <cell r="K350">
            <v>2206</v>
          </cell>
          <cell r="L350" t="str">
            <v>แหลมสิงห์</v>
          </cell>
          <cell r="M350">
            <v>220602</v>
          </cell>
          <cell r="N350" t="str">
            <v>เกาะเปริด</v>
          </cell>
          <cell r="O350" t="str">
            <v>ตะวันออก</v>
          </cell>
          <cell r="P350" t="str">
            <v>07</v>
          </cell>
          <cell r="Q350" t="str">
            <v>โรงพยาบาลชุมชน</v>
          </cell>
          <cell r="R350">
            <v>5</v>
          </cell>
          <cell r="S350">
            <v>30</v>
          </cell>
          <cell r="T350" t="str">
            <v>10</v>
          </cell>
          <cell r="U350" t="str">
            <v>22</v>
          </cell>
          <cell r="V350" t="str">
            <v>2.2 ทุติยภูมิระดับกลาง</v>
          </cell>
        </row>
        <row r="351">
          <cell r="A351" t="str">
            <v>09</v>
          </cell>
          <cell r="B351" t="str">
            <v>21002</v>
          </cell>
          <cell r="C351" t="str">
            <v>กระทรวงสาธารณสุข สำนักงานปลัดกระทรวงสาธารณสุข</v>
          </cell>
          <cell r="D351" t="str">
            <v>001084100</v>
          </cell>
          <cell r="E351" t="str">
            <v>10841</v>
          </cell>
          <cell r="F351" t="str">
            <v>รพช.สอยดาว</v>
          </cell>
          <cell r="G351" t="str">
            <v>โรงพยาบาลชุมชนสอยดาว</v>
          </cell>
          <cell r="H351" t="str">
            <v>22070101</v>
          </cell>
          <cell r="I351">
            <v>22</v>
          </cell>
          <cell r="J351" t="str">
            <v>จังหวัดจันทบุรี</v>
          </cell>
          <cell r="K351">
            <v>2207</v>
          </cell>
          <cell r="L351" t="str">
            <v>สอยดาว</v>
          </cell>
          <cell r="M351">
            <v>220701</v>
          </cell>
          <cell r="N351" t="str">
            <v>ปะตง</v>
          </cell>
          <cell r="O351" t="str">
            <v>ตะวันออก</v>
          </cell>
          <cell r="P351" t="str">
            <v>07</v>
          </cell>
          <cell r="Q351" t="str">
            <v>โรงพยาบาลชุมชน</v>
          </cell>
          <cell r="R351">
            <v>4</v>
          </cell>
          <cell r="S351">
            <v>60</v>
          </cell>
          <cell r="T351" t="str">
            <v>60</v>
          </cell>
          <cell r="U351" t="str">
            <v>22</v>
          </cell>
          <cell r="V351" t="str">
            <v>2.2 ทุติยภูมิระดับกลาง</v>
          </cell>
        </row>
        <row r="352">
          <cell r="A352" t="str">
            <v>09</v>
          </cell>
          <cell r="B352" t="str">
            <v>21002</v>
          </cell>
          <cell r="C352" t="str">
            <v>กระทรวงสาธารณสุข สำนักงานปลัดกระทรวงสาธารณสุข</v>
          </cell>
          <cell r="D352" t="str">
            <v>001084200</v>
          </cell>
          <cell r="E352" t="str">
            <v>10842</v>
          </cell>
          <cell r="F352" t="str">
            <v>รพช.แก่งหางแมว</v>
          </cell>
          <cell r="G352" t="str">
            <v>โรงพยาบาลชุมชนแก่งหางแมว</v>
          </cell>
          <cell r="H352" t="str">
            <v>22080103</v>
          </cell>
          <cell r="I352">
            <v>22</v>
          </cell>
          <cell r="J352" t="str">
            <v>จังหวัดจันทบุรี</v>
          </cell>
          <cell r="K352">
            <v>2208</v>
          </cell>
          <cell r="L352" t="str">
            <v>แก่งหางแมว</v>
          </cell>
          <cell r="M352">
            <v>220801</v>
          </cell>
          <cell r="N352" t="str">
            <v>แก่งหางแมว</v>
          </cell>
          <cell r="O352" t="str">
            <v>ตะวันออก</v>
          </cell>
          <cell r="P352" t="str">
            <v>07</v>
          </cell>
          <cell r="Q352" t="str">
            <v>โรงพยาบาลชุมชน</v>
          </cell>
          <cell r="R352">
            <v>5</v>
          </cell>
          <cell r="S352">
            <v>30</v>
          </cell>
          <cell r="T352" t="str">
            <v>10</v>
          </cell>
          <cell r="U352" t="str">
            <v>22</v>
          </cell>
          <cell r="V352" t="str">
            <v>2.2 ทุติยภูมิระดับกลาง</v>
          </cell>
        </row>
        <row r="353">
          <cell r="A353" t="str">
            <v>09</v>
          </cell>
          <cell r="B353" t="str">
            <v>21002</v>
          </cell>
          <cell r="C353" t="str">
            <v>กระทรวงสาธารณสุข สำนักงานปลัดกระทรวงสาธารณสุข</v>
          </cell>
          <cell r="D353" t="str">
            <v>001084300</v>
          </cell>
          <cell r="E353" t="str">
            <v>10843</v>
          </cell>
          <cell r="F353" t="str">
            <v>รพช.นายายอาม</v>
          </cell>
          <cell r="G353" t="str">
            <v>โรงพยาบาลชุมชนนายายอาม</v>
          </cell>
          <cell r="H353" t="str">
            <v>22090112</v>
          </cell>
          <cell r="I353">
            <v>22</v>
          </cell>
          <cell r="J353" t="str">
            <v>จังหวัดจันทบุรี</v>
          </cell>
          <cell r="K353">
            <v>2209</v>
          </cell>
          <cell r="L353" t="str">
            <v>นายายอาม</v>
          </cell>
          <cell r="M353">
            <v>220901</v>
          </cell>
          <cell r="N353" t="str">
            <v>นายายอาม</v>
          </cell>
          <cell r="O353" t="str">
            <v>ตะวันออก</v>
          </cell>
          <cell r="P353" t="str">
            <v>07</v>
          </cell>
          <cell r="Q353" t="str">
            <v>โรงพยาบาลชุมชน</v>
          </cell>
          <cell r="R353">
            <v>4</v>
          </cell>
          <cell r="S353">
            <v>37</v>
          </cell>
          <cell r="T353" t="str">
            <v>10</v>
          </cell>
          <cell r="U353" t="str">
            <v>22</v>
          </cell>
          <cell r="V353" t="str">
            <v>2.2 ทุติยภูมิระดับกลาง</v>
          </cell>
        </row>
        <row r="354">
          <cell r="A354" t="str">
            <v>09</v>
          </cell>
          <cell r="B354" t="str">
            <v>21002</v>
          </cell>
          <cell r="C354" t="str">
            <v>กระทรวงสาธารณสุข สำนักงานปลัดกระทรวงสาธารณสุข</v>
          </cell>
          <cell r="D354" t="str">
            <v>001084400</v>
          </cell>
          <cell r="E354" t="str">
            <v>10844</v>
          </cell>
          <cell r="F354" t="str">
            <v>รพช.เขาคิชฌกูฏ</v>
          </cell>
          <cell r="G354" t="str">
            <v>โรงพยาบาลชุมชนเขาคิชฌกูฏ</v>
          </cell>
          <cell r="H354" t="str">
            <v>22100110</v>
          </cell>
          <cell r="I354">
            <v>22</v>
          </cell>
          <cell r="J354" t="str">
            <v>จังหวัดจันทบุรี</v>
          </cell>
          <cell r="K354">
            <v>2210</v>
          </cell>
          <cell r="L354" t="str">
            <v>เขาคิชฌกูฏ</v>
          </cell>
          <cell r="M354">
            <v>221002</v>
          </cell>
          <cell r="N354" t="str">
            <v>พลวง</v>
          </cell>
          <cell r="O354" t="str">
            <v>ตะวันออก</v>
          </cell>
          <cell r="P354" t="str">
            <v>07</v>
          </cell>
          <cell r="Q354" t="str">
            <v>โรงพยาบาลชุมชน</v>
          </cell>
          <cell r="R354">
            <v>5</v>
          </cell>
          <cell r="S354">
            <v>30</v>
          </cell>
          <cell r="T354" t="str">
            <v>30</v>
          </cell>
          <cell r="U354" t="str">
            <v>22</v>
          </cell>
          <cell r="V354" t="str">
            <v>2.2 ทุติยภูมิระดับกลาง</v>
          </cell>
        </row>
        <row r="355">
          <cell r="A355" t="str">
            <v>09</v>
          </cell>
          <cell r="B355" t="str">
            <v>21002</v>
          </cell>
          <cell r="C355" t="str">
            <v>กระทรวงสาธารณสุข สำนักงานปลัดกระทรวงสาธารณสุข</v>
          </cell>
          <cell r="D355" t="str">
            <v>001069600</v>
          </cell>
          <cell r="E355" t="str">
            <v>10696</v>
          </cell>
          <cell r="F355" t="str">
            <v>รพท.ตราด</v>
          </cell>
          <cell r="G355" t="str">
            <v>โรงพยาบาลทั่วไปตราด</v>
          </cell>
          <cell r="H355" t="str">
            <v>23010700</v>
          </cell>
          <cell r="I355">
            <v>23</v>
          </cell>
          <cell r="J355" t="str">
            <v>จังหวัดตราด</v>
          </cell>
          <cell r="K355">
            <v>2301</v>
          </cell>
          <cell r="L355" t="str">
            <v>เมืองตราด</v>
          </cell>
          <cell r="M355">
            <v>230107</v>
          </cell>
          <cell r="N355" t="str">
            <v>วังกระแจะ</v>
          </cell>
          <cell r="O355" t="str">
            <v>ตะวันออก</v>
          </cell>
          <cell r="P355" t="str">
            <v>06</v>
          </cell>
          <cell r="Q355" t="str">
            <v>โรงพยาบาลทั่วไป</v>
          </cell>
          <cell r="R355">
            <v>2</v>
          </cell>
          <cell r="S355">
            <v>312</v>
          </cell>
          <cell r="T355" t="str">
            <v>314</v>
          </cell>
          <cell r="U355" t="str">
            <v>23</v>
          </cell>
          <cell r="V355" t="str">
            <v>2.3 ทุติยภูมิระดับสูง</v>
          </cell>
        </row>
        <row r="356">
          <cell r="A356" t="str">
            <v>09</v>
          </cell>
          <cell r="B356" t="str">
            <v>21002</v>
          </cell>
          <cell r="C356" t="str">
            <v>กระทรวงสาธารณสุข สำนักงานปลัดกระทรวงสาธารณสุข</v>
          </cell>
          <cell r="D356" t="str">
            <v>001084500</v>
          </cell>
          <cell r="E356" t="str">
            <v>10845</v>
          </cell>
          <cell r="F356" t="str">
            <v>รพช.คลองใหญ่</v>
          </cell>
          <cell r="G356" t="str">
            <v>โรงพยาบาลชุมชนคลองใหญ่</v>
          </cell>
          <cell r="H356" t="str">
            <v>23020109</v>
          </cell>
          <cell r="I356">
            <v>23</v>
          </cell>
          <cell r="J356" t="str">
            <v>จังหวัดตราด</v>
          </cell>
          <cell r="K356">
            <v>2302</v>
          </cell>
          <cell r="L356" t="str">
            <v>คลองใหญ่</v>
          </cell>
          <cell r="M356">
            <v>230201</v>
          </cell>
          <cell r="N356" t="str">
            <v>คลองใหญ่</v>
          </cell>
          <cell r="O356" t="str">
            <v>ตะวันออก</v>
          </cell>
          <cell r="P356" t="str">
            <v>07</v>
          </cell>
          <cell r="Q356" t="str">
            <v>โรงพยาบาลชุมชน</v>
          </cell>
          <cell r="R356">
            <v>5</v>
          </cell>
          <cell r="S356">
            <v>30</v>
          </cell>
          <cell r="T356" t="str">
            <v>36</v>
          </cell>
          <cell r="U356" t="str">
            <v>21</v>
          </cell>
          <cell r="V356" t="str">
            <v>2.1 ทุติยภูมิระดับต้น</v>
          </cell>
        </row>
        <row r="357">
          <cell r="A357" t="str">
            <v>09</v>
          </cell>
          <cell r="B357" t="str">
            <v>21002</v>
          </cell>
          <cell r="C357" t="str">
            <v>กระทรวงสาธารณสุข สำนักงานปลัดกระทรวงสาธารณสุข</v>
          </cell>
          <cell r="D357" t="str">
            <v>001084600</v>
          </cell>
          <cell r="E357" t="str">
            <v>10846</v>
          </cell>
          <cell r="F357" t="str">
            <v>รพช.เขาสมิง</v>
          </cell>
          <cell r="G357" t="str">
            <v>โรงพยาบาลชุมชนเขาสมิง</v>
          </cell>
          <cell r="H357" t="str">
            <v>23030201</v>
          </cell>
          <cell r="I357">
            <v>23</v>
          </cell>
          <cell r="J357" t="str">
            <v>จังหวัดตราด</v>
          </cell>
          <cell r="K357">
            <v>2303</v>
          </cell>
          <cell r="L357" t="str">
            <v>เขาสมิง</v>
          </cell>
          <cell r="M357">
            <v>230302</v>
          </cell>
          <cell r="N357" t="str">
            <v>แสนตุ้ง</v>
          </cell>
          <cell r="O357" t="str">
            <v>ตะวันออก</v>
          </cell>
          <cell r="P357" t="str">
            <v>07</v>
          </cell>
          <cell r="Q357" t="str">
            <v>โรงพยาบาลชุมชน</v>
          </cell>
          <cell r="R357">
            <v>5</v>
          </cell>
          <cell r="S357">
            <v>30</v>
          </cell>
          <cell r="T357" t="str">
            <v>38</v>
          </cell>
          <cell r="U357" t="str">
            <v>21</v>
          </cell>
          <cell r="V357" t="str">
            <v>2.1 ทุติยภูมิระดับต้น</v>
          </cell>
        </row>
        <row r="358">
          <cell r="A358" t="str">
            <v>09</v>
          </cell>
          <cell r="B358" t="str">
            <v>21002</v>
          </cell>
          <cell r="C358" t="str">
            <v>กระทรวงสาธารณสุข สำนักงานปลัดกระทรวงสาธารณสุข</v>
          </cell>
          <cell r="D358" t="str">
            <v>001084700</v>
          </cell>
          <cell r="E358" t="str">
            <v>10847</v>
          </cell>
          <cell r="F358" t="str">
            <v>รพช.บ่อไร่</v>
          </cell>
          <cell r="G358" t="str">
            <v>โรงพยาบาลชุมชนบ่อไร่</v>
          </cell>
          <cell r="H358" t="str">
            <v>23040104</v>
          </cell>
          <cell r="I358">
            <v>23</v>
          </cell>
          <cell r="J358" t="str">
            <v>จังหวัดตราด</v>
          </cell>
          <cell r="K358">
            <v>2304</v>
          </cell>
          <cell r="L358" t="str">
            <v>บ่อไร่</v>
          </cell>
          <cell r="M358">
            <v>230401</v>
          </cell>
          <cell r="N358" t="str">
            <v>บ่อพลอย</v>
          </cell>
          <cell r="O358" t="str">
            <v>ตะวันออก</v>
          </cell>
          <cell r="P358" t="str">
            <v>07</v>
          </cell>
          <cell r="Q358" t="str">
            <v>โรงพยาบาลชุมชน</v>
          </cell>
          <cell r="R358">
            <v>5</v>
          </cell>
          <cell r="S358">
            <v>30</v>
          </cell>
          <cell r="T358" t="str">
            <v>37</v>
          </cell>
          <cell r="U358" t="str">
            <v>21</v>
          </cell>
          <cell r="V358" t="str">
            <v>2.1 ทุติยภูมิระดับต้น</v>
          </cell>
        </row>
        <row r="359">
          <cell r="A359" t="str">
            <v>09</v>
          </cell>
          <cell r="B359" t="str">
            <v>21002</v>
          </cell>
          <cell r="C359" t="str">
            <v>กระทรวงสาธารณสุข สำนักงานปลัดกระทรวงสาธารณสุข</v>
          </cell>
          <cell r="D359" t="str">
            <v>001084800</v>
          </cell>
          <cell r="E359" t="str">
            <v>10848</v>
          </cell>
          <cell r="F359" t="str">
            <v>รพช.แหลมงอบ</v>
          </cell>
          <cell r="G359" t="str">
            <v>โรงพยาบาลชุมชนแหลมงอบ</v>
          </cell>
          <cell r="H359" t="str">
            <v>23050106</v>
          </cell>
          <cell r="I359">
            <v>23</v>
          </cell>
          <cell r="J359" t="str">
            <v>จังหวัดตราด</v>
          </cell>
          <cell r="K359">
            <v>2305</v>
          </cell>
          <cell r="L359" t="str">
            <v>แหลมงอบ</v>
          </cell>
          <cell r="M359">
            <v>230501</v>
          </cell>
          <cell r="N359" t="str">
            <v>แหลมงอบ</v>
          </cell>
          <cell r="O359" t="str">
            <v>ตะวันออก</v>
          </cell>
          <cell r="P359" t="str">
            <v>07</v>
          </cell>
          <cell r="Q359" t="str">
            <v>โรงพยาบาลชุมชน</v>
          </cell>
          <cell r="R359">
            <v>5</v>
          </cell>
          <cell r="S359">
            <v>30</v>
          </cell>
          <cell r="T359" t="str">
            <v>35</v>
          </cell>
          <cell r="U359" t="str">
            <v>21</v>
          </cell>
          <cell r="V359" t="str">
            <v>2.1 ทุติยภูมิระดับต้น</v>
          </cell>
        </row>
        <row r="360">
          <cell r="A360" t="str">
            <v>09</v>
          </cell>
          <cell r="B360" t="str">
            <v>21002</v>
          </cell>
          <cell r="C360" t="str">
            <v>กระทรวงสาธารณสุข สำนักงานปลัดกระทรวงสาธารณสุข</v>
          </cell>
          <cell r="D360" t="str">
            <v>001084900</v>
          </cell>
          <cell r="E360" t="str">
            <v>10849</v>
          </cell>
          <cell r="F360" t="str">
            <v>รพช.เกาะกูด</v>
          </cell>
          <cell r="G360" t="str">
            <v>โรงพยาบาลชุมชนเกาะกูด</v>
          </cell>
          <cell r="H360" t="str">
            <v>23060201</v>
          </cell>
          <cell r="I360">
            <v>23</v>
          </cell>
          <cell r="J360" t="str">
            <v>จังหวัดตราด</v>
          </cell>
          <cell r="K360">
            <v>2306</v>
          </cell>
          <cell r="L360" t="str">
            <v>เกาะกูด</v>
          </cell>
          <cell r="M360">
            <v>230602</v>
          </cell>
          <cell r="N360" t="str">
            <v>เกาะกูด</v>
          </cell>
          <cell r="O360" t="str">
            <v>ตะวันออก</v>
          </cell>
          <cell r="P360" t="str">
            <v>07</v>
          </cell>
          <cell r="Q360" t="str">
            <v>โรงพยาบาลชุมชน</v>
          </cell>
          <cell r="R360">
            <v>5</v>
          </cell>
          <cell r="S360">
            <v>10</v>
          </cell>
          <cell r="T360" t="str">
            <v>6</v>
          </cell>
          <cell r="U360" t="str">
            <v>21</v>
          </cell>
          <cell r="V360" t="str">
            <v>2.1 ทุติยภูมิระดับต้น</v>
          </cell>
        </row>
        <row r="361">
          <cell r="A361" t="str">
            <v>09</v>
          </cell>
          <cell r="B361" t="str">
            <v>21002</v>
          </cell>
          <cell r="C361" t="str">
            <v>กระทรวงสาธารณสุข สำนักงานปลัดกระทรวงสาธารณสุข</v>
          </cell>
          <cell r="D361" t="str">
            <v>001381600</v>
          </cell>
          <cell r="E361" t="str">
            <v>13816</v>
          </cell>
          <cell r="F361" t="str">
            <v>รพช.เกาะช้าง</v>
          </cell>
          <cell r="G361" t="str">
            <v>โรงพยาบาลชุมชนเกาะช้าง</v>
          </cell>
          <cell r="H361" t="str">
            <v>23070102</v>
          </cell>
          <cell r="I361">
            <v>23</v>
          </cell>
          <cell r="J361" t="str">
            <v>จังหวัดตราด</v>
          </cell>
          <cell r="K361">
            <v>2307</v>
          </cell>
          <cell r="L361" t="str">
            <v>เกาะช้าง</v>
          </cell>
          <cell r="M361">
            <v>230701</v>
          </cell>
          <cell r="N361" t="str">
            <v>เกาะช้าง</v>
          </cell>
          <cell r="O361" t="str">
            <v>ตะวันออก</v>
          </cell>
          <cell r="P361" t="str">
            <v>07</v>
          </cell>
          <cell r="Q361" t="str">
            <v>โรงพยาบาลชุมชน</v>
          </cell>
          <cell r="R361">
            <v>5</v>
          </cell>
          <cell r="S361">
            <v>30</v>
          </cell>
          <cell r="T361" t="str">
            <v>24</v>
          </cell>
          <cell r="U361" t="str">
            <v>21</v>
          </cell>
          <cell r="V361" t="str">
            <v>2.1 ทุติยภูมิระดับต้น</v>
          </cell>
        </row>
        <row r="362">
          <cell r="A362" t="str">
            <v>10</v>
          </cell>
          <cell r="B362" t="str">
            <v>21002</v>
          </cell>
          <cell r="C362" t="str">
            <v>กระทรวงสาธารณสุข สำนักงานปลัดกระทรวงสาธารณสุข</v>
          </cell>
          <cell r="D362" t="str">
            <v>001104000</v>
          </cell>
          <cell r="E362" t="str">
            <v>11040</v>
          </cell>
          <cell r="F362" t="str">
            <v>รพท.บึงกาฬ</v>
          </cell>
          <cell r="G362" t="str">
            <v>โรงพยาบาลทั่วไปบึงกาฬ</v>
          </cell>
          <cell r="H362" t="str">
            <v>38010101</v>
          </cell>
          <cell r="I362">
            <v>38</v>
          </cell>
          <cell r="J362" t="str">
            <v>จังหวัดบึงกาฬ</v>
          </cell>
          <cell r="K362">
            <v>3801</v>
          </cell>
          <cell r="L362" t="str">
            <v>เมืองบึงกาฬ</v>
          </cell>
          <cell r="M362">
            <v>380101</v>
          </cell>
          <cell r="N362" t="str">
            <v>บึงกาฬ</v>
          </cell>
          <cell r="O362" t="str">
            <v>ตะวันออกเฉียงเหนือ</v>
          </cell>
          <cell r="P362" t="str">
            <v>07</v>
          </cell>
          <cell r="Q362" t="str">
            <v>โรงพยาบาลทั่วไป</v>
          </cell>
          <cell r="R362">
            <v>3</v>
          </cell>
          <cell r="S362">
            <v>90</v>
          </cell>
          <cell r="T362" t="str">
            <v>90</v>
          </cell>
          <cell r="U362" t="str">
            <v>23</v>
          </cell>
          <cell r="V362" t="str">
            <v>2.3 ทุติยภูมิระดับสูง</v>
          </cell>
        </row>
        <row r="363">
          <cell r="A363" t="str">
            <v>10</v>
          </cell>
          <cell r="B363" t="str">
            <v>21002</v>
          </cell>
          <cell r="C363" t="str">
            <v>กระทรวงสาธารณสุข สำนักงานปลัดกระทรวงสาธารณสุข</v>
          </cell>
          <cell r="D363" t="str">
            <v>001104100</v>
          </cell>
          <cell r="E363" t="str">
            <v>11041</v>
          </cell>
          <cell r="F363" t="str">
            <v>รพช.พรเจริญ</v>
          </cell>
          <cell r="G363" t="str">
            <v>โรงพยาบาลชุมชนพรเจริญ</v>
          </cell>
          <cell r="H363" t="str">
            <v>38020308</v>
          </cell>
          <cell r="I363">
            <v>38</v>
          </cell>
          <cell r="J363" t="str">
            <v>จังหวัดบึงกาฬ</v>
          </cell>
          <cell r="K363">
            <v>3802</v>
          </cell>
          <cell r="L363" t="str">
            <v>พรเจริญ</v>
          </cell>
          <cell r="M363">
            <v>380203</v>
          </cell>
          <cell r="N363" t="str">
            <v>พรเจริญ</v>
          </cell>
          <cell r="O363" t="str">
            <v>ตะวันออกเฉียงเหนือ</v>
          </cell>
          <cell r="P363" t="str">
            <v>07</v>
          </cell>
          <cell r="Q363" t="str">
            <v>โรงพยาบาลชุมชน</v>
          </cell>
          <cell r="R363">
            <v>5</v>
          </cell>
          <cell r="S363">
            <v>30</v>
          </cell>
          <cell r="T363" t="str">
            <v>30</v>
          </cell>
          <cell r="U363" t="str">
            <v>21</v>
          </cell>
          <cell r="V363" t="str">
            <v>2.1 ทุติยภูมิระดับต้น</v>
          </cell>
        </row>
        <row r="364">
          <cell r="A364" t="str">
            <v>10</v>
          </cell>
          <cell r="B364" t="str">
            <v>21002</v>
          </cell>
          <cell r="C364" t="str">
            <v>กระทรวงสาธารณสุข สำนักงานปลัดกระทรวงสาธารณสุข</v>
          </cell>
          <cell r="D364" t="str">
            <v>001104300</v>
          </cell>
          <cell r="E364" t="str">
            <v>11043</v>
          </cell>
          <cell r="F364" t="str">
            <v>รพช.โซ่พิสัย</v>
          </cell>
          <cell r="G364" t="str">
            <v>โรงพยาบาลชุมชนโซ่พิสัย</v>
          </cell>
          <cell r="H364" t="str">
            <v>38030101</v>
          </cell>
          <cell r="I364">
            <v>38</v>
          </cell>
          <cell r="J364" t="str">
            <v>จังหวัดบึงกาฬ</v>
          </cell>
          <cell r="K364">
            <v>3803</v>
          </cell>
          <cell r="L364" t="str">
            <v>โซ่พิสัย</v>
          </cell>
          <cell r="M364">
            <v>380301</v>
          </cell>
          <cell r="N364" t="str">
            <v>โซ่</v>
          </cell>
          <cell r="O364" t="str">
            <v>ตะวันออกเฉียงเหนือ</v>
          </cell>
          <cell r="P364" t="str">
            <v>07</v>
          </cell>
          <cell r="Q364" t="str">
            <v>โรงพยาบาลชุมชน</v>
          </cell>
          <cell r="R364">
            <v>5</v>
          </cell>
          <cell r="S364">
            <v>30</v>
          </cell>
          <cell r="T364" t="str">
            <v>30</v>
          </cell>
          <cell r="U364" t="str">
            <v>21</v>
          </cell>
          <cell r="V364" t="str">
            <v>2.1 ทุติยภูมิระดับต้น</v>
          </cell>
        </row>
        <row r="365">
          <cell r="A365" t="str">
            <v>10</v>
          </cell>
          <cell r="B365" t="str">
            <v>21002</v>
          </cell>
          <cell r="C365" t="str">
            <v>กระทรวงสาธารณสุข สำนักงานปลัดกระทรวงสาธารณสุข</v>
          </cell>
          <cell r="D365" t="str">
            <v>001104600</v>
          </cell>
          <cell r="E365" t="str">
            <v>11046</v>
          </cell>
          <cell r="F365" t="str">
            <v>รพช.เซกา</v>
          </cell>
          <cell r="G365" t="str">
            <v>โรงพยาบาลชุมชนเซกา</v>
          </cell>
          <cell r="H365" t="str">
            <v>38040100</v>
          </cell>
          <cell r="I365">
            <v>38</v>
          </cell>
          <cell r="J365" t="str">
            <v>จังหวัดบึงกาฬ</v>
          </cell>
          <cell r="K365">
            <v>3804</v>
          </cell>
          <cell r="L365" t="str">
            <v>เซกา</v>
          </cell>
          <cell r="M365">
            <v>380401</v>
          </cell>
          <cell r="N365" t="str">
            <v>เซกา</v>
          </cell>
          <cell r="O365" t="str">
            <v>ตะวันออกเฉียงเหนือ</v>
          </cell>
          <cell r="P365" t="str">
            <v>07</v>
          </cell>
          <cell r="Q365" t="str">
            <v>โรงพยาบาลชุมชน</v>
          </cell>
          <cell r="R365">
            <v>4</v>
          </cell>
          <cell r="S365">
            <v>60</v>
          </cell>
          <cell r="T365" t="str">
            <v>30</v>
          </cell>
          <cell r="U365" t="str">
            <v>22</v>
          </cell>
          <cell r="V365" t="str">
            <v>2.2 ทุติยภูมิระดับกลาง</v>
          </cell>
        </row>
        <row r="366">
          <cell r="A366" t="str">
            <v>10</v>
          </cell>
          <cell r="B366" t="str">
            <v>21002</v>
          </cell>
          <cell r="C366" t="str">
            <v>กระทรวงสาธารณสุข สำนักงานปลัดกระทรวงสาธารณสุข</v>
          </cell>
          <cell r="D366" t="str">
            <v>001104700</v>
          </cell>
          <cell r="E366" t="str">
            <v>11047</v>
          </cell>
          <cell r="F366" t="str">
            <v>รพช.ปากคาด</v>
          </cell>
          <cell r="G366" t="str">
            <v>โรงพยาบาลชุมชนปากคาด</v>
          </cell>
          <cell r="H366" t="str">
            <v>38050404</v>
          </cell>
          <cell r="I366">
            <v>38</v>
          </cell>
          <cell r="J366" t="str">
            <v>จังหวัดบึงกาฬ</v>
          </cell>
          <cell r="K366">
            <v>3805</v>
          </cell>
          <cell r="L366" t="str">
            <v>ปากคาด</v>
          </cell>
          <cell r="M366">
            <v>380504</v>
          </cell>
          <cell r="N366" t="str">
            <v>โนนศิลา</v>
          </cell>
          <cell r="O366" t="str">
            <v>ตะวันออกเฉียงเหนือ</v>
          </cell>
          <cell r="P366" t="str">
            <v>07</v>
          </cell>
          <cell r="Q366" t="str">
            <v>โรงพยาบาลชุมชน</v>
          </cell>
          <cell r="R366">
            <v>5</v>
          </cell>
          <cell r="S366">
            <v>30</v>
          </cell>
          <cell r="T366" t="str">
            <v>30</v>
          </cell>
          <cell r="U366" t="str">
            <v>21</v>
          </cell>
          <cell r="V366" t="str">
            <v>2.1 ทุติยภูมิระดับต้น</v>
          </cell>
        </row>
        <row r="367">
          <cell r="A367" t="str">
            <v>10</v>
          </cell>
          <cell r="B367" t="str">
            <v>21002</v>
          </cell>
          <cell r="C367" t="str">
            <v>กระทรวงสาธารณสุข สำนักงานปลัดกระทรวงสาธารณสุข</v>
          </cell>
          <cell r="D367" t="str">
            <v>001104800</v>
          </cell>
          <cell r="E367" t="str">
            <v>11048</v>
          </cell>
          <cell r="F367" t="str">
            <v>รพช.บึงโขงหลง</v>
          </cell>
          <cell r="G367" t="str">
            <v>โรงพยาบาลชุมชนบึงโขงหลง</v>
          </cell>
          <cell r="H367" t="str">
            <v>38060111</v>
          </cell>
          <cell r="I367">
            <v>38</v>
          </cell>
          <cell r="J367" t="str">
            <v>จังหวัดบึงกาฬ</v>
          </cell>
          <cell r="K367">
            <v>3806</v>
          </cell>
          <cell r="L367" t="str">
            <v>บึงโขงหลง</v>
          </cell>
          <cell r="M367">
            <v>380601</v>
          </cell>
          <cell r="N367" t="str">
            <v>บึงโขงหลง</v>
          </cell>
          <cell r="O367" t="str">
            <v>ตะวันออกเฉียงเหนือ</v>
          </cell>
          <cell r="P367" t="str">
            <v>07</v>
          </cell>
          <cell r="Q367" t="str">
            <v>โรงพยาบาลชุมชน</v>
          </cell>
          <cell r="R367">
            <v>5</v>
          </cell>
          <cell r="S367">
            <v>30</v>
          </cell>
          <cell r="T367" t="str">
            <v>30</v>
          </cell>
          <cell r="U367" t="str">
            <v>21</v>
          </cell>
          <cell r="V367" t="str">
            <v>2.1 ทุติยภูมิระดับต้น</v>
          </cell>
        </row>
        <row r="368">
          <cell r="A368" t="str">
            <v>10</v>
          </cell>
          <cell r="B368" t="str">
            <v>21002</v>
          </cell>
          <cell r="C368" t="str">
            <v>กระทรวงสาธารณสุข สำนักงานปลัดกระทรวงสาธารณสุข</v>
          </cell>
          <cell r="D368" t="str">
            <v>001104900</v>
          </cell>
          <cell r="E368" t="str">
            <v>11049</v>
          </cell>
          <cell r="F368" t="str">
            <v>รพช.ศรีวิไล</v>
          </cell>
          <cell r="G368" t="str">
            <v>โรงพยาบาลชุมชนศรีวิไล</v>
          </cell>
          <cell r="H368" t="str">
            <v>38070111</v>
          </cell>
          <cell r="I368">
            <v>38</v>
          </cell>
          <cell r="J368" t="str">
            <v>จังหวัดบึงกาฬ</v>
          </cell>
          <cell r="K368">
            <v>3807</v>
          </cell>
          <cell r="L368" t="str">
            <v>ศรีวิไล</v>
          </cell>
          <cell r="M368">
            <v>380701</v>
          </cell>
          <cell r="N368" t="str">
            <v>ศรีวิไล</v>
          </cell>
          <cell r="O368" t="str">
            <v>ตะวันออกเฉียงเหนือ</v>
          </cell>
          <cell r="P368" t="str">
            <v>07</v>
          </cell>
          <cell r="Q368" t="str">
            <v>โรงพยาบาลชุมชน</v>
          </cell>
          <cell r="R368">
            <v>5</v>
          </cell>
          <cell r="S368">
            <v>30</v>
          </cell>
          <cell r="T368" t="str">
            <v>30</v>
          </cell>
          <cell r="U368" t="str">
            <v>21</v>
          </cell>
          <cell r="V368" t="str">
            <v>2.1 ทุติยภูมิระดับต้น</v>
          </cell>
        </row>
        <row r="369">
          <cell r="A369" t="str">
            <v>10</v>
          </cell>
          <cell r="B369" t="str">
            <v>21002</v>
          </cell>
          <cell r="C369" t="str">
            <v>กระทรวงสาธารณสุข สำนักงานปลัดกระทรวงสาธารณสุข</v>
          </cell>
          <cell r="D369" t="str">
            <v>001105000</v>
          </cell>
          <cell r="E369" t="str">
            <v>11050</v>
          </cell>
          <cell r="F369" t="str">
            <v>รพช.บุ่งคล้า</v>
          </cell>
          <cell r="G369" t="str">
            <v>โรงพยาบาลชุมชนบุ่งคล้า</v>
          </cell>
          <cell r="H369" t="str">
            <v>38080101</v>
          </cell>
          <cell r="I369">
            <v>38</v>
          </cell>
          <cell r="J369" t="str">
            <v>จังหวัดบึงกาฬ</v>
          </cell>
          <cell r="K369">
            <v>3808</v>
          </cell>
          <cell r="L369" t="str">
            <v>บุ่งคล้า</v>
          </cell>
          <cell r="M369">
            <v>380801</v>
          </cell>
          <cell r="N369" t="str">
            <v>บุ่งคล้า</v>
          </cell>
          <cell r="O369" t="str">
            <v>ตะวันออกเฉียงเหนือ</v>
          </cell>
          <cell r="P369" t="str">
            <v>07</v>
          </cell>
          <cell r="Q369" t="str">
            <v>โรงพยาบาลชุมชน</v>
          </cell>
          <cell r="R369">
            <v>5</v>
          </cell>
          <cell r="S369">
            <v>10</v>
          </cell>
          <cell r="T369" t="str">
            <v>10</v>
          </cell>
          <cell r="U369" t="str">
            <v>21</v>
          </cell>
          <cell r="V369" t="str">
            <v>2.1 ทุติยภูมิระดับต้น</v>
          </cell>
        </row>
        <row r="370">
          <cell r="A370" t="str">
            <v>10</v>
          </cell>
          <cell r="B370" t="str">
            <v>21002</v>
          </cell>
          <cell r="C370" t="str">
            <v>กระทรวงสาธารณสุข สำนักงานปลัดกระทรวงสาธารณสุข</v>
          </cell>
          <cell r="D370" t="str">
            <v>001070400</v>
          </cell>
          <cell r="E370" t="str">
            <v>10704</v>
          </cell>
          <cell r="F370" t="str">
            <v>รพท.หนองบัวลำภู</v>
          </cell>
          <cell r="G370" t="str">
            <v>โรงพยาบาลทั่วไปหนองบัวลำภู</v>
          </cell>
          <cell r="H370" t="str">
            <v>39010101</v>
          </cell>
          <cell r="I370">
            <v>39</v>
          </cell>
          <cell r="J370" t="str">
            <v>จังหวัดหนองบัวลำภู</v>
          </cell>
          <cell r="K370">
            <v>3901</v>
          </cell>
          <cell r="L370" t="str">
            <v>เมืองหนองบัวลำภู</v>
          </cell>
          <cell r="M370">
            <v>390101</v>
          </cell>
          <cell r="N370" t="str">
            <v>หนองบัว</v>
          </cell>
          <cell r="O370" t="str">
            <v>ตะวันออกเฉียงเหนือ</v>
          </cell>
          <cell r="P370" t="str">
            <v>06</v>
          </cell>
          <cell r="Q370" t="str">
            <v>โรงพยาบาลทั่วไป</v>
          </cell>
          <cell r="R370">
            <v>3</v>
          </cell>
          <cell r="S370">
            <v>228</v>
          </cell>
          <cell r="T370" t="str">
            <v>228</v>
          </cell>
          <cell r="U370" t="str">
            <v>23</v>
          </cell>
          <cell r="V370" t="str">
            <v>2.3 ทุติยภูมิระดับสูง</v>
          </cell>
        </row>
        <row r="371">
          <cell r="A371" t="str">
            <v>10</v>
          </cell>
          <cell r="B371" t="str">
            <v>21002</v>
          </cell>
          <cell r="C371" t="str">
            <v>กระทรวงสาธารณสุข สำนักงานปลัดกระทรวงสาธารณสุข</v>
          </cell>
          <cell r="D371" t="str">
            <v>001099100</v>
          </cell>
          <cell r="E371" t="str">
            <v>10991</v>
          </cell>
          <cell r="F371" t="str">
            <v>รพช.นากลาง</v>
          </cell>
          <cell r="G371" t="str">
            <v>โรงพยาบาลชุมชนนากลาง</v>
          </cell>
          <cell r="H371" t="str">
            <v>39020106</v>
          </cell>
          <cell r="I371">
            <v>39</v>
          </cell>
          <cell r="J371" t="str">
            <v>จังหวัดหนองบัวลำภู</v>
          </cell>
          <cell r="K371">
            <v>3902</v>
          </cell>
          <cell r="L371" t="str">
            <v>นากลาง</v>
          </cell>
          <cell r="M371">
            <v>390201</v>
          </cell>
          <cell r="N371" t="str">
            <v>นากลาง</v>
          </cell>
          <cell r="O371" t="str">
            <v>ตะวันออกเฉียงเหนือ</v>
          </cell>
          <cell r="P371" t="str">
            <v>07</v>
          </cell>
          <cell r="Q371" t="str">
            <v>โรงพยาบาลชุมชน</v>
          </cell>
          <cell r="R371">
            <v>4</v>
          </cell>
          <cell r="S371">
            <v>60</v>
          </cell>
          <cell r="T371" t="str">
            <v>60</v>
          </cell>
          <cell r="U371" t="str">
            <v>21</v>
          </cell>
          <cell r="V371" t="str">
            <v>2.1 ทุติยภูมิระดับต้น</v>
          </cell>
        </row>
        <row r="372">
          <cell r="A372" t="str">
            <v>10</v>
          </cell>
          <cell r="B372" t="str">
            <v>21002</v>
          </cell>
          <cell r="C372" t="str">
            <v>กระทรวงสาธารณสุข สำนักงานปลัดกระทรวงสาธารณสุข</v>
          </cell>
          <cell r="D372" t="str">
            <v>001099200</v>
          </cell>
          <cell r="E372" t="str">
            <v>10992</v>
          </cell>
          <cell r="F372" t="str">
            <v>รพช.โนนสัง</v>
          </cell>
          <cell r="G372" t="str">
            <v>โรงพยาบาลชุมชนโนนสัง</v>
          </cell>
          <cell r="H372" t="str">
            <v>39030115</v>
          </cell>
          <cell r="I372">
            <v>39</v>
          </cell>
          <cell r="J372" t="str">
            <v>จังหวัดหนองบัวลำภู</v>
          </cell>
          <cell r="K372">
            <v>3903</v>
          </cell>
          <cell r="L372" t="str">
            <v>โนนสัง</v>
          </cell>
          <cell r="M372">
            <v>390301</v>
          </cell>
          <cell r="N372" t="str">
            <v>โนนสัง</v>
          </cell>
          <cell r="O372" t="str">
            <v>ตะวันออกเฉียงเหนือ</v>
          </cell>
          <cell r="P372" t="str">
            <v>07</v>
          </cell>
          <cell r="Q372" t="str">
            <v>โรงพยาบาลชุมชน</v>
          </cell>
          <cell r="R372">
            <v>5</v>
          </cell>
          <cell r="S372">
            <v>30</v>
          </cell>
          <cell r="T372" t="str">
            <v>30</v>
          </cell>
          <cell r="U372" t="str">
            <v>21</v>
          </cell>
          <cell r="V372" t="str">
            <v>2.1 ทุติยภูมิระดับต้น</v>
          </cell>
        </row>
        <row r="373">
          <cell r="A373" t="str">
            <v>10</v>
          </cell>
          <cell r="B373" t="str">
            <v>21002</v>
          </cell>
          <cell r="C373" t="str">
            <v>กระทรวงสาธารณสุข สำนักงานปลัดกระทรวงสาธารณสุข</v>
          </cell>
          <cell r="D373" t="str">
            <v>001099300</v>
          </cell>
          <cell r="E373" t="str">
            <v>10993</v>
          </cell>
          <cell r="F373" t="str">
            <v>รพช.ศรีบุญเรือง</v>
          </cell>
          <cell r="G373" t="str">
            <v>โรงพยาบาลชุมชนศรีบุญเรือง</v>
          </cell>
          <cell r="H373" t="str">
            <v>39040107</v>
          </cell>
          <cell r="I373">
            <v>39</v>
          </cell>
          <cell r="J373" t="str">
            <v>จังหวัดหนองบัวลำภู</v>
          </cell>
          <cell r="K373">
            <v>3904</v>
          </cell>
          <cell r="L373" t="str">
            <v>ศรีบุญเรือง</v>
          </cell>
          <cell r="M373">
            <v>390401</v>
          </cell>
          <cell r="N373" t="str">
            <v>เมืองใหม่</v>
          </cell>
          <cell r="O373" t="str">
            <v>ตะวันออกเฉียงเหนือ</v>
          </cell>
          <cell r="P373" t="str">
            <v>07</v>
          </cell>
          <cell r="Q373" t="str">
            <v>โรงพยาบาลชุมชน</v>
          </cell>
          <cell r="R373">
            <v>4</v>
          </cell>
          <cell r="S373">
            <v>60</v>
          </cell>
          <cell r="T373" t="str">
            <v>60</v>
          </cell>
          <cell r="U373" t="str">
            <v>21</v>
          </cell>
          <cell r="V373" t="str">
            <v>2.1 ทุติยภูมิระดับต้น</v>
          </cell>
        </row>
        <row r="374">
          <cell r="A374" t="str">
            <v>10</v>
          </cell>
          <cell r="B374" t="str">
            <v>21002</v>
          </cell>
          <cell r="C374" t="str">
            <v>กระทรวงสาธารณสุข สำนักงานปลัดกระทรวงสาธารณสุข</v>
          </cell>
          <cell r="D374" t="str">
            <v>001099400</v>
          </cell>
          <cell r="E374" t="str">
            <v>10994</v>
          </cell>
          <cell r="F374" t="str">
            <v>รพช.สุวรรณคูหา</v>
          </cell>
          <cell r="G374" t="str">
            <v>โรงพยาบาลชุมชนสุวรรณคูหา</v>
          </cell>
          <cell r="H374" t="str">
            <v>39050606</v>
          </cell>
          <cell r="I374">
            <v>39</v>
          </cell>
          <cell r="J374" t="str">
            <v>จังหวัดหนองบัวลำภู</v>
          </cell>
          <cell r="K374">
            <v>3905</v>
          </cell>
          <cell r="L374" t="str">
            <v>สุวรรณคูหา</v>
          </cell>
          <cell r="M374">
            <v>390506</v>
          </cell>
          <cell r="N374" t="str">
            <v>สุวรรณคูหา</v>
          </cell>
          <cell r="O374" t="str">
            <v>ตะวันออกเฉียงเหนือ</v>
          </cell>
          <cell r="P374" t="str">
            <v>07</v>
          </cell>
          <cell r="Q374" t="str">
            <v>โรงพยาบาลชุมชน</v>
          </cell>
          <cell r="R374">
            <v>5</v>
          </cell>
          <cell r="S374">
            <v>30</v>
          </cell>
          <cell r="T374" t="str">
            <v>30</v>
          </cell>
          <cell r="U374" t="str">
            <v>21</v>
          </cell>
          <cell r="V374" t="str">
            <v>2.1 ทุติยภูมิระดับต้น</v>
          </cell>
        </row>
        <row r="375">
          <cell r="A375" t="str">
            <v>10</v>
          </cell>
          <cell r="B375" t="str">
            <v>21002</v>
          </cell>
          <cell r="C375" t="str">
            <v>กระทรวงสาธารณสุข สำนักงานปลัดกระทรวงสาธารณสุข</v>
          </cell>
          <cell r="D375" t="str">
            <v>002336700</v>
          </cell>
          <cell r="E375" t="str">
            <v>23367</v>
          </cell>
          <cell r="F375" t="str">
            <v>รพช.นาวังเฉลิมพระเกียรติ 80 พรรษา</v>
          </cell>
          <cell r="G375" t="str">
            <v>โรงพยาบาลชุมชนนาวังเฉลิมพระเกียรติ 80 พรรษา</v>
          </cell>
          <cell r="H375" t="str">
            <v>39060100</v>
          </cell>
          <cell r="I375">
            <v>39</v>
          </cell>
          <cell r="J375" t="str">
            <v>จังหวัดหนองบัวลำภู</v>
          </cell>
          <cell r="K375">
            <v>3906</v>
          </cell>
          <cell r="L375" t="str">
            <v>นาวัง</v>
          </cell>
          <cell r="M375">
            <v>390601</v>
          </cell>
          <cell r="N375" t="str">
            <v>นาเหล่า</v>
          </cell>
          <cell r="O375" t="str">
            <v>ตะวันออกเฉียงเหนือ</v>
          </cell>
          <cell r="P375" t="str">
            <v>07</v>
          </cell>
          <cell r="Q375" t="str">
            <v>โรงพยาบาลชุมชน</v>
          </cell>
          <cell r="R375">
            <v>5</v>
          </cell>
          <cell r="S375">
            <v>30</v>
          </cell>
          <cell r="T375" t="str">
            <v>30</v>
          </cell>
          <cell r="U375" t="str">
            <v>21</v>
          </cell>
          <cell r="V375" t="str">
            <v>2.1 ทุติยภูมิระดับต้น</v>
          </cell>
        </row>
        <row r="376">
          <cell r="A376" t="str">
            <v>10</v>
          </cell>
          <cell r="B376" t="str">
            <v>21002</v>
          </cell>
          <cell r="C376" t="str">
            <v>กระทรวงสาธารณสุข สำนักงานปลัดกระทรวงสาธารณสุข</v>
          </cell>
          <cell r="D376" t="str">
            <v>001067100</v>
          </cell>
          <cell r="E376" t="str">
            <v>10671</v>
          </cell>
          <cell r="F376" t="str">
            <v>รพศ.อุดรธานี</v>
          </cell>
          <cell r="G376" t="str">
            <v>โรงพยาบาลศูนย์อุดรธานี</v>
          </cell>
          <cell r="H376" t="str">
            <v>41010100</v>
          </cell>
          <cell r="I376">
            <v>41</v>
          </cell>
          <cell r="J376" t="str">
            <v>จังหวัดอุดรธานี</v>
          </cell>
          <cell r="K376">
            <v>4101</v>
          </cell>
          <cell r="L376" t="str">
            <v>เมืองอุดรธานี</v>
          </cell>
          <cell r="M376">
            <v>410101</v>
          </cell>
          <cell r="N376" t="str">
            <v>หมากแข้ง</v>
          </cell>
          <cell r="O376" t="str">
            <v>ตะวันออกเฉียงเหนือ</v>
          </cell>
          <cell r="P376" t="str">
            <v>05</v>
          </cell>
          <cell r="Q376" t="str">
            <v>โรงพยาบาลศูนย์</v>
          </cell>
          <cell r="R376">
            <v>1</v>
          </cell>
          <cell r="S376">
            <v>806</v>
          </cell>
          <cell r="T376" t="str">
            <v>806</v>
          </cell>
          <cell r="U376" t="str">
            <v>31</v>
          </cell>
          <cell r="V376" t="str">
            <v>3.1 ตติยภูมิ</v>
          </cell>
        </row>
        <row r="377">
          <cell r="A377" t="str">
            <v>10</v>
          </cell>
          <cell r="B377" t="str">
            <v>21002</v>
          </cell>
          <cell r="C377" t="str">
            <v>กระทรวงสาธารณสุข สำนักงานปลัดกระทรวงสาธารณสุข</v>
          </cell>
          <cell r="D377" t="str">
            <v>001101300</v>
          </cell>
          <cell r="E377" t="str">
            <v>11013</v>
          </cell>
          <cell r="F377" t="str">
            <v>รพช.กุดจับ</v>
          </cell>
          <cell r="G377" t="str">
            <v>โรงพยาบาลชุมชนกุดจับ</v>
          </cell>
          <cell r="H377" t="str">
            <v>41020603</v>
          </cell>
          <cell r="I377">
            <v>41</v>
          </cell>
          <cell r="J377" t="str">
            <v>จังหวัดอุดรธานี</v>
          </cell>
          <cell r="K377">
            <v>4102</v>
          </cell>
          <cell r="L377" t="str">
            <v>กุดจับ</v>
          </cell>
          <cell r="M377">
            <v>410206</v>
          </cell>
          <cell r="N377" t="str">
            <v>เมืองเพีย</v>
          </cell>
          <cell r="O377" t="str">
            <v>ตะวันออกเฉียงเหนือ</v>
          </cell>
          <cell r="P377" t="str">
            <v>07</v>
          </cell>
          <cell r="Q377" t="str">
            <v>โรงพยาบาลชุมชน</v>
          </cell>
          <cell r="R377">
            <v>5</v>
          </cell>
          <cell r="S377">
            <v>30</v>
          </cell>
          <cell r="T377" t="str">
            <v>30</v>
          </cell>
          <cell r="U377" t="str">
            <v>21</v>
          </cell>
          <cell r="V377" t="str">
            <v>2.1 ทุติยภูมิระดับต้น</v>
          </cell>
        </row>
        <row r="378">
          <cell r="A378" t="str">
            <v>10</v>
          </cell>
          <cell r="B378" t="str">
            <v>21002</v>
          </cell>
          <cell r="C378" t="str">
            <v>กระทรวงสาธารณสุข สำนักงานปลัดกระทรวงสาธารณสุข</v>
          </cell>
          <cell r="D378" t="str">
            <v>001101400</v>
          </cell>
          <cell r="E378" t="str">
            <v>11014</v>
          </cell>
          <cell r="F378" t="str">
            <v>รพช.หนองวัวซอ</v>
          </cell>
          <cell r="G378" t="str">
            <v>โรงพยาบาลชุมชนหนองวัวซอ</v>
          </cell>
          <cell r="H378" t="str">
            <v>41030105</v>
          </cell>
          <cell r="I378">
            <v>41</v>
          </cell>
          <cell r="J378" t="str">
            <v>จังหวัดอุดรธานี</v>
          </cell>
          <cell r="K378">
            <v>4103</v>
          </cell>
          <cell r="L378" t="str">
            <v>หนองวัวซอ</v>
          </cell>
          <cell r="M378">
            <v>410301</v>
          </cell>
          <cell r="N378" t="str">
            <v>หมากหญ้า</v>
          </cell>
          <cell r="O378" t="str">
            <v>ตะวันออกเฉียงเหนือ</v>
          </cell>
          <cell r="P378" t="str">
            <v>07</v>
          </cell>
          <cell r="Q378" t="str">
            <v>โรงพยาบาลชุมชน</v>
          </cell>
          <cell r="R378">
            <v>5</v>
          </cell>
          <cell r="S378">
            <v>30</v>
          </cell>
          <cell r="T378" t="str">
            <v>30</v>
          </cell>
          <cell r="U378" t="str">
            <v>21</v>
          </cell>
          <cell r="V378" t="str">
            <v>2.1 ทุติยภูมิระดับต้น</v>
          </cell>
        </row>
        <row r="379">
          <cell r="A379" t="str">
            <v>10</v>
          </cell>
          <cell r="B379" t="str">
            <v>21002</v>
          </cell>
          <cell r="C379" t="str">
            <v>กระทรวงสาธารณสุข สำนักงานปลัดกระทรวงสาธารณสุข</v>
          </cell>
          <cell r="D379" t="str">
            <v>001101500</v>
          </cell>
          <cell r="E379" t="str">
            <v>11015</v>
          </cell>
          <cell r="F379" t="str">
            <v>รพช.กุมภวาปี</v>
          </cell>
          <cell r="G379" t="str">
            <v>โรงพยาบาลชุมชนกุมภวาปี</v>
          </cell>
          <cell r="H379" t="str">
            <v>41041505</v>
          </cell>
          <cell r="I379">
            <v>41</v>
          </cell>
          <cell r="J379" t="str">
            <v>จังหวัดอุดรธานี</v>
          </cell>
          <cell r="K379">
            <v>4104</v>
          </cell>
          <cell r="L379" t="str">
            <v>กุมภวาปี</v>
          </cell>
          <cell r="M379">
            <v>410415</v>
          </cell>
          <cell r="N379" t="str">
            <v>กุมภวาปี</v>
          </cell>
          <cell r="O379" t="str">
            <v>ตะวันออกเฉียงเหนือ</v>
          </cell>
          <cell r="P379" t="str">
            <v>07</v>
          </cell>
          <cell r="Q379" t="str">
            <v>โรงพยาบาลชุมชน</v>
          </cell>
          <cell r="R379">
            <v>4</v>
          </cell>
          <cell r="S379">
            <v>120</v>
          </cell>
          <cell r="T379" t="str">
            <v>90</v>
          </cell>
          <cell r="U379" t="str">
            <v>21</v>
          </cell>
          <cell r="V379" t="str">
            <v>2.1 ทุติยภูมิระดับต้น</v>
          </cell>
        </row>
        <row r="380">
          <cell r="A380" t="str">
            <v>10</v>
          </cell>
          <cell r="B380" t="str">
            <v>21002</v>
          </cell>
          <cell r="C380" t="str">
            <v>กระทรวงสาธารณสุข สำนักงานปลัดกระทรวงสาธารณสุข</v>
          </cell>
          <cell r="D380" t="str">
            <v>001101600</v>
          </cell>
          <cell r="E380" t="str">
            <v>11016</v>
          </cell>
          <cell r="F380" t="str">
            <v>รพช.ห้วยเกิ้ง</v>
          </cell>
          <cell r="G380" t="str">
            <v>โรงพยาบาลชุมชนห้วยเกิ้ง</v>
          </cell>
          <cell r="H380" t="str">
            <v>41040704</v>
          </cell>
          <cell r="I380">
            <v>41</v>
          </cell>
          <cell r="J380" t="str">
            <v>จังหวัดอุดรธานี</v>
          </cell>
          <cell r="K380">
            <v>4104</v>
          </cell>
          <cell r="L380" t="str">
            <v>กุมภวาปี</v>
          </cell>
          <cell r="M380">
            <v>410407</v>
          </cell>
          <cell r="N380" t="str">
            <v>ห้วยเกิ้ง</v>
          </cell>
          <cell r="O380" t="str">
            <v>ตะวันออกเฉียงเหนือ</v>
          </cell>
          <cell r="P380" t="str">
            <v>07</v>
          </cell>
          <cell r="Q380" t="str">
            <v>โรงพยาบาลชุมชน</v>
          </cell>
          <cell r="R380">
            <v>5</v>
          </cell>
          <cell r="S380">
            <v>10</v>
          </cell>
          <cell r="T380" t="str">
            <v>10</v>
          </cell>
          <cell r="U380" t="str">
            <v>21</v>
          </cell>
          <cell r="V380" t="str">
            <v>2.1 ทุติยภูมิระดับต้น</v>
          </cell>
        </row>
        <row r="381">
          <cell r="A381" t="str">
            <v>10</v>
          </cell>
          <cell r="B381" t="str">
            <v>21002</v>
          </cell>
          <cell r="C381" t="str">
            <v>กระทรวงสาธารณสุข สำนักงานปลัดกระทรวงสาธารณสุข</v>
          </cell>
          <cell r="D381" t="str">
            <v>001101700</v>
          </cell>
          <cell r="E381" t="str">
            <v>11017</v>
          </cell>
          <cell r="F381" t="str">
            <v>รพช.โนนสะอาด</v>
          </cell>
          <cell r="G381" t="str">
            <v>โรงพยาบาลชุมชนโนนสะอาด</v>
          </cell>
          <cell r="H381" t="str">
            <v>41050102</v>
          </cell>
          <cell r="I381">
            <v>41</v>
          </cell>
          <cell r="J381" t="str">
            <v>จังหวัดอุดรธานี</v>
          </cell>
          <cell r="K381">
            <v>4105</v>
          </cell>
          <cell r="L381" t="str">
            <v>โนนสะอาด</v>
          </cell>
          <cell r="M381">
            <v>410501</v>
          </cell>
          <cell r="N381" t="str">
            <v>โนนสะอาด</v>
          </cell>
          <cell r="O381" t="str">
            <v>ตะวันออกเฉียงเหนือ</v>
          </cell>
          <cell r="P381" t="str">
            <v>07</v>
          </cell>
          <cell r="Q381" t="str">
            <v>โรงพยาบาลชุมชน</v>
          </cell>
          <cell r="R381">
            <v>5</v>
          </cell>
          <cell r="S381">
            <v>30</v>
          </cell>
          <cell r="T381" t="str">
            <v>30</v>
          </cell>
          <cell r="U381" t="str">
            <v>21</v>
          </cell>
          <cell r="V381" t="str">
            <v>2.1 ทุติยภูมิระดับต้น</v>
          </cell>
        </row>
        <row r="382">
          <cell r="A382" t="str">
            <v>10</v>
          </cell>
          <cell r="B382" t="str">
            <v>21002</v>
          </cell>
          <cell r="C382" t="str">
            <v>กระทรวงสาธารณสุข สำนักงานปลัดกระทรวงสาธารณสุข</v>
          </cell>
          <cell r="D382" t="str">
            <v>001101800</v>
          </cell>
          <cell r="E382" t="str">
            <v>11018</v>
          </cell>
          <cell r="F382" t="str">
            <v>รพช.หนองหาน</v>
          </cell>
          <cell r="G382" t="str">
            <v>โรงพยาบาลชุมชนหนองหาน</v>
          </cell>
          <cell r="H382" t="str">
            <v>41060106</v>
          </cell>
          <cell r="I382">
            <v>41</v>
          </cell>
          <cell r="J382" t="str">
            <v>จังหวัดอุดรธานี</v>
          </cell>
          <cell r="K382">
            <v>4106</v>
          </cell>
          <cell r="L382" t="str">
            <v>หนองหาน</v>
          </cell>
          <cell r="M382">
            <v>410601</v>
          </cell>
          <cell r="N382" t="str">
            <v>หนองหาน</v>
          </cell>
          <cell r="O382" t="str">
            <v>ตะวันออกเฉียงเหนือ</v>
          </cell>
          <cell r="P382" t="str">
            <v>07</v>
          </cell>
          <cell r="Q382" t="str">
            <v>โรงพยาบาลชุมชน</v>
          </cell>
          <cell r="R382">
            <v>4</v>
          </cell>
          <cell r="S382">
            <v>90</v>
          </cell>
          <cell r="T382" t="str">
            <v>90</v>
          </cell>
          <cell r="U382" t="str">
            <v>22</v>
          </cell>
          <cell r="V382" t="str">
            <v>2.2 ทุติยภูมิระดับกลาง</v>
          </cell>
        </row>
        <row r="383">
          <cell r="A383" t="str">
            <v>10</v>
          </cell>
          <cell r="B383" t="str">
            <v>21002</v>
          </cell>
          <cell r="C383" t="str">
            <v>กระทรวงสาธารณสุข สำนักงานปลัดกระทรวงสาธารณสุข</v>
          </cell>
          <cell r="D383" t="str">
            <v>001101900</v>
          </cell>
          <cell r="E383" t="str">
            <v>11019</v>
          </cell>
          <cell r="F383" t="str">
            <v>รพช.ทุ่งฝน</v>
          </cell>
          <cell r="G383" t="str">
            <v>โรงพยาบาลชุมชนทุ่งฝน</v>
          </cell>
          <cell r="H383" t="str">
            <v>41070111</v>
          </cell>
          <cell r="I383">
            <v>41</v>
          </cell>
          <cell r="J383" t="str">
            <v>จังหวัดอุดรธานี</v>
          </cell>
          <cell r="K383">
            <v>4107</v>
          </cell>
          <cell r="L383" t="str">
            <v>ทุ่งฝน</v>
          </cell>
          <cell r="M383">
            <v>410701</v>
          </cell>
          <cell r="N383" t="str">
            <v>ทุ่งฝน</v>
          </cell>
          <cell r="O383" t="str">
            <v>ตะวันออกเฉียงเหนือ</v>
          </cell>
          <cell r="P383" t="str">
            <v>07</v>
          </cell>
          <cell r="Q383" t="str">
            <v>โรงพยาบาลชุมชน</v>
          </cell>
          <cell r="R383">
            <v>5</v>
          </cell>
          <cell r="S383">
            <v>30</v>
          </cell>
          <cell r="T383" t="str">
            <v>30</v>
          </cell>
          <cell r="U383" t="str">
            <v>21</v>
          </cell>
          <cell r="V383" t="str">
            <v>2.1 ทุติยภูมิระดับต้น</v>
          </cell>
        </row>
        <row r="384">
          <cell r="A384" t="str">
            <v>10</v>
          </cell>
          <cell r="B384" t="str">
            <v>21002</v>
          </cell>
          <cell r="C384" t="str">
            <v>กระทรวงสาธารณสุข สำนักงานปลัดกระทรวงสาธารณสุข</v>
          </cell>
          <cell r="D384" t="str">
            <v>001102000</v>
          </cell>
          <cell r="E384" t="str">
            <v>11020</v>
          </cell>
          <cell r="F384" t="str">
            <v>รพช.ไชยวาน</v>
          </cell>
          <cell r="G384" t="str">
            <v>โรงพยาบาลชุมชนไชยวาน</v>
          </cell>
          <cell r="H384" t="str">
            <v>41080105</v>
          </cell>
          <cell r="I384">
            <v>41</v>
          </cell>
          <cell r="J384" t="str">
            <v>จังหวัดอุดรธานี</v>
          </cell>
          <cell r="K384">
            <v>4108</v>
          </cell>
          <cell r="L384" t="str">
            <v>ไชยวาน</v>
          </cell>
          <cell r="M384">
            <v>410801</v>
          </cell>
          <cell r="N384" t="str">
            <v>ไชยวาน</v>
          </cell>
          <cell r="O384" t="str">
            <v>ตะวันออกเฉียงเหนือ</v>
          </cell>
          <cell r="P384" t="str">
            <v>07</v>
          </cell>
          <cell r="Q384" t="str">
            <v>โรงพยาบาลชุมชน</v>
          </cell>
          <cell r="R384">
            <v>5</v>
          </cell>
          <cell r="S384">
            <v>30</v>
          </cell>
          <cell r="T384" t="str">
            <v>30</v>
          </cell>
          <cell r="U384" t="str">
            <v>21</v>
          </cell>
          <cell r="V384" t="str">
            <v>2.1 ทุติยภูมิระดับต้น</v>
          </cell>
        </row>
        <row r="385">
          <cell r="A385" t="str">
            <v>10</v>
          </cell>
          <cell r="B385" t="str">
            <v>21002</v>
          </cell>
          <cell r="C385" t="str">
            <v>กระทรวงสาธารณสุข สำนักงานปลัดกระทรวงสาธารณสุข</v>
          </cell>
          <cell r="D385" t="str">
            <v>001102100</v>
          </cell>
          <cell r="E385" t="str">
            <v>11021</v>
          </cell>
          <cell r="F385" t="str">
            <v>รพช.ศรีธาตุ</v>
          </cell>
          <cell r="G385" t="str">
            <v>โรงพยาบาลชุมชนศรีธาตุ</v>
          </cell>
          <cell r="H385" t="str">
            <v>41090208</v>
          </cell>
          <cell r="I385">
            <v>41</v>
          </cell>
          <cell r="J385" t="str">
            <v>จังหวัดอุดรธานี</v>
          </cell>
          <cell r="K385">
            <v>4109</v>
          </cell>
          <cell r="L385" t="str">
            <v>ศรีธาตุ</v>
          </cell>
          <cell r="M385">
            <v>410902</v>
          </cell>
          <cell r="N385" t="str">
            <v>จำปี</v>
          </cell>
          <cell r="O385" t="str">
            <v>ตะวันออกเฉียงเหนือ</v>
          </cell>
          <cell r="P385" t="str">
            <v>07</v>
          </cell>
          <cell r="Q385" t="str">
            <v>โรงพยาบาลชุมชน</v>
          </cell>
          <cell r="R385">
            <v>5</v>
          </cell>
          <cell r="S385">
            <v>30</v>
          </cell>
          <cell r="T385" t="str">
            <v>30</v>
          </cell>
          <cell r="U385" t="str">
            <v>22</v>
          </cell>
          <cell r="V385" t="str">
            <v>2.2 ทุติยภูมิระดับกลาง</v>
          </cell>
        </row>
        <row r="386">
          <cell r="A386" t="str">
            <v>10</v>
          </cell>
          <cell r="B386" t="str">
            <v>21002</v>
          </cell>
          <cell r="C386" t="str">
            <v>กระทรวงสาธารณสุข สำนักงานปลัดกระทรวงสาธารณสุข</v>
          </cell>
          <cell r="D386" t="str">
            <v>001102200</v>
          </cell>
          <cell r="E386" t="str">
            <v>11022</v>
          </cell>
          <cell r="F386" t="str">
            <v>รพช.วังสามหมอ</v>
          </cell>
          <cell r="G386" t="str">
            <v>โรงพยาบาลชุมชนวังสามหมอ</v>
          </cell>
          <cell r="H386" t="str">
            <v>41100611</v>
          </cell>
          <cell r="I386">
            <v>41</v>
          </cell>
          <cell r="J386" t="str">
            <v>จังหวัดอุดรธานี</v>
          </cell>
          <cell r="K386">
            <v>4110</v>
          </cell>
          <cell r="L386" t="str">
            <v>วังสามหมอ</v>
          </cell>
          <cell r="M386">
            <v>411006</v>
          </cell>
          <cell r="N386" t="str">
            <v>วังสามหมอ</v>
          </cell>
          <cell r="O386" t="str">
            <v>ตะวันออกเฉียงเหนือ</v>
          </cell>
          <cell r="P386" t="str">
            <v>07</v>
          </cell>
          <cell r="Q386" t="str">
            <v>โรงพยาบาลชุมชน</v>
          </cell>
          <cell r="R386">
            <v>5</v>
          </cell>
          <cell r="S386">
            <v>30</v>
          </cell>
          <cell r="T386" t="str">
            <v>30</v>
          </cell>
          <cell r="U386" t="str">
            <v>21</v>
          </cell>
          <cell r="V386" t="str">
            <v>2.1 ทุติยภูมิระดับต้น</v>
          </cell>
        </row>
        <row r="387">
          <cell r="A387" t="str">
            <v>10</v>
          </cell>
          <cell r="B387" t="str">
            <v>21002</v>
          </cell>
          <cell r="C387" t="str">
            <v>กระทรวงสาธารณสุข สำนักงานปลัดกระทรวงสาธารณสุข</v>
          </cell>
          <cell r="D387" t="str">
            <v>001102300</v>
          </cell>
          <cell r="E387" t="str">
            <v>11023</v>
          </cell>
          <cell r="F387" t="str">
            <v>รพช.บ้านผือ</v>
          </cell>
          <cell r="G387" t="str">
            <v>โรงพยาบาลชุมชนบ้านผือ</v>
          </cell>
          <cell r="H387" t="str">
            <v>41170102</v>
          </cell>
          <cell r="I387">
            <v>41</v>
          </cell>
          <cell r="J387" t="str">
            <v>จังหวัดอุดรธานี</v>
          </cell>
          <cell r="K387">
            <v>4117</v>
          </cell>
          <cell r="L387" t="str">
            <v>บ้านผือ</v>
          </cell>
          <cell r="M387">
            <v>411701</v>
          </cell>
          <cell r="N387" t="str">
            <v>บ้านผือ</v>
          </cell>
          <cell r="O387" t="str">
            <v>ตะวันออกเฉียงเหนือ</v>
          </cell>
          <cell r="P387" t="str">
            <v>07</v>
          </cell>
          <cell r="Q387" t="str">
            <v>โรงพยาบาลชุมชน</v>
          </cell>
          <cell r="R387">
            <v>4</v>
          </cell>
          <cell r="S387">
            <v>90</v>
          </cell>
          <cell r="T387" t="str">
            <v>90</v>
          </cell>
          <cell r="U387" t="str">
            <v>22</v>
          </cell>
          <cell r="V387" t="str">
            <v>2.2 ทุติยภูมิระดับกลาง</v>
          </cell>
        </row>
        <row r="388">
          <cell r="A388" t="str">
            <v>10</v>
          </cell>
          <cell r="B388" t="str">
            <v>21002</v>
          </cell>
          <cell r="C388" t="str">
            <v>กระทรวงสาธารณสุข สำนักงานปลัดกระทรวงสาธารณสุข</v>
          </cell>
          <cell r="D388" t="str">
            <v>001102400</v>
          </cell>
          <cell r="E388" t="str">
            <v>11024</v>
          </cell>
          <cell r="F388" t="str">
            <v>รพช.น้ำโสม</v>
          </cell>
          <cell r="G388" t="str">
            <v>โรงพยาบาลชุมชนน้ำโสม</v>
          </cell>
          <cell r="H388" t="str">
            <v>41181001</v>
          </cell>
          <cell r="I388">
            <v>41</v>
          </cell>
          <cell r="J388" t="str">
            <v>จังหวัดอุดรธานี</v>
          </cell>
          <cell r="K388">
            <v>4118</v>
          </cell>
          <cell r="L388" t="str">
            <v>น้ำโสม</v>
          </cell>
          <cell r="M388">
            <v>411810</v>
          </cell>
          <cell r="N388" t="str">
            <v>ศรีสำราญ</v>
          </cell>
          <cell r="O388" t="str">
            <v>ตะวันออกเฉียงเหนือ</v>
          </cell>
          <cell r="P388" t="str">
            <v>07</v>
          </cell>
          <cell r="Q388" t="str">
            <v>โรงพยาบาลชุมชน</v>
          </cell>
          <cell r="R388">
            <v>4</v>
          </cell>
          <cell r="S388">
            <v>60</v>
          </cell>
          <cell r="T388" t="str">
            <v>60</v>
          </cell>
          <cell r="U388" t="str">
            <v>21</v>
          </cell>
          <cell r="V388" t="str">
            <v>2.1 ทุติยภูมิระดับต้น</v>
          </cell>
        </row>
        <row r="389">
          <cell r="A389" t="str">
            <v>10</v>
          </cell>
          <cell r="B389" t="str">
            <v>21002</v>
          </cell>
          <cell r="C389" t="str">
            <v>กระทรวงสาธารณสุข สำนักงานปลัดกระทรวงสาธารณสุข</v>
          </cell>
          <cell r="D389" t="str">
            <v>001102500</v>
          </cell>
          <cell r="E389" t="str">
            <v>11025</v>
          </cell>
          <cell r="F389" t="str">
            <v>รพช.เพ็ญ</v>
          </cell>
          <cell r="G389" t="str">
            <v>โรงพยาบาลชุมชนเพ็ญ</v>
          </cell>
          <cell r="H389" t="str">
            <v>41190101</v>
          </cell>
          <cell r="I389">
            <v>41</v>
          </cell>
          <cell r="J389" t="str">
            <v>จังหวัดอุดรธานี</v>
          </cell>
          <cell r="K389">
            <v>4119</v>
          </cell>
          <cell r="L389" t="str">
            <v>เพ็ญ</v>
          </cell>
          <cell r="M389">
            <v>411901</v>
          </cell>
          <cell r="N389" t="str">
            <v>เพ็ญ</v>
          </cell>
          <cell r="O389" t="str">
            <v>ตะวันออกเฉียงเหนือ</v>
          </cell>
          <cell r="P389" t="str">
            <v>07</v>
          </cell>
          <cell r="Q389" t="str">
            <v>โรงพยาบาลชุมชน</v>
          </cell>
          <cell r="R389">
            <v>4</v>
          </cell>
          <cell r="S389">
            <v>75</v>
          </cell>
          <cell r="T389" t="str">
            <v>60</v>
          </cell>
          <cell r="U389" t="str">
            <v>22</v>
          </cell>
          <cell r="V389" t="str">
            <v>2.2 ทุติยภูมิระดับกลาง</v>
          </cell>
        </row>
        <row r="390">
          <cell r="A390" t="str">
            <v>10</v>
          </cell>
          <cell r="B390" t="str">
            <v>21002</v>
          </cell>
          <cell r="C390" t="str">
            <v>กระทรวงสาธารณสุข สำนักงานปลัดกระทรวงสาธารณสุข</v>
          </cell>
          <cell r="D390" t="str">
            <v>001102600</v>
          </cell>
          <cell r="E390" t="str">
            <v>11026</v>
          </cell>
          <cell r="F390" t="str">
            <v>รพช.สร้างคอม</v>
          </cell>
          <cell r="G390" t="str">
            <v>โรงพยาบาลชุมชนสร้างคอม</v>
          </cell>
          <cell r="H390" t="str">
            <v>41200104</v>
          </cell>
          <cell r="I390">
            <v>41</v>
          </cell>
          <cell r="J390" t="str">
            <v>จังหวัดอุดรธานี</v>
          </cell>
          <cell r="K390">
            <v>4120</v>
          </cell>
          <cell r="L390" t="str">
            <v>สร้างคอม</v>
          </cell>
          <cell r="M390">
            <v>412001</v>
          </cell>
          <cell r="N390" t="str">
            <v>สร้างคอม</v>
          </cell>
          <cell r="O390" t="str">
            <v>ตะวันออกเฉียงเหนือ</v>
          </cell>
          <cell r="P390" t="str">
            <v>07</v>
          </cell>
          <cell r="Q390" t="str">
            <v>โรงพยาบาลชุมชน</v>
          </cell>
          <cell r="R390">
            <v>5</v>
          </cell>
          <cell r="S390">
            <v>30</v>
          </cell>
          <cell r="T390" t="str">
            <v>30</v>
          </cell>
          <cell r="U390" t="str">
            <v>21</v>
          </cell>
          <cell r="V390" t="str">
            <v>2.1 ทุติยภูมิระดับต้น</v>
          </cell>
        </row>
        <row r="391">
          <cell r="A391" t="str">
            <v>10</v>
          </cell>
          <cell r="B391" t="str">
            <v>21002</v>
          </cell>
          <cell r="C391" t="str">
            <v>กระทรวงสาธารณสุข สำนักงานปลัดกระทรวงสาธารณสุข</v>
          </cell>
          <cell r="D391" t="str">
            <v>001102700</v>
          </cell>
          <cell r="E391" t="str">
            <v>11027</v>
          </cell>
          <cell r="F391" t="str">
            <v>รพช.หนองแสง</v>
          </cell>
          <cell r="G391" t="str">
            <v>โรงพยาบาลชุมชนหนองแสง</v>
          </cell>
          <cell r="H391" t="str">
            <v>41210407</v>
          </cell>
          <cell r="I391">
            <v>41</v>
          </cell>
          <cell r="J391" t="str">
            <v>จังหวัดอุดรธานี</v>
          </cell>
          <cell r="K391">
            <v>4121</v>
          </cell>
          <cell r="L391" t="str">
            <v>หนองแสง</v>
          </cell>
          <cell r="M391">
            <v>412104</v>
          </cell>
          <cell r="N391" t="str">
            <v>ทับกุง</v>
          </cell>
          <cell r="O391" t="str">
            <v>ตะวันออกเฉียงเหนือ</v>
          </cell>
          <cell r="P391" t="str">
            <v>07</v>
          </cell>
          <cell r="Q391" t="str">
            <v>โรงพยาบาลชุมชน</v>
          </cell>
          <cell r="R391">
            <v>5</v>
          </cell>
          <cell r="S391">
            <v>30</v>
          </cell>
          <cell r="T391" t="str">
            <v>30</v>
          </cell>
          <cell r="U391" t="str">
            <v>21</v>
          </cell>
          <cell r="V391" t="str">
            <v>2.1 ทุติยภูมิระดับต้น</v>
          </cell>
        </row>
        <row r="392">
          <cell r="A392" t="str">
            <v>10</v>
          </cell>
          <cell r="B392" t="str">
            <v>21002</v>
          </cell>
          <cell r="C392" t="str">
            <v>กระทรวงสาธารณสุข สำนักงานปลัดกระทรวงสาธารณสุข</v>
          </cell>
          <cell r="D392" t="str">
            <v>001102800</v>
          </cell>
          <cell r="E392" t="str">
            <v>11028</v>
          </cell>
          <cell r="F392" t="str">
            <v>รพช.นายูง</v>
          </cell>
          <cell r="G392" t="str">
            <v>โรงพยาบาลชุมชนนายูง</v>
          </cell>
          <cell r="H392" t="str">
            <v>41220107</v>
          </cell>
          <cell r="I392">
            <v>41</v>
          </cell>
          <cell r="J392" t="str">
            <v>จังหวัดอุดรธานี</v>
          </cell>
          <cell r="K392">
            <v>4122</v>
          </cell>
          <cell r="L392" t="str">
            <v>นายูง</v>
          </cell>
          <cell r="M392">
            <v>412201</v>
          </cell>
          <cell r="N392" t="str">
            <v>นายูง</v>
          </cell>
          <cell r="O392" t="str">
            <v>ตะวันออกเฉียงเหนือ</v>
          </cell>
          <cell r="P392" t="str">
            <v>07</v>
          </cell>
          <cell r="Q392" t="str">
            <v>โรงพยาบาลชุมชน</v>
          </cell>
          <cell r="R392">
            <v>5</v>
          </cell>
          <cell r="S392">
            <v>30</v>
          </cell>
          <cell r="T392" t="str">
            <v>30</v>
          </cell>
          <cell r="U392" t="str">
            <v>21</v>
          </cell>
          <cell r="V392" t="str">
            <v>2.1 ทุติยภูมิระดับต้น</v>
          </cell>
        </row>
        <row r="393">
          <cell r="A393" t="str">
            <v>10</v>
          </cell>
          <cell r="B393" t="str">
            <v>21002</v>
          </cell>
          <cell r="C393" t="str">
            <v>กระทรวงสาธารณสุข สำนักงานปลัดกระทรวงสาธารณสุข</v>
          </cell>
          <cell r="D393" t="str">
            <v>001102900</v>
          </cell>
          <cell r="E393" t="str">
            <v>11029</v>
          </cell>
          <cell r="F393" t="str">
            <v>รพช.พิบูลย์รักษ์</v>
          </cell>
          <cell r="G393" t="str">
            <v>โรงพยาบาลชุมชนพิบูลย์รักษ์</v>
          </cell>
          <cell r="H393" t="str">
            <v>41230111</v>
          </cell>
          <cell r="I393">
            <v>41</v>
          </cell>
          <cell r="J393" t="str">
            <v>จังหวัดอุดรธานี</v>
          </cell>
          <cell r="K393">
            <v>4123</v>
          </cell>
          <cell r="L393" t="str">
            <v>พิบูลย์รักษ์</v>
          </cell>
          <cell r="M393">
            <v>412301</v>
          </cell>
          <cell r="N393" t="str">
            <v>บ้านแดง</v>
          </cell>
          <cell r="O393" t="str">
            <v>ตะวันออกเฉียงเหนือ</v>
          </cell>
          <cell r="P393" t="str">
            <v>07</v>
          </cell>
          <cell r="Q393" t="str">
            <v>โรงพยาบาลชุมชน</v>
          </cell>
          <cell r="R393">
            <v>5</v>
          </cell>
          <cell r="S393">
            <v>30</v>
          </cell>
          <cell r="T393" t="str">
            <v>30</v>
          </cell>
          <cell r="U393" t="str">
            <v>21</v>
          </cell>
          <cell r="V393" t="str">
            <v>2.1 ทุติยภูมิระดับต้น</v>
          </cell>
        </row>
        <row r="394">
          <cell r="A394" t="str">
            <v>10</v>
          </cell>
          <cell r="B394" t="str">
            <v>21002</v>
          </cell>
          <cell r="C394" t="str">
            <v>กระทรวงสาธารณสุข สำนักงานปลัดกระทรวงสาธารณสุข</v>
          </cell>
          <cell r="D394" t="str">
            <v>001144600</v>
          </cell>
          <cell r="E394" t="str">
            <v>11446</v>
          </cell>
          <cell r="F394" t="str">
            <v>รพร.บ้านดุง</v>
          </cell>
          <cell r="G394" t="str">
            <v>โรงพยาบาลสมเด็จพระยุพราชบ้านดุง</v>
          </cell>
          <cell r="H394" t="str">
            <v>41110107</v>
          </cell>
          <cell r="I394">
            <v>41</v>
          </cell>
          <cell r="J394" t="str">
            <v>จังหวัดอุดรธานี</v>
          </cell>
          <cell r="K394">
            <v>4111</v>
          </cell>
          <cell r="L394" t="str">
            <v>บ้านดุง</v>
          </cell>
          <cell r="M394">
            <v>411101</v>
          </cell>
          <cell r="N394" t="str">
            <v>ศรีสุทโธ</v>
          </cell>
          <cell r="O394" t="str">
            <v>ตะวันออกเฉียงเหนือ</v>
          </cell>
          <cell r="P394" t="str">
            <v>07</v>
          </cell>
          <cell r="Q394" t="str">
            <v>โรงพยาบาลชุมชน</v>
          </cell>
          <cell r="R394">
            <v>4</v>
          </cell>
          <cell r="S394">
            <v>90</v>
          </cell>
          <cell r="T394" t="str">
            <v>90</v>
          </cell>
          <cell r="U394" t="str">
            <v>21</v>
          </cell>
          <cell r="V394" t="str">
            <v>2.1 ทุติยภูมิระดับต้น</v>
          </cell>
        </row>
        <row r="395">
          <cell r="A395" t="str">
            <v>10</v>
          </cell>
          <cell r="B395" t="str">
            <v>21002</v>
          </cell>
          <cell r="C395" t="str">
            <v>กระทรวงสาธารณสุข สำนักงานปลัดกระทรวงสาธารณสุข</v>
          </cell>
          <cell r="D395" t="str">
            <v>001070500</v>
          </cell>
          <cell r="E395" t="str">
            <v>10705</v>
          </cell>
          <cell r="F395" t="str">
            <v>รพท.เลย</v>
          </cell>
          <cell r="G395" t="str">
            <v>โรงพยาบาลทั่วไปเลย</v>
          </cell>
          <cell r="H395" t="str">
            <v>42010101</v>
          </cell>
          <cell r="I395">
            <v>42</v>
          </cell>
          <cell r="J395" t="str">
            <v>จังหวัดเลย</v>
          </cell>
          <cell r="K395">
            <v>4201</v>
          </cell>
          <cell r="L395" t="str">
            <v>เมืองเลย</v>
          </cell>
          <cell r="M395">
            <v>420101</v>
          </cell>
          <cell r="N395" t="str">
            <v>กุดป่อง</v>
          </cell>
          <cell r="O395" t="str">
            <v>ตะวันออกเฉียงเหนือ</v>
          </cell>
          <cell r="P395" t="str">
            <v>06</v>
          </cell>
          <cell r="Q395" t="str">
            <v>โรงพยาบาลทั่วไป</v>
          </cell>
          <cell r="R395">
            <v>2</v>
          </cell>
          <cell r="S395">
            <v>324</v>
          </cell>
          <cell r="T395" t="str">
            <v>324</v>
          </cell>
          <cell r="U395" t="str">
            <v>23</v>
          </cell>
          <cell r="V395" t="str">
            <v>2.3 ทุติยภูมิระดับสูง</v>
          </cell>
        </row>
        <row r="396">
          <cell r="A396" t="str">
            <v>10</v>
          </cell>
          <cell r="B396" t="str">
            <v>21002</v>
          </cell>
          <cell r="C396" t="str">
            <v>กระทรวงสาธารณสุข สำนักงานปลัดกระทรวงสาธารณสุข</v>
          </cell>
          <cell r="D396" t="str">
            <v>001103000</v>
          </cell>
          <cell r="E396" t="str">
            <v>11030</v>
          </cell>
          <cell r="F396" t="str">
            <v>รพช.นาด้วง</v>
          </cell>
          <cell r="G396" t="str">
            <v>โรงพยาบาลชุมชนนาด้วง</v>
          </cell>
          <cell r="H396" t="str">
            <v>42020106</v>
          </cell>
          <cell r="I396">
            <v>42</v>
          </cell>
          <cell r="J396" t="str">
            <v>จังหวัดเลย</v>
          </cell>
          <cell r="K396">
            <v>4202</v>
          </cell>
          <cell r="L396" t="str">
            <v>นาด้วง</v>
          </cell>
          <cell r="M396">
            <v>420201</v>
          </cell>
          <cell r="N396" t="str">
            <v>นาด้วง</v>
          </cell>
          <cell r="O396" t="str">
            <v>ตะวันออกเฉียงเหนือ</v>
          </cell>
          <cell r="P396" t="str">
            <v>07</v>
          </cell>
          <cell r="Q396" t="str">
            <v>โรงพยาบาลชุมชน</v>
          </cell>
          <cell r="R396">
            <v>5</v>
          </cell>
          <cell r="S396">
            <v>30</v>
          </cell>
          <cell r="T396" t="str">
            <v>30</v>
          </cell>
          <cell r="U396" t="str">
            <v>21</v>
          </cell>
          <cell r="V396" t="str">
            <v>2.1 ทุติยภูมิระดับต้น</v>
          </cell>
        </row>
        <row r="397">
          <cell r="A397" t="str">
            <v>10</v>
          </cell>
          <cell r="B397" t="str">
            <v>21002</v>
          </cell>
          <cell r="C397" t="str">
            <v>กระทรวงสาธารณสุข สำนักงานปลัดกระทรวงสาธารณสุข</v>
          </cell>
          <cell r="D397" t="str">
            <v>001103100</v>
          </cell>
          <cell r="E397" t="str">
            <v>11031</v>
          </cell>
          <cell r="F397" t="str">
            <v>รพช.เชียงคาน</v>
          </cell>
          <cell r="G397" t="str">
            <v>โรงพยาบาลชุมชนเชียงคาน</v>
          </cell>
          <cell r="H397" t="str">
            <v>42030102</v>
          </cell>
          <cell r="I397">
            <v>42</v>
          </cell>
          <cell r="J397" t="str">
            <v>จังหวัดเลย</v>
          </cell>
          <cell r="K397">
            <v>4203</v>
          </cell>
          <cell r="L397" t="str">
            <v>เชียงคาน</v>
          </cell>
          <cell r="M397">
            <v>420301</v>
          </cell>
          <cell r="N397" t="str">
            <v>เชียงคาน</v>
          </cell>
          <cell r="O397" t="str">
            <v>ตะวันออกเฉียงเหนือ</v>
          </cell>
          <cell r="P397" t="str">
            <v>07</v>
          </cell>
          <cell r="Q397" t="str">
            <v>โรงพยาบาลชุมชน</v>
          </cell>
          <cell r="R397">
            <v>5</v>
          </cell>
          <cell r="S397">
            <v>30</v>
          </cell>
          <cell r="T397" t="str">
            <v>30</v>
          </cell>
          <cell r="U397" t="str">
            <v>21</v>
          </cell>
          <cell r="V397" t="str">
            <v>2.1 ทุติยภูมิระดับต้น</v>
          </cell>
        </row>
        <row r="398">
          <cell r="A398" t="str">
            <v>10</v>
          </cell>
          <cell r="B398" t="str">
            <v>21002</v>
          </cell>
          <cell r="C398" t="str">
            <v>กระทรวงสาธารณสุข สำนักงานปลัดกระทรวงสาธารณสุข</v>
          </cell>
          <cell r="D398" t="str">
            <v>001103200</v>
          </cell>
          <cell r="E398" t="str">
            <v>11032</v>
          </cell>
          <cell r="F398" t="str">
            <v>รพช.ปากชม</v>
          </cell>
          <cell r="G398" t="str">
            <v>โรงพยาบาลชุมชนปากชม</v>
          </cell>
          <cell r="H398" t="str">
            <v>42040101</v>
          </cell>
          <cell r="I398">
            <v>42</v>
          </cell>
          <cell r="J398" t="str">
            <v>จังหวัดเลย</v>
          </cell>
          <cell r="K398">
            <v>4204</v>
          </cell>
          <cell r="L398" t="str">
            <v>ปากชม</v>
          </cell>
          <cell r="M398">
            <v>420401</v>
          </cell>
          <cell r="N398" t="str">
            <v>ปากชม</v>
          </cell>
          <cell r="O398" t="str">
            <v>ตะวันออกเฉียงเหนือ</v>
          </cell>
          <cell r="P398" t="str">
            <v>07</v>
          </cell>
          <cell r="Q398" t="str">
            <v>โรงพยาบาลชุมชน</v>
          </cell>
          <cell r="R398">
            <v>5</v>
          </cell>
          <cell r="S398">
            <v>30</v>
          </cell>
          <cell r="T398" t="str">
            <v>30</v>
          </cell>
          <cell r="U398" t="str">
            <v>21</v>
          </cell>
          <cell r="V398" t="str">
            <v>2.1 ทุติยภูมิระดับต้น</v>
          </cell>
        </row>
        <row r="399">
          <cell r="A399" t="str">
            <v>10</v>
          </cell>
          <cell r="B399" t="str">
            <v>21002</v>
          </cell>
          <cell r="C399" t="str">
            <v>กระทรวงสาธารณสุข สำนักงานปลัดกระทรวงสาธารณสุข</v>
          </cell>
          <cell r="D399" t="str">
            <v>001103300</v>
          </cell>
          <cell r="E399" t="str">
            <v>11033</v>
          </cell>
          <cell r="F399" t="str">
            <v>รพช.นาแห้ว</v>
          </cell>
          <cell r="G399" t="str">
            <v>โรงพยาบาลชุมชนนาแห้ว</v>
          </cell>
          <cell r="H399" t="str">
            <v>42060105</v>
          </cell>
          <cell r="I399">
            <v>42</v>
          </cell>
          <cell r="J399" t="str">
            <v>จังหวัดเลย</v>
          </cell>
          <cell r="K399">
            <v>4206</v>
          </cell>
          <cell r="L399" t="str">
            <v>นาแห้ว</v>
          </cell>
          <cell r="M399">
            <v>420601</v>
          </cell>
          <cell r="N399" t="str">
            <v>นาแห้ว</v>
          </cell>
          <cell r="O399" t="str">
            <v>ตะวันออกเฉียงเหนือ</v>
          </cell>
          <cell r="P399" t="str">
            <v>07</v>
          </cell>
          <cell r="Q399" t="str">
            <v>โรงพยาบาลชุมชน</v>
          </cell>
          <cell r="R399">
            <v>5</v>
          </cell>
          <cell r="S399">
            <v>30</v>
          </cell>
          <cell r="T399" t="str">
            <v>30</v>
          </cell>
          <cell r="U399" t="str">
            <v>21</v>
          </cell>
          <cell r="V399" t="str">
            <v>2.1 ทุติยภูมิระดับต้น</v>
          </cell>
        </row>
        <row r="400">
          <cell r="A400" t="str">
            <v>10</v>
          </cell>
          <cell r="B400" t="str">
            <v>21002</v>
          </cell>
          <cell r="C400" t="str">
            <v>กระทรวงสาธารณสุข สำนักงานปลัดกระทรวงสาธารณสุข</v>
          </cell>
          <cell r="D400" t="str">
            <v>001103400</v>
          </cell>
          <cell r="E400" t="str">
            <v>11034</v>
          </cell>
          <cell r="F400" t="str">
            <v>รพช.ภูเรือ</v>
          </cell>
          <cell r="G400" t="str">
            <v>โรงพยาบาลชุมชนภูเรือ</v>
          </cell>
          <cell r="H400" t="str">
            <v>42070106</v>
          </cell>
          <cell r="I400">
            <v>42</v>
          </cell>
          <cell r="J400" t="str">
            <v>จังหวัดเลย</v>
          </cell>
          <cell r="K400">
            <v>4207</v>
          </cell>
          <cell r="L400" t="str">
            <v>ภูเรือ</v>
          </cell>
          <cell r="M400">
            <v>420701</v>
          </cell>
          <cell r="N400" t="str">
            <v>หนองบัว</v>
          </cell>
          <cell r="O400" t="str">
            <v>ตะวันออกเฉียงเหนือ</v>
          </cell>
          <cell r="P400" t="str">
            <v>07</v>
          </cell>
          <cell r="Q400" t="str">
            <v>โรงพยาบาลชุมชน</v>
          </cell>
          <cell r="R400">
            <v>5</v>
          </cell>
          <cell r="S400">
            <v>30</v>
          </cell>
          <cell r="T400" t="str">
            <v>30</v>
          </cell>
          <cell r="U400" t="str">
            <v>21</v>
          </cell>
          <cell r="V400" t="str">
            <v>2.1 ทุติยภูมิระดับต้น</v>
          </cell>
        </row>
        <row r="401">
          <cell r="A401" t="str">
            <v>10</v>
          </cell>
          <cell r="B401" t="str">
            <v>21002</v>
          </cell>
          <cell r="C401" t="str">
            <v>กระทรวงสาธารณสุข สำนักงานปลัดกระทรวงสาธารณสุข</v>
          </cell>
          <cell r="D401" t="str">
            <v>001103500</v>
          </cell>
          <cell r="E401" t="str">
            <v>11035</v>
          </cell>
          <cell r="F401" t="str">
            <v>รพช.ท่าลี่</v>
          </cell>
          <cell r="G401" t="str">
            <v>โรงพยาบาลชุมชนท่าลี่</v>
          </cell>
          <cell r="H401" t="str">
            <v>42080101</v>
          </cell>
          <cell r="I401">
            <v>42</v>
          </cell>
          <cell r="J401" t="str">
            <v>จังหวัดเลย</v>
          </cell>
          <cell r="K401">
            <v>4208</v>
          </cell>
          <cell r="L401" t="str">
            <v>ท่าลี่</v>
          </cell>
          <cell r="M401">
            <v>420801</v>
          </cell>
          <cell r="N401" t="str">
            <v>ท่าลี่</v>
          </cell>
          <cell r="O401" t="str">
            <v>ตะวันออกเฉียงเหนือ</v>
          </cell>
          <cell r="P401" t="str">
            <v>07</v>
          </cell>
          <cell r="Q401" t="str">
            <v>โรงพยาบาลชุมชน</v>
          </cell>
          <cell r="R401">
            <v>5</v>
          </cell>
          <cell r="S401">
            <v>30</v>
          </cell>
          <cell r="T401" t="str">
            <v>30</v>
          </cell>
          <cell r="U401" t="str">
            <v>21</v>
          </cell>
          <cell r="V401" t="str">
            <v>2.1 ทุติยภูมิระดับต้น</v>
          </cell>
        </row>
        <row r="402">
          <cell r="A402" t="str">
            <v>10</v>
          </cell>
          <cell r="B402" t="str">
            <v>21002</v>
          </cell>
          <cell r="C402" t="str">
            <v>กระทรวงสาธารณสุข สำนักงานปลัดกระทรวงสาธารณสุข</v>
          </cell>
          <cell r="D402" t="str">
            <v>001103600</v>
          </cell>
          <cell r="E402" t="str">
            <v>11036</v>
          </cell>
          <cell r="F402" t="str">
            <v>รพช.วังสะพุง</v>
          </cell>
          <cell r="G402" t="str">
            <v>โรงพยาบาลชุมชนวังสะพุง</v>
          </cell>
          <cell r="H402" t="str">
            <v>42090103</v>
          </cell>
          <cell r="I402">
            <v>42</v>
          </cell>
          <cell r="J402" t="str">
            <v>จังหวัดเลย</v>
          </cell>
          <cell r="K402">
            <v>4209</v>
          </cell>
          <cell r="L402" t="str">
            <v>วังสะพุง</v>
          </cell>
          <cell r="M402">
            <v>420901</v>
          </cell>
          <cell r="N402" t="str">
            <v>วังสะพุง</v>
          </cell>
          <cell r="O402" t="str">
            <v>ตะวันออกเฉียงเหนือ</v>
          </cell>
          <cell r="P402" t="str">
            <v>07</v>
          </cell>
          <cell r="Q402" t="str">
            <v>โรงพยาบาลชุมชน</v>
          </cell>
          <cell r="R402">
            <v>4</v>
          </cell>
          <cell r="S402">
            <v>60</v>
          </cell>
          <cell r="T402" t="str">
            <v>60</v>
          </cell>
          <cell r="U402" t="str">
            <v>21</v>
          </cell>
          <cell r="V402" t="str">
            <v>2.1 ทุติยภูมิระดับต้น</v>
          </cell>
        </row>
        <row r="403">
          <cell r="A403" t="str">
            <v>10</v>
          </cell>
          <cell r="B403" t="str">
            <v>21002</v>
          </cell>
          <cell r="C403" t="str">
            <v>กระทรวงสาธารณสุข สำนักงานปลัดกระทรวงสาธารณสุข</v>
          </cell>
          <cell r="D403" t="str">
            <v>001103700</v>
          </cell>
          <cell r="E403" t="str">
            <v>11037</v>
          </cell>
          <cell r="F403" t="str">
            <v>รพช.ภูกระดึง</v>
          </cell>
          <cell r="G403" t="str">
            <v>โรงพยาบาลชุมชนภูกระดึง</v>
          </cell>
          <cell r="H403" t="str">
            <v>42100708</v>
          </cell>
          <cell r="I403">
            <v>42</v>
          </cell>
          <cell r="J403" t="str">
            <v>จังหวัดเลย</v>
          </cell>
          <cell r="K403">
            <v>4210</v>
          </cell>
          <cell r="L403" t="str">
            <v>ภูกระดึง</v>
          </cell>
          <cell r="M403">
            <v>421007</v>
          </cell>
          <cell r="N403" t="str">
            <v>ภูกระดึง</v>
          </cell>
          <cell r="O403" t="str">
            <v>ตะวันออกเฉียงเหนือ</v>
          </cell>
          <cell r="P403" t="str">
            <v>07</v>
          </cell>
          <cell r="Q403" t="str">
            <v>โรงพยาบาลชุมชน</v>
          </cell>
          <cell r="R403">
            <v>5</v>
          </cell>
          <cell r="S403">
            <v>30</v>
          </cell>
          <cell r="T403" t="str">
            <v>60</v>
          </cell>
          <cell r="U403" t="str">
            <v>21</v>
          </cell>
          <cell r="V403" t="str">
            <v>2.1 ทุติยภูมิระดับต้น</v>
          </cell>
        </row>
        <row r="404">
          <cell r="A404" t="str">
            <v>10</v>
          </cell>
          <cell r="B404" t="str">
            <v>21002</v>
          </cell>
          <cell r="C404" t="str">
            <v>กระทรวงสาธารณสุข สำนักงานปลัดกระทรวงสาธารณสุข</v>
          </cell>
          <cell r="D404" t="str">
            <v>001103800</v>
          </cell>
          <cell r="E404" t="str">
            <v>11038</v>
          </cell>
          <cell r="F404" t="str">
            <v>รพช.ภูหลวง</v>
          </cell>
          <cell r="G404" t="str">
            <v>โรงพยาบาลชุมชนภูหลวง</v>
          </cell>
          <cell r="H404" t="str">
            <v>42110203</v>
          </cell>
          <cell r="I404">
            <v>42</v>
          </cell>
          <cell r="J404" t="str">
            <v>จังหวัดเลย</v>
          </cell>
          <cell r="K404">
            <v>4211</v>
          </cell>
          <cell r="L404" t="str">
            <v>ภูหลวง</v>
          </cell>
          <cell r="M404">
            <v>421102</v>
          </cell>
          <cell r="N404" t="str">
            <v>หนองคัน</v>
          </cell>
          <cell r="O404" t="str">
            <v>ตะวันออกเฉียงเหนือ</v>
          </cell>
          <cell r="P404" t="str">
            <v>07</v>
          </cell>
          <cell r="Q404" t="str">
            <v>โรงพยาบาลชุมชน</v>
          </cell>
          <cell r="R404">
            <v>5</v>
          </cell>
          <cell r="S404">
            <v>30</v>
          </cell>
          <cell r="T404" t="str">
            <v>30</v>
          </cell>
          <cell r="U404" t="str">
            <v>21</v>
          </cell>
          <cell r="V404" t="str">
            <v>2.1 ทุติยภูมิระดับต้น</v>
          </cell>
        </row>
        <row r="405">
          <cell r="A405" t="str">
            <v>10</v>
          </cell>
          <cell r="B405" t="str">
            <v>21002</v>
          </cell>
          <cell r="C405" t="str">
            <v>กระทรวงสาธารณสุข สำนักงานปลัดกระทรวงสาธารณสุข</v>
          </cell>
          <cell r="D405" t="str">
            <v>001103900</v>
          </cell>
          <cell r="E405" t="str">
            <v>11039</v>
          </cell>
          <cell r="F405" t="str">
            <v>รพช.ผาขาว</v>
          </cell>
          <cell r="G405" t="str">
            <v>โรงพยาบาลชุมชนผาขาว</v>
          </cell>
          <cell r="H405" t="str">
            <v>42120308</v>
          </cell>
          <cell r="I405">
            <v>42</v>
          </cell>
          <cell r="J405" t="str">
            <v>จังหวัดเลย</v>
          </cell>
          <cell r="K405">
            <v>4212</v>
          </cell>
          <cell r="L405" t="str">
            <v>ผาขาว</v>
          </cell>
          <cell r="M405">
            <v>421203</v>
          </cell>
          <cell r="N405" t="str">
            <v>โนนปอแดง</v>
          </cell>
          <cell r="O405" t="str">
            <v>ตะวันออกเฉียงเหนือ</v>
          </cell>
          <cell r="P405" t="str">
            <v>07</v>
          </cell>
          <cell r="Q405" t="str">
            <v>โรงพยาบาลชุมชน</v>
          </cell>
          <cell r="R405">
            <v>5</v>
          </cell>
          <cell r="S405">
            <v>30</v>
          </cell>
          <cell r="T405" t="str">
            <v>30</v>
          </cell>
          <cell r="U405" t="str">
            <v>21</v>
          </cell>
          <cell r="V405" t="str">
            <v>2.1 ทุติยภูมิระดับต้น</v>
          </cell>
        </row>
        <row r="406">
          <cell r="A406" t="str">
            <v>10</v>
          </cell>
          <cell r="B406" t="str">
            <v>21002</v>
          </cell>
          <cell r="C406" t="str">
            <v>กระทรวงสาธารณสุข สำนักงานปลัดกระทรวงสาธารณสุข</v>
          </cell>
          <cell r="D406" t="str">
            <v>001144700</v>
          </cell>
          <cell r="E406" t="str">
            <v>11447</v>
          </cell>
          <cell r="F406" t="str">
            <v>รพร.ด่านซ้าย</v>
          </cell>
          <cell r="G406" t="str">
            <v>โรงพยาบาลสมเด็จพระยุพราชด่านซ้าย</v>
          </cell>
          <cell r="H406" t="str">
            <v>42050103</v>
          </cell>
          <cell r="I406">
            <v>42</v>
          </cell>
          <cell r="J406" t="str">
            <v>จังหวัดเลย</v>
          </cell>
          <cell r="K406">
            <v>4205</v>
          </cell>
          <cell r="L406" t="str">
            <v>ด่านซ้าย</v>
          </cell>
          <cell r="M406">
            <v>420501</v>
          </cell>
          <cell r="N406" t="str">
            <v>ด่านซ้าย</v>
          </cell>
          <cell r="O406" t="str">
            <v>ตะวันออกเฉียงเหนือ</v>
          </cell>
          <cell r="P406" t="str">
            <v>07</v>
          </cell>
          <cell r="Q406" t="str">
            <v>โรงพยาบาลชุมชน</v>
          </cell>
          <cell r="R406">
            <v>4</v>
          </cell>
          <cell r="S406">
            <v>60</v>
          </cell>
          <cell r="T406" t="str">
            <v>60</v>
          </cell>
          <cell r="U406" t="str">
            <v>22</v>
          </cell>
          <cell r="V406" t="str">
            <v>2.2 ทุติยภูมิระดับกลาง</v>
          </cell>
        </row>
        <row r="407">
          <cell r="A407" t="str">
            <v>10</v>
          </cell>
          <cell r="B407" t="str">
            <v>21002</v>
          </cell>
          <cell r="C407" t="str">
            <v>กระทรวงสาธารณสุข สำนักงานปลัดกระทรวงสาธารณสุข</v>
          </cell>
          <cell r="D407" t="str">
            <v>001413300</v>
          </cell>
          <cell r="E407" t="str">
            <v>14133</v>
          </cell>
          <cell r="F407" t="str">
            <v>รพช.เอราวัณ</v>
          </cell>
          <cell r="G407" t="str">
            <v>โรงพยาบาลชุมชนเอราวัณ</v>
          </cell>
          <cell r="H407" t="str">
            <v>42130203</v>
          </cell>
          <cell r="I407">
            <v>42</v>
          </cell>
          <cell r="J407" t="str">
            <v>จังหวัดเลย</v>
          </cell>
          <cell r="K407">
            <v>4213</v>
          </cell>
          <cell r="L407" t="str">
            <v>เอราวัณ</v>
          </cell>
          <cell r="M407">
            <v>421302</v>
          </cell>
          <cell r="N407" t="str">
            <v>ผาอินทร์แปลง</v>
          </cell>
          <cell r="O407" t="str">
            <v>ตะวันออกเฉียงเหนือ</v>
          </cell>
          <cell r="P407" t="str">
            <v>07</v>
          </cell>
          <cell r="Q407" t="str">
            <v>โรงพยาบาลชุมชน</v>
          </cell>
          <cell r="R407">
            <v>5</v>
          </cell>
          <cell r="S407">
            <v>30</v>
          </cell>
          <cell r="T407" t="str">
            <v>60</v>
          </cell>
          <cell r="U407" t="str">
            <v>21</v>
          </cell>
          <cell r="V407" t="str">
            <v>2.1 ทุติยภูมิระดับต้น</v>
          </cell>
        </row>
        <row r="408">
          <cell r="A408" t="str">
            <v>10</v>
          </cell>
          <cell r="B408" t="str">
            <v>21002</v>
          </cell>
          <cell r="C408" t="str">
            <v>กระทรวงสาธารณสุข สำนักงานปลัดกระทรวงสาธารณสุข</v>
          </cell>
          <cell r="D408" t="str">
            <v>001070600</v>
          </cell>
          <cell r="E408" t="str">
            <v>10706</v>
          </cell>
          <cell r="F408" t="str">
            <v>รพท.หนองคาย</v>
          </cell>
          <cell r="G408" t="str">
            <v>โรงพยาบาลทั่วไปหนองคาย</v>
          </cell>
          <cell r="H408" t="str">
            <v>43010103</v>
          </cell>
          <cell r="I408">
            <v>43</v>
          </cell>
          <cell r="J408" t="str">
            <v>จังหวัดหนองคาย</v>
          </cell>
          <cell r="K408">
            <v>4301</v>
          </cell>
          <cell r="L408" t="str">
            <v>เมืองหนองคาย</v>
          </cell>
          <cell r="M408">
            <v>430101</v>
          </cell>
          <cell r="N408" t="str">
            <v>ในเมือง</v>
          </cell>
          <cell r="O408" t="str">
            <v>ตะวันออกเฉียงเหนือ</v>
          </cell>
          <cell r="P408" t="str">
            <v>06</v>
          </cell>
          <cell r="Q408" t="str">
            <v>โรงพยาบาลทั่วไป</v>
          </cell>
          <cell r="R408">
            <v>2</v>
          </cell>
          <cell r="S408">
            <v>349</v>
          </cell>
          <cell r="T408" t="str">
            <v>349</v>
          </cell>
          <cell r="U408" t="str">
            <v>23</v>
          </cell>
          <cell r="V408" t="str">
            <v>2.3 ทุติยภูมิระดับสูง</v>
          </cell>
        </row>
        <row r="409">
          <cell r="A409" t="str">
            <v>10</v>
          </cell>
          <cell r="B409" t="str">
            <v>21002</v>
          </cell>
          <cell r="C409" t="str">
            <v>กระทรวงสาธารณสุข สำนักงานปลัดกระทรวงสาธารณสุข</v>
          </cell>
          <cell r="D409" t="str">
            <v>001104200</v>
          </cell>
          <cell r="E409" t="str">
            <v>11042</v>
          </cell>
          <cell r="F409" t="str">
            <v>รพช.โพนพิสัย</v>
          </cell>
          <cell r="G409" t="str">
            <v>โรงพยาบาลชุมชนโพนพิสัย</v>
          </cell>
          <cell r="H409" t="str">
            <v>43050103</v>
          </cell>
          <cell r="I409">
            <v>43</v>
          </cell>
          <cell r="J409" t="str">
            <v>จังหวัดหนองคาย</v>
          </cell>
          <cell r="K409">
            <v>4305</v>
          </cell>
          <cell r="L409" t="str">
            <v>โพนพิสัย</v>
          </cell>
          <cell r="M409">
            <v>430501</v>
          </cell>
          <cell r="N409" t="str">
            <v>จุมพล</v>
          </cell>
          <cell r="O409" t="str">
            <v>ตะวันออกเฉียงเหนือ</v>
          </cell>
          <cell r="P409" t="str">
            <v>07</v>
          </cell>
          <cell r="Q409" t="str">
            <v>โรงพยาบาลชุมชน</v>
          </cell>
          <cell r="R409">
            <v>4</v>
          </cell>
          <cell r="S409">
            <v>60</v>
          </cell>
          <cell r="T409" t="str">
            <v>60</v>
          </cell>
          <cell r="U409" t="str">
            <v>22</v>
          </cell>
          <cell r="V409" t="str">
            <v>2.2 ทุติยภูมิระดับกลาง</v>
          </cell>
        </row>
        <row r="410">
          <cell r="A410" t="str">
            <v>10</v>
          </cell>
          <cell r="B410" t="str">
            <v>21002</v>
          </cell>
          <cell r="C410" t="str">
            <v>กระทรวงสาธารณสุข สำนักงานปลัดกระทรวงสาธารณสุข</v>
          </cell>
          <cell r="D410" t="str">
            <v>001104400</v>
          </cell>
          <cell r="E410" t="str">
            <v>11044</v>
          </cell>
          <cell r="F410" t="str">
            <v>รพช.ศรีเชียงใหม่</v>
          </cell>
          <cell r="G410" t="str">
            <v>โรงพยาบาลชุมชนศรีเชียงใหม่</v>
          </cell>
          <cell r="H410" t="str">
            <v>43070101</v>
          </cell>
          <cell r="I410">
            <v>43</v>
          </cell>
          <cell r="J410" t="str">
            <v>จังหวัดหนองคาย</v>
          </cell>
          <cell r="K410">
            <v>4307</v>
          </cell>
          <cell r="L410" t="str">
            <v>ศรีเชียงใหม่</v>
          </cell>
          <cell r="M410">
            <v>430701</v>
          </cell>
          <cell r="N410" t="str">
            <v>พานพร้าว</v>
          </cell>
          <cell r="O410" t="str">
            <v>ตะวันออกเฉียงเหนือ</v>
          </cell>
          <cell r="P410" t="str">
            <v>07</v>
          </cell>
          <cell r="Q410" t="str">
            <v>โรงพยาบาลชุมชน</v>
          </cell>
          <cell r="R410">
            <v>5</v>
          </cell>
          <cell r="S410">
            <v>30</v>
          </cell>
          <cell r="T410" t="str">
            <v>30</v>
          </cell>
          <cell r="U410" t="str">
            <v>21</v>
          </cell>
          <cell r="V410" t="str">
            <v>2.1 ทุติยภูมิระดับต้น</v>
          </cell>
        </row>
        <row r="411">
          <cell r="A411" t="str">
            <v>10</v>
          </cell>
          <cell r="B411" t="str">
            <v>21002</v>
          </cell>
          <cell r="C411" t="str">
            <v>กระทรวงสาธารณสุข สำนักงานปลัดกระทรวงสาธารณสุข</v>
          </cell>
          <cell r="D411" t="str">
            <v>001104500</v>
          </cell>
          <cell r="E411" t="str">
            <v>11045</v>
          </cell>
          <cell r="F411" t="str">
            <v>รพช.สังคม</v>
          </cell>
          <cell r="G411" t="str">
            <v>โรงพยาบาลชุมชนสังคม</v>
          </cell>
          <cell r="H411" t="str">
            <v>43080203</v>
          </cell>
          <cell r="I411">
            <v>43</v>
          </cell>
          <cell r="J411" t="str">
            <v>จังหวัดหนองคาย</v>
          </cell>
          <cell r="K411">
            <v>4308</v>
          </cell>
          <cell r="L411" t="str">
            <v>สังคม</v>
          </cell>
          <cell r="M411">
            <v>430802</v>
          </cell>
          <cell r="N411" t="str">
            <v>ผาตั้ง</v>
          </cell>
          <cell r="O411" t="str">
            <v>ตะวันออกเฉียงเหนือ</v>
          </cell>
          <cell r="P411" t="str">
            <v>07</v>
          </cell>
          <cell r="Q411" t="str">
            <v>โรงพยาบาลชุมชน</v>
          </cell>
          <cell r="R411">
            <v>5</v>
          </cell>
          <cell r="S411">
            <v>30</v>
          </cell>
          <cell r="T411" t="str">
            <v>30</v>
          </cell>
          <cell r="U411" t="str">
            <v>21</v>
          </cell>
          <cell r="V411" t="str">
            <v>2.1 ทุติยภูมิระดับต้น</v>
          </cell>
        </row>
        <row r="412">
          <cell r="A412" t="str">
            <v>10</v>
          </cell>
          <cell r="B412" t="str">
            <v>21002</v>
          </cell>
          <cell r="C412" t="str">
            <v>กระทรวงสาธารณสุข สำนักงานปลัดกระทรวงสาธารณสุข</v>
          </cell>
          <cell r="D412" t="str">
            <v>001144800</v>
          </cell>
          <cell r="E412" t="str">
            <v>11448</v>
          </cell>
          <cell r="F412" t="str">
            <v>รพร.ท่าบ่อ</v>
          </cell>
          <cell r="G412" t="str">
            <v>โรงพยาบาลสมเด็จพระยุพราชท่าบ่อ</v>
          </cell>
          <cell r="H412" t="str">
            <v>43020113</v>
          </cell>
          <cell r="I412">
            <v>43</v>
          </cell>
          <cell r="J412" t="str">
            <v>จังหวัดหนองคาย</v>
          </cell>
          <cell r="K412">
            <v>4302</v>
          </cell>
          <cell r="L412" t="str">
            <v>ท่าบ่อ</v>
          </cell>
          <cell r="M412">
            <v>430201</v>
          </cell>
          <cell r="N412" t="str">
            <v>ท่าบ่อ</v>
          </cell>
          <cell r="O412" t="str">
            <v>ตะวันออกเฉียงเหนือ</v>
          </cell>
          <cell r="P412" t="str">
            <v>07</v>
          </cell>
          <cell r="Q412" t="str">
            <v>โรงพยาบาลชุมชน</v>
          </cell>
          <cell r="R412">
            <v>4</v>
          </cell>
          <cell r="S412">
            <v>90</v>
          </cell>
          <cell r="T412" t="str">
            <v>150</v>
          </cell>
          <cell r="U412" t="str">
            <v>22</v>
          </cell>
          <cell r="V412" t="str">
            <v>2.2 ทุติยภูมิระดับกลาง</v>
          </cell>
        </row>
        <row r="413">
          <cell r="A413" t="str">
            <v>10</v>
          </cell>
          <cell r="B413" t="str">
            <v>21002</v>
          </cell>
          <cell r="C413" t="str">
            <v>กระทรวงสาธารณสุข สำนักงานปลัดกระทรวงสาธารณสุข</v>
          </cell>
          <cell r="D413" t="str">
            <v>002135600</v>
          </cell>
          <cell r="E413" t="str">
            <v>21356</v>
          </cell>
          <cell r="F413" t="str">
            <v>รพช.สระใคร</v>
          </cell>
          <cell r="G413" t="str">
            <v>โรงพยาบาลชุมชนสระใคร</v>
          </cell>
          <cell r="H413" t="str">
            <v>43140103</v>
          </cell>
          <cell r="I413">
            <v>43</v>
          </cell>
          <cell r="J413" t="str">
            <v>จังหวัดหนองคาย</v>
          </cell>
          <cell r="K413">
            <v>4314</v>
          </cell>
          <cell r="L413" t="str">
            <v>สระใคร</v>
          </cell>
          <cell r="M413">
            <v>431401</v>
          </cell>
          <cell r="N413" t="str">
            <v>สระใคร</v>
          </cell>
          <cell r="O413" t="str">
            <v>ตะวันออกเฉียงเหนือ</v>
          </cell>
          <cell r="P413" t="str">
            <v>07</v>
          </cell>
          <cell r="Q413" t="str">
            <v>โรงพยาบาลชุมชน</v>
          </cell>
          <cell r="R413">
            <v>5</v>
          </cell>
          <cell r="S413">
            <v>10</v>
          </cell>
          <cell r="T413" t="str">
            <v>10</v>
          </cell>
          <cell r="U413" t="str">
            <v>21</v>
          </cell>
          <cell r="V413" t="str">
            <v>2.1 ทุติยภูมิระดับต้น</v>
          </cell>
        </row>
        <row r="414">
          <cell r="A414" t="str">
            <v>11</v>
          </cell>
          <cell r="B414" t="str">
            <v>21002</v>
          </cell>
          <cell r="C414" t="str">
            <v>กระทรวงสาธารณสุข สำนักงานปลัดกระทรวงสาธารณสุข</v>
          </cell>
          <cell r="D414" t="str">
            <v>001071000</v>
          </cell>
          <cell r="E414" t="str">
            <v>10710</v>
          </cell>
          <cell r="F414" t="str">
            <v>รพท.สกลนคร</v>
          </cell>
          <cell r="G414" t="str">
            <v>โรงพยาบาลทั่วไปสกลนคร</v>
          </cell>
          <cell r="H414" t="str">
            <v>47010100</v>
          </cell>
          <cell r="I414">
            <v>47</v>
          </cell>
          <cell r="J414" t="str">
            <v>จังหวัดสกลนคร</v>
          </cell>
          <cell r="K414">
            <v>4701</v>
          </cell>
          <cell r="L414" t="str">
            <v>เมืองสกลนคร</v>
          </cell>
          <cell r="M414">
            <v>470101</v>
          </cell>
          <cell r="N414" t="str">
            <v>ธาตุเชิงชุม</v>
          </cell>
          <cell r="O414" t="str">
            <v>ตะวันออกเฉียงเหนือ</v>
          </cell>
          <cell r="P414" t="str">
            <v>06</v>
          </cell>
          <cell r="Q414" t="str">
            <v>โรงพยาบาลทั่วไป</v>
          </cell>
          <cell r="R414">
            <v>2</v>
          </cell>
          <cell r="S414">
            <v>564</v>
          </cell>
          <cell r="T414" t="str">
            <v>600</v>
          </cell>
          <cell r="U414" t="str">
            <v>31</v>
          </cell>
          <cell r="V414" t="str">
            <v>3.1 ตติยภูมิ</v>
          </cell>
        </row>
        <row r="415">
          <cell r="A415" t="str">
            <v>11</v>
          </cell>
          <cell r="B415" t="str">
            <v>21002</v>
          </cell>
          <cell r="C415" t="str">
            <v>กระทรวงสาธารณสุข สำนักงานปลัดกระทรวงสาธารณสุข</v>
          </cell>
          <cell r="D415" t="str">
            <v>001108900</v>
          </cell>
          <cell r="E415" t="str">
            <v>11089</v>
          </cell>
          <cell r="F415" t="str">
            <v>รพช.กุสุมาลย์</v>
          </cell>
          <cell r="G415" t="str">
            <v>โรงพยาบาลชุมชนกุสุมาลย์</v>
          </cell>
          <cell r="H415" t="str">
            <v>47020211</v>
          </cell>
          <cell r="I415">
            <v>47</v>
          </cell>
          <cell r="J415" t="str">
            <v>จังหวัดสกลนคร</v>
          </cell>
          <cell r="K415">
            <v>4702</v>
          </cell>
          <cell r="L415" t="str">
            <v>กุสุมาลย์</v>
          </cell>
          <cell r="M415">
            <v>470202</v>
          </cell>
          <cell r="N415" t="str">
            <v>นาโพธิ์</v>
          </cell>
          <cell r="O415" t="str">
            <v>ตะวันออกเฉียงเหนือ</v>
          </cell>
          <cell r="P415" t="str">
            <v>07</v>
          </cell>
          <cell r="Q415" t="str">
            <v>โรงพยาบาลชุมชน</v>
          </cell>
          <cell r="R415">
            <v>4</v>
          </cell>
          <cell r="S415">
            <v>35</v>
          </cell>
          <cell r="T415" t="str">
            <v>35</v>
          </cell>
          <cell r="U415" t="str">
            <v>21</v>
          </cell>
          <cell r="V415" t="str">
            <v>2.1 ทุติยภูมิระดับต้น</v>
          </cell>
        </row>
        <row r="416">
          <cell r="A416" t="str">
            <v>11</v>
          </cell>
          <cell r="B416" t="str">
            <v>21002</v>
          </cell>
          <cell r="C416" t="str">
            <v>กระทรวงสาธารณสุข สำนักงานปลัดกระทรวงสาธารณสุข</v>
          </cell>
          <cell r="D416" t="str">
            <v>001109000</v>
          </cell>
          <cell r="E416" t="str">
            <v>11090</v>
          </cell>
          <cell r="F416" t="str">
            <v>รพช.กุดบาก</v>
          </cell>
          <cell r="G416" t="str">
            <v>โรงพยาบาลชุมชนกุดบาก</v>
          </cell>
          <cell r="H416" t="str">
            <v>47030101</v>
          </cell>
          <cell r="I416">
            <v>47</v>
          </cell>
          <cell r="J416" t="str">
            <v>จังหวัดสกลนคร</v>
          </cell>
          <cell r="K416">
            <v>4703</v>
          </cell>
          <cell r="L416" t="str">
            <v>กุดบาก</v>
          </cell>
          <cell r="M416">
            <v>470301</v>
          </cell>
          <cell r="N416" t="str">
            <v>กุดบาก</v>
          </cell>
          <cell r="O416" t="str">
            <v>ตะวันออกเฉียงเหนือ</v>
          </cell>
          <cell r="P416" t="str">
            <v>07</v>
          </cell>
          <cell r="Q416" t="str">
            <v>โรงพยาบาลชุมชน</v>
          </cell>
          <cell r="R416">
            <v>5</v>
          </cell>
          <cell r="S416">
            <v>30</v>
          </cell>
          <cell r="T416" t="str">
            <v>38</v>
          </cell>
          <cell r="U416" t="str">
            <v>21</v>
          </cell>
          <cell r="V416" t="str">
            <v>2.1 ทุติยภูมิระดับต้น</v>
          </cell>
        </row>
        <row r="417">
          <cell r="A417" t="str">
            <v>11</v>
          </cell>
          <cell r="B417" t="str">
            <v>21002</v>
          </cell>
          <cell r="C417" t="str">
            <v>กระทรวงสาธารณสุข สำนักงานปลัดกระทรวงสาธารณสุข</v>
          </cell>
          <cell r="D417" t="str">
            <v>001109100</v>
          </cell>
          <cell r="E417" t="str">
            <v>11091</v>
          </cell>
          <cell r="F417" t="str">
            <v>รพช.พระอาจารย์ฝั้นอาจาโร</v>
          </cell>
          <cell r="G417" t="str">
            <v>โรงพยาบาลชุมชนพระอาจารย์ฝั้นอาจาโร</v>
          </cell>
          <cell r="H417" t="str">
            <v>47040110</v>
          </cell>
          <cell r="I417">
            <v>47</v>
          </cell>
          <cell r="J417" t="str">
            <v>จังหวัดสกลนคร</v>
          </cell>
          <cell r="K417">
            <v>4704</v>
          </cell>
          <cell r="L417" t="str">
            <v>พรรณานิคม</v>
          </cell>
          <cell r="M417">
            <v>470401</v>
          </cell>
          <cell r="N417" t="str">
            <v>พรรณา</v>
          </cell>
          <cell r="O417" t="str">
            <v>ตะวันออกเฉียงเหนือ</v>
          </cell>
          <cell r="P417" t="str">
            <v>07</v>
          </cell>
          <cell r="Q417" t="str">
            <v>โรงพยาบาลชุมชน</v>
          </cell>
          <cell r="R417">
            <v>4</v>
          </cell>
          <cell r="S417">
            <v>90</v>
          </cell>
          <cell r="T417" t="str">
            <v>90</v>
          </cell>
          <cell r="U417" t="str">
            <v>21</v>
          </cell>
          <cell r="V417" t="str">
            <v>2.1 ทุติยภูมิระดับต้น</v>
          </cell>
        </row>
        <row r="418">
          <cell r="A418" t="str">
            <v>11</v>
          </cell>
          <cell r="B418" t="str">
            <v>21002</v>
          </cell>
          <cell r="C418" t="str">
            <v>กระทรวงสาธารณสุข สำนักงานปลัดกระทรวงสาธารณสุข</v>
          </cell>
          <cell r="D418" t="str">
            <v>001109200</v>
          </cell>
          <cell r="E418" t="str">
            <v>11092</v>
          </cell>
          <cell r="F418" t="str">
            <v>รพช.พังโคน</v>
          </cell>
          <cell r="G418" t="str">
            <v>โรงพยาบาลชุมชนพังโคน</v>
          </cell>
          <cell r="H418" t="str">
            <v>47050109</v>
          </cell>
          <cell r="I418">
            <v>47</v>
          </cell>
          <cell r="J418" t="str">
            <v>จังหวัดสกลนคร</v>
          </cell>
          <cell r="K418">
            <v>4705</v>
          </cell>
          <cell r="L418" t="str">
            <v>พังโคน</v>
          </cell>
          <cell r="M418">
            <v>470501</v>
          </cell>
          <cell r="N418" t="str">
            <v>พังโคน</v>
          </cell>
          <cell r="O418" t="str">
            <v>ตะวันออกเฉียงเหนือ</v>
          </cell>
          <cell r="P418" t="str">
            <v>07</v>
          </cell>
          <cell r="Q418" t="str">
            <v>โรงพยาบาลชุมชน</v>
          </cell>
          <cell r="R418">
            <v>4</v>
          </cell>
          <cell r="S418">
            <v>60</v>
          </cell>
          <cell r="T418" t="str">
            <v>79</v>
          </cell>
          <cell r="U418" t="str">
            <v>21</v>
          </cell>
          <cell r="V418" t="str">
            <v>2.1 ทุติยภูมิระดับต้น</v>
          </cell>
        </row>
        <row r="419">
          <cell r="A419" t="str">
            <v>11</v>
          </cell>
          <cell r="B419" t="str">
            <v>21002</v>
          </cell>
          <cell r="C419" t="str">
            <v>กระทรวงสาธารณสุข สำนักงานปลัดกระทรวงสาธารณสุข</v>
          </cell>
          <cell r="D419" t="str">
            <v>001109300</v>
          </cell>
          <cell r="E419" t="str">
            <v>11093</v>
          </cell>
          <cell r="F419" t="str">
            <v>รพช.วาริชภูมิ</v>
          </cell>
          <cell r="G419" t="str">
            <v>โรงพยาบาลชุมชนวาริชภูมิ</v>
          </cell>
          <cell r="H419" t="str">
            <v>47060113</v>
          </cell>
          <cell r="I419">
            <v>47</v>
          </cell>
          <cell r="J419" t="str">
            <v>จังหวัดสกลนคร</v>
          </cell>
          <cell r="K419">
            <v>4706</v>
          </cell>
          <cell r="L419" t="str">
            <v>วาริชภูมิ</v>
          </cell>
          <cell r="M419">
            <v>470601</v>
          </cell>
          <cell r="N419" t="str">
            <v>วาริชภูมิ</v>
          </cell>
          <cell r="O419" t="str">
            <v>ตะวันออกเฉียงเหนือ</v>
          </cell>
          <cell r="P419" t="str">
            <v>07</v>
          </cell>
          <cell r="Q419" t="str">
            <v>โรงพยาบาลชุมชน</v>
          </cell>
          <cell r="R419">
            <v>5</v>
          </cell>
          <cell r="S419">
            <v>30</v>
          </cell>
          <cell r="T419" t="str">
            <v>37</v>
          </cell>
          <cell r="U419" t="str">
            <v>21</v>
          </cell>
          <cell r="V419" t="str">
            <v>2.1 ทุติยภูมิระดับต้น</v>
          </cell>
        </row>
        <row r="420">
          <cell r="A420" t="str">
            <v>11</v>
          </cell>
          <cell r="B420" t="str">
            <v>21002</v>
          </cell>
          <cell r="C420" t="str">
            <v>กระทรวงสาธารณสุข สำนักงานปลัดกระทรวงสาธารณสุข</v>
          </cell>
          <cell r="D420" t="str">
            <v>001109400</v>
          </cell>
          <cell r="E420" t="str">
            <v>11094</v>
          </cell>
          <cell r="F420" t="str">
            <v>รพช.นิคมน้ำอูน</v>
          </cell>
          <cell r="G420" t="str">
            <v>โรงพยาบาลชุมชนนิคมน้ำอูน</v>
          </cell>
          <cell r="H420" t="str">
            <v>47070205</v>
          </cell>
          <cell r="I420">
            <v>47</v>
          </cell>
          <cell r="J420" t="str">
            <v>จังหวัดสกลนคร</v>
          </cell>
          <cell r="K420">
            <v>4707</v>
          </cell>
          <cell r="L420" t="str">
            <v>นิคมน้ำอูน</v>
          </cell>
          <cell r="M420">
            <v>470702</v>
          </cell>
          <cell r="N420" t="str">
            <v>หนองปลิง</v>
          </cell>
          <cell r="O420" t="str">
            <v>ตะวันออกเฉียงเหนือ</v>
          </cell>
          <cell r="P420" t="str">
            <v>07</v>
          </cell>
          <cell r="Q420" t="str">
            <v>โรงพยาบาลชุมชน</v>
          </cell>
          <cell r="R420">
            <v>5</v>
          </cell>
          <cell r="S420">
            <v>10</v>
          </cell>
          <cell r="T420" t="str">
            <v>10</v>
          </cell>
          <cell r="U420" t="str">
            <v>21</v>
          </cell>
          <cell r="V420" t="str">
            <v>2.1 ทุติยภูมิระดับต้น</v>
          </cell>
        </row>
        <row r="421">
          <cell r="A421" t="str">
            <v>11</v>
          </cell>
          <cell r="B421" t="str">
            <v>21002</v>
          </cell>
          <cell r="C421" t="str">
            <v>กระทรวงสาธารณสุข สำนักงานปลัดกระทรวงสาธารณสุข</v>
          </cell>
          <cell r="D421" t="str">
            <v>001109500</v>
          </cell>
          <cell r="E421" t="str">
            <v>11095</v>
          </cell>
          <cell r="F421" t="str">
            <v>รพช.วานรนิวาส</v>
          </cell>
          <cell r="G421" t="str">
            <v>โรงพยาบาลชุมชนวานรนิวาส</v>
          </cell>
          <cell r="H421" t="str">
            <v>47081209</v>
          </cell>
          <cell r="I421">
            <v>47</v>
          </cell>
          <cell r="J421" t="str">
            <v>จังหวัดสกลนคร</v>
          </cell>
          <cell r="K421">
            <v>4708</v>
          </cell>
          <cell r="L421" t="str">
            <v>วานรนิวาส</v>
          </cell>
          <cell r="M421">
            <v>470812</v>
          </cell>
          <cell r="N421" t="str">
            <v>คอนสวรรค์</v>
          </cell>
          <cell r="O421" t="str">
            <v>ตะวันออกเฉียงเหนือ</v>
          </cell>
          <cell r="P421" t="str">
            <v>07</v>
          </cell>
          <cell r="Q421" t="str">
            <v>โรงพยาบาลชุมชน</v>
          </cell>
          <cell r="R421">
            <v>4</v>
          </cell>
          <cell r="S421">
            <v>60</v>
          </cell>
          <cell r="T421" t="str">
            <v>70</v>
          </cell>
          <cell r="U421" t="str">
            <v>22</v>
          </cell>
          <cell r="V421" t="str">
            <v>2.2 ทุติยภูมิระดับกลาง</v>
          </cell>
        </row>
        <row r="422">
          <cell r="A422" t="str">
            <v>11</v>
          </cell>
          <cell r="B422" t="str">
            <v>21002</v>
          </cell>
          <cell r="C422" t="str">
            <v>กระทรวงสาธารณสุข สำนักงานปลัดกระทรวงสาธารณสุข</v>
          </cell>
          <cell r="D422" t="str">
            <v>001109600</v>
          </cell>
          <cell r="E422" t="str">
            <v>11096</v>
          </cell>
          <cell r="F422" t="str">
            <v>รพช.คำตากล้า</v>
          </cell>
          <cell r="G422" t="str">
            <v>โรงพยาบาลชุมชนคำตากล้า</v>
          </cell>
          <cell r="H422" t="str">
            <v>47090111</v>
          </cell>
          <cell r="I422">
            <v>47</v>
          </cell>
          <cell r="J422" t="str">
            <v>จังหวัดสกลนคร</v>
          </cell>
          <cell r="K422">
            <v>4709</v>
          </cell>
          <cell r="L422" t="str">
            <v>คำตากล้า</v>
          </cell>
          <cell r="M422">
            <v>470901</v>
          </cell>
          <cell r="N422" t="str">
            <v>คำตากล้า</v>
          </cell>
          <cell r="O422" t="str">
            <v>ตะวันออกเฉียงเหนือ</v>
          </cell>
          <cell r="P422" t="str">
            <v>07</v>
          </cell>
          <cell r="Q422" t="str">
            <v>โรงพยาบาลชุมชน</v>
          </cell>
          <cell r="R422">
            <v>5</v>
          </cell>
          <cell r="S422">
            <v>30</v>
          </cell>
          <cell r="T422" t="str">
            <v>30</v>
          </cell>
          <cell r="U422" t="str">
            <v>21</v>
          </cell>
          <cell r="V422" t="str">
            <v>2.1 ทุติยภูมิระดับต้น</v>
          </cell>
        </row>
        <row r="423">
          <cell r="A423" t="str">
            <v>11</v>
          </cell>
          <cell r="B423" t="str">
            <v>21002</v>
          </cell>
          <cell r="C423" t="str">
            <v>กระทรวงสาธารณสุข สำนักงานปลัดกระทรวงสาธารณสุข</v>
          </cell>
          <cell r="D423" t="str">
            <v>001109700</v>
          </cell>
          <cell r="E423" t="str">
            <v>11097</v>
          </cell>
          <cell r="F423" t="str">
            <v>รพช.บ้านม่วง</v>
          </cell>
          <cell r="G423" t="str">
            <v>โรงพยาบาลชุมชนบ้านม่วง</v>
          </cell>
          <cell r="H423" t="str">
            <v>47100102</v>
          </cell>
          <cell r="I423">
            <v>47</v>
          </cell>
          <cell r="J423" t="str">
            <v>จังหวัดสกลนคร</v>
          </cell>
          <cell r="K423">
            <v>4710</v>
          </cell>
          <cell r="L423" t="str">
            <v>บ้านม่วง</v>
          </cell>
          <cell r="M423">
            <v>471001</v>
          </cell>
          <cell r="N423" t="str">
            <v>ม่วง</v>
          </cell>
          <cell r="O423" t="str">
            <v>ตะวันออกเฉียงเหนือ</v>
          </cell>
          <cell r="P423" t="str">
            <v>07</v>
          </cell>
          <cell r="Q423" t="str">
            <v>โรงพยาบาลชุมชน</v>
          </cell>
          <cell r="R423">
            <v>4</v>
          </cell>
          <cell r="S423">
            <v>36</v>
          </cell>
          <cell r="T423" t="str">
            <v>77</v>
          </cell>
          <cell r="U423" t="str">
            <v>21</v>
          </cell>
          <cell r="V423" t="str">
            <v>2.1 ทุติยภูมิระดับต้น</v>
          </cell>
        </row>
        <row r="424">
          <cell r="A424" t="str">
            <v>11</v>
          </cell>
          <cell r="B424" t="str">
            <v>21002</v>
          </cell>
          <cell r="C424" t="str">
            <v>กระทรวงสาธารณสุข สำนักงานปลัดกระทรวงสาธารณสุข</v>
          </cell>
          <cell r="D424" t="str">
            <v>001109800</v>
          </cell>
          <cell r="E424" t="str">
            <v>11098</v>
          </cell>
          <cell r="F424" t="str">
            <v>รพช.อากาศอำนวย</v>
          </cell>
          <cell r="G424" t="str">
            <v>โรงพยาบาลชุมชนอากาศอำนวย</v>
          </cell>
          <cell r="H424" t="str">
            <v>47110103</v>
          </cell>
          <cell r="I424">
            <v>47</v>
          </cell>
          <cell r="J424" t="str">
            <v>จังหวัดสกลนคร</v>
          </cell>
          <cell r="K424">
            <v>4711</v>
          </cell>
          <cell r="L424" t="str">
            <v>อากาศอำนวย</v>
          </cell>
          <cell r="M424">
            <v>471101</v>
          </cell>
          <cell r="N424" t="str">
            <v>อากาศ</v>
          </cell>
          <cell r="O424" t="str">
            <v>ตะวันออกเฉียงเหนือ</v>
          </cell>
          <cell r="P424" t="str">
            <v>07</v>
          </cell>
          <cell r="Q424" t="str">
            <v>โรงพยาบาลชุมชน</v>
          </cell>
          <cell r="R424">
            <v>4</v>
          </cell>
          <cell r="S424">
            <v>90</v>
          </cell>
          <cell r="T424" t="str">
            <v>90</v>
          </cell>
          <cell r="U424" t="str">
            <v>21</v>
          </cell>
          <cell r="V424" t="str">
            <v>2.1 ทุติยภูมิระดับต้น</v>
          </cell>
        </row>
        <row r="425">
          <cell r="A425" t="str">
            <v>11</v>
          </cell>
          <cell r="B425" t="str">
            <v>21002</v>
          </cell>
          <cell r="C425" t="str">
            <v>กระทรวงสาธารณสุข สำนักงานปลัดกระทรวงสาธารณสุข</v>
          </cell>
          <cell r="D425" t="str">
            <v>001109900</v>
          </cell>
          <cell r="E425" t="str">
            <v>11099</v>
          </cell>
          <cell r="F425" t="str">
            <v>รพช.ส่องดาว</v>
          </cell>
          <cell r="G425" t="str">
            <v>โรงพยาบาลชุมชนส่องดาว</v>
          </cell>
          <cell r="H425" t="str">
            <v>47130109</v>
          </cell>
          <cell r="I425">
            <v>47</v>
          </cell>
          <cell r="J425" t="str">
            <v>จังหวัดสกลนคร</v>
          </cell>
          <cell r="K425">
            <v>4713</v>
          </cell>
          <cell r="L425" t="str">
            <v>ส่องดาว</v>
          </cell>
          <cell r="M425">
            <v>471301</v>
          </cell>
          <cell r="N425" t="str">
            <v>ส่องดาว</v>
          </cell>
          <cell r="O425" t="str">
            <v>ตะวันออกเฉียงเหนือ</v>
          </cell>
          <cell r="P425" t="str">
            <v>07</v>
          </cell>
          <cell r="Q425" t="str">
            <v>โรงพยาบาลชุมชน</v>
          </cell>
          <cell r="R425">
            <v>5</v>
          </cell>
          <cell r="S425">
            <v>30</v>
          </cell>
          <cell r="T425" t="str">
            <v>35</v>
          </cell>
          <cell r="U425" t="str">
            <v>21</v>
          </cell>
          <cell r="V425" t="str">
            <v>2.1 ทุติยภูมิระดับต้น</v>
          </cell>
        </row>
        <row r="426">
          <cell r="A426" t="str">
            <v>11</v>
          </cell>
          <cell r="B426" t="str">
            <v>21002</v>
          </cell>
          <cell r="C426" t="str">
            <v>กระทรวงสาธารณสุข สำนักงานปลัดกระทรวงสาธารณสุข</v>
          </cell>
          <cell r="D426" t="str">
            <v>001110000</v>
          </cell>
          <cell r="E426" t="str">
            <v>11100</v>
          </cell>
          <cell r="F426" t="str">
            <v>รพช.เต่างอย</v>
          </cell>
          <cell r="G426" t="str">
            <v>โรงพยาบาลชุมชนเต่างอย</v>
          </cell>
          <cell r="H426" t="str">
            <v>47140106</v>
          </cell>
          <cell r="I426">
            <v>47</v>
          </cell>
          <cell r="J426" t="str">
            <v>จังหวัดสกลนคร</v>
          </cell>
          <cell r="K426">
            <v>4714</v>
          </cell>
          <cell r="L426" t="str">
            <v>เต่างอย</v>
          </cell>
          <cell r="M426">
            <v>471401</v>
          </cell>
          <cell r="N426" t="str">
            <v>เต่างอย</v>
          </cell>
          <cell r="O426" t="str">
            <v>ตะวันออกเฉียงเหนือ</v>
          </cell>
          <cell r="P426" t="str">
            <v>07</v>
          </cell>
          <cell r="Q426" t="str">
            <v>โรงพยาบาลชุมชน</v>
          </cell>
          <cell r="R426">
            <v>5</v>
          </cell>
          <cell r="S426">
            <v>30</v>
          </cell>
          <cell r="T426" t="str">
            <v>30</v>
          </cell>
          <cell r="U426" t="str">
            <v>21</v>
          </cell>
          <cell r="V426" t="str">
            <v>2.1 ทุติยภูมิระดับต้น</v>
          </cell>
        </row>
        <row r="427">
          <cell r="A427" t="str">
            <v>11</v>
          </cell>
          <cell r="B427" t="str">
            <v>21002</v>
          </cell>
          <cell r="C427" t="str">
            <v>กระทรวงสาธารณสุข สำนักงานปลัดกระทรวงสาธารณสุข</v>
          </cell>
          <cell r="D427" t="str">
            <v>001110100</v>
          </cell>
          <cell r="E427" t="str">
            <v>11101</v>
          </cell>
          <cell r="F427" t="str">
            <v>รพช.โคกศรีสุพรรณ</v>
          </cell>
          <cell r="G427" t="str">
            <v>โรงพยาบาลชุมชนโคกศรีสุพรรณ</v>
          </cell>
          <cell r="H427" t="str">
            <v>47150108</v>
          </cell>
          <cell r="I427">
            <v>47</v>
          </cell>
          <cell r="J427" t="str">
            <v>จังหวัดสกลนคร</v>
          </cell>
          <cell r="K427">
            <v>4715</v>
          </cell>
          <cell r="L427" t="str">
            <v>โคกศรีสุพรรณ</v>
          </cell>
          <cell r="M427">
            <v>471501</v>
          </cell>
          <cell r="N427" t="str">
            <v>ตองโขบ</v>
          </cell>
          <cell r="O427" t="str">
            <v>ตะวันออกเฉียงเหนือ</v>
          </cell>
          <cell r="P427" t="str">
            <v>07</v>
          </cell>
          <cell r="Q427" t="str">
            <v>โรงพยาบาลชุมชน</v>
          </cell>
          <cell r="R427">
            <v>5</v>
          </cell>
          <cell r="S427">
            <v>30</v>
          </cell>
          <cell r="T427" t="str">
            <v>37</v>
          </cell>
          <cell r="U427" t="str">
            <v>21</v>
          </cell>
          <cell r="V427" t="str">
            <v>2.1 ทุติยภูมิระดับต้น</v>
          </cell>
        </row>
        <row r="428">
          <cell r="A428" t="str">
            <v>11</v>
          </cell>
          <cell r="B428" t="str">
            <v>21002</v>
          </cell>
          <cell r="C428" t="str">
            <v>กระทรวงสาธารณสุข สำนักงานปลัดกระทรวงสาธารณสุข</v>
          </cell>
          <cell r="D428" t="str">
            <v>001110200</v>
          </cell>
          <cell r="E428" t="str">
            <v>11102</v>
          </cell>
          <cell r="F428" t="str">
            <v>รพช.เจริญศิลป์</v>
          </cell>
          <cell r="G428" t="str">
            <v>โรงพยาบาลชุมชนเจริญศิลป์</v>
          </cell>
          <cell r="H428" t="str">
            <v>47160202</v>
          </cell>
          <cell r="I428">
            <v>47</v>
          </cell>
          <cell r="J428" t="str">
            <v>จังหวัดสกลนคร</v>
          </cell>
          <cell r="K428">
            <v>4716</v>
          </cell>
          <cell r="L428" t="str">
            <v>เจริญศิลป์</v>
          </cell>
          <cell r="M428">
            <v>471602</v>
          </cell>
          <cell r="N428" t="str">
            <v>เจริญศิลป์</v>
          </cell>
          <cell r="O428" t="str">
            <v>ตะวันออกเฉียงเหนือ</v>
          </cell>
          <cell r="P428" t="str">
            <v>07</v>
          </cell>
          <cell r="Q428" t="str">
            <v>โรงพยาบาลชุมชน</v>
          </cell>
          <cell r="R428">
            <v>5</v>
          </cell>
          <cell r="S428">
            <v>30</v>
          </cell>
          <cell r="T428" t="str">
            <v>42</v>
          </cell>
          <cell r="U428" t="str">
            <v>21</v>
          </cell>
          <cell r="V428" t="str">
            <v>2.1 ทุติยภูมิระดับต้น</v>
          </cell>
        </row>
        <row r="429">
          <cell r="A429" t="str">
            <v>11</v>
          </cell>
          <cell r="B429" t="str">
            <v>21002</v>
          </cell>
          <cell r="C429" t="str">
            <v>กระทรวงสาธารณสุข สำนักงานปลัดกระทรวงสาธารณสุข</v>
          </cell>
          <cell r="D429" t="str">
            <v>001110300</v>
          </cell>
          <cell r="E429" t="str">
            <v>11103</v>
          </cell>
          <cell r="F429" t="str">
            <v>รพช.โพนนาแก้ว</v>
          </cell>
          <cell r="G429" t="str">
            <v>โรงพยาบาลชุมชนโพนนาแก้ว</v>
          </cell>
          <cell r="H429" t="str">
            <v>47170210</v>
          </cell>
          <cell r="I429">
            <v>47</v>
          </cell>
          <cell r="J429" t="str">
            <v>จังหวัดสกลนคร</v>
          </cell>
          <cell r="K429">
            <v>4717</v>
          </cell>
          <cell r="L429" t="str">
            <v>โพนนาแก้ว</v>
          </cell>
          <cell r="M429">
            <v>471702</v>
          </cell>
          <cell r="N429" t="str">
            <v>นาแก้ว</v>
          </cell>
          <cell r="O429" t="str">
            <v>ตะวันออกเฉียงเหนือ</v>
          </cell>
          <cell r="P429" t="str">
            <v>07</v>
          </cell>
          <cell r="Q429" t="str">
            <v>โรงพยาบาลชุมชน</v>
          </cell>
          <cell r="R429">
            <v>5</v>
          </cell>
          <cell r="S429">
            <v>30</v>
          </cell>
          <cell r="T429" t="str">
            <v>32</v>
          </cell>
          <cell r="U429" t="str">
            <v>21</v>
          </cell>
          <cell r="V429" t="str">
            <v>2.1 ทุติยภูมิระดับต้น</v>
          </cell>
        </row>
        <row r="430">
          <cell r="A430" t="str">
            <v>11</v>
          </cell>
          <cell r="B430" t="str">
            <v>21002</v>
          </cell>
          <cell r="C430" t="str">
            <v>กระทรวงสาธารณสุข สำนักงานปลัดกระทรวงสาธารณสุข</v>
          </cell>
          <cell r="D430" t="str">
            <v>001145000</v>
          </cell>
          <cell r="E430" t="str">
            <v>11450</v>
          </cell>
          <cell r="F430" t="str">
            <v>รพร.สว่างแดนดิน</v>
          </cell>
          <cell r="G430" t="str">
            <v>โรงพยาบาลสมเด็จพระยุพราชสว่างแดนดิน</v>
          </cell>
          <cell r="H430" t="str">
            <v>47120111</v>
          </cell>
          <cell r="I430">
            <v>47</v>
          </cell>
          <cell r="J430" t="str">
            <v>จังหวัดสกลนคร</v>
          </cell>
          <cell r="K430">
            <v>4712</v>
          </cell>
          <cell r="L430" t="str">
            <v>สว่างแดนดิน</v>
          </cell>
          <cell r="M430">
            <v>471201</v>
          </cell>
          <cell r="N430" t="str">
            <v>สว่างแดนดิน</v>
          </cell>
          <cell r="O430" t="str">
            <v>ตะวันออกเฉียงเหนือ</v>
          </cell>
          <cell r="P430" t="str">
            <v>07</v>
          </cell>
          <cell r="Q430" t="str">
            <v>โรงพยาบาลชุมชน</v>
          </cell>
          <cell r="R430">
            <v>4</v>
          </cell>
          <cell r="S430">
            <v>90</v>
          </cell>
          <cell r="T430" t="str">
            <v>102</v>
          </cell>
          <cell r="U430" t="str">
            <v>21</v>
          </cell>
          <cell r="V430" t="str">
            <v>2.1 ทุติยภูมิระดับต้น</v>
          </cell>
        </row>
        <row r="431">
          <cell r="A431" t="str">
            <v>11</v>
          </cell>
          <cell r="B431" t="str">
            <v>21002</v>
          </cell>
          <cell r="C431" t="str">
            <v>กระทรวงสาธารณสุข สำนักงานปลัดกระทรวงสาธารณสุข</v>
          </cell>
          <cell r="D431" t="str">
            <v>002132300</v>
          </cell>
          <cell r="E431" t="str">
            <v>21323</v>
          </cell>
          <cell r="F431" t="str">
            <v>รพช.พระอาจารย์แบน  ธนากโร</v>
          </cell>
          <cell r="G431" t="str">
            <v>โรงพยาบาลชุมชนพระอาจารย์แบน  ธนากโร</v>
          </cell>
          <cell r="H431" t="str">
            <v>47180300</v>
          </cell>
          <cell r="I431">
            <v>47</v>
          </cell>
          <cell r="J431" t="str">
            <v>จังหวัดสกลนคร</v>
          </cell>
          <cell r="K431">
            <v>4718</v>
          </cell>
          <cell r="L431" t="str">
            <v>ภูพาน</v>
          </cell>
          <cell r="M431">
            <v>471803</v>
          </cell>
          <cell r="N431" t="str">
            <v>โคกภู</v>
          </cell>
          <cell r="O431" t="str">
            <v>ตะวันออกเฉียงเหนือ</v>
          </cell>
          <cell r="P431" t="str">
            <v>07</v>
          </cell>
          <cell r="Q431" t="str">
            <v>โรงพยาบาลชุมชน</v>
          </cell>
          <cell r="R431">
            <v>5</v>
          </cell>
          <cell r="S431">
            <v>30</v>
          </cell>
          <cell r="T431" t="str">
            <v>90</v>
          </cell>
          <cell r="U431" t="str">
            <v>22</v>
          </cell>
          <cell r="V431" t="str">
            <v>2.2 ทุติยภูมิระดับกลาง</v>
          </cell>
        </row>
        <row r="432">
          <cell r="A432" t="str">
            <v>11</v>
          </cell>
          <cell r="B432" t="str">
            <v>21002</v>
          </cell>
          <cell r="C432" t="str">
            <v>กระทรวงสาธารณสุข สำนักงานปลัดกระทรวงสาธารณสุข</v>
          </cell>
          <cell r="D432" t="str">
            <v>001071100</v>
          </cell>
          <cell r="E432" t="str">
            <v>10711</v>
          </cell>
          <cell r="F432" t="str">
            <v>รพท.นครพนม</v>
          </cell>
          <cell r="G432" t="str">
            <v>โรงพยาบาลทั่วไปนครพนม</v>
          </cell>
          <cell r="H432" t="str">
            <v>48010100</v>
          </cell>
          <cell r="I432">
            <v>48</v>
          </cell>
          <cell r="J432" t="str">
            <v>จังหวัดนครพนม</v>
          </cell>
          <cell r="K432">
            <v>4801</v>
          </cell>
          <cell r="L432" t="str">
            <v>เมืองนครพนม</v>
          </cell>
          <cell r="M432">
            <v>480101</v>
          </cell>
          <cell r="N432" t="str">
            <v>ในเมือง</v>
          </cell>
          <cell r="O432" t="str">
            <v>ตะวันออกเฉียงเหนือ</v>
          </cell>
          <cell r="P432" t="str">
            <v>06</v>
          </cell>
          <cell r="Q432" t="str">
            <v>โรงพยาบาลทั่วไป</v>
          </cell>
          <cell r="R432">
            <v>2</v>
          </cell>
          <cell r="S432">
            <v>306</v>
          </cell>
          <cell r="T432" t="str">
            <v>306</v>
          </cell>
          <cell r="U432" t="str">
            <v>23</v>
          </cell>
          <cell r="V432" t="str">
            <v>2.3 ทุติยภูมิระดับสูง</v>
          </cell>
        </row>
        <row r="433">
          <cell r="A433" t="str">
            <v>11</v>
          </cell>
          <cell r="B433" t="str">
            <v>21002</v>
          </cell>
          <cell r="C433" t="str">
            <v>กระทรวงสาธารณสุข สำนักงานปลัดกระทรวงสาธารณสุข</v>
          </cell>
          <cell r="D433" t="str">
            <v>001110400</v>
          </cell>
          <cell r="E433" t="str">
            <v>11104</v>
          </cell>
          <cell r="F433" t="str">
            <v>รพช.ปลาปาก</v>
          </cell>
          <cell r="G433" t="str">
            <v>โรงพยาบาลชุมชนปลาปาก</v>
          </cell>
          <cell r="H433" t="str">
            <v>48020102</v>
          </cell>
          <cell r="I433">
            <v>48</v>
          </cell>
          <cell r="J433" t="str">
            <v>จังหวัดนครพนม</v>
          </cell>
          <cell r="K433">
            <v>4802</v>
          </cell>
          <cell r="L433" t="str">
            <v>ปลาปาก</v>
          </cell>
          <cell r="M433">
            <v>480201</v>
          </cell>
          <cell r="N433" t="str">
            <v>ปลาปาก</v>
          </cell>
          <cell r="O433" t="str">
            <v>ตะวันออกเฉียงเหนือ</v>
          </cell>
          <cell r="P433" t="str">
            <v>07</v>
          </cell>
          <cell r="Q433" t="str">
            <v>โรงพยาบาลชุมชน</v>
          </cell>
          <cell r="R433">
            <v>4</v>
          </cell>
          <cell r="S433">
            <v>53</v>
          </cell>
          <cell r="T433" t="str">
            <v>30</v>
          </cell>
          <cell r="U433" t="str">
            <v>21</v>
          </cell>
          <cell r="V433" t="str">
            <v>2.1 ทุติยภูมิระดับต้น</v>
          </cell>
        </row>
        <row r="434">
          <cell r="A434" t="str">
            <v>11</v>
          </cell>
          <cell r="B434" t="str">
            <v>21002</v>
          </cell>
          <cell r="C434" t="str">
            <v>กระทรวงสาธารณสุข สำนักงานปลัดกระทรวงสาธารณสุข</v>
          </cell>
          <cell r="D434" t="str">
            <v>001110500</v>
          </cell>
          <cell r="E434" t="str">
            <v>11105</v>
          </cell>
          <cell r="F434" t="str">
            <v>รพช.ท่าอุเทน</v>
          </cell>
          <cell r="G434" t="str">
            <v>โรงพยาบาลชุมชนท่าอุเทน</v>
          </cell>
          <cell r="H434" t="str">
            <v>48030206</v>
          </cell>
          <cell r="I434">
            <v>48</v>
          </cell>
          <cell r="J434" t="str">
            <v>จังหวัดนครพนม</v>
          </cell>
          <cell r="K434">
            <v>4803</v>
          </cell>
          <cell r="L434" t="str">
            <v>ท่าอุเทน</v>
          </cell>
          <cell r="M434">
            <v>480302</v>
          </cell>
          <cell r="N434" t="str">
            <v>โนนตาล</v>
          </cell>
          <cell r="O434" t="str">
            <v>ตะวันออกเฉียงเหนือ</v>
          </cell>
          <cell r="P434" t="str">
            <v>07</v>
          </cell>
          <cell r="Q434" t="str">
            <v>โรงพยาบาลชุมชน</v>
          </cell>
          <cell r="R434">
            <v>5</v>
          </cell>
          <cell r="S434">
            <v>30</v>
          </cell>
          <cell r="T434" t="str">
            <v>30</v>
          </cell>
          <cell r="U434" t="str">
            <v>21</v>
          </cell>
          <cell r="V434" t="str">
            <v>2.1 ทุติยภูมิระดับต้น</v>
          </cell>
        </row>
        <row r="435">
          <cell r="A435" t="str">
            <v>11</v>
          </cell>
          <cell r="B435" t="str">
            <v>21002</v>
          </cell>
          <cell r="C435" t="str">
            <v>กระทรวงสาธารณสุข สำนักงานปลัดกระทรวงสาธารณสุข</v>
          </cell>
          <cell r="D435" t="str">
            <v>001110600</v>
          </cell>
          <cell r="E435" t="str">
            <v>11106</v>
          </cell>
          <cell r="F435" t="str">
            <v>รพช.บ้านแพง</v>
          </cell>
          <cell r="G435" t="str">
            <v>โรงพยาบาลชุมชนบ้านแพง</v>
          </cell>
          <cell r="H435" t="str">
            <v>48040102</v>
          </cell>
          <cell r="I435">
            <v>48</v>
          </cell>
          <cell r="J435" t="str">
            <v>จังหวัดนครพนม</v>
          </cell>
          <cell r="K435">
            <v>4804</v>
          </cell>
          <cell r="L435" t="str">
            <v>บ้านแพง</v>
          </cell>
          <cell r="M435">
            <v>480401</v>
          </cell>
          <cell r="N435" t="str">
            <v>บ้านแพง</v>
          </cell>
          <cell r="O435" t="str">
            <v>ตะวันออกเฉียงเหนือ</v>
          </cell>
          <cell r="P435" t="str">
            <v>07</v>
          </cell>
          <cell r="Q435" t="str">
            <v>โรงพยาบาลชุมชน</v>
          </cell>
          <cell r="R435">
            <v>4</v>
          </cell>
          <cell r="S435">
            <v>60</v>
          </cell>
          <cell r="T435" t="str">
            <v>30</v>
          </cell>
          <cell r="U435" t="str">
            <v>21</v>
          </cell>
          <cell r="V435" t="str">
            <v>2.1 ทุติยภูมิระดับต้น</v>
          </cell>
        </row>
        <row r="436">
          <cell r="A436" t="str">
            <v>11</v>
          </cell>
          <cell r="B436" t="str">
            <v>21002</v>
          </cell>
          <cell r="C436" t="str">
            <v>กระทรวงสาธารณสุข สำนักงานปลัดกระทรวงสาธารณสุข</v>
          </cell>
          <cell r="D436" t="str">
            <v>001110700</v>
          </cell>
          <cell r="E436" t="str">
            <v>11107</v>
          </cell>
          <cell r="F436" t="str">
            <v>รพช.นาทม</v>
          </cell>
          <cell r="G436" t="str">
            <v>โรงพยาบาลชุมชนนาทม</v>
          </cell>
          <cell r="H436" t="str">
            <v>48110304</v>
          </cell>
          <cell r="I436">
            <v>48</v>
          </cell>
          <cell r="J436" t="str">
            <v>จังหวัดนครพนม</v>
          </cell>
          <cell r="K436">
            <v>4811</v>
          </cell>
          <cell r="L436" t="str">
            <v>นาทม</v>
          </cell>
          <cell r="M436">
            <v>481103</v>
          </cell>
          <cell r="N436" t="str">
            <v>ดอนเตย</v>
          </cell>
          <cell r="O436" t="str">
            <v>ตะวันออกเฉียงเหนือ</v>
          </cell>
          <cell r="P436" t="str">
            <v>07</v>
          </cell>
          <cell r="Q436" t="str">
            <v>โรงพยาบาลชุมชน</v>
          </cell>
          <cell r="R436">
            <v>5</v>
          </cell>
          <cell r="S436">
            <v>30</v>
          </cell>
          <cell r="T436" t="str">
            <v>10</v>
          </cell>
          <cell r="U436" t="str">
            <v>21</v>
          </cell>
          <cell r="V436" t="str">
            <v>2.1 ทุติยภูมิระดับต้น</v>
          </cell>
        </row>
        <row r="437">
          <cell r="A437" t="str">
            <v>11</v>
          </cell>
          <cell r="B437" t="str">
            <v>21002</v>
          </cell>
          <cell r="C437" t="str">
            <v>กระทรวงสาธารณสุข สำนักงานปลัดกระทรวงสาธารณสุข</v>
          </cell>
          <cell r="D437" t="str">
            <v>001110800</v>
          </cell>
          <cell r="E437" t="str">
            <v>11108</v>
          </cell>
          <cell r="F437" t="str">
            <v>รพช.เรณูนคร</v>
          </cell>
          <cell r="G437" t="str">
            <v>โรงพยาบาลชุมชนเรณูนคร</v>
          </cell>
          <cell r="H437" t="str">
            <v>48060209</v>
          </cell>
          <cell r="I437">
            <v>48</v>
          </cell>
          <cell r="J437" t="str">
            <v>จังหวัดนครพนม</v>
          </cell>
          <cell r="K437">
            <v>4806</v>
          </cell>
          <cell r="L437" t="str">
            <v>เรณูนคร</v>
          </cell>
          <cell r="M437">
            <v>480602</v>
          </cell>
          <cell r="N437" t="str">
            <v>โพนทอง</v>
          </cell>
          <cell r="O437" t="str">
            <v>ตะวันออกเฉียงเหนือ</v>
          </cell>
          <cell r="P437" t="str">
            <v>07</v>
          </cell>
          <cell r="Q437" t="str">
            <v>โรงพยาบาลชุมชน</v>
          </cell>
          <cell r="R437">
            <v>5</v>
          </cell>
          <cell r="S437">
            <v>30</v>
          </cell>
          <cell r="T437" t="str">
            <v>30</v>
          </cell>
          <cell r="U437" t="str">
            <v>21</v>
          </cell>
          <cell r="V437" t="str">
            <v>2.1 ทุติยภูมิระดับต้น</v>
          </cell>
        </row>
        <row r="438">
          <cell r="A438" t="str">
            <v>11</v>
          </cell>
          <cell r="B438" t="str">
            <v>21002</v>
          </cell>
          <cell r="C438" t="str">
            <v>กระทรวงสาธารณสุข สำนักงานปลัดกระทรวงสาธารณสุข</v>
          </cell>
          <cell r="D438" t="str">
            <v>001110900</v>
          </cell>
          <cell r="E438" t="str">
            <v>11109</v>
          </cell>
          <cell r="F438" t="str">
            <v>รพช.นาแก</v>
          </cell>
          <cell r="G438" t="str">
            <v>โรงพยาบาลชุมชนนาแก</v>
          </cell>
          <cell r="H438" t="str">
            <v>48070107</v>
          </cell>
          <cell r="I438">
            <v>48</v>
          </cell>
          <cell r="J438" t="str">
            <v>จังหวัดนครพนม</v>
          </cell>
          <cell r="K438">
            <v>4807</v>
          </cell>
          <cell r="L438" t="str">
            <v>นาแก</v>
          </cell>
          <cell r="M438">
            <v>480701</v>
          </cell>
          <cell r="N438" t="str">
            <v>นาแก</v>
          </cell>
          <cell r="O438" t="str">
            <v>ตะวันออกเฉียงเหนือ</v>
          </cell>
          <cell r="P438" t="str">
            <v>07</v>
          </cell>
          <cell r="Q438" t="str">
            <v>โรงพยาบาลชุมชน</v>
          </cell>
          <cell r="R438">
            <v>4</v>
          </cell>
          <cell r="S438">
            <v>60</v>
          </cell>
          <cell r="T438" t="str">
            <v>60</v>
          </cell>
          <cell r="U438" t="str">
            <v>21</v>
          </cell>
          <cell r="V438" t="str">
            <v>2.1 ทุติยภูมิระดับต้น</v>
          </cell>
        </row>
        <row r="439">
          <cell r="A439" t="str">
            <v>11</v>
          </cell>
          <cell r="B439" t="str">
            <v>21002</v>
          </cell>
          <cell r="C439" t="str">
            <v>กระทรวงสาธารณสุข สำนักงานปลัดกระทรวงสาธารณสุข</v>
          </cell>
          <cell r="D439" t="str">
            <v>001111000</v>
          </cell>
          <cell r="E439" t="str">
            <v>11110</v>
          </cell>
          <cell r="F439" t="str">
            <v>รพช.ศรีสงคราม</v>
          </cell>
          <cell r="G439" t="str">
            <v>โรงพยาบาลชุมชนศรีสงคราม</v>
          </cell>
          <cell r="H439" t="str">
            <v>48080101</v>
          </cell>
          <cell r="I439">
            <v>48</v>
          </cell>
          <cell r="J439" t="str">
            <v>จังหวัดนครพนม</v>
          </cell>
          <cell r="K439">
            <v>4808</v>
          </cell>
          <cell r="L439" t="str">
            <v>ศรีสงคราม</v>
          </cell>
          <cell r="M439">
            <v>480801</v>
          </cell>
          <cell r="N439" t="str">
            <v>ศรีสงคราม</v>
          </cell>
          <cell r="O439" t="str">
            <v>ตะวันออกเฉียงเหนือ</v>
          </cell>
          <cell r="P439" t="str">
            <v>07</v>
          </cell>
          <cell r="Q439" t="str">
            <v>โรงพยาบาลชุมชน</v>
          </cell>
          <cell r="R439">
            <v>4</v>
          </cell>
          <cell r="S439">
            <v>60</v>
          </cell>
          <cell r="T439" t="str">
            <v>30</v>
          </cell>
          <cell r="U439" t="str">
            <v>21</v>
          </cell>
          <cell r="V439" t="str">
            <v>2.1 ทุติยภูมิระดับต้น</v>
          </cell>
        </row>
        <row r="440">
          <cell r="A440" t="str">
            <v>11</v>
          </cell>
          <cell r="B440" t="str">
            <v>21002</v>
          </cell>
          <cell r="C440" t="str">
            <v>กระทรวงสาธารณสุข สำนักงานปลัดกระทรวงสาธารณสุข</v>
          </cell>
          <cell r="D440" t="str">
            <v>001111100</v>
          </cell>
          <cell r="E440" t="str">
            <v>11111</v>
          </cell>
          <cell r="F440" t="str">
            <v>รพช.นาหว้า</v>
          </cell>
          <cell r="G440" t="str">
            <v>โรงพยาบาลชุมชนนาหว้า</v>
          </cell>
          <cell r="H440" t="str">
            <v>48090105</v>
          </cell>
          <cell r="I440">
            <v>48</v>
          </cell>
          <cell r="J440" t="str">
            <v>จังหวัดนครพนม</v>
          </cell>
          <cell r="K440">
            <v>4809</v>
          </cell>
          <cell r="L440" t="str">
            <v>นาหว้า</v>
          </cell>
          <cell r="M440">
            <v>480901</v>
          </cell>
          <cell r="N440" t="str">
            <v>นาหว้า</v>
          </cell>
          <cell r="O440" t="str">
            <v>ตะวันออกเฉียงเหนือ</v>
          </cell>
          <cell r="P440" t="str">
            <v>07</v>
          </cell>
          <cell r="Q440" t="str">
            <v>โรงพยาบาลชุมชน</v>
          </cell>
          <cell r="R440">
            <v>5</v>
          </cell>
          <cell r="S440">
            <v>30</v>
          </cell>
          <cell r="T440" t="str">
            <v>30</v>
          </cell>
          <cell r="U440" t="str">
            <v>21</v>
          </cell>
          <cell r="V440" t="str">
            <v>2.1 ทุติยภูมิระดับต้น</v>
          </cell>
        </row>
        <row r="441">
          <cell r="A441" t="str">
            <v>11</v>
          </cell>
          <cell r="B441" t="str">
            <v>21002</v>
          </cell>
          <cell r="C441" t="str">
            <v>กระทรวงสาธารณสุข สำนักงานปลัดกระทรวงสาธารณสุข</v>
          </cell>
          <cell r="D441" t="str">
            <v>001111200</v>
          </cell>
          <cell r="E441" t="str">
            <v>11112</v>
          </cell>
          <cell r="F441" t="str">
            <v>รพช.โพนสวรรค์</v>
          </cell>
          <cell r="G441" t="str">
            <v>โรงพยาบาลชุมชนโพนสวรรค์</v>
          </cell>
          <cell r="H441" t="str">
            <v>48100105</v>
          </cell>
          <cell r="I441">
            <v>48</v>
          </cell>
          <cell r="J441" t="str">
            <v>จังหวัดนครพนม</v>
          </cell>
          <cell r="K441">
            <v>4810</v>
          </cell>
          <cell r="L441" t="str">
            <v>โพนสวรรค์</v>
          </cell>
          <cell r="M441">
            <v>481001</v>
          </cell>
          <cell r="N441" t="str">
            <v>โพนสวรรค์</v>
          </cell>
          <cell r="O441" t="str">
            <v>ตะวันออกเฉียงเหนือ</v>
          </cell>
          <cell r="P441" t="str">
            <v>07</v>
          </cell>
          <cell r="Q441" t="str">
            <v>โรงพยาบาลชุมชน</v>
          </cell>
          <cell r="R441">
            <v>5</v>
          </cell>
          <cell r="S441">
            <v>30</v>
          </cell>
          <cell r="T441" t="str">
            <v>30</v>
          </cell>
          <cell r="U441" t="str">
            <v>21</v>
          </cell>
          <cell r="V441" t="str">
            <v>2.1 ทุติยภูมิระดับต้น</v>
          </cell>
        </row>
        <row r="442">
          <cell r="A442" t="str">
            <v>11</v>
          </cell>
          <cell r="B442" t="str">
            <v>21002</v>
          </cell>
          <cell r="C442" t="str">
            <v>กระทรวงสาธารณสุข สำนักงานปลัดกระทรวงสาธารณสุข</v>
          </cell>
          <cell r="D442" t="str">
            <v>001145100</v>
          </cell>
          <cell r="E442" t="str">
            <v>11451</v>
          </cell>
          <cell r="F442" t="str">
            <v>รพร.ธาตุพนม</v>
          </cell>
          <cell r="G442" t="str">
            <v>โรงพยาบาลสมเด็จพระยุพราชธาตุพนม</v>
          </cell>
          <cell r="H442" t="str">
            <v>48050107</v>
          </cell>
          <cell r="I442">
            <v>48</v>
          </cell>
          <cell r="J442" t="str">
            <v>จังหวัดนครพนม</v>
          </cell>
          <cell r="K442">
            <v>4805</v>
          </cell>
          <cell r="L442" t="str">
            <v>ธาตุพนม</v>
          </cell>
          <cell r="M442">
            <v>480501</v>
          </cell>
          <cell r="N442" t="str">
            <v>ธาตุพนม</v>
          </cell>
          <cell r="O442" t="str">
            <v>ตะวันออกเฉียงเหนือ</v>
          </cell>
          <cell r="P442" t="str">
            <v>07</v>
          </cell>
          <cell r="Q442" t="str">
            <v>โรงพยาบาลชุมชน</v>
          </cell>
          <cell r="R442">
            <v>4</v>
          </cell>
          <cell r="S442">
            <v>90</v>
          </cell>
          <cell r="T442" t="str">
            <v>90</v>
          </cell>
          <cell r="U442" t="str">
            <v>22</v>
          </cell>
          <cell r="V442" t="str">
            <v>2.2 ทุติยภูมิระดับกลาง</v>
          </cell>
        </row>
        <row r="443">
          <cell r="A443" t="str">
            <v>11</v>
          </cell>
          <cell r="B443" t="str">
            <v>21002</v>
          </cell>
          <cell r="C443" t="str">
            <v>กระทรวงสาธารณสุข สำนักงานปลัดกระทรวงสาธารณสุข</v>
          </cell>
          <cell r="D443" t="str">
            <v>001071200</v>
          </cell>
          <cell r="E443" t="str">
            <v>10712</v>
          </cell>
          <cell r="F443" t="str">
            <v>รพท.มุกดาหาร</v>
          </cell>
          <cell r="G443" t="str">
            <v>โรงพยาบาลทั่วไปมุกดาหาร</v>
          </cell>
          <cell r="H443" t="str">
            <v>49011300</v>
          </cell>
          <cell r="I443">
            <v>49</v>
          </cell>
          <cell r="J443" t="str">
            <v>จังหวัดมุกดาหาร</v>
          </cell>
          <cell r="K443">
            <v>4901</v>
          </cell>
          <cell r="L443" t="str">
            <v>เมืองมุกดาหาร</v>
          </cell>
          <cell r="M443">
            <v>490113</v>
          </cell>
          <cell r="N443" t="str">
            <v>กุดแข้</v>
          </cell>
          <cell r="O443" t="str">
            <v>ตะวันออกเฉียงเหนือ</v>
          </cell>
          <cell r="P443" t="str">
            <v>06</v>
          </cell>
          <cell r="Q443" t="str">
            <v>โรงพยาบาลทั่วไป</v>
          </cell>
          <cell r="R443">
            <v>2</v>
          </cell>
          <cell r="S443">
            <v>301</v>
          </cell>
          <cell r="T443" t="str">
            <v>260</v>
          </cell>
          <cell r="U443" t="str">
            <v>23</v>
          </cell>
          <cell r="V443" t="str">
            <v>2.3 ทุติยภูมิระดับสูง</v>
          </cell>
        </row>
        <row r="444">
          <cell r="A444" t="str">
            <v>11</v>
          </cell>
          <cell r="B444" t="str">
            <v>21002</v>
          </cell>
          <cell r="C444" t="str">
            <v>กระทรวงสาธารณสุข สำนักงานปลัดกระทรวงสาธารณสุข</v>
          </cell>
          <cell r="D444" t="str">
            <v>001111300</v>
          </cell>
          <cell r="E444" t="str">
            <v>11113</v>
          </cell>
          <cell r="F444" t="str">
            <v>รพช.นิคมคำสร้อย</v>
          </cell>
          <cell r="G444" t="str">
            <v>โรงพยาบาลชุมชนนิคมคำสร้อย</v>
          </cell>
          <cell r="H444" t="str">
            <v>49020111</v>
          </cell>
          <cell r="I444">
            <v>49</v>
          </cell>
          <cell r="J444" t="str">
            <v>จังหวัดมุกดาหาร</v>
          </cell>
          <cell r="K444">
            <v>4902</v>
          </cell>
          <cell r="L444" t="str">
            <v>นิคมคำสร้อย</v>
          </cell>
          <cell r="M444">
            <v>490201</v>
          </cell>
          <cell r="N444" t="str">
            <v>นิคมคำสร้อย</v>
          </cell>
          <cell r="O444" t="str">
            <v>ตะวันออกเฉียงเหนือ</v>
          </cell>
          <cell r="P444" t="str">
            <v>07</v>
          </cell>
          <cell r="Q444" t="str">
            <v>โรงพยาบาลชุมชน</v>
          </cell>
          <cell r="R444">
            <v>5</v>
          </cell>
          <cell r="S444">
            <v>30</v>
          </cell>
          <cell r="T444" t="str">
            <v>30</v>
          </cell>
          <cell r="U444" t="str">
            <v>21</v>
          </cell>
          <cell r="V444" t="str">
            <v>2.1 ทุติยภูมิระดับต้น</v>
          </cell>
        </row>
        <row r="445">
          <cell r="A445" t="str">
            <v>11</v>
          </cell>
          <cell r="B445" t="str">
            <v>21002</v>
          </cell>
          <cell r="C445" t="str">
            <v>กระทรวงสาธารณสุข สำนักงานปลัดกระทรวงสาธารณสุข</v>
          </cell>
          <cell r="D445" t="str">
            <v>001111400</v>
          </cell>
          <cell r="E445" t="str">
            <v>11114</v>
          </cell>
          <cell r="F445" t="str">
            <v>รพช.ดอนตาล</v>
          </cell>
          <cell r="G445" t="str">
            <v>โรงพยาบาลชุมชนดอนตาล</v>
          </cell>
          <cell r="H445" t="str">
            <v>49030107</v>
          </cell>
          <cell r="I445">
            <v>49</v>
          </cell>
          <cell r="J445" t="str">
            <v>จังหวัดมุกดาหาร</v>
          </cell>
          <cell r="K445">
            <v>4903</v>
          </cell>
          <cell r="L445" t="str">
            <v>ดอนตาล</v>
          </cell>
          <cell r="M445">
            <v>490301</v>
          </cell>
          <cell r="N445" t="str">
            <v>ดอนตาล</v>
          </cell>
          <cell r="O445" t="str">
            <v>ตะวันออกเฉียงเหนือ</v>
          </cell>
          <cell r="P445" t="str">
            <v>07</v>
          </cell>
          <cell r="Q445" t="str">
            <v>โรงพยาบาลชุมชน</v>
          </cell>
          <cell r="R445">
            <v>5</v>
          </cell>
          <cell r="S445">
            <v>30</v>
          </cell>
          <cell r="T445" t="str">
            <v>30</v>
          </cell>
          <cell r="U445" t="str">
            <v>21</v>
          </cell>
          <cell r="V445" t="str">
            <v>2.1 ทุติยภูมิระดับต้น</v>
          </cell>
        </row>
        <row r="446">
          <cell r="A446" t="str">
            <v>11</v>
          </cell>
          <cell r="B446" t="str">
            <v>21002</v>
          </cell>
          <cell r="C446" t="str">
            <v>กระทรวงสาธารณสุข สำนักงานปลัดกระทรวงสาธารณสุข</v>
          </cell>
          <cell r="D446" t="str">
            <v>001111500</v>
          </cell>
          <cell r="E446" t="str">
            <v>11115</v>
          </cell>
          <cell r="F446" t="str">
            <v>รพช.ดงหลวง</v>
          </cell>
          <cell r="G446" t="str">
            <v>โรงพยาบาลชุมชนดงหลวง</v>
          </cell>
          <cell r="H446" t="str">
            <v>49040103</v>
          </cell>
          <cell r="I446">
            <v>49</v>
          </cell>
          <cell r="J446" t="str">
            <v>จังหวัดมุกดาหาร</v>
          </cell>
          <cell r="K446">
            <v>4904</v>
          </cell>
          <cell r="L446" t="str">
            <v>ดงหลวง</v>
          </cell>
          <cell r="M446">
            <v>490401</v>
          </cell>
          <cell r="N446" t="str">
            <v>ดงหลวง</v>
          </cell>
          <cell r="O446" t="str">
            <v>ตะวันออกเฉียงเหนือ</v>
          </cell>
          <cell r="P446" t="str">
            <v>07</v>
          </cell>
          <cell r="Q446" t="str">
            <v>โรงพยาบาลชุมชน</v>
          </cell>
          <cell r="R446">
            <v>5</v>
          </cell>
          <cell r="S446">
            <v>30</v>
          </cell>
          <cell r="T446" t="str">
            <v>30</v>
          </cell>
          <cell r="U446" t="str">
            <v>21</v>
          </cell>
          <cell r="V446" t="str">
            <v>2.1 ทุติยภูมิระดับต้น</v>
          </cell>
        </row>
        <row r="447">
          <cell r="A447" t="str">
            <v>11</v>
          </cell>
          <cell r="B447" t="str">
            <v>21002</v>
          </cell>
          <cell r="C447" t="str">
            <v>กระทรวงสาธารณสุข สำนักงานปลัดกระทรวงสาธารณสุข</v>
          </cell>
          <cell r="D447" t="str">
            <v>001111600</v>
          </cell>
          <cell r="E447" t="str">
            <v>11116</v>
          </cell>
          <cell r="F447" t="str">
            <v>รพช.คำชะอี</v>
          </cell>
          <cell r="G447" t="str">
            <v>โรงพยาบาลชุมชนคำชะอี</v>
          </cell>
          <cell r="H447" t="str">
            <v>49050302</v>
          </cell>
          <cell r="I447">
            <v>49</v>
          </cell>
          <cell r="J447" t="str">
            <v>จังหวัดมุกดาหาร</v>
          </cell>
          <cell r="K447">
            <v>4905</v>
          </cell>
          <cell r="L447" t="str">
            <v>คำชะอี</v>
          </cell>
          <cell r="M447">
            <v>490514</v>
          </cell>
          <cell r="N447" t="str">
            <v>น้ำเที่ยง</v>
          </cell>
          <cell r="O447" t="str">
            <v>ตะวันออกเฉียงเหนือ</v>
          </cell>
          <cell r="P447" t="str">
            <v>07</v>
          </cell>
          <cell r="Q447" t="str">
            <v>โรงพยาบาลชุมชน</v>
          </cell>
          <cell r="R447">
            <v>5</v>
          </cell>
          <cell r="S447">
            <v>30</v>
          </cell>
          <cell r="T447" t="str">
            <v>30</v>
          </cell>
          <cell r="U447" t="str">
            <v>21</v>
          </cell>
          <cell r="V447" t="str">
            <v>2.1 ทุติยภูมิระดับต้น</v>
          </cell>
        </row>
        <row r="448">
          <cell r="A448" t="str">
            <v>11</v>
          </cell>
          <cell r="B448" t="str">
            <v>21002</v>
          </cell>
          <cell r="C448" t="str">
            <v>กระทรวงสาธารณสุข สำนักงานปลัดกระทรวงสาธารณสุข</v>
          </cell>
          <cell r="D448" t="str">
            <v>001111700</v>
          </cell>
          <cell r="E448" t="str">
            <v>11117</v>
          </cell>
          <cell r="F448" t="str">
            <v>รพช.หว้านใหญ่</v>
          </cell>
          <cell r="G448" t="str">
            <v>โรงพยาบาลชุมชนหว้านใหญ่</v>
          </cell>
          <cell r="H448" t="str">
            <v>49060109</v>
          </cell>
          <cell r="I448">
            <v>49</v>
          </cell>
          <cell r="J448" t="str">
            <v>จังหวัดมุกดาหาร</v>
          </cell>
          <cell r="K448">
            <v>4906</v>
          </cell>
          <cell r="L448" t="str">
            <v>หว้านใหญ่</v>
          </cell>
          <cell r="M448">
            <v>490601</v>
          </cell>
          <cell r="N448" t="str">
            <v>หว้านใหญ่</v>
          </cell>
          <cell r="O448" t="str">
            <v>ตะวันออกเฉียงเหนือ</v>
          </cell>
          <cell r="P448" t="str">
            <v>07</v>
          </cell>
          <cell r="Q448" t="str">
            <v>โรงพยาบาลชุมชน</v>
          </cell>
          <cell r="R448">
            <v>5</v>
          </cell>
          <cell r="S448">
            <v>30</v>
          </cell>
          <cell r="T448" t="str">
            <v>30</v>
          </cell>
          <cell r="U448" t="str">
            <v>21</v>
          </cell>
          <cell r="V448" t="str">
            <v>2.1 ทุติยภูมิระดับต้น</v>
          </cell>
        </row>
        <row r="449">
          <cell r="A449" t="str">
            <v>11</v>
          </cell>
          <cell r="B449" t="str">
            <v>21002</v>
          </cell>
          <cell r="C449" t="str">
            <v>กระทรวงสาธารณสุข สำนักงานปลัดกระทรวงสาธารณสุข</v>
          </cell>
          <cell r="D449" t="str">
            <v>001111800</v>
          </cell>
          <cell r="E449" t="str">
            <v>11118</v>
          </cell>
          <cell r="F449" t="str">
            <v>รพช.หนองสูง</v>
          </cell>
          <cell r="G449" t="str">
            <v>โรงพยาบาลชุมชนหนองสูง</v>
          </cell>
          <cell r="H449" t="str">
            <v>49070604</v>
          </cell>
          <cell r="I449">
            <v>49</v>
          </cell>
          <cell r="J449" t="str">
            <v>จังหวัดมุกดาหาร</v>
          </cell>
          <cell r="K449">
            <v>4907</v>
          </cell>
          <cell r="L449" t="str">
            <v>หนองสูง</v>
          </cell>
          <cell r="M449">
            <v>490706</v>
          </cell>
          <cell r="N449" t="str">
            <v>หนองสูงเหนือ</v>
          </cell>
          <cell r="O449" t="str">
            <v>ตะวันออกเฉียงเหนือ</v>
          </cell>
          <cell r="P449" t="str">
            <v>07</v>
          </cell>
          <cell r="Q449" t="str">
            <v>โรงพยาบาลชุมชน</v>
          </cell>
          <cell r="R449">
            <v>5</v>
          </cell>
          <cell r="S449">
            <v>30</v>
          </cell>
          <cell r="T449" t="str">
            <v>30</v>
          </cell>
          <cell r="U449" t="str">
            <v>21</v>
          </cell>
          <cell r="V449" t="str">
            <v>2.1 ทุติยภูมิระดับต้น</v>
          </cell>
        </row>
        <row r="450">
          <cell r="A450" t="str">
            <v>12</v>
          </cell>
          <cell r="B450" t="str">
            <v>21002</v>
          </cell>
          <cell r="C450" t="str">
            <v>กระทรวงสาธารณสุข สำนักงานปลัดกระทรวงสาธารณสุข</v>
          </cell>
          <cell r="D450" t="str">
            <v>001067000</v>
          </cell>
          <cell r="E450" t="str">
            <v>10670</v>
          </cell>
          <cell r="F450" t="str">
            <v>รพศ.ขอนแก่น</v>
          </cell>
          <cell r="G450" t="str">
            <v>โรงพยาบาลศูนย์ขอนแก่น</v>
          </cell>
          <cell r="H450" t="str">
            <v>40010100</v>
          </cell>
          <cell r="I450">
            <v>40</v>
          </cell>
          <cell r="J450" t="str">
            <v>จังหวัดขอนแก่น</v>
          </cell>
          <cell r="K450">
            <v>4001</v>
          </cell>
          <cell r="L450" t="str">
            <v>เมืองขอนแก่น</v>
          </cell>
          <cell r="M450">
            <v>400101</v>
          </cell>
          <cell r="N450" t="str">
            <v>ในเมือง</v>
          </cell>
          <cell r="O450" t="str">
            <v>ตะวันออกเฉียงเหนือ</v>
          </cell>
          <cell r="P450" t="str">
            <v>05</v>
          </cell>
          <cell r="Q450" t="str">
            <v>โรงพยาบาลศูนย์</v>
          </cell>
          <cell r="R450">
            <v>1</v>
          </cell>
          <cell r="S450">
            <v>867</v>
          </cell>
          <cell r="T450" t="str">
            <v>867</v>
          </cell>
          <cell r="U450" t="str">
            <v>31</v>
          </cell>
          <cell r="V450" t="str">
            <v>3.1 ตติยภูมิ</v>
          </cell>
        </row>
        <row r="451">
          <cell r="A451" t="str">
            <v>12</v>
          </cell>
          <cell r="B451" t="str">
            <v>21002</v>
          </cell>
          <cell r="C451" t="str">
            <v>กระทรวงสาธารณสุข สำนักงานปลัดกระทรวงสาธารณสุข</v>
          </cell>
          <cell r="D451" t="str">
            <v>001099500</v>
          </cell>
          <cell r="E451" t="str">
            <v>10995</v>
          </cell>
          <cell r="F451" t="str">
            <v>รพช.บ้านฝาง</v>
          </cell>
          <cell r="G451" t="str">
            <v>โรงพยาบาลชุมชนบ้านฝาง</v>
          </cell>
          <cell r="H451" t="str">
            <v>40020609</v>
          </cell>
          <cell r="I451">
            <v>40</v>
          </cell>
          <cell r="J451" t="str">
            <v>จังหวัดขอนแก่น</v>
          </cell>
          <cell r="K451">
            <v>4002</v>
          </cell>
          <cell r="L451" t="str">
            <v>บ้านฝาง</v>
          </cell>
          <cell r="M451">
            <v>400206</v>
          </cell>
          <cell r="N451" t="str">
            <v>บ้านฝาง</v>
          </cell>
          <cell r="O451" t="str">
            <v>ตะวันออกเฉียงเหนือ</v>
          </cell>
          <cell r="P451" t="str">
            <v>07</v>
          </cell>
          <cell r="Q451" t="str">
            <v>โรงพยาบาลชุมชน</v>
          </cell>
          <cell r="R451">
            <v>5</v>
          </cell>
          <cell r="S451">
            <v>30</v>
          </cell>
          <cell r="T451" t="str">
            <v>30</v>
          </cell>
          <cell r="U451" t="str">
            <v>21</v>
          </cell>
          <cell r="V451" t="str">
            <v>2.1 ทุติยภูมิระดับต้น</v>
          </cell>
        </row>
        <row r="452">
          <cell r="A452" t="str">
            <v>12</v>
          </cell>
          <cell r="B452" t="str">
            <v>21002</v>
          </cell>
          <cell r="C452" t="str">
            <v>กระทรวงสาธารณสุข สำนักงานปลัดกระทรวงสาธารณสุข</v>
          </cell>
          <cell r="D452" t="str">
            <v>001099600</v>
          </cell>
          <cell r="E452" t="str">
            <v>10996</v>
          </cell>
          <cell r="F452" t="str">
            <v>รพช.พระยืน</v>
          </cell>
          <cell r="G452" t="str">
            <v>โรงพยาบาลชุมชนพระยืน</v>
          </cell>
          <cell r="H452" t="str">
            <v>40030302</v>
          </cell>
          <cell r="I452">
            <v>40</v>
          </cell>
          <cell r="J452" t="str">
            <v>จังหวัดขอนแก่น</v>
          </cell>
          <cell r="K452">
            <v>4003</v>
          </cell>
          <cell r="L452" t="str">
            <v>พระยืน</v>
          </cell>
          <cell r="M452">
            <v>400303</v>
          </cell>
          <cell r="N452" t="str">
            <v>บ้านโต้น</v>
          </cell>
          <cell r="O452" t="str">
            <v>ตะวันออกเฉียงเหนือ</v>
          </cell>
          <cell r="P452" t="str">
            <v>07</v>
          </cell>
          <cell r="Q452" t="str">
            <v>โรงพยาบาลชุมชน</v>
          </cell>
          <cell r="R452">
            <v>5</v>
          </cell>
          <cell r="S452">
            <v>30</v>
          </cell>
          <cell r="T452" t="str">
            <v>30</v>
          </cell>
          <cell r="U452" t="str">
            <v>21</v>
          </cell>
          <cell r="V452" t="str">
            <v>2.1 ทุติยภูมิระดับต้น</v>
          </cell>
        </row>
        <row r="453">
          <cell r="A453" t="str">
            <v>12</v>
          </cell>
          <cell r="B453" t="str">
            <v>21002</v>
          </cell>
          <cell r="C453" t="str">
            <v>กระทรวงสาธารณสุข สำนักงานปลัดกระทรวงสาธารณสุข</v>
          </cell>
          <cell r="D453" t="str">
            <v>001099700</v>
          </cell>
          <cell r="E453" t="str">
            <v>10997</v>
          </cell>
          <cell r="F453" t="str">
            <v>รพช.หนองเรือ</v>
          </cell>
          <cell r="G453" t="str">
            <v>โรงพยาบาลชุมชนหนองเรือ</v>
          </cell>
          <cell r="H453" t="str">
            <v>40040101</v>
          </cell>
          <cell r="I453">
            <v>40</v>
          </cell>
          <cell r="J453" t="str">
            <v>จังหวัดขอนแก่น</v>
          </cell>
          <cell r="K453">
            <v>4004</v>
          </cell>
          <cell r="L453" t="str">
            <v>หนองเรือ</v>
          </cell>
          <cell r="M453">
            <v>400401</v>
          </cell>
          <cell r="N453" t="str">
            <v>หนองเรือ</v>
          </cell>
          <cell r="O453" t="str">
            <v>ตะวันออกเฉียงเหนือ</v>
          </cell>
          <cell r="P453" t="str">
            <v>07</v>
          </cell>
          <cell r="Q453" t="str">
            <v>โรงพยาบาลชุมชน</v>
          </cell>
          <cell r="R453">
            <v>5</v>
          </cell>
          <cell r="S453">
            <v>30</v>
          </cell>
          <cell r="T453" t="str">
            <v>60</v>
          </cell>
          <cell r="U453" t="str">
            <v>21</v>
          </cell>
          <cell r="V453" t="str">
            <v>2.1 ทุติยภูมิระดับต้น</v>
          </cell>
        </row>
        <row r="454">
          <cell r="A454" t="str">
            <v>12</v>
          </cell>
          <cell r="B454" t="str">
            <v>21002</v>
          </cell>
          <cell r="C454" t="str">
            <v>กระทรวงสาธารณสุข สำนักงานปลัดกระทรวงสาธารณสุข</v>
          </cell>
          <cell r="D454" t="str">
            <v>001099800</v>
          </cell>
          <cell r="E454" t="str">
            <v>10998</v>
          </cell>
          <cell r="F454" t="str">
            <v>รพช.ชุมแพ</v>
          </cell>
          <cell r="G454" t="str">
            <v>โรงพยาบาลชุมชนชุมแพ</v>
          </cell>
          <cell r="H454" t="str">
            <v>40050108</v>
          </cell>
          <cell r="I454">
            <v>40</v>
          </cell>
          <cell r="J454" t="str">
            <v>จังหวัดขอนแก่น</v>
          </cell>
          <cell r="K454">
            <v>4005</v>
          </cell>
          <cell r="L454" t="str">
            <v>ชุมแพ</v>
          </cell>
          <cell r="M454">
            <v>400501</v>
          </cell>
          <cell r="N454" t="str">
            <v>ชุมแพ</v>
          </cell>
          <cell r="O454" t="str">
            <v>ตะวันออกเฉียงเหนือ</v>
          </cell>
          <cell r="P454" t="str">
            <v>07</v>
          </cell>
          <cell r="Q454" t="str">
            <v>โรงพยาบาลชุมชน</v>
          </cell>
          <cell r="R454">
            <v>4</v>
          </cell>
          <cell r="S454">
            <v>120</v>
          </cell>
          <cell r="T454" t="str">
            <v>120</v>
          </cell>
          <cell r="U454" t="str">
            <v>23</v>
          </cell>
          <cell r="V454" t="str">
            <v>2.3 ทุติยภูมิระดับสูง</v>
          </cell>
        </row>
        <row r="455">
          <cell r="A455" t="str">
            <v>12</v>
          </cell>
          <cell r="B455" t="str">
            <v>21002</v>
          </cell>
          <cell r="C455" t="str">
            <v>กระทรวงสาธารณสุข สำนักงานปลัดกระทรวงสาธารณสุข</v>
          </cell>
          <cell r="D455" t="str">
            <v>001099900</v>
          </cell>
          <cell r="E455" t="str">
            <v>10999</v>
          </cell>
          <cell r="F455" t="str">
            <v>รพช.สีชมพู</v>
          </cell>
          <cell r="G455" t="str">
            <v>โรงพยาบาลชุมชนสีชมพู</v>
          </cell>
          <cell r="H455" t="str">
            <v>40060410</v>
          </cell>
          <cell r="I455">
            <v>40</v>
          </cell>
          <cell r="J455" t="str">
            <v>จังหวัดขอนแก่น</v>
          </cell>
          <cell r="K455">
            <v>4006</v>
          </cell>
          <cell r="L455" t="str">
            <v>สีชมพู</v>
          </cell>
          <cell r="M455">
            <v>400604</v>
          </cell>
          <cell r="N455" t="str">
            <v>วังเพิ่ม</v>
          </cell>
          <cell r="O455" t="str">
            <v>ตะวันออกเฉียงเหนือ</v>
          </cell>
          <cell r="P455" t="str">
            <v>07</v>
          </cell>
          <cell r="Q455" t="str">
            <v>โรงพยาบาลชุมชน</v>
          </cell>
          <cell r="R455">
            <v>5</v>
          </cell>
          <cell r="S455">
            <v>30</v>
          </cell>
          <cell r="T455" t="str">
            <v>30</v>
          </cell>
          <cell r="U455" t="str">
            <v>21</v>
          </cell>
          <cell r="V455" t="str">
            <v>2.1 ทุติยภูมิระดับต้น</v>
          </cell>
        </row>
        <row r="456">
          <cell r="A456" t="str">
            <v>12</v>
          </cell>
          <cell r="B456" t="str">
            <v>21002</v>
          </cell>
          <cell r="C456" t="str">
            <v>กระทรวงสาธารณสุข สำนักงานปลัดกระทรวงสาธารณสุข</v>
          </cell>
          <cell r="D456" t="str">
            <v>001100000</v>
          </cell>
          <cell r="E456" t="str">
            <v>11000</v>
          </cell>
          <cell r="F456" t="str">
            <v>รพช.น้ำพอง</v>
          </cell>
          <cell r="G456" t="str">
            <v>โรงพยาบาลชุมชนน้ำพอง</v>
          </cell>
          <cell r="H456" t="str">
            <v>40070102</v>
          </cell>
          <cell r="I456">
            <v>40</v>
          </cell>
          <cell r="J456" t="str">
            <v>จังหวัดขอนแก่น</v>
          </cell>
          <cell r="K456">
            <v>4007</v>
          </cell>
          <cell r="L456" t="str">
            <v>น้ำพอง</v>
          </cell>
          <cell r="M456">
            <v>400701</v>
          </cell>
          <cell r="N456" t="str">
            <v>น้ำพอง</v>
          </cell>
          <cell r="O456" t="str">
            <v>ตะวันออกเฉียงเหนือ</v>
          </cell>
          <cell r="P456" t="str">
            <v>07</v>
          </cell>
          <cell r="Q456" t="str">
            <v>โรงพยาบาลชุมชน</v>
          </cell>
          <cell r="R456">
            <v>4</v>
          </cell>
          <cell r="S456">
            <v>60</v>
          </cell>
          <cell r="T456" t="str">
            <v>60</v>
          </cell>
          <cell r="U456" t="str">
            <v>21</v>
          </cell>
          <cell r="V456" t="str">
            <v>2.1 ทุติยภูมิระดับต้น</v>
          </cell>
        </row>
        <row r="457">
          <cell r="A457" t="str">
            <v>12</v>
          </cell>
          <cell r="B457" t="str">
            <v>21002</v>
          </cell>
          <cell r="C457" t="str">
            <v>กระทรวงสาธารณสุข สำนักงานปลัดกระทรวงสาธารณสุข</v>
          </cell>
          <cell r="D457" t="str">
            <v>001100100</v>
          </cell>
          <cell r="E457" t="str">
            <v>11001</v>
          </cell>
          <cell r="F457" t="str">
            <v>รพช.อุบลรัตน์</v>
          </cell>
          <cell r="G457" t="str">
            <v>โรงพยาบาลชุมชนอุบลรัตน์</v>
          </cell>
          <cell r="H457" t="str">
            <v>40080302</v>
          </cell>
          <cell r="I457">
            <v>40</v>
          </cell>
          <cell r="J457" t="str">
            <v>จังหวัดขอนแก่น</v>
          </cell>
          <cell r="K457">
            <v>4008</v>
          </cell>
          <cell r="L457" t="str">
            <v>อุบลรัตน์</v>
          </cell>
          <cell r="M457">
            <v>400803</v>
          </cell>
          <cell r="N457" t="str">
            <v>เขื่อนอุบลรัตน์</v>
          </cell>
          <cell r="O457" t="str">
            <v>ตะวันออกเฉียงเหนือ</v>
          </cell>
          <cell r="P457" t="str">
            <v>07</v>
          </cell>
          <cell r="Q457" t="str">
            <v>โรงพยาบาลชุมชน</v>
          </cell>
          <cell r="R457">
            <v>5</v>
          </cell>
          <cell r="S457">
            <v>30</v>
          </cell>
          <cell r="T457" t="str">
            <v>30</v>
          </cell>
          <cell r="U457" t="str">
            <v>21</v>
          </cell>
          <cell r="V457" t="str">
            <v>2.1 ทุติยภูมิระดับต้น</v>
          </cell>
        </row>
        <row r="458">
          <cell r="A458" t="str">
            <v>12</v>
          </cell>
          <cell r="B458" t="str">
            <v>21002</v>
          </cell>
          <cell r="C458" t="str">
            <v>กระทรวงสาธารณสุข สำนักงานปลัดกระทรวงสาธารณสุข</v>
          </cell>
          <cell r="D458" t="str">
            <v>001100200</v>
          </cell>
          <cell r="E458" t="str">
            <v>11002</v>
          </cell>
          <cell r="F458" t="str">
            <v>รพช.บ้านไผ่</v>
          </cell>
          <cell r="G458" t="str">
            <v>โรงพยาบาลชุมชนบ้านไผ่</v>
          </cell>
          <cell r="H458" t="str">
            <v>40100203</v>
          </cell>
          <cell r="I458">
            <v>40</v>
          </cell>
          <cell r="J458" t="str">
            <v>จังหวัดขอนแก่น</v>
          </cell>
          <cell r="K458">
            <v>4010</v>
          </cell>
          <cell r="L458" t="str">
            <v>บ้านไผ่</v>
          </cell>
          <cell r="M458">
            <v>401002</v>
          </cell>
          <cell r="N458" t="str">
            <v>ในเมือง</v>
          </cell>
          <cell r="O458" t="str">
            <v>ตะวันออกเฉียงเหนือ</v>
          </cell>
          <cell r="P458" t="str">
            <v>07</v>
          </cell>
          <cell r="Q458" t="str">
            <v>โรงพยาบาลชุมชน</v>
          </cell>
          <cell r="R458">
            <v>4</v>
          </cell>
          <cell r="S458">
            <v>90</v>
          </cell>
          <cell r="T458" t="str">
            <v>90</v>
          </cell>
          <cell r="U458" t="str">
            <v>22</v>
          </cell>
          <cell r="V458" t="str">
            <v>2.2 ทุติยภูมิระดับกลาง</v>
          </cell>
        </row>
        <row r="459">
          <cell r="A459" t="str">
            <v>12</v>
          </cell>
          <cell r="B459" t="str">
            <v>21002</v>
          </cell>
          <cell r="C459" t="str">
            <v>กระทรวงสาธารณสุข สำนักงานปลัดกระทรวงสาธารณสุข</v>
          </cell>
          <cell r="D459" t="str">
            <v>001100300</v>
          </cell>
          <cell r="E459" t="str">
            <v>11003</v>
          </cell>
          <cell r="F459" t="str">
            <v>รพช.เปือยน้อย</v>
          </cell>
          <cell r="G459" t="str">
            <v>โรงพยาบาลชุมชนเปือยน้อย</v>
          </cell>
          <cell r="H459" t="str">
            <v>40110107</v>
          </cell>
          <cell r="I459">
            <v>40</v>
          </cell>
          <cell r="J459" t="str">
            <v>จังหวัดขอนแก่น</v>
          </cell>
          <cell r="K459">
            <v>4011</v>
          </cell>
          <cell r="L459" t="str">
            <v>เปือยน้อย</v>
          </cell>
          <cell r="M459">
            <v>401101</v>
          </cell>
          <cell r="N459" t="str">
            <v>เปือยน้อย</v>
          </cell>
          <cell r="O459" t="str">
            <v>ตะวันออกเฉียงเหนือ</v>
          </cell>
          <cell r="P459" t="str">
            <v>07</v>
          </cell>
          <cell r="Q459" t="str">
            <v>โรงพยาบาลชุมชน</v>
          </cell>
          <cell r="R459">
            <v>5</v>
          </cell>
          <cell r="S459">
            <v>30</v>
          </cell>
          <cell r="T459" t="str">
            <v>30</v>
          </cell>
          <cell r="U459" t="str">
            <v>21</v>
          </cell>
          <cell r="V459" t="str">
            <v>2.1 ทุติยภูมิระดับต้น</v>
          </cell>
        </row>
        <row r="460">
          <cell r="A460" t="str">
            <v>12</v>
          </cell>
          <cell r="B460" t="str">
            <v>21002</v>
          </cell>
          <cell r="C460" t="str">
            <v>กระทรวงสาธารณสุข สำนักงานปลัดกระทรวงสาธารณสุข</v>
          </cell>
          <cell r="D460" t="str">
            <v>001100400</v>
          </cell>
          <cell r="E460" t="str">
            <v>11004</v>
          </cell>
          <cell r="F460" t="str">
            <v>รพช.พล</v>
          </cell>
          <cell r="G460" t="str">
            <v>โรงพยาบาลชุมชนพล</v>
          </cell>
          <cell r="H460" t="str">
            <v>40120100</v>
          </cell>
          <cell r="I460">
            <v>40</v>
          </cell>
          <cell r="J460" t="str">
            <v>จังหวัดขอนแก่น</v>
          </cell>
          <cell r="K460">
            <v>4012</v>
          </cell>
          <cell r="L460" t="str">
            <v>พล</v>
          </cell>
          <cell r="M460">
            <v>401201</v>
          </cell>
          <cell r="N460" t="str">
            <v>เมืองพล</v>
          </cell>
          <cell r="O460" t="str">
            <v>ตะวันออกเฉียงเหนือ</v>
          </cell>
          <cell r="P460" t="str">
            <v>07</v>
          </cell>
          <cell r="Q460" t="str">
            <v>โรงพยาบาลชุมชน</v>
          </cell>
          <cell r="R460">
            <v>4</v>
          </cell>
          <cell r="S460">
            <v>60</v>
          </cell>
          <cell r="T460" t="str">
            <v>60</v>
          </cell>
          <cell r="U460" t="str">
            <v>22</v>
          </cell>
          <cell r="V460" t="str">
            <v>2.2 ทุติยภูมิระดับกลาง</v>
          </cell>
        </row>
        <row r="461">
          <cell r="A461" t="str">
            <v>12</v>
          </cell>
          <cell r="B461" t="str">
            <v>21002</v>
          </cell>
          <cell r="C461" t="str">
            <v>กระทรวงสาธารณสุข สำนักงานปลัดกระทรวงสาธารณสุข</v>
          </cell>
          <cell r="D461" t="str">
            <v>001100500</v>
          </cell>
          <cell r="E461" t="str">
            <v>11005</v>
          </cell>
          <cell r="F461" t="str">
            <v>รพช.แวงใหญ่</v>
          </cell>
          <cell r="G461" t="str">
            <v>โรงพยาบาลชุมชนแวงใหญ่</v>
          </cell>
          <cell r="H461" t="str">
            <v>40130109</v>
          </cell>
          <cell r="I461">
            <v>40</v>
          </cell>
          <cell r="J461" t="str">
            <v>จังหวัดขอนแก่น</v>
          </cell>
          <cell r="K461">
            <v>4013</v>
          </cell>
          <cell r="L461" t="str">
            <v>แวงใหญ่</v>
          </cell>
          <cell r="M461">
            <v>401301</v>
          </cell>
          <cell r="N461" t="str">
            <v>คอนฉิม</v>
          </cell>
          <cell r="O461" t="str">
            <v>ตะวันออกเฉียงเหนือ</v>
          </cell>
          <cell r="P461" t="str">
            <v>07</v>
          </cell>
          <cell r="Q461" t="str">
            <v>โรงพยาบาลชุมชน</v>
          </cell>
          <cell r="R461">
            <v>5</v>
          </cell>
          <cell r="S461">
            <v>30</v>
          </cell>
          <cell r="T461" t="str">
            <v>30</v>
          </cell>
          <cell r="U461" t="str">
            <v>21</v>
          </cell>
          <cell r="V461" t="str">
            <v>2.1 ทุติยภูมิระดับต้น</v>
          </cell>
        </row>
        <row r="462">
          <cell r="A462" t="str">
            <v>12</v>
          </cell>
          <cell r="B462" t="str">
            <v>21002</v>
          </cell>
          <cell r="C462" t="str">
            <v>กระทรวงสาธารณสุข สำนักงานปลัดกระทรวงสาธารณสุข</v>
          </cell>
          <cell r="D462" t="str">
            <v>001100600</v>
          </cell>
          <cell r="E462" t="str">
            <v>11006</v>
          </cell>
          <cell r="F462" t="str">
            <v>รพช.แวงน้อย</v>
          </cell>
          <cell r="G462" t="str">
            <v>โรงพยาบาลชุมชนแวงน้อย</v>
          </cell>
          <cell r="H462" t="str">
            <v>40140412</v>
          </cell>
          <cell r="I462">
            <v>40</v>
          </cell>
          <cell r="J462" t="str">
            <v>จังหวัดขอนแก่น</v>
          </cell>
          <cell r="K462">
            <v>4014</v>
          </cell>
          <cell r="L462" t="str">
            <v>แวงน้อย</v>
          </cell>
          <cell r="M462">
            <v>401404</v>
          </cell>
          <cell r="N462" t="str">
            <v>ละหานนา</v>
          </cell>
          <cell r="O462" t="str">
            <v>ตะวันออกเฉียงเหนือ</v>
          </cell>
          <cell r="P462" t="str">
            <v>07</v>
          </cell>
          <cell r="Q462" t="str">
            <v>โรงพยาบาลชุมชน</v>
          </cell>
          <cell r="R462">
            <v>5</v>
          </cell>
          <cell r="S462">
            <v>30</v>
          </cell>
          <cell r="T462" t="str">
            <v>30</v>
          </cell>
          <cell r="U462" t="str">
            <v>21</v>
          </cell>
          <cell r="V462" t="str">
            <v>2.1 ทุติยภูมิระดับต้น</v>
          </cell>
        </row>
        <row r="463">
          <cell r="A463" t="str">
            <v>12</v>
          </cell>
          <cell r="B463" t="str">
            <v>21002</v>
          </cell>
          <cell r="C463" t="str">
            <v>กระทรวงสาธารณสุข สำนักงานปลัดกระทรวงสาธารณสุข</v>
          </cell>
          <cell r="D463" t="str">
            <v>001100700</v>
          </cell>
          <cell r="E463" t="str">
            <v>11007</v>
          </cell>
          <cell r="F463" t="str">
            <v>รพช.หนองสองห้อง</v>
          </cell>
          <cell r="G463" t="str">
            <v>โรงพยาบาลชุมชนหนองสองห้อง</v>
          </cell>
          <cell r="H463" t="str">
            <v>40150116</v>
          </cell>
          <cell r="I463">
            <v>40</v>
          </cell>
          <cell r="J463" t="str">
            <v>จังหวัดขอนแก่น</v>
          </cell>
          <cell r="K463">
            <v>4015</v>
          </cell>
          <cell r="L463" t="str">
            <v>หนองสองห้อง</v>
          </cell>
          <cell r="M463">
            <v>401501</v>
          </cell>
          <cell r="N463" t="str">
            <v>หนองสองห้อง</v>
          </cell>
          <cell r="O463" t="str">
            <v>ตะวันออกเฉียงเหนือ</v>
          </cell>
          <cell r="P463" t="str">
            <v>07</v>
          </cell>
          <cell r="Q463" t="str">
            <v>โรงพยาบาลชุมชน</v>
          </cell>
          <cell r="R463">
            <v>5</v>
          </cell>
          <cell r="S463">
            <v>30</v>
          </cell>
          <cell r="T463" t="str">
            <v>30</v>
          </cell>
          <cell r="U463" t="str">
            <v>21</v>
          </cell>
          <cell r="V463" t="str">
            <v>2.1 ทุติยภูมิระดับต้น</v>
          </cell>
        </row>
        <row r="464">
          <cell r="A464" t="str">
            <v>12</v>
          </cell>
          <cell r="B464" t="str">
            <v>21002</v>
          </cell>
          <cell r="C464" t="str">
            <v>กระทรวงสาธารณสุข สำนักงานปลัดกระทรวงสาธารณสุข</v>
          </cell>
          <cell r="D464" t="str">
            <v>001100800</v>
          </cell>
          <cell r="E464" t="str">
            <v>11008</v>
          </cell>
          <cell r="F464" t="str">
            <v>รพช.ภูเวียง</v>
          </cell>
          <cell r="G464" t="str">
            <v>โรงพยาบาลชุมชนภูเวียง</v>
          </cell>
          <cell r="H464" t="str">
            <v>40160103</v>
          </cell>
          <cell r="I464">
            <v>40</v>
          </cell>
          <cell r="J464" t="str">
            <v>จังหวัดขอนแก่น</v>
          </cell>
          <cell r="K464">
            <v>4016</v>
          </cell>
          <cell r="L464" t="str">
            <v>ภูเวียง</v>
          </cell>
          <cell r="M464">
            <v>401601</v>
          </cell>
          <cell r="N464" t="str">
            <v>บ้านเรือ</v>
          </cell>
          <cell r="O464" t="str">
            <v>ตะวันออกเฉียงเหนือ</v>
          </cell>
          <cell r="P464" t="str">
            <v>07</v>
          </cell>
          <cell r="Q464" t="str">
            <v>โรงพยาบาลชุมชน</v>
          </cell>
          <cell r="R464">
            <v>4</v>
          </cell>
          <cell r="S464">
            <v>60</v>
          </cell>
          <cell r="T464" t="str">
            <v>60</v>
          </cell>
          <cell r="U464" t="str">
            <v>21</v>
          </cell>
          <cell r="V464" t="str">
            <v>2.1 ทุติยภูมิระดับต้น</v>
          </cell>
        </row>
        <row r="465">
          <cell r="A465" t="str">
            <v>12</v>
          </cell>
          <cell r="B465" t="str">
            <v>21002</v>
          </cell>
          <cell r="C465" t="str">
            <v>กระทรวงสาธารณสุข สำนักงานปลัดกระทรวงสาธารณสุข</v>
          </cell>
          <cell r="D465" t="str">
            <v>001100900</v>
          </cell>
          <cell r="E465" t="str">
            <v>11009</v>
          </cell>
          <cell r="F465" t="str">
            <v>รพช.มัญจาคีรี</v>
          </cell>
          <cell r="G465" t="str">
            <v>โรงพยาบาลชุมชนมัญจาคีรี</v>
          </cell>
          <cell r="H465" t="str">
            <v>40170114</v>
          </cell>
          <cell r="I465">
            <v>40</v>
          </cell>
          <cell r="J465" t="str">
            <v>จังหวัดขอนแก่น</v>
          </cell>
          <cell r="K465">
            <v>4017</v>
          </cell>
          <cell r="L465" t="str">
            <v>มัญจาคีรี</v>
          </cell>
          <cell r="M465">
            <v>401701</v>
          </cell>
          <cell r="N465" t="str">
            <v>กุดเค้า</v>
          </cell>
          <cell r="O465" t="str">
            <v>ตะวันออกเฉียงเหนือ</v>
          </cell>
          <cell r="P465" t="str">
            <v>07</v>
          </cell>
          <cell r="Q465" t="str">
            <v>โรงพยาบาลชุมชน</v>
          </cell>
          <cell r="R465">
            <v>4</v>
          </cell>
          <cell r="S465">
            <v>60</v>
          </cell>
          <cell r="T465" t="str">
            <v>60</v>
          </cell>
          <cell r="U465" t="str">
            <v>21</v>
          </cell>
          <cell r="V465" t="str">
            <v>2.1 ทุติยภูมิระดับต้น</v>
          </cell>
        </row>
        <row r="466">
          <cell r="A466" t="str">
            <v>12</v>
          </cell>
          <cell r="B466" t="str">
            <v>21002</v>
          </cell>
          <cell r="C466" t="str">
            <v>กระทรวงสาธารณสุข สำนักงานปลัดกระทรวงสาธารณสุข</v>
          </cell>
          <cell r="D466" t="str">
            <v>001101000</v>
          </cell>
          <cell r="E466" t="str">
            <v>11010</v>
          </cell>
          <cell r="F466" t="str">
            <v>รพช.ชนบท</v>
          </cell>
          <cell r="G466" t="str">
            <v>โรงพยาบาลชุมชนชนบท</v>
          </cell>
          <cell r="H466" t="str">
            <v>40180111</v>
          </cell>
          <cell r="I466">
            <v>40</v>
          </cell>
          <cell r="J466" t="str">
            <v>จังหวัดขอนแก่น</v>
          </cell>
          <cell r="K466">
            <v>4018</v>
          </cell>
          <cell r="L466" t="str">
            <v>ชนบท</v>
          </cell>
          <cell r="M466">
            <v>401801</v>
          </cell>
          <cell r="N466" t="str">
            <v>ชนบท</v>
          </cell>
          <cell r="O466" t="str">
            <v>ตะวันออกเฉียงเหนือ</v>
          </cell>
          <cell r="P466" t="str">
            <v>07</v>
          </cell>
          <cell r="Q466" t="str">
            <v>โรงพยาบาลชุมชน</v>
          </cell>
          <cell r="R466">
            <v>5</v>
          </cell>
          <cell r="S466">
            <v>30</v>
          </cell>
          <cell r="T466" t="str">
            <v>30</v>
          </cell>
          <cell r="U466" t="str">
            <v>21</v>
          </cell>
          <cell r="V466" t="str">
            <v>2.1 ทุติยภูมิระดับต้น</v>
          </cell>
        </row>
        <row r="467">
          <cell r="A467" t="str">
            <v>12</v>
          </cell>
          <cell r="B467" t="str">
            <v>21002</v>
          </cell>
          <cell r="C467" t="str">
            <v>กระทรวงสาธารณสุข สำนักงานปลัดกระทรวงสาธารณสุข</v>
          </cell>
          <cell r="D467" t="str">
            <v>001101100</v>
          </cell>
          <cell r="E467" t="str">
            <v>11011</v>
          </cell>
          <cell r="F467" t="str">
            <v>รพช.เขาสวนกวาง</v>
          </cell>
          <cell r="G467" t="str">
            <v>โรงพยาบาลชุมชนเขาสวนกวาง</v>
          </cell>
          <cell r="H467" t="str">
            <v>40190110</v>
          </cell>
          <cell r="I467">
            <v>40</v>
          </cell>
          <cell r="J467" t="str">
            <v>จังหวัดขอนแก่น</v>
          </cell>
          <cell r="K467">
            <v>4019</v>
          </cell>
          <cell r="L467" t="str">
            <v>เขาสวนกวาง</v>
          </cell>
          <cell r="M467">
            <v>401901</v>
          </cell>
          <cell r="N467" t="str">
            <v>เขาสวนกวาง</v>
          </cell>
          <cell r="O467" t="str">
            <v>ตะวันออกเฉียงเหนือ</v>
          </cell>
          <cell r="P467" t="str">
            <v>07</v>
          </cell>
          <cell r="Q467" t="str">
            <v>โรงพยาบาลชุมชน</v>
          </cell>
          <cell r="R467">
            <v>5</v>
          </cell>
          <cell r="S467">
            <v>30</v>
          </cell>
          <cell r="T467" t="str">
            <v>30</v>
          </cell>
          <cell r="U467" t="str">
            <v>21</v>
          </cell>
          <cell r="V467" t="str">
            <v>2.1 ทุติยภูมิระดับต้น</v>
          </cell>
        </row>
        <row r="468">
          <cell r="A468" t="str">
            <v>12</v>
          </cell>
          <cell r="B468" t="str">
            <v>21002</v>
          </cell>
          <cell r="C468" t="str">
            <v>กระทรวงสาธารณสุข สำนักงานปลัดกระทรวงสาธารณสุข</v>
          </cell>
          <cell r="D468" t="str">
            <v>001101200</v>
          </cell>
          <cell r="E468" t="str">
            <v>11012</v>
          </cell>
          <cell r="F468" t="str">
            <v>รพช.ภูผาม่าน</v>
          </cell>
          <cell r="G468" t="str">
            <v>โรงพยาบาลชุมชนภูผาม่าน</v>
          </cell>
          <cell r="H468" t="str">
            <v>40200301</v>
          </cell>
          <cell r="I468">
            <v>40</v>
          </cell>
          <cell r="J468" t="str">
            <v>จังหวัดขอนแก่น</v>
          </cell>
          <cell r="K468">
            <v>4020</v>
          </cell>
          <cell r="L468" t="str">
            <v>ภูผาม่าน</v>
          </cell>
          <cell r="M468">
            <v>402003</v>
          </cell>
          <cell r="N468" t="str">
            <v>ภูผาม่าน</v>
          </cell>
          <cell r="O468" t="str">
            <v>ตะวันออกเฉียงเหนือ</v>
          </cell>
          <cell r="P468" t="str">
            <v>07</v>
          </cell>
          <cell r="Q468" t="str">
            <v>โรงพยาบาลชุมชน</v>
          </cell>
          <cell r="R468">
            <v>5</v>
          </cell>
          <cell r="S468">
            <v>30</v>
          </cell>
          <cell r="T468" t="str">
            <v>30</v>
          </cell>
          <cell r="U468" t="str">
            <v>21</v>
          </cell>
          <cell r="V468" t="str">
            <v>2.1 ทุติยภูมิระดับต้น</v>
          </cell>
        </row>
        <row r="469">
          <cell r="A469" t="str">
            <v>12</v>
          </cell>
          <cell r="B469" t="str">
            <v>21002</v>
          </cell>
          <cell r="C469" t="str">
            <v>กระทรวงสาธารณสุข สำนักงานปลัดกระทรวงสาธารณสุข</v>
          </cell>
          <cell r="D469" t="str">
            <v>001144500</v>
          </cell>
          <cell r="E469" t="str">
            <v>11445</v>
          </cell>
          <cell r="F469" t="str">
            <v>รพร.กระนวน</v>
          </cell>
          <cell r="G469" t="str">
            <v>โรงพยาบาลสมเด็จพระยุพราชกระนวน</v>
          </cell>
          <cell r="H469" t="str">
            <v>40090111</v>
          </cell>
          <cell r="I469">
            <v>40</v>
          </cell>
          <cell r="J469" t="str">
            <v>จังหวัดขอนแก่น</v>
          </cell>
          <cell r="K469">
            <v>4009</v>
          </cell>
          <cell r="L469" t="str">
            <v>กระนวน</v>
          </cell>
          <cell r="M469">
            <v>400901</v>
          </cell>
          <cell r="N469" t="str">
            <v>หนองโก</v>
          </cell>
          <cell r="O469" t="str">
            <v>ตะวันออกเฉียงเหนือ</v>
          </cell>
          <cell r="P469" t="str">
            <v>07</v>
          </cell>
          <cell r="Q469" t="str">
            <v>โรงพยาบาลชุมชน</v>
          </cell>
          <cell r="R469">
            <v>4</v>
          </cell>
          <cell r="S469">
            <v>90</v>
          </cell>
          <cell r="T469" t="str">
            <v>90</v>
          </cell>
          <cell r="U469" t="str">
            <v>22</v>
          </cell>
          <cell r="V469" t="str">
            <v>2.2 ทุติยภูมิระดับกลาง</v>
          </cell>
        </row>
        <row r="470">
          <cell r="A470" t="str">
            <v>12</v>
          </cell>
          <cell r="B470" t="str">
            <v>21002</v>
          </cell>
          <cell r="C470" t="str">
            <v>กระทรวงสาธารณสุข สำนักงานปลัดกระทรวงสาธารณสุข</v>
          </cell>
          <cell r="D470" t="str">
            <v>001227500</v>
          </cell>
          <cell r="E470" t="str">
            <v>12275</v>
          </cell>
          <cell r="F470" t="str">
            <v>รพท.สิรินธร(ภาคตะวันออกเฉียงเหนือ)</v>
          </cell>
          <cell r="G470" t="str">
            <v>โรงพยาบาลทั่วไปสิรินธร(ภาคตะวันออกเฉียงเหนือ)</v>
          </cell>
          <cell r="H470" t="str">
            <v>40240110</v>
          </cell>
          <cell r="I470">
            <v>40</v>
          </cell>
          <cell r="J470" t="str">
            <v>จังหวัดขอนแก่น</v>
          </cell>
          <cell r="K470">
            <v>4024</v>
          </cell>
          <cell r="L470" t="str">
            <v>บ้านแฮด</v>
          </cell>
          <cell r="M470">
            <v>402401</v>
          </cell>
          <cell r="N470" t="str">
            <v>บ้านแฮด</v>
          </cell>
          <cell r="O470" t="str">
            <v>ตะวันออกเฉียงเหนือ</v>
          </cell>
          <cell r="P470" t="str">
            <v>06</v>
          </cell>
          <cell r="Q470" t="str">
            <v>โรงพยาบาลทั่วไป</v>
          </cell>
          <cell r="R470">
            <v>3</v>
          </cell>
          <cell r="S470">
            <v>250</v>
          </cell>
          <cell r="T470" t="str">
            <v>250</v>
          </cell>
          <cell r="U470" t="str">
            <v>23</v>
          </cell>
          <cell r="V470" t="str">
            <v>2.3 ทุติยภูมิระดับสูง</v>
          </cell>
        </row>
        <row r="471">
          <cell r="A471" t="str">
            <v>12</v>
          </cell>
          <cell r="B471" t="str">
            <v>21002</v>
          </cell>
          <cell r="C471" t="str">
            <v>กระทรวงสาธารณสุข สำนักงานปลัดกระทรวงสาธารณสุข</v>
          </cell>
          <cell r="D471" t="str">
            <v>001413200</v>
          </cell>
          <cell r="E471" t="str">
            <v>14132</v>
          </cell>
          <cell r="F471" t="str">
            <v>รพช.ซำสูง</v>
          </cell>
          <cell r="G471" t="str">
            <v>โรงพยาบาลชุมชนซำสูง</v>
          </cell>
          <cell r="H471" t="str">
            <v>40210101</v>
          </cell>
          <cell r="I471">
            <v>40</v>
          </cell>
          <cell r="J471" t="str">
            <v>จังหวัดขอนแก่น</v>
          </cell>
          <cell r="K471">
            <v>4021</v>
          </cell>
          <cell r="L471" t="str">
            <v>ซำสูง</v>
          </cell>
          <cell r="M471">
            <v>402101</v>
          </cell>
          <cell r="N471" t="str">
            <v>กระนวน</v>
          </cell>
          <cell r="O471" t="str">
            <v>ตะวันออกเฉียงเหนือ</v>
          </cell>
          <cell r="P471" t="str">
            <v>07</v>
          </cell>
          <cell r="Q471" t="str">
            <v>โรงพยาบาลชุมชน</v>
          </cell>
          <cell r="R471">
            <v>5</v>
          </cell>
          <cell r="S471">
            <v>30</v>
          </cell>
          <cell r="T471" t="str">
            <v>30</v>
          </cell>
          <cell r="U471" t="str">
            <v>21</v>
          </cell>
          <cell r="V471" t="str">
            <v>2.1 ทุติยภูมิระดับต้น</v>
          </cell>
        </row>
        <row r="472">
          <cell r="A472" t="str">
            <v>12</v>
          </cell>
          <cell r="B472" t="str">
            <v>21002</v>
          </cell>
          <cell r="C472" t="str">
            <v>กระทรวงสาธารณสุข สำนักงานปลัดกระทรวงสาธารณสุข</v>
          </cell>
          <cell r="D472" t="str">
            <v>001070700</v>
          </cell>
          <cell r="E472" t="str">
            <v>10707</v>
          </cell>
          <cell r="F472" t="str">
            <v>รพท.มหาสารคาม</v>
          </cell>
          <cell r="G472" t="str">
            <v>โรงพยาบาลทั่วไปมหาสารคาม</v>
          </cell>
          <cell r="H472" t="str">
            <v>44010102</v>
          </cell>
          <cell r="I472">
            <v>44</v>
          </cell>
          <cell r="J472" t="str">
            <v>จังหวัดมหาสารคาม</v>
          </cell>
          <cell r="K472">
            <v>4401</v>
          </cell>
          <cell r="L472" t="str">
            <v>เมืองมหาสารคาม</v>
          </cell>
          <cell r="M472">
            <v>440101</v>
          </cell>
          <cell r="N472" t="str">
            <v>ตลาด</v>
          </cell>
          <cell r="O472" t="str">
            <v>ตะวันออกเฉียงเหนือ</v>
          </cell>
          <cell r="P472" t="str">
            <v>06</v>
          </cell>
          <cell r="Q472" t="str">
            <v>โรงพยาบาลทั่วไป</v>
          </cell>
          <cell r="R472">
            <v>2</v>
          </cell>
          <cell r="S472">
            <v>472</v>
          </cell>
          <cell r="T472" t="str">
            <v>347</v>
          </cell>
          <cell r="U472" t="str">
            <v>23</v>
          </cell>
          <cell r="V472" t="str">
            <v>2.3 ทุติยภูมิระดับสูง</v>
          </cell>
        </row>
        <row r="473">
          <cell r="A473" t="str">
            <v>12</v>
          </cell>
          <cell r="B473" t="str">
            <v>21002</v>
          </cell>
          <cell r="C473" t="str">
            <v>กระทรวงสาธารณสุข สำนักงานปลัดกระทรวงสาธารณสุข</v>
          </cell>
          <cell r="D473" t="str">
            <v>001105100</v>
          </cell>
          <cell r="E473" t="str">
            <v>11051</v>
          </cell>
          <cell r="F473" t="str">
            <v>รพช.แกดำ</v>
          </cell>
          <cell r="G473" t="str">
            <v>โรงพยาบาลชุมชนแกดำ</v>
          </cell>
          <cell r="H473" t="str">
            <v>44020107</v>
          </cell>
          <cell r="I473">
            <v>44</v>
          </cell>
          <cell r="J473" t="str">
            <v>จังหวัดมหาสารคาม</v>
          </cell>
          <cell r="K473">
            <v>4402</v>
          </cell>
          <cell r="L473" t="str">
            <v>แกดำ</v>
          </cell>
          <cell r="M473">
            <v>440201</v>
          </cell>
          <cell r="N473" t="str">
            <v>แกดำ</v>
          </cell>
          <cell r="O473" t="str">
            <v>ตะวันออกเฉียงเหนือ</v>
          </cell>
          <cell r="P473" t="str">
            <v>07</v>
          </cell>
          <cell r="Q473" t="str">
            <v>โรงพยาบาลชุมชน</v>
          </cell>
          <cell r="R473">
            <v>5</v>
          </cell>
          <cell r="S473">
            <v>30</v>
          </cell>
          <cell r="T473" t="str">
            <v>30</v>
          </cell>
          <cell r="U473" t="str">
            <v>21</v>
          </cell>
          <cell r="V473" t="str">
            <v>2.1 ทุติยภูมิระดับต้น</v>
          </cell>
        </row>
        <row r="474">
          <cell r="A474" t="str">
            <v>12</v>
          </cell>
          <cell r="B474" t="str">
            <v>21002</v>
          </cell>
          <cell r="C474" t="str">
            <v>กระทรวงสาธารณสุข สำนักงานปลัดกระทรวงสาธารณสุข</v>
          </cell>
          <cell r="D474" t="str">
            <v>001105200</v>
          </cell>
          <cell r="E474" t="str">
            <v>11052</v>
          </cell>
          <cell r="F474" t="str">
            <v>รพช.โกสุมพิสัย</v>
          </cell>
          <cell r="G474" t="str">
            <v>โรงพยาบาลชุมชนโกสุมพิสัย</v>
          </cell>
          <cell r="H474" t="str">
            <v>44030113</v>
          </cell>
          <cell r="I474">
            <v>44</v>
          </cell>
          <cell r="J474" t="str">
            <v>จังหวัดมหาสารคาม</v>
          </cell>
          <cell r="K474">
            <v>4403</v>
          </cell>
          <cell r="L474" t="str">
            <v>โกสุมพิสัย</v>
          </cell>
          <cell r="M474">
            <v>440301</v>
          </cell>
          <cell r="N474" t="str">
            <v>หัวขวาง</v>
          </cell>
          <cell r="O474" t="str">
            <v>ตะวันออกเฉียงเหนือ</v>
          </cell>
          <cell r="P474" t="str">
            <v>07</v>
          </cell>
          <cell r="Q474" t="str">
            <v>โรงพยาบาลชุมชน</v>
          </cell>
          <cell r="R474">
            <v>4</v>
          </cell>
          <cell r="S474">
            <v>120</v>
          </cell>
          <cell r="T474" t="str">
            <v>90</v>
          </cell>
          <cell r="U474" t="str">
            <v>21</v>
          </cell>
          <cell r="V474" t="str">
            <v>2.1 ทุติยภูมิระดับต้น</v>
          </cell>
        </row>
        <row r="475">
          <cell r="A475" t="str">
            <v>12</v>
          </cell>
          <cell r="B475" t="str">
            <v>21002</v>
          </cell>
          <cell r="C475" t="str">
            <v>กระทรวงสาธารณสุข สำนักงานปลัดกระทรวงสาธารณสุข</v>
          </cell>
          <cell r="D475" t="str">
            <v>001105300</v>
          </cell>
          <cell r="E475" t="str">
            <v>11053</v>
          </cell>
          <cell r="F475" t="str">
            <v>รพช.กันทรวิชัย</v>
          </cell>
          <cell r="G475" t="str">
            <v>โรงพยาบาลชุมชนกันทรวิชัย</v>
          </cell>
          <cell r="H475" t="str">
            <v>44040102</v>
          </cell>
          <cell r="I475">
            <v>44</v>
          </cell>
          <cell r="J475" t="str">
            <v>จังหวัดมหาสารคาม</v>
          </cell>
          <cell r="K475">
            <v>4404</v>
          </cell>
          <cell r="L475" t="str">
            <v>กันทรวิชัย</v>
          </cell>
          <cell r="M475">
            <v>440401</v>
          </cell>
          <cell r="N475" t="str">
            <v>โคกพระ</v>
          </cell>
          <cell r="O475" t="str">
            <v>ตะวันออกเฉียงเหนือ</v>
          </cell>
          <cell r="P475" t="str">
            <v>07</v>
          </cell>
          <cell r="Q475" t="str">
            <v>โรงพยาบาลชุมชน</v>
          </cell>
          <cell r="R475">
            <v>5</v>
          </cell>
          <cell r="S475">
            <v>30</v>
          </cell>
          <cell r="T475" t="str">
            <v>30</v>
          </cell>
          <cell r="U475" t="str">
            <v>21</v>
          </cell>
          <cell r="V475" t="str">
            <v>2.1 ทุติยภูมิระดับต้น</v>
          </cell>
        </row>
        <row r="476">
          <cell r="A476" t="str">
            <v>12</v>
          </cell>
          <cell r="B476" t="str">
            <v>21002</v>
          </cell>
          <cell r="C476" t="str">
            <v>กระทรวงสาธารณสุข สำนักงานปลัดกระทรวงสาธารณสุข</v>
          </cell>
          <cell r="D476" t="str">
            <v>001105400</v>
          </cell>
          <cell r="E476" t="str">
            <v>11054</v>
          </cell>
          <cell r="F476" t="str">
            <v>รพช.เชียงยืน</v>
          </cell>
          <cell r="G476" t="str">
            <v>โรงพยาบาลชุมชนเชียงยืน</v>
          </cell>
          <cell r="H476" t="str">
            <v>44050105</v>
          </cell>
          <cell r="I476">
            <v>44</v>
          </cell>
          <cell r="J476" t="str">
            <v>จังหวัดมหาสารคาม</v>
          </cell>
          <cell r="K476">
            <v>4405</v>
          </cell>
          <cell r="L476" t="str">
            <v>เชียงยืน</v>
          </cell>
          <cell r="M476">
            <v>440501</v>
          </cell>
          <cell r="N476" t="str">
            <v>เชียงยืน</v>
          </cell>
          <cell r="O476" t="str">
            <v>ตะวันออกเฉียงเหนือ</v>
          </cell>
          <cell r="P476" t="str">
            <v>07</v>
          </cell>
          <cell r="Q476" t="str">
            <v>โรงพยาบาลชุมชน</v>
          </cell>
          <cell r="R476">
            <v>4</v>
          </cell>
          <cell r="S476">
            <v>60</v>
          </cell>
          <cell r="T476" t="str">
            <v>30</v>
          </cell>
          <cell r="U476" t="str">
            <v>21</v>
          </cell>
          <cell r="V476" t="str">
            <v>2.1 ทุติยภูมิระดับต้น</v>
          </cell>
        </row>
        <row r="477">
          <cell r="A477" t="str">
            <v>12</v>
          </cell>
          <cell r="B477" t="str">
            <v>21002</v>
          </cell>
          <cell r="C477" t="str">
            <v>กระทรวงสาธารณสุข สำนักงานปลัดกระทรวงสาธารณสุข</v>
          </cell>
          <cell r="D477" t="str">
            <v>001105500</v>
          </cell>
          <cell r="E477" t="str">
            <v>11055</v>
          </cell>
          <cell r="F477" t="str">
            <v>รพช.บรบือ</v>
          </cell>
          <cell r="G477" t="str">
            <v>โรงพยาบาลชุมชนบรบือ</v>
          </cell>
          <cell r="H477" t="str">
            <v>44060101</v>
          </cell>
          <cell r="I477">
            <v>44</v>
          </cell>
          <cell r="J477" t="str">
            <v>จังหวัดมหาสารคาม</v>
          </cell>
          <cell r="K477">
            <v>4406</v>
          </cell>
          <cell r="L477" t="str">
            <v>บรบือ</v>
          </cell>
          <cell r="M477">
            <v>440601</v>
          </cell>
          <cell r="N477" t="str">
            <v>บรบือ</v>
          </cell>
          <cell r="O477" t="str">
            <v>ตะวันออกเฉียงเหนือ</v>
          </cell>
          <cell r="P477" t="str">
            <v>07</v>
          </cell>
          <cell r="Q477" t="str">
            <v>โรงพยาบาลชุมชน</v>
          </cell>
          <cell r="R477">
            <v>4</v>
          </cell>
          <cell r="S477">
            <v>60</v>
          </cell>
          <cell r="T477" t="str">
            <v>60</v>
          </cell>
          <cell r="U477" t="str">
            <v>22</v>
          </cell>
          <cell r="V477" t="str">
            <v>2.2 ทุติยภูมิระดับกลาง</v>
          </cell>
        </row>
        <row r="478">
          <cell r="A478" t="str">
            <v>12</v>
          </cell>
          <cell r="B478" t="str">
            <v>21002</v>
          </cell>
          <cell r="C478" t="str">
            <v>กระทรวงสาธารณสุข สำนักงานปลัดกระทรวงสาธารณสุข</v>
          </cell>
          <cell r="D478" t="str">
            <v>001105600</v>
          </cell>
          <cell r="E478" t="str">
            <v>11056</v>
          </cell>
          <cell r="F478" t="str">
            <v>รพช.นาเชือก</v>
          </cell>
          <cell r="G478" t="str">
            <v>โรงพยาบาลชุมชนนาเชือก</v>
          </cell>
          <cell r="H478" t="str">
            <v>44070102</v>
          </cell>
          <cell r="I478">
            <v>44</v>
          </cell>
          <cell r="J478" t="str">
            <v>จังหวัดมหาสารคาม</v>
          </cell>
          <cell r="K478">
            <v>4407</v>
          </cell>
          <cell r="L478" t="str">
            <v>นาเชือก</v>
          </cell>
          <cell r="M478">
            <v>440701</v>
          </cell>
          <cell r="N478" t="str">
            <v>นาเชือก</v>
          </cell>
          <cell r="O478" t="str">
            <v>ตะวันออกเฉียงเหนือ</v>
          </cell>
          <cell r="P478" t="str">
            <v>07</v>
          </cell>
          <cell r="Q478" t="str">
            <v>โรงพยาบาลชุมชน</v>
          </cell>
          <cell r="R478">
            <v>5</v>
          </cell>
          <cell r="S478">
            <v>30</v>
          </cell>
          <cell r="T478" t="str">
            <v>30</v>
          </cell>
          <cell r="U478" t="str">
            <v>21</v>
          </cell>
          <cell r="V478" t="str">
            <v>2.1 ทุติยภูมิระดับต้น</v>
          </cell>
        </row>
        <row r="479">
          <cell r="A479" t="str">
            <v>12</v>
          </cell>
          <cell r="B479" t="str">
            <v>21002</v>
          </cell>
          <cell r="C479" t="str">
            <v>กระทรวงสาธารณสุข สำนักงานปลัดกระทรวงสาธารณสุข</v>
          </cell>
          <cell r="D479" t="str">
            <v>001105700</v>
          </cell>
          <cell r="E479" t="str">
            <v>11057</v>
          </cell>
          <cell r="F479" t="str">
            <v>รพช.พยัคฆภูมิพิสัย</v>
          </cell>
          <cell r="G479" t="str">
            <v>โรงพยาบาลชุมชนพยัคฆภูมิพิสัย</v>
          </cell>
          <cell r="H479" t="str">
            <v>44080101</v>
          </cell>
          <cell r="I479">
            <v>44</v>
          </cell>
          <cell r="J479" t="str">
            <v>จังหวัดมหาสารคาม</v>
          </cell>
          <cell r="K479">
            <v>4408</v>
          </cell>
          <cell r="L479" t="str">
            <v>พยัคฆภูมิพิสัย</v>
          </cell>
          <cell r="M479">
            <v>440801</v>
          </cell>
          <cell r="N479" t="str">
            <v>ปะหลาน</v>
          </cell>
          <cell r="O479" t="str">
            <v>ตะวันออกเฉียงเหนือ</v>
          </cell>
          <cell r="P479" t="str">
            <v>07</v>
          </cell>
          <cell r="Q479" t="str">
            <v>โรงพยาบาลชุมชน</v>
          </cell>
          <cell r="R479">
            <v>4</v>
          </cell>
          <cell r="S479">
            <v>90</v>
          </cell>
          <cell r="T479" t="str">
            <v>90</v>
          </cell>
          <cell r="U479" t="str">
            <v>22</v>
          </cell>
          <cell r="V479" t="str">
            <v>2.2 ทุติยภูมิระดับกลาง</v>
          </cell>
        </row>
        <row r="480">
          <cell r="A480" t="str">
            <v>12</v>
          </cell>
          <cell r="B480" t="str">
            <v>21002</v>
          </cell>
          <cell r="C480" t="str">
            <v>กระทรวงสาธารณสุข สำนักงานปลัดกระทรวงสาธารณสุข</v>
          </cell>
          <cell r="D480" t="str">
            <v>001105800</v>
          </cell>
          <cell r="E480" t="str">
            <v>11058</v>
          </cell>
          <cell r="F480" t="str">
            <v>รพช.วาปีปทุม</v>
          </cell>
          <cell r="G480" t="str">
            <v>โรงพยาบาลชุมชนวาปีปทุม</v>
          </cell>
          <cell r="H480" t="str">
            <v>44090102</v>
          </cell>
          <cell r="I480">
            <v>44</v>
          </cell>
          <cell r="J480" t="str">
            <v>จังหวัดมหาสารคาม</v>
          </cell>
          <cell r="K480">
            <v>4409</v>
          </cell>
          <cell r="L480" t="str">
            <v>วาปีปทุม</v>
          </cell>
          <cell r="M480">
            <v>440901</v>
          </cell>
          <cell r="N480" t="str">
            <v>หนองแสง</v>
          </cell>
          <cell r="O480" t="str">
            <v>ตะวันออกเฉียงเหนือ</v>
          </cell>
          <cell r="P480" t="str">
            <v>07</v>
          </cell>
          <cell r="Q480" t="str">
            <v>โรงพยาบาลชุมชน</v>
          </cell>
          <cell r="R480">
            <v>4</v>
          </cell>
          <cell r="S480">
            <v>90</v>
          </cell>
          <cell r="T480" t="str">
            <v>60</v>
          </cell>
          <cell r="U480" t="str">
            <v>21</v>
          </cell>
          <cell r="V480" t="str">
            <v>2.1 ทุติยภูมิระดับต้น</v>
          </cell>
        </row>
        <row r="481">
          <cell r="A481" t="str">
            <v>12</v>
          </cell>
          <cell r="B481" t="str">
            <v>21002</v>
          </cell>
          <cell r="C481" t="str">
            <v>กระทรวงสาธารณสุข สำนักงานปลัดกระทรวงสาธารณสุข</v>
          </cell>
          <cell r="D481" t="str">
            <v>001105900</v>
          </cell>
          <cell r="E481" t="str">
            <v>11059</v>
          </cell>
          <cell r="F481" t="str">
            <v>รพช.นาดูน</v>
          </cell>
          <cell r="G481" t="str">
            <v>โรงพยาบาลชุมชนนาดูน</v>
          </cell>
          <cell r="H481" t="str">
            <v>44100109</v>
          </cell>
          <cell r="I481">
            <v>44</v>
          </cell>
          <cell r="J481" t="str">
            <v>จังหวัดมหาสารคาม</v>
          </cell>
          <cell r="K481">
            <v>4410</v>
          </cell>
          <cell r="L481" t="str">
            <v>นาดูน</v>
          </cell>
          <cell r="M481">
            <v>441001</v>
          </cell>
          <cell r="N481" t="str">
            <v>นาดูน</v>
          </cell>
          <cell r="O481" t="str">
            <v>ตะวันออกเฉียงเหนือ</v>
          </cell>
          <cell r="P481" t="str">
            <v>07</v>
          </cell>
          <cell r="Q481" t="str">
            <v>โรงพยาบาลชุมชน</v>
          </cell>
          <cell r="R481">
            <v>5</v>
          </cell>
          <cell r="S481">
            <v>30</v>
          </cell>
          <cell r="T481" t="str">
            <v>30</v>
          </cell>
          <cell r="U481" t="str">
            <v>21</v>
          </cell>
          <cell r="V481" t="str">
            <v>2.1 ทุติยภูมิระดับต้น</v>
          </cell>
        </row>
        <row r="482">
          <cell r="A482" t="str">
            <v>12</v>
          </cell>
          <cell r="B482" t="str">
            <v>21002</v>
          </cell>
          <cell r="C482" t="str">
            <v>กระทรวงสาธารณสุข สำนักงานปลัดกระทรวงสาธารณสุข</v>
          </cell>
          <cell r="D482" t="str">
            <v>001106000</v>
          </cell>
          <cell r="E482" t="str">
            <v>11060</v>
          </cell>
          <cell r="F482" t="str">
            <v>รพช.ยางสีสุราช</v>
          </cell>
          <cell r="G482" t="str">
            <v>โรงพยาบาลชุมชนยางสีสุราช</v>
          </cell>
          <cell r="H482" t="str">
            <v>44110102</v>
          </cell>
          <cell r="I482">
            <v>44</v>
          </cell>
          <cell r="J482" t="str">
            <v>จังหวัดมหาสารคาม</v>
          </cell>
          <cell r="K482">
            <v>4411</v>
          </cell>
          <cell r="L482" t="str">
            <v>ยางสีสุราช</v>
          </cell>
          <cell r="M482">
            <v>441101</v>
          </cell>
          <cell r="N482" t="str">
            <v>ยางสีสุราช</v>
          </cell>
          <cell r="O482" t="str">
            <v>ตะวันออกเฉียงเหนือ</v>
          </cell>
          <cell r="P482" t="str">
            <v>07</v>
          </cell>
          <cell r="Q482" t="str">
            <v>โรงพยาบาลชุมชน</v>
          </cell>
          <cell r="R482">
            <v>5</v>
          </cell>
          <cell r="S482">
            <v>30</v>
          </cell>
          <cell r="T482" t="str">
            <v>30</v>
          </cell>
          <cell r="U482" t="str">
            <v>21</v>
          </cell>
          <cell r="V482" t="str">
            <v>2.1 ทุติยภูมิระดับต้น</v>
          </cell>
        </row>
        <row r="483">
          <cell r="A483" t="str">
            <v>12</v>
          </cell>
          <cell r="B483" t="str">
            <v>21002</v>
          </cell>
          <cell r="C483" t="str">
            <v>กระทรวงสาธารณสุข สำนักงานปลัดกระทรวงสาธารณสุข</v>
          </cell>
          <cell r="D483" t="str">
            <v>002470400</v>
          </cell>
          <cell r="E483" t="str">
            <v>24704</v>
          </cell>
          <cell r="F483" t="str">
            <v>รพช.กุดรัง</v>
          </cell>
          <cell r="G483" t="str">
            <v>โรงพยาบาลชุมชนกุดรัง</v>
          </cell>
          <cell r="H483" t="str">
            <v>44120110</v>
          </cell>
          <cell r="I483">
            <v>44</v>
          </cell>
          <cell r="J483" t="str">
            <v>จังหวัดมหาสารคาม</v>
          </cell>
          <cell r="K483">
            <v>4412</v>
          </cell>
          <cell r="L483" t="str">
            <v>กุดรัง</v>
          </cell>
          <cell r="M483">
            <v>441201</v>
          </cell>
          <cell r="N483" t="str">
            <v>กุดรัง</v>
          </cell>
          <cell r="O483" t="str">
            <v>ตะวันออกเฉียงเหนือ</v>
          </cell>
          <cell r="P483" t="str">
            <v>07</v>
          </cell>
          <cell r="Q483" t="str">
            <v>โรงพยาบาลชุมชน</v>
          </cell>
          <cell r="R483">
            <v>5</v>
          </cell>
          <cell r="S483">
            <v>30</v>
          </cell>
          <cell r="T483" t="str">
            <v>30</v>
          </cell>
        </row>
        <row r="484">
          <cell r="A484" t="str">
            <v>12</v>
          </cell>
          <cell r="B484" t="str">
            <v>21002</v>
          </cell>
          <cell r="C484" t="str">
            <v>กระทรวงสาธารณสุข สำนักงานปลัดกระทรวงสาธารณสุข</v>
          </cell>
          <cell r="D484" t="str">
            <v>001070800</v>
          </cell>
          <cell r="E484" t="str">
            <v>10708</v>
          </cell>
          <cell r="F484" t="str">
            <v>รพท.ร้อยเอ็ด</v>
          </cell>
          <cell r="G484" t="str">
            <v>โรงพยาบาลทั่วไปร้อยเอ็ด</v>
          </cell>
          <cell r="H484" t="str">
            <v>45010100</v>
          </cell>
          <cell r="I484">
            <v>45</v>
          </cell>
          <cell r="J484" t="str">
            <v>จังหวัดร้อยเอ็ด</v>
          </cell>
          <cell r="K484">
            <v>4501</v>
          </cell>
          <cell r="L484" t="str">
            <v>เมืองร้อยเอ็ด</v>
          </cell>
          <cell r="M484">
            <v>450101</v>
          </cell>
          <cell r="N484" t="str">
            <v>ในเมือง</v>
          </cell>
          <cell r="O484" t="str">
            <v>ตะวันออกเฉียงเหนือ</v>
          </cell>
          <cell r="P484" t="str">
            <v>06</v>
          </cell>
          <cell r="Q484" t="str">
            <v>โรงพยาบาลทั่วไป</v>
          </cell>
          <cell r="R484">
            <v>2</v>
          </cell>
          <cell r="S484">
            <v>549</v>
          </cell>
          <cell r="T484" t="str">
            <v>549</v>
          </cell>
          <cell r="U484" t="str">
            <v>31</v>
          </cell>
          <cell r="V484" t="str">
            <v>3.1 ตติยภูมิ</v>
          </cell>
        </row>
        <row r="485">
          <cell r="A485" t="str">
            <v>12</v>
          </cell>
          <cell r="B485" t="str">
            <v>21002</v>
          </cell>
          <cell r="C485" t="str">
            <v>กระทรวงสาธารณสุข สำนักงานปลัดกระทรวงสาธารณสุข</v>
          </cell>
          <cell r="D485" t="str">
            <v>001106100</v>
          </cell>
          <cell r="E485" t="str">
            <v>11061</v>
          </cell>
          <cell r="F485" t="str">
            <v>รพช.เกษตรวิสัย</v>
          </cell>
          <cell r="G485" t="str">
            <v>โรงพยาบาลชุมชนเกษตรวิสัย</v>
          </cell>
          <cell r="H485" t="str">
            <v>45020110</v>
          </cell>
          <cell r="I485">
            <v>45</v>
          </cell>
          <cell r="J485" t="str">
            <v>จังหวัดร้อยเอ็ด</v>
          </cell>
          <cell r="K485">
            <v>4502</v>
          </cell>
          <cell r="L485" t="str">
            <v>เกษตรวิสัย</v>
          </cell>
          <cell r="M485">
            <v>450201</v>
          </cell>
          <cell r="N485" t="str">
            <v>เกษตรวิสัย</v>
          </cell>
          <cell r="O485" t="str">
            <v>ตะวันออกเฉียงเหนือ</v>
          </cell>
          <cell r="P485" t="str">
            <v>07</v>
          </cell>
          <cell r="Q485" t="str">
            <v>โรงพยาบาลชุมชน</v>
          </cell>
          <cell r="R485">
            <v>5</v>
          </cell>
          <cell r="S485">
            <v>30</v>
          </cell>
          <cell r="T485" t="str">
            <v>30</v>
          </cell>
          <cell r="U485" t="str">
            <v>21</v>
          </cell>
          <cell r="V485" t="str">
            <v>2.1 ทุติยภูมิระดับต้น</v>
          </cell>
        </row>
        <row r="486">
          <cell r="A486" t="str">
            <v>12</v>
          </cell>
          <cell r="B486" t="str">
            <v>21002</v>
          </cell>
          <cell r="C486" t="str">
            <v>กระทรวงสาธารณสุข สำนักงานปลัดกระทรวงสาธารณสุข</v>
          </cell>
          <cell r="D486" t="str">
            <v>001106200</v>
          </cell>
          <cell r="E486" t="str">
            <v>11062</v>
          </cell>
          <cell r="F486" t="str">
            <v>รพช.ปทุมรัตต์</v>
          </cell>
          <cell r="G486" t="str">
            <v>โรงพยาบาลชุมชนปทุมรัตต์</v>
          </cell>
          <cell r="H486" t="str">
            <v>45030109</v>
          </cell>
          <cell r="I486">
            <v>45</v>
          </cell>
          <cell r="J486" t="str">
            <v>จังหวัดร้อยเอ็ด</v>
          </cell>
          <cell r="K486">
            <v>4503</v>
          </cell>
          <cell r="L486" t="str">
            <v>ปทุมรัตต์</v>
          </cell>
          <cell r="M486">
            <v>450301</v>
          </cell>
          <cell r="N486" t="str">
            <v>บัวแดง</v>
          </cell>
          <cell r="O486" t="str">
            <v>ตะวันออกเฉียงเหนือ</v>
          </cell>
          <cell r="P486" t="str">
            <v>07</v>
          </cell>
          <cell r="Q486" t="str">
            <v>โรงพยาบาลชุมชน</v>
          </cell>
          <cell r="R486">
            <v>5</v>
          </cell>
          <cell r="S486">
            <v>30</v>
          </cell>
          <cell r="T486" t="str">
            <v>30</v>
          </cell>
          <cell r="U486" t="str">
            <v>21</v>
          </cell>
          <cell r="V486" t="str">
            <v>2.1 ทุติยภูมิระดับต้น</v>
          </cell>
        </row>
        <row r="487">
          <cell r="A487" t="str">
            <v>12</v>
          </cell>
          <cell r="B487" t="str">
            <v>21002</v>
          </cell>
          <cell r="C487" t="str">
            <v>กระทรวงสาธารณสุข สำนักงานปลัดกระทรวงสาธารณสุข</v>
          </cell>
          <cell r="D487" t="str">
            <v>001106300</v>
          </cell>
          <cell r="E487" t="str">
            <v>11063</v>
          </cell>
          <cell r="F487" t="str">
            <v>รพช.จตุรพักตรพิมาน</v>
          </cell>
          <cell r="G487" t="str">
            <v>โรงพยาบาลชุมชนจตุรพักตรพิมาน</v>
          </cell>
          <cell r="H487" t="str">
            <v>45040104</v>
          </cell>
          <cell r="I487">
            <v>45</v>
          </cell>
          <cell r="J487" t="str">
            <v>จังหวัดร้อยเอ็ด</v>
          </cell>
          <cell r="K487">
            <v>4504</v>
          </cell>
          <cell r="L487" t="str">
            <v>จตุรพักตรพิมาน</v>
          </cell>
          <cell r="M487">
            <v>450401</v>
          </cell>
          <cell r="N487" t="str">
            <v>หัวช้าง</v>
          </cell>
          <cell r="O487" t="str">
            <v>ตะวันออกเฉียงเหนือ</v>
          </cell>
          <cell r="P487" t="str">
            <v>07</v>
          </cell>
          <cell r="Q487" t="str">
            <v>โรงพยาบาลชุมชน</v>
          </cell>
          <cell r="R487">
            <v>5</v>
          </cell>
          <cell r="S487">
            <v>30</v>
          </cell>
          <cell r="T487" t="str">
            <v>30</v>
          </cell>
          <cell r="U487" t="str">
            <v>21</v>
          </cell>
          <cell r="V487" t="str">
            <v>2.1 ทุติยภูมิระดับต้น</v>
          </cell>
        </row>
        <row r="488">
          <cell r="A488" t="str">
            <v>12</v>
          </cell>
          <cell r="B488" t="str">
            <v>21002</v>
          </cell>
          <cell r="C488" t="str">
            <v>กระทรวงสาธารณสุข สำนักงานปลัดกระทรวงสาธารณสุข</v>
          </cell>
          <cell r="D488" t="str">
            <v>001106400</v>
          </cell>
          <cell r="E488" t="str">
            <v>11064</v>
          </cell>
          <cell r="F488" t="str">
            <v>รพช.ธวัชบุรี</v>
          </cell>
          <cell r="G488" t="str">
            <v>โรงพยาบาลชุมชนธวัชบุรี</v>
          </cell>
          <cell r="H488" t="str">
            <v>45050403</v>
          </cell>
          <cell r="I488">
            <v>45</v>
          </cell>
          <cell r="J488" t="str">
            <v>จังหวัดร้อยเอ็ด</v>
          </cell>
          <cell r="K488">
            <v>4505</v>
          </cell>
          <cell r="L488" t="str">
            <v>ธวัชบุรี</v>
          </cell>
          <cell r="M488">
            <v>450504</v>
          </cell>
          <cell r="N488" t="str">
            <v>ธวัชบุรี</v>
          </cell>
          <cell r="O488" t="str">
            <v>ตะวันออกเฉียงเหนือ</v>
          </cell>
          <cell r="P488" t="str">
            <v>07</v>
          </cell>
          <cell r="Q488" t="str">
            <v>โรงพยาบาลชุมชน</v>
          </cell>
          <cell r="R488">
            <v>5</v>
          </cell>
          <cell r="S488">
            <v>30</v>
          </cell>
          <cell r="T488" t="str">
            <v>30</v>
          </cell>
          <cell r="U488" t="str">
            <v>21</v>
          </cell>
          <cell r="V488" t="str">
            <v>2.1 ทุติยภูมิระดับต้น</v>
          </cell>
        </row>
        <row r="489">
          <cell r="A489" t="str">
            <v>12</v>
          </cell>
          <cell r="B489" t="str">
            <v>21002</v>
          </cell>
          <cell r="C489" t="str">
            <v>กระทรวงสาธารณสุข สำนักงานปลัดกระทรวงสาธารณสุข</v>
          </cell>
          <cell r="D489" t="str">
            <v>001106500</v>
          </cell>
          <cell r="E489" t="str">
            <v>11065</v>
          </cell>
          <cell r="F489" t="str">
            <v>รพช.พนมไพร</v>
          </cell>
          <cell r="G489" t="str">
            <v>โรงพยาบาลชุมชนพนมไพร</v>
          </cell>
          <cell r="H489" t="str">
            <v>45060103</v>
          </cell>
          <cell r="I489">
            <v>45</v>
          </cell>
          <cell r="J489" t="str">
            <v>จังหวัดร้อยเอ็ด</v>
          </cell>
          <cell r="K489">
            <v>4506</v>
          </cell>
          <cell r="L489" t="str">
            <v>พนมไพร</v>
          </cell>
          <cell r="M489">
            <v>450601</v>
          </cell>
          <cell r="N489" t="str">
            <v>พนมไพร</v>
          </cell>
          <cell r="O489" t="str">
            <v>ตะวันออกเฉียงเหนือ</v>
          </cell>
          <cell r="P489" t="str">
            <v>07</v>
          </cell>
          <cell r="Q489" t="str">
            <v>โรงพยาบาลชุมชน</v>
          </cell>
          <cell r="R489">
            <v>5</v>
          </cell>
          <cell r="S489">
            <v>30</v>
          </cell>
          <cell r="T489" t="str">
            <v>30</v>
          </cell>
          <cell r="U489" t="str">
            <v>21</v>
          </cell>
          <cell r="V489" t="str">
            <v>2.1 ทุติยภูมิระดับต้น</v>
          </cell>
        </row>
        <row r="490">
          <cell r="A490" t="str">
            <v>12</v>
          </cell>
          <cell r="B490" t="str">
            <v>21002</v>
          </cell>
          <cell r="C490" t="str">
            <v>กระทรวงสาธารณสุข สำนักงานปลัดกระทรวงสาธารณสุข</v>
          </cell>
          <cell r="D490" t="str">
            <v>001106600</v>
          </cell>
          <cell r="E490" t="str">
            <v>11066</v>
          </cell>
          <cell r="F490" t="str">
            <v>รพช.โพนทอง</v>
          </cell>
          <cell r="G490" t="str">
            <v>โรงพยาบาลชุมชนโพนทอง</v>
          </cell>
          <cell r="H490" t="str">
            <v>45071210</v>
          </cell>
          <cell r="I490">
            <v>45</v>
          </cell>
          <cell r="J490" t="str">
            <v>จังหวัดร้อยเอ็ด</v>
          </cell>
          <cell r="K490">
            <v>4507</v>
          </cell>
          <cell r="L490" t="str">
            <v>โพนทอง</v>
          </cell>
          <cell r="M490">
            <v>450712</v>
          </cell>
          <cell r="N490" t="str">
            <v>สระนกแก้ว</v>
          </cell>
          <cell r="O490" t="str">
            <v>ตะวันออกเฉียงเหนือ</v>
          </cell>
          <cell r="P490" t="str">
            <v>07</v>
          </cell>
          <cell r="Q490" t="str">
            <v>โรงพยาบาลชุมชน</v>
          </cell>
          <cell r="R490">
            <v>4</v>
          </cell>
          <cell r="S490">
            <v>60</v>
          </cell>
          <cell r="T490" t="str">
            <v>60</v>
          </cell>
          <cell r="U490" t="str">
            <v>22</v>
          </cell>
          <cell r="V490" t="str">
            <v>2.2 ทุติยภูมิระดับกลาง</v>
          </cell>
        </row>
        <row r="491">
          <cell r="A491" t="str">
            <v>12</v>
          </cell>
          <cell r="B491" t="str">
            <v>21002</v>
          </cell>
          <cell r="C491" t="str">
            <v>กระทรวงสาธารณสุข สำนักงานปลัดกระทรวงสาธารณสุข</v>
          </cell>
          <cell r="D491" t="str">
            <v>001106700</v>
          </cell>
          <cell r="E491" t="str">
            <v>11067</v>
          </cell>
          <cell r="F491" t="str">
            <v>รพช.โพธิ์ชัย</v>
          </cell>
          <cell r="G491" t="str">
            <v>โรงพยาบาลชุมชนโพธิ์ชัย</v>
          </cell>
          <cell r="H491" t="str">
            <v>45080102</v>
          </cell>
          <cell r="I491">
            <v>45</v>
          </cell>
          <cell r="J491" t="str">
            <v>จังหวัดร้อยเอ็ด</v>
          </cell>
          <cell r="K491">
            <v>4508</v>
          </cell>
          <cell r="L491" t="str">
            <v>โพธิ์ชัย</v>
          </cell>
          <cell r="M491">
            <v>450801</v>
          </cell>
          <cell r="N491" t="str">
            <v>ขามเปี้ย</v>
          </cell>
          <cell r="O491" t="str">
            <v>ตะวันออกเฉียงเหนือ</v>
          </cell>
          <cell r="P491" t="str">
            <v>07</v>
          </cell>
          <cell r="Q491" t="str">
            <v>โรงพยาบาลชุมชน</v>
          </cell>
          <cell r="R491">
            <v>5</v>
          </cell>
          <cell r="S491">
            <v>30</v>
          </cell>
          <cell r="T491" t="str">
            <v>30</v>
          </cell>
          <cell r="U491" t="str">
            <v>21</v>
          </cell>
          <cell r="V491" t="str">
            <v>2.1 ทุติยภูมิระดับต้น</v>
          </cell>
        </row>
        <row r="492">
          <cell r="A492" t="str">
            <v>12</v>
          </cell>
          <cell r="B492" t="str">
            <v>21002</v>
          </cell>
          <cell r="C492" t="str">
            <v>กระทรวงสาธารณสุข สำนักงานปลัดกระทรวงสาธารณสุข</v>
          </cell>
          <cell r="D492" t="str">
            <v>001106800</v>
          </cell>
          <cell r="E492" t="str">
            <v>11068</v>
          </cell>
          <cell r="F492" t="str">
            <v>รพช.หนองพอก</v>
          </cell>
          <cell r="G492" t="str">
            <v>โรงพยาบาลชุมชนหนองพอก</v>
          </cell>
          <cell r="H492" t="str">
            <v>45090101</v>
          </cell>
          <cell r="I492">
            <v>45</v>
          </cell>
          <cell r="J492" t="str">
            <v>จังหวัดร้อยเอ็ด</v>
          </cell>
          <cell r="K492">
            <v>4509</v>
          </cell>
          <cell r="L492" t="str">
            <v>หนองพอก</v>
          </cell>
          <cell r="M492">
            <v>450901</v>
          </cell>
          <cell r="N492" t="str">
            <v>หนองพอก</v>
          </cell>
          <cell r="O492" t="str">
            <v>ตะวันออกเฉียงเหนือ</v>
          </cell>
          <cell r="P492" t="str">
            <v>07</v>
          </cell>
          <cell r="Q492" t="str">
            <v>โรงพยาบาลชุมชน</v>
          </cell>
          <cell r="R492">
            <v>4</v>
          </cell>
          <cell r="S492">
            <v>42</v>
          </cell>
          <cell r="T492" t="str">
            <v>30</v>
          </cell>
          <cell r="U492" t="str">
            <v>21</v>
          </cell>
          <cell r="V492" t="str">
            <v>2.1 ทุติยภูมิระดับต้น</v>
          </cell>
        </row>
        <row r="493">
          <cell r="A493" t="str">
            <v>12</v>
          </cell>
          <cell r="B493" t="str">
            <v>21002</v>
          </cell>
          <cell r="C493" t="str">
            <v>กระทรวงสาธารณสุข สำนักงานปลัดกระทรวงสาธารณสุข</v>
          </cell>
          <cell r="D493" t="str">
            <v>001106900</v>
          </cell>
          <cell r="E493" t="str">
            <v>11069</v>
          </cell>
          <cell r="F493" t="str">
            <v>รพช.เสลภูมิ</v>
          </cell>
          <cell r="G493" t="str">
            <v>โรงพยาบาลชุมชนเสลภูมิ</v>
          </cell>
          <cell r="H493" t="str">
            <v>45101707</v>
          </cell>
          <cell r="I493">
            <v>45</v>
          </cell>
          <cell r="J493" t="str">
            <v>จังหวัดร้อยเอ็ด</v>
          </cell>
          <cell r="K493">
            <v>4510</v>
          </cell>
          <cell r="L493" t="str">
            <v>เสลภูมิ</v>
          </cell>
          <cell r="M493">
            <v>451017</v>
          </cell>
          <cell r="N493" t="str">
            <v>ขวัญเมือง</v>
          </cell>
          <cell r="O493" t="str">
            <v>ตะวันออกเฉียงเหนือ</v>
          </cell>
          <cell r="P493" t="str">
            <v>07</v>
          </cell>
          <cell r="Q493" t="str">
            <v>โรงพยาบาลชุมชน</v>
          </cell>
          <cell r="R493">
            <v>4</v>
          </cell>
          <cell r="S493">
            <v>60</v>
          </cell>
          <cell r="T493" t="str">
            <v>60</v>
          </cell>
          <cell r="U493" t="str">
            <v>22</v>
          </cell>
          <cell r="V493" t="str">
            <v>2.2 ทุติยภูมิระดับกลาง</v>
          </cell>
        </row>
        <row r="494">
          <cell r="A494" t="str">
            <v>12</v>
          </cell>
          <cell r="B494" t="str">
            <v>21002</v>
          </cell>
          <cell r="C494" t="str">
            <v>กระทรวงสาธารณสุข สำนักงานปลัดกระทรวงสาธารณสุข</v>
          </cell>
          <cell r="D494" t="str">
            <v>001107000</v>
          </cell>
          <cell r="E494" t="str">
            <v>11070</v>
          </cell>
          <cell r="F494" t="str">
            <v>รพช.สุวรรณภูมิ</v>
          </cell>
          <cell r="G494" t="str">
            <v>โรงพยาบาลชุมชนสุวรรณภูมิ</v>
          </cell>
          <cell r="H494" t="str">
            <v>45110101</v>
          </cell>
          <cell r="I494">
            <v>45</v>
          </cell>
          <cell r="J494" t="str">
            <v>จังหวัดร้อยเอ็ด</v>
          </cell>
          <cell r="K494">
            <v>4511</v>
          </cell>
          <cell r="L494" t="str">
            <v>สุวรรณภูมิ</v>
          </cell>
          <cell r="M494">
            <v>451101</v>
          </cell>
          <cell r="N494" t="str">
            <v>สระคู</v>
          </cell>
          <cell r="O494" t="str">
            <v>ตะวันออกเฉียงเหนือ</v>
          </cell>
          <cell r="P494" t="str">
            <v>07</v>
          </cell>
          <cell r="Q494" t="str">
            <v>โรงพยาบาลชุมชน</v>
          </cell>
          <cell r="R494">
            <v>4</v>
          </cell>
          <cell r="S494">
            <v>60</v>
          </cell>
          <cell r="T494" t="str">
            <v>60</v>
          </cell>
          <cell r="U494" t="str">
            <v>22</v>
          </cell>
          <cell r="V494" t="str">
            <v>2.2 ทุติยภูมิระดับกลาง</v>
          </cell>
        </row>
        <row r="495">
          <cell r="A495" t="str">
            <v>12</v>
          </cell>
          <cell r="B495" t="str">
            <v>21002</v>
          </cell>
          <cell r="C495" t="str">
            <v>กระทรวงสาธารณสุข สำนักงานปลัดกระทรวงสาธารณสุข</v>
          </cell>
          <cell r="D495" t="str">
            <v>001107100</v>
          </cell>
          <cell r="E495" t="str">
            <v>11071</v>
          </cell>
          <cell r="F495" t="str">
            <v>รพช.เมืองสรวง</v>
          </cell>
          <cell r="G495" t="str">
            <v>โรงพยาบาลชุมชนเมืองสรวง</v>
          </cell>
          <cell r="H495" t="str">
            <v>45120104</v>
          </cell>
          <cell r="I495">
            <v>45</v>
          </cell>
          <cell r="J495" t="str">
            <v>จังหวัดร้อยเอ็ด</v>
          </cell>
          <cell r="K495">
            <v>4512</v>
          </cell>
          <cell r="L495" t="str">
            <v>เมืองสรวง</v>
          </cell>
          <cell r="M495">
            <v>451201</v>
          </cell>
          <cell r="N495" t="str">
            <v>หนองผือ</v>
          </cell>
          <cell r="O495" t="str">
            <v>ตะวันออกเฉียงเหนือ</v>
          </cell>
          <cell r="P495" t="str">
            <v>07</v>
          </cell>
          <cell r="Q495" t="str">
            <v>โรงพยาบาลชุมชน</v>
          </cell>
          <cell r="R495">
            <v>5</v>
          </cell>
          <cell r="S495">
            <v>30</v>
          </cell>
          <cell r="T495" t="str">
            <v>30</v>
          </cell>
          <cell r="U495" t="str">
            <v>21</v>
          </cell>
          <cell r="V495" t="str">
            <v>2.1 ทุติยภูมิระดับต้น</v>
          </cell>
        </row>
        <row r="496">
          <cell r="A496" t="str">
            <v>12</v>
          </cell>
          <cell r="B496" t="str">
            <v>21002</v>
          </cell>
          <cell r="C496" t="str">
            <v>กระทรวงสาธารณสุข สำนักงานปลัดกระทรวงสาธารณสุข</v>
          </cell>
          <cell r="D496" t="str">
            <v>001107200</v>
          </cell>
          <cell r="E496" t="str">
            <v>11072</v>
          </cell>
          <cell r="F496" t="str">
            <v>รพช.โพนทราย</v>
          </cell>
          <cell r="G496" t="str">
            <v>โรงพยาบาลชุมชนโพนทราย</v>
          </cell>
          <cell r="H496" t="str">
            <v>45130109</v>
          </cell>
          <cell r="I496">
            <v>45</v>
          </cell>
          <cell r="J496" t="str">
            <v>จังหวัดร้อยเอ็ด</v>
          </cell>
          <cell r="K496">
            <v>4513</v>
          </cell>
          <cell r="L496" t="str">
            <v>โพนทราย</v>
          </cell>
          <cell r="M496">
            <v>451301</v>
          </cell>
          <cell r="N496" t="str">
            <v>โพนทราย</v>
          </cell>
          <cell r="O496" t="str">
            <v>ตะวันออกเฉียงเหนือ</v>
          </cell>
          <cell r="P496" t="str">
            <v>07</v>
          </cell>
          <cell r="Q496" t="str">
            <v>โรงพยาบาลชุมชน</v>
          </cell>
          <cell r="R496">
            <v>5</v>
          </cell>
          <cell r="S496">
            <v>30</v>
          </cell>
          <cell r="T496" t="str">
            <v>30</v>
          </cell>
          <cell r="U496" t="str">
            <v>21</v>
          </cell>
          <cell r="V496" t="str">
            <v>2.1 ทุติยภูมิระดับต้น</v>
          </cell>
        </row>
        <row r="497">
          <cell r="A497" t="str">
            <v>12</v>
          </cell>
          <cell r="B497" t="str">
            <v>21002</v>
          </cell>
          <cell r="C497" t="str">
            <v>กระทรวงสาธารณสุข สำนักงานปลัดกระทรวงสาธารณสุข</v>
          </cell>
          <cell r="D497" t="str">
            <v>001107300</v>
          </cell>
          <cell r="E497" t="str">
            <v>11073</v>
          </cell>
          <cell r="F497" t="str">
            <v>รพช.อาจสามารถ</v>
          </cell>
          <cell r="G497" t="str">
            <v>โรงพยาบาลชุมชนอาจสามารถ</v>
          </cell>
          <cell r="H497" t="str">
            <v>45140107</v>
          </cell>
          <cell r="I497">
            <v>45</v>
          </cell>
          <cell r="J497" t="str">
            <v>จังหวัดร้อยเอ็ด</v>
          </cell>
          <cell r="K497">
            <v>4514</v>
          </cell>
          <cell r="L497" t="str">
            <v>อาจสามารถ</v>
          </cell>
          <cell r="M497">
            <v>451401</v>
          </cell>
          <cell r="N497" t="str">
            <v>อาจสามารถ</v>
          </cell>
          <cell r="O497" t="str">
            <v>ตะวันออกเฉียงเหนือ</v>
          </cell>
          <cell r="P497" t="str">
            <v>07</v>
          </cell>
          <cell r="Q497" t="str">
            <v>โรงพยาบาลชุมชน</v>
          </cell>
          <cell r="R497">
            <v>5</v>
          </cell>
          <cell r="S497">
            <v>30</v>
          </cell>
          <cell r="T497" t="str">
            <v>30</v>
          </cell>
          <cell r="U497" t="str">
            <v>21</v>
          </cell>
          <cell r="V497" t="str">
            <v>2.1 ทุติยภูมิระดับต้น</v>
          </cell>
        </row>
        <row r="498">
          <cell r="A498" t="str">
            <v>12</v>
          </cell>
          <cell r="B498" t="str">
            <v>21002</v>
          </cell>
          <cell r="C498" t="str">
            <v>กระทรวงสาธารณสุข สำนักงานปลัดกระทรวงสาธารณสุข</v>
          </cell>
          <cell r="D498" t="str">
            <v>001107400</v>
          </cell>
          <cell r="E498" t="str">
            <v>11074</v>
          </cell>
          <cell r="F498" t="str">
            <v>รพช.เมยวดี</v>
          </cell>
          <cell r="G498" t="str">
            <v>โรงพยาบาลชุมชนเมยวดี</v>
          </cell>
          <cell r="H498" t="str">
            <v>45150106</v>
          </cell>
          <cell r="I498">
            <v>45</v>
          </cell>
          <cell r="J498" t="str">
            <v>จังหวัดร้อยเอ็ด</v>
          </cell>
          <cell r="K498">
            <v>4515</v>
          </cell>
          <cell r="L498" t="str">
            <v>เมยวดี</v>
          </cell>
          <cell r="M498">
            <v>451501</v>
          </cell>
          <cell r="N498" t="str">
            <v>เมยวดี</v>
          </cell>
          <cell r="O498" t="str">
            <v>ตะวันออกเฉียงเหนือ</v>
          </cell>
          <cell r="P498" t="str">
            <v>07</v>
          </cell>
          <cell r="Q498" t="str">
            <v>โรงพยาบาลชุมชน</v>
          </cell>
          <cell r="R498">
            <v>5</v>
          </cell>
          <cell r="S498">
            <v>30</v>
          </cell>
          <cell r="T498" t="str">
            <v>30</v>
          </cell>
          <cell r="U498" t="str">
            <v>21</v>
          </cell>
          <cell r="V498" t="str">
            <v>2.1 ทุติยภูมิระดับต้น</v>
          </cell>
        </row>
        <row r="499">
          <cell r="A499" t="str">
            <v>12</v>
          </cell>
          <cell r="B499" t="str">
            <v>21002</v>
          </cell>
          <cell r="C499" t="str">
            <v>กระทรวงสาธารณสุข สำนักงานปลัดกระทรวงสาธารณสุข</v>
          </cell>
          <cell r="D499" t="str">
            <v>001107500</v>
          </cell>
          <cell r="E499" t="str">
            <v>11075</v>
          </cell>
          <cell r="F499" t="str">
            <v>รพช.ศรีสมเด็จ</v>
          </cell>
          <cell r="G499" t="str">
            <v>โรงพยาบาลชุมชนศรีสมเด็จ</v>
          </cell>
          <cell r="H499" t="str">
            <v>45160203</v>
          </cell>
          <cell r="I499">
            <v>45</v>
          </cell>
          <cell r="J499" t="str">
            <v>จังหวัดร้อยเอ็ด</v>
          </cell>
          <cell r="K499">
            <v>4516</v>
          </cell>
          <cell r="L499" t="str">
            <v>ศรีสมเด็จ</v>
          </cell>
          <cell r="M499">
            <v>451602</v>
          </cell>
          <cell r="N499" t="str">
            <v>ศรีสมเด็จ</v>
          </cell>
          <cell r="O499" t="str">
            <v>ตะวันออกเฉียงเหนือ</v>
          </cell>
          <cell r="P499" t="str">
            <v>07</v>
          </cell>
          <cell r="Q499" t="str">
            <v>โรงพยาบาลชุมชน</v>
          </cell>
          <cell r="R499">
            <v>5</v>
          </cell>
          <cell r="S499">
            <v>30</v>
          </cell>
          <cell r="T499" t="str">
            <v>30</v>
          </cell>
          <cell r="U499" t="str">
            <v>21</v>
          </cell>
          <cell r="V499" t="str">
            <v>2.1 ทุติยภูมิระดับต้น</v>
          </cell>
        </row>
        <row r="500">
          <cell r="A500" t="str">
            <v>12</v>
          </cell>
          <cell r="B500" t="str">
            <v>21002</v>
          </cell>
          <cell r="C500" t="str">
            <v>กระทรวงสาธารณสุข สำนักงานปลัดกระทรวงสาธารณสุข</v>
          </cell>
          <cell r="D500" t="str">
            <v>001107600</v>
          </cell>
          <cell r="E500" t="str">
            <v>11076</v>
          </cell>
          <cell r="F500" t="str">
            <v>รพช.จังหาร</v>
          </cell>
          <cell r="G500" t="str">
            <v>โรงพยาบาลชุมชนจังหาร</v>
          </cell>
          <cell r="H500" t="str">
            <v>45170403</v>
          </cell>
          <cell r="I500">
            <v>45</v>
          </cell>
          <cell r="J500" t="str">
            <v>จังหวัดร้อยเอ็ด</v>
          </cell>
          <cell r="K500">
            <v>4517</v>
          </cell>
          <cell r="L500" t="str">
            <v>จังหาร</v>
          </cell>
          <cell r="M500">
            <v>451704</v>
          </cell>
          <cell r="N500" t="str">
            <v>จังหาร</v>
          </cell>
          <cell r="O500" t="str">
            <v>ตะวันออกเฉียงเหนือ</v>
          </cell>
          <cell r="P500" t="str">
            <v>07</v>
          </cell>
          <cell r="Q500" t="str">
            <v>โรงพยาบาลชุมชน</v>
          </cell>
          <cell r="R500">
            <v>5</v>
          </cell>
          <cell r="S500">
            <v>30</v>
          </cell>
          <cell r="T500" t="str">
            <v>30</v>
          </cell>
          <cell r="U500" t="str">
            <v>21</v>
          </cell>
          <cell r="V500" t="str">
            <v>2.1 ทุติยภูมิระดับต้น</v>
          </cell>
        </row>
        <row r="501">
          <cell r="A501" t="str">
            <v>12</v>
          </cell>
          <cell r="B501" t="str">
            <v>21002</v>
          </cell>
          <cell r="C501" t="str">
            <v>กระทรวงสาธารณสุข สำนักงานปลัดกระทรวงสาธารณสุข</v>
          </cell>
          <cell r="D501" t="str">
            <v>001070900</v>
          </cell>
          <cell r="E501" t="str">
            <v>10709</v>
          </cell>
          <cell r="F501" t="str">
            <v>รพท.กาฬสินธุ์</v>
          </cell>
          <cell r="G501" t="str">
            <v>โรงพยาบาลทั่วไปกาฬสินธุ์</v>
          </cell>
          <cell r="H501" t="str">
            <v>46010100</v>
          </cell>
          <cell r="I501">
            <v>46</v>
          </cell>
          <cell r="J501" t="str">
            <v>จังหวัดกาฬสินธุ์</v>
          </cell>
          <cell r="K501">
            <v>4601</v>
          </cell>
          <cell r="L501" t="str">
            <v>เมืองกาฬสินธุ์</v>
          </cell>
          <cell r="M501">
            <v>460101</v>
          </cell>
          <cell r="N501" t="str">
            <v>กาฬสินธุ์</v>
          </cell>
          <cell r="O501" t="str">
            <v>ตะวันออกเฉียงเหนือ</v>
          </cell>
          <cell r="P501" t="str">
            <v>06</v>
          </cell>
          <cell r="Q501" t="str">
            <v>โรงพยาบาลทั่วไป</v>
          </cell>
          <cell r="R501">
            <v>2</v>
          </cell>
          <cell r="S501">
            <v>505</v>
          </cell>
          <cell r="T501" t="str">
            <v>505</v>
          </cell>
          <cell r="U501" t="str">
            <v>23</v>
          </cell>
          <cell r="V501" t="str">
            <v>2.3 ทุติยภูมิระดับสูง</v>
          </cell>
        </row>
        <row r="502">
          <cell r="A502" t="str">
            <v>12</v>
          </cell>
          <cell r="B502" t="str">
            <v>21002</v>
          </cell>
          <cell r="C502" t="str">
            <v>กระทรวงสาธารณสุข สำนักงานปลัดกระทรวงสาธารณสุข</v>
          </cell>
          <cell r="D502" t="str">
            <v>001107700</v>
          </cell>
          <cell r="E502" t="str">
            <v>11077</v>
          </cell>
          <cell r="F502" t="str">
            <v>รพช.นามน</v>
          </cell>
          <cell r="G502" t="str">
            <v>โรงพยาบาลชุมชนนามน</v>
          </cell>
          <cell r="H502" t="str">
            <v>46020107</v>
          </cell>
          <cell r="I502">
            <v>46</v>
          </cell>
          <cell r="J502" t="str">
            <v>จังหวัดกาฬสินธุ์</v>
          </cell>
          <cell r="K502">
            <v>4602</v>
          </cell>
          <cell r="L502" t="str">
            <v>นามน</v>
          </cell>
          <cell r="M502">
            <v>460201</v>
          </cell>
          <cell r="N502" t="str">
            <v>นามน</v>
          </cell>
          <cell r="O502" t="str">
            <v>ตะวันออกเฉียงเหนือ</v>
          </cell>
          <cell r="P502" t="str">
            <v>07</v>
          </cell>
          <cell r="Q502" t="str">
            <v>โรงพยาบาลชุมชน</v>
          </cell>
          <cell r="R502">
            <v>5</v>
          </cell>
          <cell r="S502">
            <v>30</v>
          </cell>
          <cell r="T502" t="str">
            <v>30</v>
          </cell>
          <cell r="U502" t="str">
            <v>21</v>
          </cell>
          <cell r="V502" t="str">
            <v>2.1 ทุติยภูมิระดับต้น</v>
          </cell>
        </row>
        <row r="503">
          <cell r="A503" t="str">
            <v>12</v>
          </cell>
          <cell r="B503" t="str">
            <v>21002</v>
          </cell>
          <cell r="C503" t="str">
            <v>กระทรวงสาธารณสุข สำนักงานปลัดกระทรวงสาธารณสุข</v>
          </cell>
          <cell r="D503" t="str">
            <v>001107800</v>
          </cell>
          <cell r="E503" t="str">
            <v>11078</v>
          </cell>
          <cell r="F503" t="str">
            <v>รพช.กมลาไสย</v>
          </cell>
          <cell r="G503" t="str">
            <v>โรงพยาบาลชุมชนกมลาไสย</v>
          </cell>
          <cell r="H503" t="str">
            <v>46030111</v>
          </cell>
          <cell r="I503">
            <v>46</v>
          </cell>
          <cell r="J503" t="str">
            <v>จังหวัดกาฬสินธุ์</v>
          </cell>
          <cell r="K503">
            <v>4603</v>
          </cell>
          <cell r="L503" t="str">
            <v>กมลาไสย</v>
          </cell>
          <cell r="M503">
            <v>460301</v>
          </cell>
          <cell r="N503" t="str">
            <v>กมลาไสย</v>
          </cell>
          <cell r="O503" t="str">
            <v>ตะวันออกเฉียงเหนือ</v>
          </cell>
          <cell r="P503" t="str">
            <v>07</v>
          </cell>
          <cell r="Q503" t="str">
            <v>โรงพยาบาลชุมชน</v>
          </cell>
          <cell r="R503">
            <v>4</v>
          </cell>
          <cell r="S503">
            <v>60</v>
          </cell>
          <cell r="T503" t="str">
            <v>30</v>
          </cell>
          <cell r="U503" t="str">
            <v>21</v>
          </cell>
          <cell r="V503" t="str">
            <v>2.1 ทุติยภูมิระดับต้น</v>
          </cell>
        </row>
        <row r="504">
          <cell r="A504" t="str">
            <v>12</v>
          </cell>
          <cell r="B504" t="str">
            <v>21002</v>
          </cell>
          <cell r="C504" t="str">
            <v>กระทรวงสาธารณสุข สำนักงานปลัดกระทรวงสาธารณสุข</v>
          </cell>
          <cell r="D504" t="str">
            <v>001107900</v>
          </cell>
          <cell r="E504" t="str">
            <v>11079</v>
          </cell>
          <cell r="F504" t="str">
            <v>รพช.ร่องคำ</v>
          </cell>
          <cell r="G504" t="str">
            <v>โรงพยาบาลชุมชนร่องคำ</v>
          </cell>
          <cell r="H504" t="str">
            <v>46040101</v>
          </cell>
          <cell r="I504">
            <v>46</v>
          </cell>
          <cell r="J504" t="str">
            <v>จังหวัดกาฬสินธุ์</v>
          </cell>
          <cell r="K504">
            <v>4604</v>
          </cell>
          <cell r="L504" t="str">
            <v>ร่องคำ</v>
          </cell>
          <cell r="M504">
            <v>460401</v>
          </cell>
          <cell r="N504" t="str">
            <v>ร่องคำ</v>
          </cell>
          <cell r="O504" t="str">
            <v>ตะวันออกเฉียงเหนือ</v>
          </cell>
          <cell r="P504" t="str">
            <v>07</v>
          </cell>
          <cell r="Q504" t="str">
            <v>โรงพยาบาลชุมชน</v>
          </cell>
          <cell r="R504">
            <v>5</v>
          </cell>
          <cell r="S504">
            <v>30</v>
          </cell>
          <cell r="T504" t="str">
            <v>30</v>
          </cell>
          <cell r="U504" t="str">
            <v>21</v>
          </cell>
          <cell r="V504" t="str">
            <v>2.1 ทุติยภูมิระดับต้น</v>
          </cell>
        </row>
        <row r="505">
          <cell r="A505" t="str">
            <v>12</v>
          </cell>
          <cell r="B505" t="str">
            <v>21002</v>
          </cell>
          <cell r="C505" t="str">
            <v>กระทรวงสาธารณสุข สำนักงานปลัดกระทรวงสาธารณสุข</v>
          </cell>
          <cell r="D505" t="str">
            <v>001108000</v>
          </cell>
          <cell r="E505" t="str">
            <v>11080</v>
          </cell>
          <cell r="F505" t="str">
            <v>รพช.เขาวง</v>
          </cell>
          <cell r="G505" t="str">
            <v>โรงพยาบาลชุมชนเขาวง</v>
          </cell>
          <cell r="H505" t="str">
            <v>46060103</v>
          </cell>
          <cell r="I505">
            <v>46</v>
          </cell>
          <cell r="J505" t="str">
            <v>จังหวัดกาฬสินธุ์</v>
          </cell>
          <cell r="K505">
            <v>4606</v>
          </cell>
          <cell r="L505" t="str">
            <v>เขาวง</v>
          </cell>
          <cell r="M505">
            <v>460601</v>
          </cell>
          <cell r="N505" t="str">
            <v>คุ้มเก่า</v>
          </cell>
          <cell r="O505" t="str">
            <v>ตะวันออกเฉียงเหนือ</v>
          </cell>
          <cell r="P505" t="str">
            <v>07</v>
          </cell>
          <cell r="Q505" t="str">
            <v>โรงพยาบาลชุมชน</v>
          </cell>
          <cell r="R505">
            <v>4</v>
          </cell>
          <cell r="S505">
            <v>60</v>
          </cell>
          <cell r="T505" t="str">
            <v>30</v>
          </cell>
          <cell r="U505" t="str">
            <v>21</v>
          </cell>
          <cell r="V505" t="str">
            <v>2.1 ทุติยภูมิระดับต้น</v>
          </cell>
        </row>
        <row r="506">
          <cell r="A506" t="str">
            <v>12</v>
          </cell>
          <cell r="B506" t="str">
            <v>21002</v>
          </cell>
          <cell r="C506" t="str">
            <v>กระทรวงสาธารณสุข สำนักงานปลัดกระทรวงสาธารณสุข</v>
          </cell>
          <cell r="D506" t="str">
            <v>001108100</v>
          </cell>
          <cell r="E506" t="str">
            <v>11081</v>
          </cell>
          <cell r="F506" t="str">
            <v>รพช.ยางตลาด</v>
          </cell>
          <cell r="G506" t="str">
            <v>โรงพยาบาลชุมชนยางตลาด</v>
          </cell>
          <cell r="H506" t="str">
            <v>46070120</v>
          </cell>
          <cell r="I506">
            <v>46</v>
          </cell>
          <cell r="J506" t="str">
            <v>จังหวัดกาฬสินธุ์</v>
          </cell>
          <cell r="K506">
            <v>4607</v>
          </cell>
          <cell r="L506" t="str">
            <v>ยางตลาด</v>
          </cell>
          <cell r="M506">
            <v>460701</v>
          </cell>
          <cell r="N506" t="str">
            <v>ยางตลาด</v>
          </cell>
          <cell r="O506" t="str">
            <v>ตะวันออกเฉียงเหนือ</v>
          </cell>
          <cell r="P506" t="str">
            <v>07</v>
          </cell>
          <cell r="Q506" t="str">
            <v>โรงพยาบาลชุมชน</v>
          </cell>
          <cell r="R506">
            <v>4</v>
          </cell>
          <cell r="S506">
            <v>90</v>
          </cell>
          <cell r="T506" t="str">
            <v>60</v>
          </cell>
          <cell r="U506" t="str">
            <v>21</v>
          </cell>
          <cell r="V506" t="str">
            <v>2.1 ทุติยภูมิระดับต้น</v>
          </cell>
        </row>
        <row r="507">
          <cell r="A507" t="str">
            <v>12</v>
          </cell>
          <cell r="B507" t="str">
            <v>21002</v>
          </cell>
          <cell r="C507" t="str">
            <v>กระทรวงสาธารณสุข สำนักงานปลัดกระทรวงสาธารณสุข</v>
          </cell>
          <cell r="D507" t="str">
            <v>001108200</v>
          </cell>
          <cell r="E507" t="str">
            <v>11082</v>
          </cell>
          <cell r="F507" t="str">
            <v>รพช.ห้วยเม็ก</v>
          </cell>
          <cell r="G507" t="str">
            <v>โรงพยาบาลชุมชนห้วยเม็ก</v>
          </cell>
          <cell r="H507" t="str">
            <v>46080104</v>
          </cell>
          <cell r="I507">
            <v>46</v>
          </cell>
          <cell r="J507" t="str">
            <v>จังหวัดกาฬสินธุ์</v>
          </cell>
          <cell r="K507">
            <v>4608</v>
          </cell>
          <cell r="L507" t="str">
            <v>ห้วยเม็ก</v>
          </cell>
          <cell r="M507">
            <v>460801</v>
          </cell>
          <cell r="N507" t="str">
            <v>ห้วยเม็ก</v>
          </cell>
          <cell r="O507" t="str">
            <v>ตะวันออกเฉียงเหนือ</v>
          </cell>
          <cell r="P507" t="str">
            <v>07</v>
          </cell>
          <cell r="Q507" t="str">
            <v>โรงพยาบาลชุมชน</v>
          </cell>
          <cell r="R507">
            <v>5</v>
          </cell>
          <cell r="S507">
            <v>30</v>
          </cell>
          <cell r="T507" t="str">
            <v>10</v>
          </cell>
          <cell r="U507" t="str">
            <v>21</v>
          </cell>
          <cell r="V507" t="str">
            <v>2.1 ทุติยภูมิระดับต้น</v>
          </cell>
        </row>
        <row r="508">
          <cell r="A508" t="str">
            <v>12</v>
          </cell>
          <cell r="B508" t="str">
            <v>21002</v>
          </cell>
          <cell r="C508" t="str">
            <v>กระทรวงสาธารณสุข สำนักงานปลัดกระทรวงสาธารณสุข</v>
          </cell>
          <cell r="D508" t="str">
            <v>001108300</v>
          </cell>
          <cell r="E508" t="str">
            <v>11083</v>
          </cell>
          <cell r="F508" t="str">
            <v>รพช.สหัสขันธ์</v>
          </cell>
          <cell r="G508" t="str">
            <v>โรงพยาบาลชุมชนสหัสขันธ์</v>
          </cell>
          <cell r="H508" t="str">
            <v>46090710</v>
          </cell>
          <cell r="I508">
            <v>46</v>
          </cell>
          <cell r="J508" t="str">
            <v>จังหวัดกาฬสินธุ์</v>
          </cell>
          <cell r="K508">
            <v>4609</v>
          </cell>
          <cell r="L508" t="str">
            <v>สหัสขันธ์</v>
          </cell>
          <cell r="M508">
            <v>460907</v>
          </cell>
          <cell r="N508" t="str">
            <v>โนนบุรี</v>
          </cell>
          <cell r="O508" t="str">
            <v>ตะวันออกเฉียงเหนือ</v>
          </cell>
          <cell r="P508" t="str">
            <v>07</v>
          </cell>
          <cell r="Q508" t="str">
            <v>โรงพยาบาลชุมชน</v>
          </cell>
          <cell r="R508">
            <v>5</v>
          </cell>
          <cell r="S508">
            <v>30</v>
          </cell>
          <cell r="T508" t="str">
            <v>30</v>
          </cell>
          <cell r="U508" t="str">
            <v>21</v>
          </cell>
          <cell r="V508" t="str">
            <v>2.1 ทุติยภูมิระดับต้น</v>
          </cell>
        </row>
        <row r="509">
          <cell r="A509" t="str">
            <v>12</v>
          </cell>
          <cell r="B509" t="str">
            <v>21002</v>
          </cell>
          <cell r="C509" t="str">
            <v>กระทรวงสาธารณสุข สำนักงานปลัดกระทรวงสาธารณสุข</v>
          </cell>
          <cell r="D509" t="str">
            <v>001108400</v>
          </cell>
          <cell r="E509" t="str">
            <v>11084</v>
          </cell>
          <cell r="F509" t="str">
            <v>รพช.คำม่วง</v>
          </cell>
          <cell r="G509" t="str">
            <v>โรงพยาบาลชุมชนคำม่วง</v>
          </cell>
          <cell r="H509" t="str">
            <v>46100110</v>
          </cell>
          <cell r="I509">
            <v>46</v>
          </cell>
          <cell r="J509" t="str">
            <v>จังหวัดกาฬสินธุ์</v>
          </cell>
          <cell r="K509">
            <v>4610</v>
          </cell>
          <cell r="L509" t="str">
            <v>คำม่วง</v>
          </cell>
          <cell r="M509">
            <v>461001</v>
          </cell>
          <cell r="N509" t="str">
            <v>ทุ่งคลอง</v>
          </cell>
          <cell r="O509" t="str">
            <v>ตะวันออกเฉียงเหนือ</v>
          </cell>
          <cell r="P509" t="str">
            <v>07</v>
          </cell>
          <cell r="Q509" t="str">
            <v>โรงพยาบาลชุมชน</v>
          </cell>
          <cell r="R509">
            <v>5</v>
          </cell>
          <cell r="S509">
            <v>30</v>
          </cell>
          <cell r="T509" t="str">
            <v>30</v>
          </cell>
          <cell r="U509" t="str">
            <v>21</v>
          </cell>
          <cell r="V509" t="str">
            <v>2.1 ทุติยภูมิระดับต้น</v>
          </cell>
        </row>
        <row r="510">
          <cell r="A510" t="str">
            <v>12</v>
          </cell>
          <cell r="B510" t="str">
            <v>21002</v>
          </cell>
          <cell r="C510" t="str">
            <v>กระทรวงสาธารณสุข สำนักงานปลัดกระทรวงสาธารณสุข</v>
          </cell>
          <cell r="D510" t="str">
            <v>001108500</v>
          </cell>
          <cell r="E510" t="str">
            <v>11085</v>
          </cell>
          <cell r="F510" t="str">
            <v>รพช.ท่าคันโท</v>
          </cell>
          <cell r="G510" t="str">
            <v>โรงพยาบาลชุมชนท่าคันโท</v>
          </cell>
          <cell r="H510" t="str">
            <v>46110501</v>
          </cell>
          <cell r="I510">
            <v>46</v>
          </cell>
          <cell r="J510" t="str">
            <v>จังหวัดกาฬสินธุ์</v>
          </cell>
          <cell r="K510">
            <v>4611</v>
          </cell>
          <cell r="L510" t="str">
            <v>ท่าคันโท</v>
          </cell>
          <cell r="M510">
            <v>461105</v>
          </cell>
          <cell r="N510" t="str">
            <v>นาตาล</v>
          </cell>
          <cell r="O510" t="str">
            <v>ตะวันออกเฉียงเหนือ</v>
          </cell>
          <cell r="P510" t="str">
            <v>07</v>
          </cell>
          <cell r="Q510" t="str">
            <v>โรงพยาบาลชุมชน</v>
          </cell>
          <cell r="R510">
            <v>5</v>
          </cell>
          <cell r="S510">
            <v>30</v>
          </cell>
          <cell r="T510" t="str">
            <v>30</v>
          </cell>
          <cell r="U510" t="str">
            <v>21</v>
          </cell>
          <cell r="V510" t="str">
            <v>2.1 ทุติยภูมิระดับต้น</v>
          </cell>
        </row>
        <row r="511">
          <cell r="A511" t="str">
            <v>12</v>
          </cell>
          <cell r="B511" t="str">
            <v>21002</v>
          </cell>
          <cell r="C511" t="str">
            <v>กระทรวงสาธารณสุข สำนักงานปลัดกระทรวงสาธารณสุข</v>
          </cell>
          <cell r="D511" t="str">
            <v>001108600</v>
          </cell>
          <cell r="E511" t="str">
            <v>11086</v>
          </cell>
          <cell r="F511" t="str">
            <v>รพช.หนองกุงศรี</v>
          </cell>
          <cell r="G511" t="str">
            <v>โรงพยาบาลชุมชนหนองกุงศรี</v>
          </cell>
          <cell r="H511" t="str">
            <v>46120102</v>
          </cell>
          <cell r="I511">
            <v>46</v>
          </cell>
          <cell r="J511" t="str">
            <v>จังหวัดกาฬสินธุ์</v>
          </cell>
          <cell r="K511">
            <v>4612</v>
          </cell>
          <cell r="L511" t="str">
            <v>หนองกุงศรี</v>
          </cell>
          <cell r="M511">
            <v>461201</v>
          </cell>
          <cell r="N511" t="str">
            <v>หนองกุงศรี</v>
          </cell>
          <cell r="O511" t="str">
            <v>ตะวันออกเฉียงเหนือ</v>
          </cell>
          <cell r="P511" t="str">
            <v>07</v>
          </cell>
          <cell r="Q511" t="str">
            <v>โรงพยาบาลชุมชน</v>
          </cell>
          <cell r="R511">
            <v>5</v>
          </cell>
          <cell r="S511">
            <v>30</v>
          </cell>
          <cell r="T511" t="str">
            <v>30</v>
          </cell>
          <cell r="U511" t="str">
            <v>21</v>
          </cell>
          <cell r="V511" t="str">
            <v>2.1 ทุติยภูมิระดับต้น</v>
          </cell>
        </row>
        <row r="512">
          <cell r="A512" t="str">
            <v>12</v>
          </cell>
          <cell r="B512" t="str">
            <v>21002</v>
          </cell>
          <cell r="C512" t="str">
            <v>กระทรวงสาธารณสุข สำนักงานปลัดกระทรวงสาธารณสุข</v>
          </cell>
          <cell r="D512" t="str">
            <v>001108700</v>
          </cell>
          <cell r="E512" t="str">
            <v>11087</v>
          </cell>
          <cell r="F512" t="str">
            <v>รพช.สมเด็จ</v>
          </cell>
          <cell r="G512" t="str">
            <v>โรงพยาบาลชุมชนสมเด็จ</v>
          </cell>
          <cell r="H512" t="str">
            <v>46130102</v>
          </cell>
          <cell r="I512">
            <v>46</v>
          </cell>
          <cell r="J512" t="str">
            <v>จังหวัดกาฬสินธุ์</v>
          </cell>
          <cell r="K512">
            <v>4613</v>
          </cell>
          <cell r="L512" t="str">
            <v>สมเด็จ</v>
          </cell>
          <cell r="M512">
            <v>461301</v>
          </cell>
          <cell r="N512" t="str">
            <v>สมเด็จ</v>
          </cell>
          <cell r="O512" t="str">
            <v>ตะวันออกเฉียงเหนือ</v>
          </cell>
          <cell r="P512" t="str">
            <v>07</v>
          </cell>
          <cell r="Q512" t="str">
            <v>โรงพยาบาลชุมชน</v>
          </cell>
          <cell r="R512">
            <v>4</v>
          </cell>
          <cell r="S512">
            <v>60</v>
          </cell>
          <cell r="T512" t="str">
            <v>90</v>
          </cell>
          <cell r="U512" t="str">
            <v>22</v>
          </cell>
          <cell r="V512" t="str">
            <v>2.2 ทุติยภูมิระดับกลาง</v>
          </cell>
        </row>
        <row r="513">
          <cell r="A513" t="str">
            <v>12</v>
          </cell>
          <cell r="B513" t="str">
            <v>21002</v>
          </cell>
          <cell r="C513" t="str">
            <v>กระทรวงสาธารณสุข สำนักงานปลัดกระทรวงสาธารณสุข</v>
          </cell>
          <cell r="D513" t="str">
            <v>001108800</v>
          </cell>
          <cell r="E513" t="str">
            <v>11088</v>
          </cell>
          <cell r="F513" t="str">
            <v>รพช.ห้วยผึ้ง</v>
          </cell>
          <cell r="G513" t="str">
            <v>โรงพยาบาลชุมชนห้วยผึ้ง</v>
          </cell>
          <cell r="H513" t="str">
            <v>46140308</v>
          </cell>
          <cell r="I513">
            <v>46</v>
          </cell>
          <cell r="J513" t="str">
            <v>จังหวัดกาฬสินธุ์</v>
          </cell>
          <cell r="K513">
            <v>4614</v>
          </cell>
          <cell r="L513" t="str">
            <v>ห้วยผึ้ง</v>
          </cell>
          <cell r="M513">
            <v>461403</v>
          </cell>
          <cell r="N513" t="str">
            <v>นิคมห้วยผึ้ง</v>
          </cell>
          <cell r="O513" t="str">
            <v>ตะวันออกเฉียงเหนือ</v>
          </cell>
          <cell r="P513" t="str">
            <v>07</v>
          </cell>
          <cell r="Q513" t="str">
            <v>โรงพยาบาลชุมชน</v>
          </cell>
          <cell r="R513">
            <v>5</v>
          </cell>
          <cell r="S513">
            <v>30</v>
          </cell>
          <cell r="T513" t="str">
            <v>30</v>
          </cell>
          <cell r="U513" t="str">
            <v>21</v>
          </cell>
          <cell r="V513" t="str">
            <v>2.1 ทุติยภูมิระดับต้น</v>
          </cell>
        </row>
        <row r="514">
          <cell r="A514" t="str">
            <v>12</v>
          </cell>
          <cell r="B514" t="str">
            <v>21002</v>
          </cell>
          <cell r="C514" t="str">
            <v>กระทรวงสาธารณสุข สำนักงานปลัดกระทรวงสาธารณสุข</v>
          </cell>
          <cell r="D514" t="str">
            <v>001144900</v>
          </cell>
          <cell r="E514" t="str">
            <v>11449</v>
          </cell>
          <cell r="F514" t="str">
            <v>รพร.กุฉินารายณ์</v>
          </cell>
          <cell r="G514" t="str">
            <v>โรงพยาบาลสมเด็จพระยุพราชกุฉินารายณ์</v>
          </cell>
          <cell r="H514" t="str">
            <v>46050113</v>
          </cell>
          <cell r="I514">
            <v>46</v>
          </cell>
          <cell r="J514" t="str">
            <v>จังหวัดกาฬสินธุ์</v>
          </cell>
          <cell r="K514">
            <v>4605</v>
          </cell>
          <cell r="L514" t="str">
            <v>กุฉินารายณ์</v>
          </cell>
          <cell r="M514">
            <v>460501</v>
          </cell>
          <cell r="N514" t="str">
            <v>บัวขาว</v>
          </cell>
          <cell r="O514" t="str">
            <v>ตะวันออกเฉียงเหนือ</v>
          </cell>
          <cell r="P514" t="str">
            <v>07</v>
          </cell>
          <cell r="Q514" t="str">
            <v>โรงพยาบาลชุมชน</v>
          </cell>
          <cell r="R514">
            <v>4</v>
          </cell>
          <cell r="S514">
            <v>90</v>
          </cell>
          <cell r="T514" t="str">
            <v>90</v>
          </cell>
          <cell r="U514" t="str">
            <v>22</v>
          </cell>
          <cell r="V514" t="str">
            <v>2.2 ทุติยภูมิระดับกลาง</v>
          </cell>
        </row>
        <row r="515">
          <cell r="A515" t="str">
            <v>13</v>
          </cell>
          <cell r="B515" t="str">
            <v>21002</v>
          </cell>
          <cell r="C515" t="str">
            <v>กระทรวงสาธารณสุข สำนักงานปลัดกระทรวงสาธารณสุข</v>
          </cell>
          <cell r="D515" t="str">
            <v>001070000</v>
          </cell>
          <cell r="E515" t="str">
            <v>10700</v>
          </cell>
          <cell r="F515" t="str">
            <v>รพท.ศรีสะเกษ</v>
          </cell>
          <cell r="G515" t="str">
            <v>โรงพยาบาลทั่วไปศรีสะเกษ</v>
          </cell>
          <cell r="H515" t="str">
            <v>33010200</v>
          </cell>
          <cell r="I515">
            <v>33</v>
          </cell>
          <cell r="J515" t="str">
            <v>จังหวัดศรีสะเกษ</v>
          </cell>
          <cell r="K515">
            <v>3301</v>
          </cell>
          <cell r="L515" t="str">
            <v>เมืองศรีสะเกษ</v>
          </cell>
          <cell r="M515">
            <v>330102</v>
          </cell>
          <cell r="N515" t="str">
            <v>เมืองใต้</v>
          </cell>
          <cell r="O515" t="str">
            <v>ตะวันออกเฉียงเหนือ</v>
          </cell>
          <cell r="P515" t="str">
            <v>06</v>
          </cell>
          <cell r="Q515" t="str">
            <v>โรงพยาบาลทั่วไป</v>
          </cell>
          <cell r="R515">
            <v>2</v>
          </cell>
          <cell r="S515">
            <v>500</v>
          </cell>
          <cell r="T515" t="str">
            <v>506</v>
          </cell>
          <cell r="U515" t="str">
            <v>23</v>
          </cell>
          <cell r="V515" t="str">
            <v>2.3 ทุติยภูมิระดับสูง</v>
          </cell>
        </row>
        <row r="516">
          <cell r="A516" t="str">
            <v>13</v>
          </cell>
          <cell r="B516" t="str">
            <v>21002</v>
          </cell>
          <cell r="C516" t="str">
            <v>กระทรวงสาธารณสุข สำนักงานปลัดกระทรวงสาธารณสุข</v>
          </cell>
          <cell r="D516" t="str">
            <v>001092700</v>
          </cell>
          <cell r="E516" t="str">
            <v>10927</v>
          </cell>
          <cell r="F516" t="str">
            <v>รพช.ยางชุมน้อย</v>
          </cell>
          <cell r="G516" t="str">
            <v>โรงพยาบาลชุมชนยางชุมน้อย</v>
          </cell>
          <cell r="H516" t="str">
            <v>33020107</v>
          </cell>
          <cell r="I516">
            <v>33</v>
          </cell>
          <cell r="J516" t="str">
            <v>จังหวัดศรีสะเกษ</v>
          </cell>
          <cell r="K516">
            <v>3302</v>
          </cell>
          <cell r="L516" t="str">
            <v>ยางชุมน้อย</v>
          </cell>
          <cell r="M516">
            <v>330201</v>
          </cell>
          <cell r="N516" t="str">
            <v>ยางชุมน้อย</v>
          </cell>
          <cell r="O516" t="str">
            <v>ตะวันออกเฉียงเหนือ</v>
          </cell>
          <cell r="P516" t="str">
            <v>07</v>
          </cell>
          <cell r="Q516" t="str">
            <v>โรงพยาบาลชุมชน</v>
          </cell>
          <cell r="R516">
            <v>5</v>
          </cell>
          <cell r="S516">
            <v>30</v>
          </cell>
          <cell r="T516" t="str">
            <v>82</v>
          </cell>
          <cell r="U516" t="str">
            <v>21</v>
          </cell>
          <cell r="V516" t="str">
            <v>2.1 ทุติยภูมิระดับต้น</v>
          </cell>
        </row>
        <row r="517">
          <cell r="A517" t="str">
            <v>13</v>
          </cell>
          <cell r="B517" t="str">
            <v>21002</v>
          </cell>
          <cell r="C517" t="str">
            <v>กระทรวงสาธารณสุข สำนักงานปลัดกระทรวงสาธารณสุข</v>
          </cell>
          <cell r="D517" t="str">
            <v>001092800</v>
          </cell>
          <cell r="E517" t="str">
            <v>10928</v>
          </cell>
          <cell r="F517" t="str">
            <v>รพช.กันทรารมย์</v>
          </cell>
          <cell r="G517" t="str">
            <v>โรงพยาบาลชุมชนกันทรารมย์</v>
          </cell>
          <cell r="H517" t="str">
            <v>33030105</v>
          </cell>
          <cell r="I517">
            <v>33</v>
          </cell>
          <cell r="J517" t="str">
            <v>จังหวัดศรีสะเกษ</v>
          </cell>
          <cell r="K517">
            <v>3303</v>
          </cell>
          <cell r="L517" t="str">
            <v>กันทรารมย์</v>
          </cell>
          <cell r="M517">
            <v>330301</v>
          </cell>
          <cell r="N517" t="str">
            <v>ดูน</v>
          </cell>
          <cell r="O517" t="str">
            <v>ตะวันออกเฉียงเหนือ</v>
          </cell>
          <cell r="P517" t="str">
            <v>07</v>
          </cell>
          <cell r="Q517" t="str">
            <v>โรงพยาบาลชุมชน</v>
          </cell>
          <cell r="R517">
            <v>4</v>
          </cell>
          <cell r="S517">
            <v>80</v>
          </cell>
          <cell r="T517" t="str">
            <v>90</v>
          </cell>
          <cell r="U517" t="str">
            <v>22</v>
          </cell>
          <cell r="V517" t="str">
            <v>2.2 ทุติยภูมิระดับกลาง</v>
          </cell>
        </row>
        <row r="518">
          <cell r="A518" t="str">
            <v>13</v>
          </cell>
          <cell r="B518" t="str">
            <v>21002</v>
          </cell>
          <cell r="C518" t="str">
            <v>กระทรวงสาธารณสุข สำนักงานปลัดกระทรวงสาธารณสุข</v>
          </cell>
          <cell r="D518" t="str">
            <v>001092900</v>
          </cell>
          <cell r="E518" t="str">
            <v>10929</v>
          </cell>
          <cell r="F518" t="str">
            <v>รพช.กันทรลักษ์</v>
          </cell>
          <cell r="G518" t="str">
            <v>โรงพยาบาลชุมชนกันทรลักษ์</v>
          </cell>
          <cell r="H518" t="str">
            <v>33040605</v>
          </cell>
          <cell r="I518">
            <v>33</v>
          </cell>
          <cell r="J518" t="str">
            <v>จังหวัดศรีสะเกษ</v>
          </cell>
          <cell r="K518">
            <v>3304</v>
          </cell>
          <cell r="L518" t="str">
            <v>กันทรลักษ์</v>
          </cell>
          <cell r="M518">
            <v>330406</v>
          </cell>
          <cell r="N518" t="str">
            <v>น้ำอ้อม</v>
          </cell>
          <cell r="O518" t="str">
            <v>ตะวันออกเฉียงเหนือ</v>
          </cell>
          <cell r="P518" t="str">
            <v>07</v>
          </cell>
          <cell r="Q518" t="str">
            <v>โรงพยาบาลชุมชน</v>
          </cell>
          <cell r="R518">
            <v>4</v>
          </cell>
          <cell r="S518">
            <v>120</v>
          </cell>
          <cell r="T518" t="str">
            <v>120</v>
          </cell>
          <cell r="U518" t="str">
            <v>23</v>
          </cell>
          <cell r="V518" t="str">
            <v>2.3 ทุติยภูมิระดับสูง</v>
          </cell>
        </row>
        <row r="519">
          <cell r="A519" t="str">
            <v>13</v>
          </cell>
          <cell r="B519" t="str">
            <v>21002</v>
          </cell>
          <cell r="C519" t="str">
            <v>กระทรวงสาธารณสุข สำนักงานปลัดกระทรวงสาธารณสุข</v>
          </cell>
          <cell r="D519" t="str">
            <v>001093000</v>
          </cell>
          <cell r="E519" t="str">
            <v>10930</v>
          </cell>
          <cell r="F519" t="str">
            <v>รพช.ขุขันธ์</v>
          </cell>
          <cell r="G519" t="str">
            <v>โรงพยาบาลชุมชนขุขันธ์</v>
          </cell>
          <cell r="H519" t="str">
            <v>33050906</v>
          </cell>
          <cell r="I519">
            <v>33</v>
          </cell>
          <cell r="J519" t="str">
            <v>จังหวัดศรีสะเกษ</v>
          </cell>
          <cell r="K519">
            <v>3305</v>
          </cell>
          <cell r="L519" t="str">
            <v>ขุขันธ์</v>
          </cell>
          <cell r="M519">
            <v>330509</v>
          </cell>
          <cell r="N519" t="str">
            <v>ห้วยเหนือ</v>
          </cell>
          <cell r="O519" t="str">
            <v>ตะวันออกเฉียงเหนือ</v>
          </cell>
          <cell r="P519" t="str">
            <v>07</v>
          </cell>
          <cell r="Q519" t="str">
            <v>โรงพยาบาลชุมชน</v>
          </cell>
          <cell r="R519">
            <v>4</v>
          </cell>
          <cell r="S519">
            <v>90</v>
          </cell>
          <cell r="T519" t="str">
            <v>90</v>
          </cell>
        </row>
        <row r="520">
          <cell r="A520" t="str">
            <v>13</v>
          </cell>
          <cell r="B520" t="str">
            <v>21002</v>
          </cell>
          <cell r="C520" t="str">
            <v>กระทรวงสาธารณสุข สำนักงานปลัดกระทรวงสาธารณสุข</v>
          </cell>
          <cell r="D520" t="str">
            <v>001093100</v>
          </cell>
          <cell r="E520" t="str">
            <v>10931</v>
          </cell>
          <cell r="F520" t="str">
            <v>รพช.ไพรบึง</v>
          </cell>
          <cell r="G520" t="str">
            <v>โรงพยาบาลชุมชนไพรบึง</v>
          </cell>
          <cell r="H520" t="str">
            <v>33060120</v>
          </cell>
          <cell r="I520">
            <v>33</v>
          </cell>
          <cell r="J520" t="str">
            <v>จังหวัดศรีสะเกษ</v>
          </cell>
          <cell r="K520">
            <v>3306</v>
          </cell>
          <cell r="L520" t="str">
            <v>ไพรบึง</v>
          </cell>
          <cell r="M520">
            <v>330601</v>
          </cell>
          <cell r="N520" t="str">
            <v>ไพรบึง</v>
          </cell>
          <cell r="O520" t="str">
            <v>ตะวันออกเฉียงเหนือ</v>
          </cell>
          <cell r="P520" t="str">
            <v>07</v>
          </cell>
          <cell r="Q520" t="str">
            <v>โรงพยาบาลชุมชน</v>
          </cell>
          <cell r="R520">
            <v>5</v>
          </cell>
          <cell r="S520">
            <v>30</v>
          </cell>
          <cell r="T520" t="str">
            <v>30</v>
          </cell>
          <cell r="U520" t="str">
            <v>21</v>
          </cell>
          <cell r="V520" t="str">
            <v>2.1 ทุติยภูมิระดับต้น</v>
          </cell>
        </row>
        <row r="521">
          <cell r="A521" t="str">
            <v>13</v>
          </cell>
          <cell r="B521" t="str">
            <v>21002</v>
          </cell>
          <cell r="C521" t="str">
            <v>กระทรวงสาธารณสุข สำนักงานปลัดกระทรวงสาธารณสุข</v>
          </cell>
          <cell r="D521" t="str">
            <v>001093200</v>
          </cell>
          <cell r="E521" t="str">
            <v>10932</v>
          </cell>
          <cell r="F521" t="str">
            <v>รพช.ปรางค์กู่</v>
          </cell>
          <cell r="G521" t="str">
            <v>โรงพยาบาลชุมชนปรางค์กู่</v>
          </cell>
          <cell r="H521" t="str">
            <v>33070101</v>
          </cell>
          <cell r="I521">
            <v>33</v>
          </cell>
          <cell r="J521" t="str">
            <v>จังหวัดศรีสะเกษ</v>
          </cell>
          <cell r="K521">
            <v>3307</v>
          </cell>
          <cell r="L521" t="str">
            <v>ปรางค์กู่</v>
          </cell>
          <cell r="M521">
            <v>330701</v>
          </cell>
          <cell r="N521" t="str">
            <v>พิมาย</v>
          </cell>
          <cell r="O521" t="str">
            <v>ตะวันออกเฉียงเหนือ</v>
          </cell>
          <cell r="P521" t="str">
            <v>07</v>
          </cell>
          <cell r="Q521" t="str">
            <v>โรงพยาบาลชุมชน</v>
          </cell>
          <cell r="R521">
            <v>5</v>
          </cell>
          <cell r="S521">
            <v>30</v>
          </cell>
          <cell r="T521" t="str">
            <v>30</v>
          </cell>
          <cell r="U521" t="str">
            <v>21</v>
          </cell>
          <cell r="V521" t="str">
            <v>2.1 ทุติยภูมิระดับต้น</v>
          </cell>
        </row>
        <row r="522">
          <cell r="A522" t="str">
            <v>13</v>
          </cell>
          <cell r="B522" t="str">
            <v>21002</v>
          </cell>
          <cell r="C522" t="str">
            <v>กระทรวงสาธารณสุข สำนักงานปลัดกระทรวงสาธารณสุข</v>
          </cell>
          <cell r="D522" t="str">
            <v>001093300</v>
          </cell>
          <cell r="E522" t="str">
            <v>10933</v>
          </cell>
          <cell r="F522" t="str">
            <v>รพช.ขุนหาญ</v>
          </cell>
          <cell r="G522" t="str">
            <v>โรงพยาบาลชุมชนขุนหาญ</v>
          </cell>
          <cell r="H522" t="str">
            <v>33080106</v>
          </cell>
          <cell r="I522">
            <v>33</v>
          </cell>
          <cell r="J522" t="str">
            <v>จังหวัดศรีสะเกษ</v>
          </cell>
          <cell r="K522">
            <v>3308</v>
          </cell>
          <cell r="L522" t="str">
            <v>ขุนหาญ</v>
          </cell>
          <cell r="M522">
            <v>330801</v>
          </cell>
          <cell r="N522" t="str">
            <v>สิ</v>
          </cell>
          <cell r="O522" t="str">
            <v>ตะวันออกเฉียงเหนือ</v>
          </cell>
          <cell r="P522" t="str">
            <v>07</v>
          </cell>
          <cell r="Q522" t="str">
            <v>โรงพยาบาลชุมชน</v>
          </cell>
          <cell r="R522">
            <v>4</v>
          </cell>
          <cell r="S522">
            <v>90</v>
          </cell>
          <cell r="T522" t="str">
            <v>93</v>
          </cell>
          <cell r="U522" t="str">
            <v>22</v>
          </cell>
          <cell r="V522" t="str">
            <v>2.2 ทุติยภูมิระดับกลาง</v>
          </cell>
        </row>
        <row r="523">
          <cell r="A523" t="str">
            <v>13</v>
          </cell>
          <cell r="B523" t="str">
            <v>21002</v>
          </cell>
          <cell r="C523" t="str">
            <v>กระทรวงสาธารณสุข สำนักงานปลัดกระทรวงสาธารณสุข</v>
          </cell>
          <cell r="D523" t="str">
            <v>001093400</v>
          </cell>
          <cell r="E523" t="str">
            <v>10934</v>
          </cell>
          <cell r="F523" t="str">
            <v>รพช.ราษีไศล</v>
          </cell>
          <cell r="G523" t="str">
            <v>โรงพยาบาลชุมชนราษีไศล</v>
          </cell>
          <cell r="H523" t="str">
            <v>33090102</v>
          </cell>
          <cell r="I523">
            <v>33</v>
          </cell>
          <cell r="J523" t="str">
            <v>จังหวัดศรีสะเกษ</v>
          </cell>
          <cell r="K523">
            <v>3309</v>
          </cell>
          <cell r="L523" t="str">
            <v>ราษีไศล</v>
          </cell>
          <cell r="M523">
            <v>330901</v>
          </cell>
          <cell r="N523" t="str">
            <v>เมืองคง</v>
          </cell>
          <cell r="O523" t="str">
            <v>ตะวันออกเฉียงเหนือ</v>
          </cell>
          <cell r="P523" t="str">
            <v>07</v>
          </cell>
          <cell r="Q523" t="str">
            <v>โรงพยาบาลชุมชน</v>
          </cell>
          <cell r="R523">
            <v>4</v>
          </cell>
          <cell r="S523">
            <v>90</v>
          </cell>
          <cell r="T523" t="str">
            <v>104</v>
          </cell>
          <cell r="U523" t="str">
            <v>22</v>
          </cell>
          <cell r="V523" t="str">
            <v>2.2 ทุติยภูมิระดับกลาง</v>
          </cell>
        </row>
        <row r="524">
          <cell r="A524" t="str">
            <v>13</v>
          </cell>
          <cell r="B524" t="str">
            <v>21002</v>
          </cell>
          <cell r="C524" t="str">
            <v>กระทรวงสาธารณสุข สำนักงานปลัดกระทรวงสาธารณสุข</v>
          </cell>
          <cell r="D524" t="str">
            <v>001093500</v>
          </cell>
          <cell r="E524" t="str">
            <v>10935</v>
          </cell>
          <cell r="F524" t="str">
            <v>รพช.อุทุมพรพิสัย</v>
          </cell>
          <cell r="G524" t="str">
            <v>โรงพยาบาลชุมชนอุทุมพรพิสัย</v>
          </cell>
          <cell r="H524" t="str">
            <v>33100107</v>
          </cell>
          <cell r="I524">
            <v>33</v>
          </cell>
          <cell r="J524" t="str">
            <v>จังหวัดศรีสะเกษ</v>
          </cell>
          <cell r="K524">
            <v>3310</v>
          </cell>
          <cell r="L524" t="str">
            <v>อุทุมพรพิสัย</v>
          </cell>
          <cell r="M524">
            <v>331001</v>
          </cell>
          <cell r="N524" t="str">
            <v>กำแพง</v>
          </cell>
          <cell r="O524" t="str">
            <v>ตะวันออกเฉียงเหนือ</v>
          </cell>
          <cell r="P524" t="str">
            <v>07</v>
          </cell>
          <cell r="Q524" t="str">
            <v>โรงพยาบาลชุมชน</v>
          </cell>
          <cell r="R524">
            <v>4</v>
          </cell>
          <cell r="S524">
            <v>90</v>
          </cell>
          <cell r="T524" t="str">
            <v>90</v>
          </cell>
          <cell r="U524" t="str">
            <v>22</v>
          </cell>
          <cell r="V524" t="str">
            <v>2.2 ทุติยภูมิระดับกลาง</v>
          </cell>
        </row>
        <row r="525">
          <cell r="A525" t="str">
            <v>13</v>
          </cell>
          <cell r="B525" t="str">
            <v>21002</v>
          </cell>
          <cell r="C525" t="str">
            <v>กระทรวงสาธารณสุข สำนักงานปลัดกระทรวงสาธารณสุข</v>
          </cell>
          <cell r="D525" t="str">
            <v>001093600</v>
          </cell>
          <cell r="E525" t="str">
            <v>10936</v>
          </cell>
          <cell r="F525" t="str">
            <v>รพช.บึงบูรพ์</v>
          </cell>
          <cell r="G525" t="str">
            <v>โรงพยาบาลชุมชนบึงบูรพ์</v>
          </cell>
          <cell r="H525" t="str">
            <v>33110202</v>
          </cell>
          <cell r="I525">
            <v>33</v>
          </cell>
          <cell r="J525" t="str">
            <v>จังหวัดศรีสะเกษ</v>
          </cell>
          <cell r="K525">
            <v>3311</v>
          </cell>
          <cell r="L525" t="str">
            <v>บึงบูรพ์</v>
          </cell>
          <cell r="M525">
            <v>331102</v>
          </cell>
          <cell r="N525" t="str">
            <v>บึงบูรพ์</v>
          </cell>
          <cell r="O525" t="str">
            <v>ตะวันออกเฉียงเหนือ</v>
          </cell>
          <cell r="P525" t="str">
            <v>07</v>
          </cell>
          <cell r="Q525" t="str">
            <v>โรงพยาบาลชุมชน</v>
          </cell>
          <cell r="R525">
            <v>5</v>
          </cell>
          <cell r="S525">
            <v>30</v>
          </cell>
          <cell r="T525" t="str">
            <v>30</v>
          </cell>
          <cell r="U525" t="str">
            <v>21</v>
          </cell>
          <cell r="V525" t="str">
            <v>2.1 ทุติยภูมิระดับต้น</v>
          </cell>
        </row>
        <row r="526">
          <cell r="A526" t="str">
            <v>13</v>
          </cell>
          <cell r="B526" t="str">
            <v>21002</v>
          </cell>
          <cell r="C526" t="str">
            <v>กระทรวงสาธารณสุข สำนักงานปลัดกระทรวงสาธารณสุข</v>
          </cell>
          <cell r="D526" t="str">
            <v>001093700</v>
          </cell>
          <cell r="E526" t="str">
            <v>10937</v>
          </cell>
          <cell r="F526" t="str">
            <v>รพช.ห้วยทับทัน</v>
          </cell>
          <cell r="G526" t="str">
            <v>โรงพยาบาลชุมชนห้วยทับทัน</v>
          </cell>
          <cell r="H526" t="str">
            <v>33120111</v>
          </cell>
          <cell r="I526">
            <v>33</v>
          </cell>
          <cell r="J526" t="str">
            <v>จังหวัดศรีสะเกษ</v>
          </cell>
          <cell r="K526">
            <v>3312</v>
          </cell>
          <cell r="L526" t="str">
            <v>ห้วยทับทัน</v>
          </cell>
          <cell r="M526">
            <v>331201</v>
          </cell>
          <cell r="N526" t="str">
            <v>ห้วยทับทัน</v>
          </cell>
          <cell r="O526" t="str">
            <v>ตะวันออกเฉียงเหนือ</v>
          </cell>
          <cell r="P526" t="str">
            <v>07</v>
          </cell>
          <cell r="Q526" t="str">
            <v>โรงพยาบาลชุมชน</v>
          </cell>
          <cell r="R526">
            <v>5</v>
          </cell>
          <cell r="S526">
            <v>30</v>
          </cell>
          <cell r="T526" t="str">
            <v>30</v>
          </cell>
          <cell r="U526" t="str">
            <v>21</v>
          </cell>
          <cell r="V526" t="str">
            <v>2.1 ทุติยภูมิระดับต้น</v>
          </cell>
        </row>
        <row r="527">
          <cell r="A527" t="str">
            <v>13</v>
          </cell>
          <cell r="B527" t="str">
            <v>21002</v>
          </cell>
          <cell r="C527" t="str">
            <v>กระทรวงสาธารณสุข สำนักงานปลัดกระทรวงสาธารณสุข</v>
          </cell>
          <cell r="D527" t="str">
            <v>001093800</v>
          </cell>
          <cell r="E527" t="str">
            <v>10938</v>
          </cell>
          <cell r="F527" t="str">
            <v>รพช.โนนคูณ</v>
          </cell>
          <cell r="G527" t="str">
            <v>โรงพยาบาลชุมชนโนนคูณ</v>
          </cell>
          <cell r="H527" t="str">
            <v>33130104</v>
          </cell>
          <cell r="I527">
            <v>33</v>
          </cell>
          <cell r="J527" t="str">
            <v>จังหวัดศรีสะเกษ</v>
          </cell>
          <cell r="K527">
            <v>3313</v>
          </cell>
          <cell r="L527" t="str">
            <v>โนนคูณ</v>
          </cell>
          <cell r="M527">
            <v>331301</v>
          </cell>
          <cell r="N527" t="str">
            <v>โนนค้อ</v>
          </cell>
          <cell r="O527" t="str">
            <v>ตะวันออกเฉียงเหนือ</v>
          </cell>
          <cell r="P527" t="str">
            <v>07</v>
          </cell>
          <cell r="Q527" t="str">
            <v>โรงพยาบาลชุมชน</v>
          </cell>
          <cell r="R527">
            <v>5</v>
          </cell>
          <cell r="S527">
            <v>30</v>
          </cell>
          <cell r="T527" t="str">
            <v>30</v>
          </cell>
          <cell r="U527" t="str">
            <v>21</v>
          </cell>
          <cell r="V527" t="str">
            <v>2.1 ทุติยภูมิระดับต้น</v>
          </cell>
        </row>
        <row r="528">
          <cell r="A528" t="str">
            <v>13</v>
          </cell>
          <cell r="B528" t="str">
            <v>21002</v>
          </cell>
          <cell r="C528" t="str">
            <v>กระทรวงสาธารณสุข สำนักงานปลัดกระทรวงสาธารณสุข</v>
          </cell>
          <cell r="D528" t="str">
            <v>001093900</v>
          </cell>
          <cell r="E528" t="str">
            <v>10939</v>
          </cell>
          <cell r="F528" t="str">
            <v>รพช.ศรีรัตนะ</v>
          </cell>
          <cell r="G528" t="str">
            <v>โรงพยาบาลชุมชนศรีรัตนะ</v>
          </cell>
          <cell r="H528" t="str">
            <v>33140104</v>
          </cell>
          <cell r="I528">
            <v>33</v>
          </cell>
          <cell r="J528" t="str">
            <v>จังหวัดศรีสะเกษ</v>
          </cell>
          <cell r="K528">
            <v>3314</v>
          </cell>
          <cell r="L528" t="str">
            <v>ศรีรัตนะ</v>
          </cell>
          <cell r="M528">
            <v>331401</v>
          </cell>
          <cell r="N528" t="str">
            <v>ศรีแก้ว</v>
          </cell>
          <cell r="O528" t="str">
            <v>ตะวันออกเฉียงเหนือ</v>
          </cell>
          <cell r="P528" t="str">
            <v>07</v>
          </cell>
          <cell r="Q528" t="str">
            <v>โรงพยาบาลชุมชน</v>
          </cell>
          <cell r="R528">
            <v>5</v>
          </cell>
          <cell r="S528">
            <v>30</v>
          </cell>
          <cell r="T528" t="str">
            <v>30</v>
          </cell>
          <cell r="U528" t="str">
            <v>21</v>
          </cell>
          <cell r="V528" t="str">
            <v>2.1 ทุติยภูมิระดับต้น</v>
          </cell>
        </row>
        <row r="529">
          <cell r="A529" t="str">
            <v>13</v>
          </cell>
          <cell r="B529" t="str">
            <v>21002</v>
          </cell>
          <cell r="C529" t="str">
            <v>กระทรวงสาธารณสุข สำนักงานปลัดกระทรวงสาธารณสุข</v>
          </cell>
          <cell r="D529" t="str">
            <v>001094000</v>
          </cell>
          <cell r="E529" t="str">
            <v>10940</v>
          </cell>
          <cell r="F529" t="str">
            <v>รพช.วังหิน</v>
          </cell>
          <cell r="G529" t="str">
            <v>โรงพยาบาลชุมชนวังหิน</v>
          </cell>
          <cell r="H529" t="str">
            <v>33160104</v>
          </cell>
          <cell r="I529">
            <v>33</v>
          </cell>
          <cell r="J529" t="str">
            <v>จังหวัดศรีสะเกษ</v>
          </cell>
          <cell r="K529">
            <v>3316</v>
          </cell>
          <cell r="L529" t="str">
            <v>วังหิน</v>
          </cell>
          <cell r="M529">
            <v>331601</v>
          </cell>
          <cell r="N529" t="str">
            <v>บุสูง</v>
          </cell>
          <cell r="O529" t="str">
            <v>ตะวันออกเฉียงเหนือ</v>
          </cell>
          <cell r="P529" t="str">
            <v>07</v>
          </cell>
          <cell r="Q529" t="str">
            <v>โรงพยาบาลชุมชน</v>
          </cell>
          <cell r="R529">
            <v>5</v>
          </cell>
          <cell r="S529">
            <v>30</v>
          </cell>
          <cell r="T529" t="str">
            <v>30</v>
          </cell>
          <cell r="U529" t="str">
            <v>21</v>
          </cell>
          <cell r="V529" t="str">
            <v>2.1 ทุติยภูมิระดับต้น</v>
          </cell>
        </row>
        <row r="530">
          <cell r="A530" t="str">
            <v>13</v>
          </cell>
          <cell r="B530" t="str">
            <v>21002</v>
          </cell>
          <cell r="C530" t="str">
            <v>กระทรวงสาธารณสุข สำนักงานปลัดกระทรวงสาธารณสุข</v>
          </cell>
          <cell r="D530" t="str">
            <v>001094100</v>
          </cell>
          <cell r="E530" t="str">
            <v>10941</v>
          </cell>
          <cell r="F530" t="str">
            <v>รพช.น้ำเกลี้ยง</v>
          </cell>
          <cell r="G530" t="str">
            <v>โรงพยาบาลชุมชนน้ำเกลี้ยง</v>
          </cell>
          <cell r="H530" t="str">
            <v>33150105</v>
          </cell>
          <cell r="I530">
            <v>33</v>
          </cell>
          <cell r="J530" t="str">
            <v>จังหวัดศรีสะเกษ</v>
          </cell>
          <cell r="K530">
            <v>3315</v>
          </cell>
          <cell r="L530" t="str">
            <v>น้ำเกลี้ยง</v>
          </cell>
          <cell r="M530">
            <v>331501</v>
          </cell>
          <cell r="N530" t="str">
            <v>น้ำเกลี้ยง</v>
          </cell>
          <cell r="O530" t="str">
            <v>ตะวันออกเฉียงเหนือ</v>
          </cell>
          <cell r="P530" t="str">
            <v>07</v>
          </cell>
          <cell r="Q530" t="str">
            <v>โรงพยาบาลชุมชน</v>
          </cell>
          <cell r="R530">
            <v>5</v>
          </cell>
          <cell r="S530">
            <v>30</v>
          </cell>
          <cell r="T530" t="str">
            <v>30</v>
          </cell>
          <cell r="U530" t="str">
            <v>21</v>
          </cell>
          <cell r="V530" t="str">
            <v>2.1 ทุติยภูมิระดับต้น</v>
          </cell>
        </row>
        <row r="531">
          <cell r="A531" t="str">
            <v>13</v>
          </cell>
          <cell r="B531" t="str">
            <v>21002</v>
          </cell>
          <cell r="C531" t="str">
            <v>กระทรวงสาธารณสุข สำนักงานปลัดกระทรวงสาธารณสุข</v>
          </cell>
          <cell r="D531" t="str">
            <v>001094200</v>
          </cell>
          <cell r="E531" t="str">
            <v>10942</v>
          </cell>
          <cell r="F531" t="str">
            <v>รพช.ภูสิงห์</v>
          </cell>
          <cell r="G531" t="str">
            <v>โรงพยาบาลชุมชนภูสิงห์</v>
          </cell>
          <cell r="H531" t="str">
            <v>33170311</v>
          </cell>
          <cell r="I531">
            <v>33</v>
          </cell>
          <cell r="J531" t="str">
            <v>จังหวัดศรีสะเกษ</v>
          </cell>
          <cell r="K531">
            <v>3317</v>
          </cell>
          <cell r="L531" t="str">
            <v>ภูสิงห์</v>
          </cell>
          <cell r="M531">
            <v>331703</v>
          </cell>
          <cell r="N531" t="str">
            <v>ห้วยตึ๊กชู</v>
          </cell>
          <cell r="O531" t="str">
            <v>ตะวันออกเฉียงเหนือ</v>
          </cell>
          <cell r="P531" t="str">
            <v>07</v>
          </cell>
          <cell r="Q531" t="str">
            <v>โรงพยาบาลชุมชน</v>
          </cell>
          <cell r="R531">
            <v>5</v>
          </cell>
          <cell r="S531">
            <v>30</v>
          </cell>
          <cell r="T531" t="str">
            <v>30</v>
          </cell>
          <cell r="U531" t="str">
            <v>21</v>
          </cell>
          <cell r="V531" t="str">
            <v>2.1 ทุติยภูมิระดับต้น</v>
          </cell>
        </row>
        <row r="532">
          <cell r="A532" t="str">
            <v>13</v>
          </cell>
          <cell r="B532" t="str">
            <v>21002</v>
          </cell>
          <cell r="C532" t="str">
            <v>กระทรวงสาธารณสุข สำนักงานปลัดกระทรวงสาธารณสุข</v>
          </cell>
          <cell r="D532" t="str">
            <v>001094300</v>
          </cell>
          <cell r="E532" t="str">
            <v>10943</v>
          </cell>
          <cell r="F532" t="str">
            <v>รพช.เมืองจันทร์</v>
          </cell>
          <cell r="G532" t="str">
            <v>โรงพยาบาลชุมชนเมืองจันทร์</v>
          </cell>
          <cell r="H532" t="str">
            <v>33180304</v>
          </cell>
          <cell r="I532">
            <v>33</v>
          </cell>
          <cell r="J532" t="str">
            <v>จังหวัดศรีสะเกษ</v>
          </cell>
          <cell r="K532">
            <v>3318</v>
          </cell>
          <cell r="L532" t="str">
            <v>เมืองจันทร์</v>
          </cell>
          <cell r="M532">
            <v>331803</v>
          </cell>
          <cell r="N532" t="str">
            <v>หนองใหญ่</v>
          </cell>
          <cell r="O532" t="str">
            <v>ตะวันออกเฉียงเหนือ</v>
          </cell>
          <cell r="P532" t="str">
            <v>07</v>
          </cell>
          <cell r="Q532" t="str">
            <v>โรงพยาบาลชุมชน</v>
          </cell>
          <cell r="R532">
            <v>5</v>
          </cell>
          <cell r="S532">
            <v>10</v>
          </cell>
          <cell r="T532" t="str">
            <v>10</v>
          </cell>
          <cell r="U532" t="str">
            <v>21</v>
          </cell>
          <cell r="V532" t="str">
            <v>2.1 ทุติยภูมิระดับต้น</v>
          </cell>
        </row>
        <row r="533">
          <cell r="A533" t="str">
            <v>13</v>
          </cell>
          <cell r="B533" t="str">
            <v>21002</v>
          </cell>
          <cell r="C533" t="str">
            <v>กระทรวงสาธารณสุข สำนักงานปลัดกระทรวงสาธารณสุข</v>
          </cell>
          <cell r="D533" t="str">
            <v>002312500</v>
          </cell>
          <cell r="E533" t="str">
            <v>23125</v>
          </cell>
          <cell r="F533" t="str">
            <v>รพช.เบญจลักษ์เฉลิมพระเกียรติ 80 พรรษา</v>
          </cell>
          <cell r="G533" t="str">
            <v>โรงพยาบาลชุมชนเบญจลักษ์เฉลิมพระเกียรติ 80 พรรษา</v>
          </cell>
          <cell r="H533" t="str">
            <v>33190107</v>
          </cell>
          <cell r="I533">
            <v>33</v>
          </cell>
          <cell r="J533" t="str">
            <v>จังหวัดศรีสะเกษ</v>
          </cell>
          <cell r="K533">
            <v>3319</v>
          </cell>
          <cell r="L533" t="str">
            <v>เบญจลักษ์</v>
          </cell>
          <cell r="M533">
            <v>331901</v>
          </cell>
          <cell r="N533" t="str">
            <v>เสียว</v>
          </cell>
          <cell r="O533" t="str">
            <v>ตะวันออกเฉียงเหนือ</v>
          </cell>
          <cell r="P533" t="str">
            <v>07</v>
          </cell>
          <cell r="Q533" t="str">
            <v>โรงพยาบาลชุมชน</v>
          </cell>
          <cell r="R533">
            <v>5</v>
          </cell>
          <cell r="S533">
            <v>30</v>
          </cell>
          <cell r="T533" t="str">
            <v>30</v>
          </cell>
          <cell r="U533" t="str">
            <v>21</v>
          </cell>
          <cell r="V533" t="str">
            <v>2.1 ทุติยภูมิระดับต้น</v>
          </cell>
        </row>
        <row r="534">
          <cell r="A534" t="str">
            <v>13</v>
          </cell>
          <cell r="B534" t="str">
            <v>21002</v>
          </cell>
          <cell r="C534" t="str">
            <v>กระทรวงสาธารณสุข สำนักงานปลัดกระทรวงสาธารณสุข</v>
          </cell>
          <cell r="D534" t="str">
            <v>001066900</v>
          </cell>
          <cell r="E534" t="str">
            <v>10669</v>
          </cell>
          <cell r="F534" t="str">
            <v>รพศ.สรรพสิทธิประสงค์</v>
          </cell>
          <cell r="G534" t="str">
            <v>โรงพยาบาลศูนย์สรรพสิทธิประสงค์</v>
          </cell>
          <cell r="H534" t="str">
            <v>34010110</v>
          </cell>
          <cell r="I534">
            <v>34</v>
          </cell>
          <cell r="J534" t="str">
            <v>จังหวัดอุบลราชธานี</v>
          </cell>
          <cell r="K534">
            <v>3401</v>
          </cell>
          <cell r="L534" t="str">
            <v>เมืองอุบลราชธานี</v>
          </cell>
          <cell r="M534">
            <v>340101</v>
          </cell>
          <cell r="N534" t="str">
            <v>ในเมือง</v>
          </cell>
          <cell r="O534" t="str">
            <v>ตะวันออกเฉียงเหนือ</v>
          </cell>
          <cell r="P534" t="str">
            <v>05</v>
          </cell>
          <cell r="Q534" t="str">
            <v>โรงพยาบาลศูนย์</v>
          </cell>
          <cell r="R534">
            <v>1</v>
          </cell>
          <cell r="S534">
            <v>1000</v>
          </cell>
          <cell r="T534" t="str">
            <v>1000</v>
          </cell>
          <cell r="U534" t="str">
            <v>31</v>
          </cell>
          <cell r="V534" t="str">
            <v>3.1 ตติยภูมิ</v>
          </cell>
        </row>
        <row r="535">
          <cell r="A535" t="str">
            <v>13</v>
          </cell>
          <cell r="B535" t="str">
            <v>21002</v>
          </cell>
          <cell r="C535" t="str">
            <v>กระทรวงสาธารณสุข สำนักงานปลัดกระทรวงสาธารณสุข</v>
          </cell>
          <cell r="D535" t="str">
            <v>001094400</v>
          </cell>
          <cell r="E535" t="str">
            <v>10944</v>
          </cell>
          <cell r="F535" t="str">
            <v>รพช.ศรีเมืองใหม่</v>
          </cell>
          <cell r="G535" t="str">
            <v>โรงพยาบาลชุมชนศรีเมืองใหม่</v>
          </cell>
          <cell r="H535" t="str">
            <v>34020115</v>
          </cell>
          <cell r="I535">
            <v>34</v>
          </cell>
          <cell r="J535" t="str">
            <v>จังหวัดอุบลราชธานี</v>
          </cell>
          <cell r="K535">
            <v>3402</v>
          </cell>
          <cell r="L535" t="str">
            <v>ศรีเมืองใหม่</v>
          </cell>
          <cell r="M535">
            <v>340201</v>
          </cell>
          <cell r="N535" t="str">
            <v>นาคำ</v>
          </cell>
          <cell r="O535" t="str">
            <v>ตะวันออกเฉียงเหนือ</v>
          </cell>
          <cell r="P535" t="str">
            <v>07</v>
          </cell>
          <cell r="Q535" t="str">
            <v>โรงพยาบาลชุมชน</v>
          </cell>
          <cell r="R535">
            <v>4</v>
          </cell>
          <cell r="S535">
            <v>60</v>
          </cell>
          <cell r="T535" t="str">
            <v>60</v>
          </cell>
          <cell r="U535" t="str">
            <v>21</v>
          </cell>
          <cell r="V535" t="str">
            <v>2.1 ทุติยภูมิระดับต้น</v>
          </cell>
        </row>
        <row r="536">
          <cell r="A536" t="str">
            <v>13</v>
          </cell>
          <cell r="B536" t="str">
            <v>21002</v>
          </cell>
          <cell r="C536" t="str">
            <v>กระทรวงสาธารณสุข สำนักงานปลัดกระทรวงสาธารณสุข</v>
          </cell>
          <cell r="D536" t="str">
            <v>001094500</v>
          </cell>
          <cell r="E536" t="str">
            <v>10945</v>
          </cell>
          <cell r="F536" t="str">
            <v>รพช.โขงเจียม</v>
          </cell>
          <cell r="G536" t="str">
            <v>โรงพยาบาลชุมชนโขงเจียม</v>
          </cell>
          <cell r="H536" t="str">
            <v>34030102</v>
          </cell>
          <cell r="I536">
            <v>34</v>
          </cell>
          <cell r="J536" t="str">
            <v>จังหวัดอุบลราชธานี</v>
          </cell>
          <cell r="K536">
            <v>3403</v>
          </cell>
          <cell r="L536" t="str">
            <v>โขงเจียม</v>
          </cell>
          <cell r="M536">
            <v>340301</v>
          </cell>
          <cell r="N536" t="str">
            <v>โขงเจียม</v>
          </cell>
          <cell r="O536" t="str">
            <v>ตะวันออกเฉียงเหนือ</v>
          </cell>
          <cell r="P536" t="str">
            <v>07</v>
          </cell>
          <cell r="Q536" t="str">
            <v>โรงพยาบาลชุมชน</v>
          </cell>
          <cell r="R536">
            <v>5</v>
          </cell>
          <cell r="S536">
            <v>30</v>
          </cell>
          <cell r="T536" t="str">
            <v>30</v>
          </cell>
          <cell r="U536" t="str">
            <v>21</v>
          </cell>
          <cell r="V536" t="str">
            <v>2.1 ทุติยภูมิระดับต้น</v>
          </cell>
        </row>
        <row r="537">
          <cell r="A537" t="str">
            <v>13</v>
          </cell>
          <cell r="B537" t="str">
            <v>21002</v>
          </cell>
          <cell r="C537" t="str">
            <v>กระทรวงสาธารณสุข สำนักงานปลัดกระทรวงสาธารณสุข</v>
          </cell>
          <cell r="D537" t="str">
            <v>001094600</v>
          </cell>
          <cell r="E537" t="str">
            <v>10946</v>
          </cell>
          <cell r="F537" t="str">
            <v>รพช.เขื่องใน</v>
          </cell>
          <cell r="G537" t="str">
            <v>โรงพยาบาลชุมชนเขื่องใน</v>
          </cell>
          <cell r="H537" t="str">
            <v>34040106</v>
          </cell>
          <cell r="I537">
            <v>34</v>
          </cell>
          <cell r="J537" t="str">
            <v>จังหวัดอุบลราชธานี</v>
          </cell>
          <cell r="K537">
            <v>3404</v>
          </cell>
          <cell r="L537" t="str">
            <v>เขื่องใน</v>
          </cell>
          <cell r="M537">
            <v>340401</v>
          </cell>
          <cell r="N537" t="str">
            <v>เขื่องใน</v>
          </cell>
          <cell r="O537" t="str">
            <v>ตะวันออกเฉียงเหนือ</v>
          </cell>
          <cell r="P537" t="str">
            <v>07</v>
          </cell>
          <cell r="Q537" t="str">
            <v>โรงพยาบาลชุมชน</v>
          </cell>
          <cell r="R537">
            <v>4</v>
          </cell>
          <cell r="S537">
            <v>60</v>
          </cell>
          <cell r="T537" t="str">
            <v>60</v>
          </cell>
          <cell r="U537" t="str">
            <v>21</v>
          </cell>
          <cell r="V537" t="str">
            <v>2.1 ทุติยภูมิระดับต้น</v>
          </cell>
        </row>
        <row r="538">
          <cell r="A538" t="str">
            <v>13</v>
          </cell>
          <cell r="B538" t="str">
            <v>21002</v>
          </cell>
          <cell r="C538" t="str">
            <v>กระทรวงสาธารณสุข สำนักงานปลัดกระทรวงสาธารณสุข</v>
          </cell>
          <cell r="D538" t="str">
            <v>001094700</v>
          </cell>
          <cell r="E538" t="str">
            <v>10947</v>
          </cell>
          <cell r="F538" t="str">
            <v>รพช.เขมราฐ</v>
          </cell>
          <cell r="G538" t="str">
            <v>โรงพยาบาลชุมชนเขมราฐ</v>
          </cell>
          <cell r="H538" t="str">
            <v>34050107</v>
          </cell>
          <cell r="I538">
            <v>34</v>
          </cell>
          <cell r="J538" t="str">
            <v>จังหวัดอุบลราชธานี</v>
          </cell>
          <cell r="K538">
            <v>3405</v>
          </cell>
          <cell r="L538" t="str">
            <v>เขมราฐ</v>
          </cell>
          <cell r="M538">
            <v>340501</v>
          </cell>
          <cell r="N538" t="str">
            <v>เขมราฐ</v>
          </cell>
          <cell r="O538" t="str">
            <v>ตะวันออกเฉียงเหนือ</v>
          </cell>
          <cell r="P538" t="str">
            <v>07</v>
          </cell>
          <cell r="Q538" t="str">
            <v>โรงพยาบาลชุมชน</v>
          </cell>
          <cell r="R538">
            <v>4</v>
          </cell>
          <cell r="S538">
            <v>60</v>
          </cell>
          <cell r="T538" t="str">
            <v>60</v>
          </cell>
          <cell r="U538" t="str">
            <v>21</v>
          </cell>
          <cell r="V538" t="str">
            <v>2.1 ทุติยภูมิระดับต้น</v>
          </cell>
        </row>
        <row r="539">
          <cell r="A539" t="str">
            <v>13</v>
          </cell>
          <cell r="B539" t="str">
            <v>21002</v>
          </cell>
          <cell r="C539" t="str">
            <v>กระทรวงสาธารณสุข สำนักงานปลัดกระทรวงสาธารณสุข</v>
          </cell>
          <cell r="D539" t="str">
            <v>001094800</v>
          </cell>
          <cell r="E539" t="str">
            <v>10948</v>
          </cell>
          <cell r="F539" t="str">
            <v>รพช.นาจะหลวย</v>
          </cell>
          <cell r="G539" t="str">
            <v>โรงพยาบาลชุมชนนาจะหลวย</v>
          </cell>
          <cell r="H539" t="str">
            <v>34080111</v>
          </cell>
          <cell r="I539">
            <v>34</v>
          </cell>
          <cell r="J539" t="str">
            <v>จังหวัดอุบลราชธานี</v>
          </cell>
          <cell r="K539">
            <v>3408</v>
          </cell>
          <cell r="L539" t="str">
            <v>นาจะหลวย</v>
          </cell>
          <cell r="M539">
            <v>340801</v>
          </cell>
          <cell r="N539" t="str">
            <v>นาจะหลวย</v>
          </cell>
          <cell r="O539" t="str">
            <v>ตะวันออกเฉียงเหนือ</v>
          </cell>
          <cell r="P539" t="str">
            <v>07</v>
          </cell>
          <cell r="Q539" t="str">
            <v>โรงพยาบาลชุมชน</v>
          </cell>
          <cell r="R539">
            <v>5</v>
          </cell>
          <cell r="S539">
            <v>30</v>
          </cell>
          <cell r="T539" t="str">
            <v>30</v>
          </cell>
          <cell r="U539" t="str">
            <v>21</v>
          </cell>
          <cell r="V539" t="str">
            <v>2.1 ทุติยภูมิระดับต้น</v>
          </cell>
        </row>
        <row r="540">
          <cell r="A540" t="str">
            <v>13</v>
          </cell>
          <cell r="B540" t="str">
            <v>21002</v>
          </cell>
          <cell r="C540" t="str">
            <v>กระทรวงสาธารณสุข สำนักงานปลัดกระทรวงสาธารณสุข</v>
          </cell>
          <cell r="D540" t="str">
            <v>001094900</v>
          </cell>
          <cell r="E540" t="str">
            <v>10949</v>
          </cell>
          <cell r="F540" t="str">
            <v>รพช.น้ำยืน</v>
          </cell>
          <cell r="G540" t="str">
            <v>โรงพยาบาลชุมชนน้ำยืน</v>
          </cell>
          <cell r="H540" t="str">
            <v>34090712</v>
          </cell>
          <cell r="I540">
            <v>34</v>
          </cell>
          <cell r="J540" t="str">
            <v>จังหวัดอุบลราชธานี</v>
          </cell>
          <cell r="K540">
            <v>3409</v>
          </cell>
          <cell r="L540" t="str">
            <v>น้ำยืน</v>
          </cell>
          <cell r="M540">
            <v>340907</v>
          </cell>
          <cell r="N540" t="str">
            <v>สีวิเชียร</v>
          </cell>
          <cell r="O540" t="str">
            <v>ตะวันออกเฉียงเหนือ</v>
          </cell>
          <cell r="P540" t="str">
            <v>07</v>
          </cell>
          <cell r="Q540" t="str">
            <v>โรงพยาบาลชุมชน</v>
          </cell>
          <cell r="R540">
            <v>5</v>
          </cell>
          <cell r="S540">
            <v>30</v>
          </cell>
          <cell r="T540" t="str">
            <v>30</v>
          </cell>
          <cell r="U540" t="str">
            <v>21</v>
          </cell>
          <cell r="V540" t="str">
            <v>2.1 ทุติยภูมิระดับต้น</v>
          </cell>
        </row>
        <row r="541">
          <cell r="A541" t="str">
            <v>13</v>
          </cell>
          <cell r="B541" t="str">
            <v>21002</v>
          </cell>
          <cell r="C541" t="str">
            <v>กระทรวงสาธารณสุข สำนักงานปลัดกระทรวงสาธารณสุข</v>
          </cell>
          <cell r="D541" t="str">
            <v>001095000</v>
          </cell>
          <cell r="E541" t="str">
            <v>10950</v>
          </cell>
          <cell r="F541" t="str">
            <v>รพช.บุณฑริก</v>
          </cell>
          <cell r="G541" t="str">
            <v>โรงพยาบาลชุมชนบุณฑริก</v>
          </cell>
          <cell r="H541" t="str">
            <v>34100101</v>
          </cell>
          <cell r="I541">
            <v>34</v>
          </cell>
          <cell r="J541" t="str">
            <v>จังหวัดอุบลราชธานี</v>
          </cell>
          <cell r="K541">
            <v>3410</v>
          </cell>
          <cell r="L541" t="str">
            <v>บุณฑริก</v>
          </cell>
          <cell r="M541">
            <v>341001</v>
          </cell>
          <cell r="N541" t="str">
            <v>โพนงาม</v>
          </cell>
          <cell r="O541" t="str">
            <v>ตะวันออกเฉียงเหนือ</v>
          </cell>
          <cell r="P541" t="str">
            <v>07</v>
          </cell>
          <cell r="Q541" t="str">
            <v>โรงพยาบาลชุมชน</v>
          </cell>
          <cell r="R541">
            <v>5</v>
          </cell>
          <cell r="S541">
            <v>30</v>
          </cell>
          <cell r="T541" t="str">
            <v>30</v>
          </cell>
          <cell r="U541" t="str">
            <v>21</v>
          </cell>
          <cell r="V541" t="str">
            <v>2.1 ทุติยภูมิระดับต้น</v>
          </cell>
        </row>
        <row r="542">
          <cell r="A542" t="str">
            <v>13</v>
          </cell>
          <cell r="B542" t="str">
            <v>21002</v>
          </cell>
          <cell r="C542" t="str">
            <v>กระทรวงสาธารณสุข สำนักงานปลัดกระทรวงสาธารณสุข</v>
          </cell>
          <cell r="D542" t="str">
            <v>001095100</v>
          </cell>
          <cell r="E542" t="str">
            <v>10951</v>
          </cell>
          <cell r="F542" t="str">
            <v>รพช.ตระการพืชผล</v>
          </cell>
          <cell r="G542" t="str">
            <v>โรงพยาบาลชุมชนตระการพืชผล</v>
          </cell>
          <cell r="H542" t="str">
            <v>34110108</v>
          </cell>
          <cell r="I542">
            <v>34</v>
          </cell>
          <cell r="J542" t="str">
            <v>จังหวัดอุบลราชธานี</v>
          </cell>
          <cell r="K542">
            <v>3411</v>
          </cell>
          <cell r="L542" t="str">
            <v>ตระการพืชผล</v>
          </cell>
          <cell r="M542">
            <v>341101</v>
          </cell>
          <cell r="N542" t="str">
            <v>ขุหลุ</v>
          </cell>
          <cell r="O542" t="str">
            <v>ตะวันออกเฉียงเหนือ</v>
          </cell>
          <cell r="P542" t="str">
            <v>07</v>
          </cell>
          <cell r="Q542" t="str">
            <v>โรงพยาบาลชุมชน</v>
          </cell>
          <cell r="R542">
            <v>4</v>
          </cell>
          <cell r="S542">
            <v>60</v>
          </cell>
          <cell r="T542" t="str">
            <v>60</v>
          </cell>
          <cell r="U542" t="str">
            <v>21</v>
          </cell>
          <cell r="V542" t="str">
            <v>2.1 ทุติยภูมิระดับต้น</v>
          </cell>
        </row>
        <row r="543">
          <cell r="A543" t="str">
            <v>13</v>
          </cell>
          <cell r="B543" t="str">
            <v>21002</v>
          </cell>
          <cell r="C543" t="str">
            <v>กระทรวงสาธารณสุข สำนักงานปลัดกระทรวงสาธารณสุข</v>
          </cell>
          <cell r="D543" t="str">
            <v>001095200</v>
          </cell>
          <cell r="E543" t="str">
            <v>10952</v>
          </cell>
          <cell r="F543" t="str">
            <v>รพช.กุดข้าวปุ้น</v>
          </cell>
          <cell r="G543" t="str">
            <v>โรงพยาบาลชุมชนกุดข้าวปุ้น</v>
          </cell>
          <cell r="H543" t="str">
            <v>34120114</v>
          </cell>
          <cell r="I543">
            <v>34</v>
          </cell>
          <cell r="J543" t="str">
            <v>จังหวัดอุบลราชธานี</v>
          </cell>
          <cell r="K543">
            <v>3412</v>
          </cell>
          <cell r="L543" t="str">
            <v>กุดข้าวปุ้น</v>
          </cell>
          <cell r="M543">
            <v>341201</v>
          </cell>
          <cell r="N543" t="str">
            <v>ข้าวปุ้น</v>
          </cell>
          <cell r="O543" t="str">
            <v>ตะวันออกเฉียงเหนือ</v>
          </cell>
          <cell r="P543" t="str">
            <v>07</v>
          </cell>
          <cell r="Q543" t="str">
            <v>โรงพยาบาลชุมชน</v>
          </cell>
          <cell r="R543">
            <v>5</v>
          </cell>
          <cell r="S543">
            <v>30</v>
          </cell>
          <cell r="T543" t="str">
            <v>30</v>
          </cell>
          <cell r="U543" t="str">
            <v>21</v>
          </cell>
          <cell r="V543" t="str">
            <v>2.1 ทุติยภูมิระดับต้น</v>
          </cell>
        </row>
        <row r="544">
          <cell r="A544" t="str">
            <v>13</v>
          </cell>
          <cell r="B544" t="str">
            <v>21002</v>
          </cell>
          <cell r="C544" t="str">
            <v>กระทรวงสาธารณสุข สำนักงานปลัดกระทรวงสาธารณสุข</v>
          </cell>
          <cell r="D544" t="str">
            <v>001095300</v>
          </cell>
          <cell r="E544" t="str">
            <v>10953</v>
          </cell>
          <cell r="F544" t="str">
            <v>รพช.ม่วงสามสิบ</v>
          </cell>
          <cell r="G544" t="str">
            <v>โรงพยาบาลชุมชนม่วงสามสิบ</v>
          </cell>
          <cell r="H544" t="str">
            <v>34140110</v>
          </cell>
          <cell r="I544">
            <v>34</v>
          </cell>
          <cell r="J544" t="str">
            <v>จังหวัดอุบลราชธานี</v>
          </cell>
          <cell r="K544">
            <v>3414</v>
          </cell>
          <cell r="L544" t="str">
            <v>ม่วงสามสิบ</v>
          </cell>
          <cell r="M544">
            <v>341401</v>
          </cell>
          <cell r="N544" t="str">
            <v>ม่วงสามสิบ</v>
          </cell>
          <cell r="O544" t="str">
            <v>ตะวันออกเฉียงเหนือ</v>
          </cell>
          <cell r="P544" t="str">
            <v>07</v>
          </cell>
          <cell r="Q544" t="str">
            <v>โรงพยาบาลชุมชน</v>
          </cell>
          <cell r="R544">
            <v>5</v>
          </cell>
          <cell r="S544">
            <v>30</v>
          </cell>
          <cell r="T544" t="str">
            <v>30</v>
          </cell>
          <cell r="U544" t="str">
            <v>21</v>
          </cell>
          <cell r="V544" t="str">
            <v>2.1 ทุติยภูมิระดับต้น</v>
          </cell>
        </row>
        <row r="545">
          <cell r="A545" t="str">
            <v>13</v>
          </cell>
          <cell r="B545" t="str">
            <v>21002</v>
          </cell>
          <cell r="C545" t="str">
            <v>กระทรวงสาธารณสุข สำนักงานปลัดกระทรวงสาธารณสุข</v>
          </cell>
          <cell r="D545" t="str">
            <v>001095400</v>
          </cell>
          <cell r="E545" t="str">
            <v>10954</v>
          </cell>
          <cell r="F545" t="str">
            <v>รพช.วารินชำราบ</v>
          </cell>
          <cell r="G545" t="str">
            <v>โรงพยาบาลชุมชนวารินชำราบ</v>
          </cell>
          <cell r="H545" t="str">
            <v>34151003</v>
          </cell>
          <cell r="I545">
            <v>34</v>
          </cell>
          <cell r="J545" t="str">
            <v>จังหวัดอุบลราชธานี</v>
          </cell>
          <cell r="K545">
            <v>3415</v>
          </cell>
          <cell r="L545" t="str">
            <v>วารินชำราบ</v>
          </cell>
          <cell r="M545">
            <v>341510</v>
          </cell>
          <cell r="N545" t="str">
            <v>คำน้ำแซบ</v>
          </cell>
          <cell r="O545" t="str">
            <v>ตะวันออกเฉียงเหนือ</v>
          </cell>
          <cell r="P545" t="str">
            <v>07</v>
          </cell>
          <cell r="Q545" t="str">
            <v>โรงพยาบาลชุมชน</v>
          </cell>
          <cell r="R545">
            <v>4</v>
          </cell>
          <cell r="S545">
            <v>60</v>
          </cell>
          <cell r="T545" t="str">
            <v>60</v>
          </cell>
          <cell r="U545" t="str">
            <v>23</v>
          </cell>
          <cell r="V545" t="str">
            <v>2.3 ทุติยภูมิระดับสูง</v>
          </cell>
        </row>
        <row r="546">
          <cell r="A546" t="str">
            <v>13</v>
          </cell>
          <cell r="B546" t="str">
            <v>21002</v>
          </cell>
          <cell r="C546" t="str">
            <v>กระทรวงสาธารณสุข สำนักงานปลัดกระทรวงสาธารณสุข</v>
          </cell>
          <cell r="D546" t="str">
            <v>001095600</v>
          </cell>
          <cell r="E546" t="str">
            <v>10956</v>
          </cell>
          <cell r="F546" t="str">
            <v>รพช.พิบูลมังสาหาร</v>
          </cell>
          <cell r="G546" t="str">
            <v>โรงพยาบาลชุมชนพิบูลมังสาหาร</v>
          </cell>
          <cell r="H546" t="str">
            <v>34190100</v>
          </cell>
          <cell r="I546">
            <v>34</v>
          </cell>
          <cell r="J546" t="str">
            <v>จังหวัดอุบลราชธานี</v>
          </cell>
          <cell r="K546">
            <v>3419</v>
          </cell>
          <cell r="L546" t="str">
            <v>พิบูลมังสาหาร</v>
          </cell>
          <cell r="M546">
            <v>341901</v>
          </cell>
          <cell r="N546" t="str">
            <v>พิบูล</v>
          </cell>
          <cell r="O546" t="str">
            <v>ตะวันออกเฉียงเหนือ</v>
          </cell>
          <cell r="P546" t="str">
            <v>07</v>
          </cell>
          <cell r="Q546" t="str">
            <v>โรงพยาบาลชุมชน</v>
          </cell>
          <cell r="R546">
            <v>4</v>
          </cell>
          <cell r="S546">
            <v>60</v>
          </cell>
          <cell r="T546" t="str">
            <v>60</v>
          </cell>
          <cell r="U546" t="str">
            <v>21</v>
          </cell>
          <cell r="V546" t="str">
            <v>2.1 ทุติยภูมิระดับต้น</v>
          </cell>
        </row>
        <row r="547">
          <cell r="A547" t="str">
            <v>13</v>
          </cell>
          <cell r="B547" t="str">
            <v>21002</v>
          </cell>
          <cell r="C547" t="str">
            <v>กระทรวงสาธารณสุข สำนักงานปลัดกระทรวงสาธารณสุข</v>
          </cell>
          <cell r="D547" t="str">
            <v>001095700</v>
          </cell>
          <cell r="E547" t="str">
            <v>10957</v>
          </cell>
          <cell r="F547" t="str">
            <v>รพช.ตาลสุม</v>
          </cell>
          <cell r="G547" t="str">
            <v>โรงพยาบาลชุมชนตาลสุม</v>
          </cell>
          <cell r="H547" t="str">
            <v>34200102</v>
          </cell>
          <cell r="I547">
            <v>34</v>
          </cell>
          <cell r="J547" t="str">
            <v>จังหวัดอุบลราชธานี</v>
          </cell>
          <cell r="K547">
            <v>3420</v>
          </cell>
          <cell r="L547" t="str">
            <v>ตาลสุม</v>
          </cell>
          <cell r="M547">
            <v>342001</v>
          </cell>
          <cell r="N547" t="str">
            <v>ตาลสุม</v>
          </cell>
          <cell r="O547" t="str">
            <v>ตะวันออกเฉียงเหนือ</v>
          </cell>
          <cell r="P547" t="str">
            <v>07</v>
          </cell>
          <cell r="Q547" t="str">
            <v>โรงพยาบาลชุมชน</v>
          </cell>
          <cell r="R547">
            <v>5</v>
          </cell>
          <cell r="S547">
            <v>30</v>
          </cell>
          <cell r="T547" t="str">
            <v>30</v>
          </cell>
          <cell r="U547" t="str">
            <v>21</v>
          </cell>
          <cell r="V547" t="str">
            <v>2.1 ทุติยภูมิระดับต้น</v>
          </cell>
        </row>
        <row r="548">
          <cell r="A548" t="str">
            <v>13</v>
          </cell>
          <cell r="B548" t="str">
            <v>21002</v>
          </cell>
          <cell r="C548" t="str">
            <v>กระทรวงสาธารณสุข สำนักงานปลัดกระทรวงสาธารณสุข</v>
          </cell>
          <cell r="D548" t="str">
            <v>001095800</v>
          </cell>
          <cell r="E548" t="str">
            <v>10958</v>
          </cell>
          <cell r="F548" t="str">
            <v>รพช.โพธิ์ไทร</v>
          </cell>
          <cell r="G548" t="str">
            <v>โรงพยาบาลชุมชนโพธิ์ไทร</v>
          </cell>
          <cell r="H548" t="str">
            <v>34210111</v>
          </cell>
          <cell r="I548">
            <v>34</v>
          </cell>
          <cell r="J548" t="str">
            <v>จังหวัดอุบลราชธานี</v>
          </cell>
          <cell r="K548">
            <v>3421</v>
          </cell>
          <cell r="L548" t="str">
            <v>โพธิ์ไทร</v>
          </cell>
          <cell r="M548">
            <v>342101</v>
          </cell>
          <cell r="N548" t="str">
            <v>โพธิ์ไทร</v>
          </cell>
          <cell r="O548" t="str">
            <v>ตะวันออกเฉียงเหนือ</v>
          </cell>
          <cell r="P548" t="str">
            <v>07</v>
          </cell>
          <cell r="Q548" t="str">
            <v>โรงพยาบาลชุมชน</v>
          </cell>
          <cell r="R548">
            <v>5</v>
          </cell>
          <cell r="S548">
            <v>30</v>
          </cell>
          <cell r="T548" t="str">
            <v>30</v>
          </cell>
          <cell r="U548" t="str">
            <v>21</v>
          </cell>
          <cell r="V548" t="str">
            <v>2.1 ทุติยภูมิระดับต้น</v>
          </cell>
        </row>
        <row r="549">
          <cell r="A549" t="str">
            <v>13</v>
          </cell>
          <cell r="B549" t="str">
            <v>21002</v>
          </cell>
          <cell r="C549" t="str">
            <v>กระทรวงสาธารณสุข สำนักงานปลัดกระทรวงสาธารณสุข</v>
          </cell>
          <cell r="D549" t="str">
            <v>001095900</v>
          </cell>
          <cell r="E549" t="str">
            <v>10959</v>
          </cell>
          <cell r="F549" t="str">
            <v>รพช.สำโรง</v>
          </cell>
          <cell r="G549" t="str">
            <v>โรงพยาบาลชุมชนสำโรง</v>
          </cell>
          <cell r="H549" t="str">
            <v>34220108</v>
          </cell>
          <cell r="I549">
            <v>34</v>
          </cell>
          <cell r="J549" t="str">
            <v>จังหวัดอุบลราชธานี</v>
          </cell>
          <cell r="K549">
            <v>3422</v>
          </cell>
          <cell r="L549" t="str">
            <v>สำโรง</v>
          </cell>
          <cell r="M549">
            <v>342201</v>
          </cell>
          <cell r="N549" t="str">
            <v>สำโรง</v>
          </cell>
          <cell r="O549" t="str">
            <v>ตะวันออกเฉียงเหนือ</v>
          </cell>
          <cell r="P549" t="str">
            <v>07</v>
          </cell>
          <cell r="Q549" t="str">
            <v>โรงพยาบาลชุมชน</v>
          </cell>
          <cell r="R549">
            <v>5</v>
          </cell>
          <cell r="S549">
            <v>30</v>
          </cell>
          <cell r="T549" t="str">
            <v>30</v>
          </cell>
          <cell r="U549" t="str">
            <v>21</v>
          </cell>
          <cell r="V549" t="str">
            <v>2.1 ทุติยภูมิระดับต้น</v>
          </cell>
        </row>
        <row r="550">
          <cell r="A550" t="str">
            <v>13</v>
          </cell>
          <cell r="B550" t="str">
            <v>21002</v>
          </cell>
          <cell r="C550" t="str">
            <v>กระทรวงสาธารณสุข สำนักงานปลัดกระทรวงสาธารณสุข</v>
          </cell>
          <cell r="D550" t="str">
            <v>001096000</v>
          </cell>
          <cell r="E550" t="str">
            <v>10960</v>
          </cell>
          <cell r="F550" t="str">
            <v>รพช.ดอนมดแดง</v>
          </cell>
          <cell r="G550" t="str">
            <v>โรงพยาบาลชุมชนดอนมดแดง</v>
          </cell>
          <cell r="H550" t="str">
            <v>34240212</v>
          </cell>
          <cell r="I550">
            <v>34</v>
          </cell>
          <cell r="J550" t="str">
            <v>จังหวัดอุบลราชธานี</v>
          </cell>
          <cell r="K550">
            <v>3424</v>
          </cell>
          <cell r="L550" t="str">
            <v>ดอนมดแดง</v>
          </cell>
          <cell r="M550">
            <v>342402</v>
          </cell>
          <cell r="N550" t="str">
            <v>เหล่าแดง</v>
          </cell>
          <cell r="O550" t="str">
            <v>ตะวันออกเฉียงเหนือ</v>
          </cell>
          <cell r="P550" t="str">
            <v>07</v>
          </cell>
          <cell r="Q550" t="str">
            <v>โรงพยาบาลชุมชน</v>
          </cell>
          <cell r="R550">
            <v>5</v>
          </cell>
          <cell r="S550">
            <v>30</v>
          </cell>
          <cell r="T550" t="str">
            <v>30</v>
          </cell>
          <cell r="U550" t="str">
            <v>21</v>
          </cell>
          <cell r="V550" t="str">
            <v>2.1 ทุติยภูมิระดับต้น</v>
          </cell>
        </row>
        <row r="551">
          <cell r="A551" t="str">
            <v>13</v>
          </cell>
          <cell r="B551" t="str">
            <v>21002</v>
          </cell>
          <cell r="C551" t="str">
            <v>กระทรวงสาธารณสุข สำนักงานปลัดกระทรวงสาธารณสุข</v>
          </cell>
          <cell r="D551" t="str">
            <v>001096100</v>
          </cell>
          <cell r="E551" t="str">
            <v>10961</v>
          </cell>
          <cell r="F551" t="str">
            <v>รพช.สิรินธร</v>
          </cell>
          <cell r="G551" t="str">
            <v>โรงพยาบาลชุมชนสิรินธร</v>
          </cell>
          <cell r="H551" t="str">
            <v>34250410</v>
          </cell>
          <cell r="I551">
            <v>34</v>
          </cell>
          <cell r="J551" t="str">
            <v>จังหวัดอุบลราชธานี</v>
          </cell>
          <cell r="K551">
            <v>3425</v>
          </cell>
          <cell r="L551" t="str">
            <v>สิรินธร</v>
          </cell>
          <cell r="M551">
            <v>342504</v>
          </cell>
          <cell r="N551" t="str">
            <v>นิคมลำโดมน้อย</v>
          </cell>
          <cell r="O551" t="str">
            <v>ตะวันออกเฉียงเหนือ</v>
          </cell>
          <cell r="P551" t="str">
            <v>07</v>
          </cell>
          <cell r="Q551" t="str">
            <v>โรงพยาบาลชุมชน</v>
          </cell>
          <cell r="R551">
            <v>5</v>
          </cell>
          <cell r="S551">
            <v>30</v>
          </cell>
          <cell r="T551" t="str">
            <v>30</v>
          </cell>
          <cell r="U551" t="str">
            <v>21</v>
          </cell>
          <cell r="V551" t="str">
            <v>2.1 ทุติยภูมิระดับต้น</v>
          </cell>
        </row>
        <row r="552">
          <cell r="A552" t="str">
            <v>13</v>
          </cell>
          <cell r="B552" t="str">
            <v>21002</v>
          </cell>
          <cell r="C552" t="str">
            <v>กระทรวงสาธารณสุข สำนักงานปลัดกระทรวงสาธารณสุข</v>
          </cell>
          <cell r="D552" t="str">
            <v>001096200</v>
          </cell>
          <cell r="E552" t="str">
            <v>10962</v>
          </cell>
          <cell r="F552" t="str">
            <v>รพช.ทุ่งศรีอุดม</v>
          </cell>
          <cell r="G552" t="str">
            <v>โรงพยาบาลชุมชนทุ่งศรีอุดม</v>
          </cell>
          <cell r="H552" t="str">
            <v>34260303</v>
          </cell>
          <cell r="I552">
            <v>34</v>
          </cell>
          <cell r="J552" t="str">
            <v>จังหวัดอุบลราชธานี</v>
          </cell>
          <cell r="K552">
            <v>3426</v>
          </cell>
          <cell r="L552" t="str">
            <v>ทุ่งศรีอุดม</v>
          </cell>
          <cell r="M552">
            <v>342603</v>
          </cell>
          <cell r="N552" t="str">
            <v>นาเกษม</v>
          </cell>
          <cell r="O552" t="str">
            <v>ตะวันออกเฉียงเหนือ</v>
          </cell>
          <cell r="P552" t="str">
            <v>07</v>
          </cell>
          <cell r="Q552" t="str">
            <v>โรงพยาบาลชุมชน</v>
          </cell>
          <cell r="R552">
            <v>5</v>
          </cell>
          <cell r="S552">
            <v>10</v>
          </cell>
          <cell r="T552" t="str">
            <v>10</v>
          </cell>
          <cell r="U552" t="str">
            <v>21</v>
          </cell>
          <cell r="V552" t="str">
            <v>2.1 ทุติยภูมิระดับต้น</v>
          </cell>
        </row>
        <row r="553">
          <cell r="A553" t="str">
            <v>13</v>
          </cell>
          <cell r="B553" t="str">
            <v>21002</v>
          </cell>
          <cell r="C553" t="str">
            <v>กระทรวงสาธารณสุข สำนักงานปลัดกระทรวงสาธารณสุข</v>
          </cell>
          <cell r="D553" t="str">
            <v>001144300</v>
          </cell>
          <cell r="E553" t="str">
            <v>11443</v>
          </cell>
          <cell r="F553" t="str">
            <v>รพร.เดชอุดม</v>
          </cell>
          <cell r="G553" t="str">
            <v>โรงพยาบาลสมเด็จพระยุพราชเดชอุดม</v>
          </cell>
          <cell r="H553" t="str">
            <v>34070119</v>
          </cell>
          <cell r="I553">
            <v>34</v>
          </cell>
          <cell r="J553" t="str">
            <v>จังหวัดอุบลราชธานี</v>
          </cell>
          <cell r="K553">
            <v>3407</v>
          </cell>
          <cell r="L553" t="str">
            <v>เดชอุดม</v>
          </cell>
          <cell r="M553">
            <v>340701</v>
          </cell>
          <cell r="N553" t="str">
            <v>เมืองเดช</v>
          </cell>
          <cell r="O553" t="str">
            <v>ตะวันออกเฉียงเหนือ</v>
          </cell>
          <cell r="P553" t="str">
            <v>07</v>
          </cell>
          <cell r="Q553" t="str">
            <v>โรงพยาบาลชุมชน</v>
          </cell>
          <cell r="R553">
            <v>4</v>
          </cell>
          <cell r="S553">
            <v>90</v>
          </cell>
          <cell r="T553" t="str">
            <v>90</v>
          </cell>
          <cell r="U553" t="str">
            <v>23</v>
          </cell>
          <cell r="V553" t="str">
            <v>2.3 ทุติยภูมิระดับสูง</v>
          </cell>
        </row>
        <row r="554">
          <cell r="A554" t="str">
            <v>13</v>
          </cell>
          <cell r="B554" t="str">
            <v>21002</v>
          </cell>
          <cell r="C554" t="str">
            <v>กระทรวงสาธารณสุข สำนักงานปลัดกระทรวงสาธารณสุข</v>
          </cell>
          <cell r="D554" t="str">
            <v>002198400</v>
          </cell>
          <cell r="E554" t="str">
            <v>21984</v>
          </cell>
          <cell r="F554" t="str">
            <v>รพช.๕๐ พรรษา มหาวชิราลงกรณ</v>
          </cell>
          <cell r="G554" t="str">
            <v>โรงพยาบาลชุมชน๕๐ พรรษา มหาวชิราลงกรณ</v>
          </cell>
          <cell r="H554" t="str">
            <v>34011200</v>
          </cell>
          <cell r="I554">
            <v>34</v>
          </cell>
          <cell r="J554" t="str">
            <v>จังหวัดอุบลราชธานี</v>
          </cell>
          <cell r="K554">
            <v>3401</v>
          </cell>
          <cell r="L554" t="str">
            <v>เมืองอุบลราชธานี</v>
          </cell>
          <cell r="M554">
            <v>340112</v>
          </cell>
          <cell r="N554" t="str">
            <v>ไร่น้อย</v>
          </cell>
          <cell r="O554" t="str">
            <v>ตะวันออกเฉียงเหนือ</v>
          </cell>
          <cell r="P554" t="str">
            <v>07</v>
          </cell>
          <cell r="Q554" t="str">
            <v>โรงพยาบาลชุมชน</v>
          </cell>
          <cell r="R554">
            <v>4</v>
          </cell>
          <cell r="S554">
            <v>90</v>
          </cell>
          <cell r="T554" t="str">
            <v>80</v>
          </cell>
          <cell r="U554" t="str">
            <v>23</v>
          </cell>
          <cell r="V554" t="str">
            <v>2.3 ทุติยภูมิระดับสูง</v>
          </cell>
        </row>
        <row r="555">
          <cell r="A555" t="str">
            <v>13</v>
          </cell>
          <cell r="B555" t="str">
            <v>21002</v>
          </cell>
          <cell r="C555" t="str">
            <v>กระทรวงสาธารณสุข สำนักงานปลัดกระทรวงสาธารณสุข</v>
          </cell>
          <cell r="D555" t="str">
            <v>002403200</v>
          </cell>
          <cell r="E555" t="str">
            <v>24032</v>
          </cell>
          <cell r="F555" t="str">
            <v>รพช.นาตาล</v>
          </cell>
          <cell r="G555" t="str">
            <v>โรงพยาบาลชุมชนนาตาล</v>
          </cell>
          <cell r="H555" t="str">
            <v>34300105</v>
          </cell>
          <cell r="I555">
            <v>34</v>
          </cell>
          <cell r="J555" t="str">
            <v>จังหวัดอุบลราชธานี</v>
          </cell>
          <cell r="K555">
            <v>3430</v>
          </cell>
          <cell r="L555" t="str">
            <v>นาตาล</v>
          </cell>
          <cell r="M555">
            <v>343001</v>
          </cell>
          <cell r="N555" t="str">
            <v>นาตาล</v>
          </cell>
          <cell r="O555" t="str">
            <v>ตะวันออกเฉียงเหนือ</v>
          </cell>
          <cell r="P555" t="str">
            <v>07</v>
          </cell>
          <cell r="Q555" t="str">
            <v>โรงพยาบาลชุมชน</v>
          </cell>
          <cell r="R555">
            <v>5</v>
          </cell>
          <cell r="S555">
            <v>30</v>
          </cell>
          <cell r="T555" t="str">
            <v>30</v>
          </cell>
          <cell r="U555" t="str">
            <v>21</v>
          </cell>
          <cell r="V555" t="str">
            <v>2.1 ทุติยภูมิระดับต้น</v>
          </cell>
        </row>
        <row r="556">
          <cell r="A556" t="str">
            <v>13</v>
          </cell>
          <cell r="B556" t="str">
            <v>21002</v>
          </cell>
          <cell r="C556" t="str">
            <v>กระทรวงสาธารณสุข สำนักงานปลัดกระทรวงสาธารณสุข</v>
          </cell>
          <cell r="D556" t="str">
            <v>001070100</v>
          </cell>
          <cell r="E556" t="str">
            <v>10701</v>
          </cell>
          <cell r="F556" t="str">
            <v>รพท.ยโสธร</v>
          </cell>
          <cell r="G556" t="str">
            <v>โรงพยาบาลทั่วไปยโสธร</v>
          </cell>
          <cell r="H556" t="str">
            <v>35010308</v>
          </cell>
          <cell r="I556">
            <v>35</v>
          </cell>
          <cell r="J556" t="str">
            <v>จังหวัดยโสธร</v>
          </cell>
          <cell r="K556">
            <v>3501</v>
          </cell>
          <cell r="L556" t="str">
            <v>เมืองยโสธร</v>
          </cell>
          <cell r="M556">
            <v>350103</v>
          </cell>
          <cell r="N556" t="str">
            <v>ตาดทอง</v>
          </cell>
          <cell r="O556" t="str">
            <v>ตะวันออกเฉียงเหนือ</v>
          </cell>
          <cell r="P556" t="str">
            <v>06</v>
          </cell>
          <cell r="Q556" t="str">
            <v>โรงพยาบาลทั่วไป</v>
          </cell>
          <cell r="R556">
            <v>2</v>
          </cell>
          <cell r="S556">
            <v>370</v>
          </cell>
          <cell r="T556" t="str">
            <v>370</v>
          </cell>
          <cell r="U556" t="str">
            <v>23</v>
          </cell>
          <cell r="V556" t="str">
            <v>2.3 ทุติยภูมิระดับสูง</v>
          </cell>
        </row>
        <row r="557">
          <cell r="A557" t="str">
            <v>13</v>
          </cell>
          <cell r="B557" t="str">
            <v>21002</v>
          </cell>
          <cell r="C557" t="str">
            <v>กระทรวงสาธารณสุข สำนักงานปลัดกระทรวงสาธารณสุข</v>
          </cell>
          <cell r="D557" t="str">
            <v>001096300</v>
          </cell>
          <cell r="E557" t="str">
            <v>10963</v>
          </cell>
          <cell r="F557" t="str">
            <v>รพช.ทรายมูล</v>
          </cell>
          <cell r="G557" t="str">
            <v>โรงพยาบาลชุมชนทรายมูล</v>
          </cell>
          <cell r="H557" t="str">
            <v>35020100</v>
          </cell>
          <cell r="I557">
            <v>35</v>
          </cell>
          <cell r="J557" t="str">
            <v>จังหวัดยโสธร</v>
          </cell>
          <cell r="K557">
            <v>3502</v>
          </cell>
          <cell r="L557" t="str">
            <v>ทรายมูล</v>
          </cell>
          <cell r="M557">
            <v>350201</v>
          </cell>
          <cell r="N557" t="str">
            <v>ทรายมูล</v>
          </cell>
          <cell r="O557" t="str">
            <v>ตะวันออกเฉียงเหนือ</v>
          </cell>
          <cell r="P557" t="str">
            <v>07</v>
          </cell>
          <cell r="Q557" t="str">
            <v>โรงพยาบาลชุมชน</v>
          </cell>
          <cell r="R557">
            <v>5</v>
          </cell>
          <cell r="S557">
            <v>30</v>
          </cell>
          <cell r="T557" t="str">
            <v>30</v>
          </cell>
          <cell r="U557" t="str">
            <v>21</v>
          </cell>
          <cell r="V557" t="str">
            <v>2.1 ทุติยภูมิระดับต้น</v>
          </cell>
        </row>
        <row r="558">
          <cell r="A558" t="str">
            <v>13</v>
          </cell>
          <cell r="B558" t="str">
            <v>21002</v>
          </cell>
          <cell r="C558" t="str">
            <v>กระทรวงสาธารณสุข สำนักงานปลัดกระทรวงสาธารณสุข</v>
          </cell>
          <cell r="D558" t="str">
            <v>001096400</v>
          </cell>
          <cell r="E558" t="str">
            <v>10964</v>
          </cell>
          <cell r="F558" t="str">
            <v>รพช.กุดชุม</v>
          </cell>
          <cell r="G558" t="str">
            <v>โรงพยาบาลชุมชนกุดชุม</v>
          </cell>
          <cell r="H558" t="str">
            <v>35030114</v>
          </cell>
          <cell r="I558">
            <v>35</v>
          </cell>
          <cell r="J558" t="str">
            <v>จังหวัดยโสธร</v>
          </cell>
          <cell r="K558">
            <v>3503</v>
          </cell>
          <cell r="L558" t="str">
            <v>กุดชุม</v>
          </cell>
          <cell r="M558">
            <v>350301</v>
          </cell>
          <cell r="N558" t="str">
            <v>กุดชุม</v>
          </cell>
          <cell r="O558" t="str">
            <v>ตะวันออกเฉียงเหนือ</v>
          </cell>
          <cell r="P558" t="str">
            <v>07</v>
          </cell>
          <cell r="Q558" t="str">
            <v>โรงพยาบาลชุมชน</v>
          </cell>
          <cell r="R558">
            <v>5</v>
          </cell>
          <cell r="S558">
            <v>30</v>
          </cell>
          <cell r="T558" t="str">
            <v>30</v>
          </cell>
          <cell r="U558" t="str">
            <v>21</v>
          </cell>
          <cell r="V558" t="str">
            <v>2.1 ทุติยภูมิระดับต้น</v>
          </cell>
        </row>
        <row r="559">
          <cell r="A559" t="str">
            <v>13</v>
          </cell>
          <cell r="B559" t="str">
            <v>21002</v>
          </cell>
          <cell r="C559" t="str">
            <v>กระทรวงสาธารณสุข สำนักงานปลัดกระทรวงสาธารณสุข</v>
          </cell>
          <cell r="D559" t="str">
            <v>001096500</v>
          </cell>
          <cell r="E559" t="str">
            <v>10965</v>
          </cell>
          <cell r="F559" t="str">
            <v>รพช.คำเขื่อนแก้ว</v>
          </cell>
          <cell r="G559" t="str">
            <v>โรงพยาบาลชุมชนคำเขื่อนแก้ว</v>
          </cell>
          <cell r="H559" t="str">
            <v>35040102</v>
          </cell>
          <cell r="I559">
            <v>35</v>
          </cell>
          <cell r="J559" t="str">
            <v>จังหวัดยโสธร</v>
          </cell>
          <cell r="K559">
            <v>3504</v>
          </cell>
          <cell r="L559" t="str">
            <v>คำเขื่อนแก้ว</v>
          </cell>
          <cell r="M559">
            <v>350401</v>
          </cell>
          <cell r="N559" t="str">
            <v>ลุมพุก</v>
          </cell>
          <cell r="O559" t="str">
            <v>ตะวันออกเฉียงเหนือ</v>
          </cell>
          <cell r="P559" t="str">
            <v>07</v>
          </cell>
          <cell r="Q559" t="str">
            <v>โรงพยาบาลชุมชน</v>
          </cell>
          <cell r="R559">
            <v>5</v>
          </cell>
          <cell r="S559">
            <v>60</v>
          </cell>
          <cell r="T559" t="str">
            <v>60</v>
          </cell>
          <cell r="U559" t="str">
            <v>21</v>
          </cell>
          <cell r="V559" t="str">
            <v>2.1 ทุติยภูมิระดับต้น</v>
          </cell>
        </row>
        <row r="560">
          <cell r="A560" t="str">
            <v>13</v>
          </cell>
          <cell r="B560" t="str">
            <v>21002</v>
          </cell>
          <cell r="C560" t="str">
            <v>กระทรวงสาธารณสุข สำนักงานปลัดกระทรวงสาธารณสุข</v>
          </cell>
          <cell r="D560" t="str">
            <v>001096600</v>
          </cell>
          <cell r="E560" t="str">
            <v>10966</v>
          </cell>
          <cell r="F560" t="str">
            <v>รพช.ป่าติ้ว</v>
          </cell>
          <cell r="G560" t="str">
            <v>โรงพยาบาลชุมชนป่าติ้ว</v>
          </cell>
          <cell r="H560" t="str">
            <v>35050104</v>
          </cell>
          <cell r="I560">
            <v>35</v>
          </cell>
          <cell r="J560" t="str">
            <v>จังหวัดยโสธร</v>
          </cell>
          <cell r="K560">
            <v>3505</v>
          </cell>
          <cell r="L560" t="str">
            <v>ป่าติ้ว</v>
          </cell>
          <cell r="M560">
            <v>350501</v>
          </cell>
          <cell r="N560" t="str">
            <v>โพธิ์ไทร</v>
          </cell>
          <cell r="O560" t="str">
            <v>ตะวันออกเฉียงเหนือ</v>
          </cell>
          <cell r="P560" t="str">
            <v>07</v>
          </cell>
          <cell r="Q560" t="str">
            <v>โรงพยาบาลชุมชน</v>
          </cell>
          <cell r="R560">
            <v>5</v>
          </cell>
          <cell r="S560">
            <v>30</v>
          </cell>
          <cell r="T560" t="str">
            <v>30</v>
          </cell>
          <cell r="U560" t="str">
            <v>21</v>
          </cell>
          <cell r="V560" t="str">
            <v>2.1 ทุติยภูมิระดับต้น</v>
          </cell>
        </row>
        <row r="561">
          <cell r="A561" t="str">
            <v>13</v>
          </cell>
          <cell r="B561" t="str">
            <v>21002</v>
          </cell>
          <cell r="C561" t="str">
            <v>กระทรวงสาธารณสุข สำนักงานปลัดกระทรวงสาธารณสุข</v>
          </cell>
          <cell r="D561" t="str">
            <v>001096700</v>
          </cell>
          <cell r="E561" t="str">
            <v>10967</v>
          </cell>
          <cell r="F561" t="str">
            <v>รพช.มหาชนะชัย</v>
          </cell>
          <cell r="G561" t="str">
            <v>โรงพยาบาลชุมชนมหาชนะชัย</v>
          </cell>
          <cell r="H561" t="str">
            <v>35060104</v>
          </cell>
          <cell r="I561">
            <v>35</v>
          </cell>
          <cell r="J561" t="str">
            <v>จังหวัดยโสธร</v>
          </cell>
          <cell r="K561">
            <v>3506</v>
          </cell>
          <cell r="L561" t="str">
            <v>มหาชนะชัย</v>
          </cell>
          <cell r="M561">
            <v>350601</v>
          </cell>
          <cell r="N561" t="str">
            <v>ฟ้าหยาด</v>
          </cell>
          <cell r="O561" t="str">
            <v>ตะวันออกเฉียงเหนือ</v>
          </cell>
          <cell r="P561" t="str">
            <v>07</v>
          </cell>
          <cell r="Q561" t="str">
            <v>โรงพยาบาลชุมชน</v>
          </cell>
          <cell r="R561">
            <v>5</v>
          </cell>
          <cell r="S561">
            <v>30</v>
          </cell>
          <cell r="T561" t="str">
            <v>30</v>
          </cell>
          <cell r="U561" t="str">
            <v>21</v>
          </cell>
          <cell r="V561" t="str">
            <v>2.1 ทุติยภูมิระดับต้น</v>
          </cell>
        </row>
        <row r="562">
          <cell r="A562" t="str">
            <v>13</v>
          </cell>
          <cell r="B562" t="str">
            <v>21002</v>
          </cell>
          <cell r="C562" t="str">
            <v>กระทรวงสาธารณสุข สำนักงานปลัดกระทรวงสาธารณสุข</v>
          </cell>
          <cell r="D562" t="str">
            <v>001096800</v>
          </cell>
          <cell r="E562" t="str">
            <v>10968</v>
          </cell>
          <cell r="F562" t="str">
            <v>รพช.ค้อวัง</v>
          </cell>
          <cell r="G562" t="str">
            <v>โรงพยาบาลชุมชนค้อวัง</v>
          </cell>
          <cell r="H562" t="str">
            <v>35070401</v>
          </cell>
          <cell r="I562">
            <v>35</v>
          </cell>
          <cell r="J562" t="str">
            <v>จังหวัดยโสธร</v>
          </cell>
          <cell r="K562">
            <v>3507</v>
          </cell>
          <cell r="L562" t="str">
            <v>ค้อวัง</v>
          </cell>
          <cell r="M562">
            <v>350701</v>
          </cell>
          <cell r="N562" t="str">
            <v>ค้อวัง</v>
          </cell>
          <cell r="O562" t="str">
            <v>ตะวันออกเฉียงเหนือ</v>
          </cell>
          <cell r="P562" t="str">
            <v>07</v>
          </cell>
          <cell r="Q562" t="str">
            <v>โรงพยาบาลชุมชน</v>
          </cell>
          <cell r="R562">
            <v>5</v>
          </cell>
          <cell r="S562">
            <v>30</v>
          </cell>
          <cell r="T562" t="str">
            <v>30</v>
          </cell>
          <cell r="U562" t="str">
            <v>21</v>
          </cell>
          <cell r="V562" t="str">
            <v>2.1 ทุติยภูมิระดับต้น</v>
          </cell>
        </row>
        <row r="563">
          <cell r="A563" t="str">
            <v>13</v>
          </cell>
          <cell r="B563" t="str">
            <v>21002</v>
          </cell>
          <cell r="C563" t="str">
            <v>กระทรวงสาธารณสุข สำนักงานปลัดกระทรวงสาธารณสุข</v>
          </cell>
          <cell r="D563" t="str">
            <v>001096900</v>
          </cell>
          <cell r="E563" t="str">
            <v>10969</v>
          </cell>
          <cell r="F563" t="str">
            <v>รพช.ไทยเจริญ</v>
          </cell>
          <cell r="G563" t="str">
            <v>โรงพยาบาลชุมชนไทยเจริญ</v>
          </cell>
          <cell r="H563" t="str">
            <v>35090101</v>
          </cell>
          <cell r="I563">
            <v>35</v>
          </cell>
          <cell r="J563" t="str">
            <v>จังหวัดยโสธร</v>
          </cell>
          <cell r="K563">
            <v>3509</v>
          </cell>
          <cell r="L563" t="str">
            <v>ไทยเจริญ</v>
          </cell>
          <cell r="M563">
            <v>350901</v>
          </cell>
          <cell r="N563" t="str">
            <v>ไทยเจริญ</v>
          </cell>
          <cell r="O563" t="str">
            <v>ตะวันออกเฉียงเหนือ</v>
          </cell>
          <cell r="P563" t="str">
            <v>07</v>
          </cell>
          <cell r="Q563" t="str">
            <v>โรงพยาบาลชุมชน</v>
          </cell>
          <cell r="R563">
            <v>5</v>
          </cell>
          <cell r="S563">
            <v>10</v>
          </cell>
          <cell r="T563" t="str">
            <v>10</v>
          </cell>
          <cell r="U563" t="str">
            <v>21</v>
          </cell>
          <cell r="V563" t="str">
            <v>2.1 ทุติยภูมิระดับต้น</v>
          </cell>
        </row>
        <row r="564">
          <cell r="A564" t="str">
            <v>13</v>
          </cell>
          <cell r="B564" t="str">
            <v>21002</v>
          </cell>
          <cell r="C564" t="str">
            <v>กระทรวงสาธารณสุข สำนักงานปลัดกระทรวงสาธารณสุข</v>
          </cell>
          <cell r="D564" t="str">
            <v>001144400</v>
          </cell>
          <cell r="E564" t="str">
            <v>11444</v>
          </cell>
          <cell r="F564" t="str">
            <v>รพร.เลิงนกทา</v>
          </cell>
          <cell r="G564" t="str">
            <v>โรงพยาบาลสมเด็จพระยุพราชเลิงนกทา</v>
          </cell>
          <cell r="H564" t="str">
            <v>35080301</v>
          </cell>
          <cell r="I564">
            <v>35</v>
          </cell>
          <cell r="J564" t="str">
            <v>จังหวัดยโสธร</v>
          </cell>
          <cell r="K564">
            <v>3508</v>
          </cell>
          <cell r="L564" t="str">
            <v>เลิงนกทา</v>
          </cell>
          <cell r="M564">
            <v>350803</v>
          </cell>
          <cell r="N564" t="str">
            <v>สวาท</v>
          </cell>
          <cell r="O564" t="str">
            <v>ตะวันออกเฉียงเหนือ</v>
          </cell>
          <cell r="P564" t="str">
            <v>07</v>
          </cell>
          <cell r="Q564" t="str">
            <v>โรงพยาบาลชุมชน</v>
          </cell>
          <cell r="R564">
            <v>4</v>
          </cell>
          <cell r="S564">
            <v>60</v>
          </cell>
          <cell r="T564" t="str">
            <v>60</v>
          </cell>
          <cell r="U564" t="str">
            <v>22</v>
          </cell>
          <cell r="V564" t="str">
            <v>2.2 ทุติยภูมิระดับกลาง</v>
          </cell>
        </row>
        <row r="565">
          <cell r="A565" t="str">
            <v>13</v>
          </cell>
          <cell r="B565" t="str">
            <v>21002</v>
          </cell>
          <cell r="C565" t="str">
            <v>กระทรวงสาธารณสุข สำนักงานปลัดกระทรวงสาธารณสุข</v>
          </cell>
          <cell r="D565" t="str">
            <v>001070300</v>
          </cell>
          <cell r="E565" t="str">
            <v>10703</v>
          </cell>
          <cell r="F565" t="str">
            <v>รพท.อำนาจเจริญ</v>
          </cell>
          <cell r="G565" t="str">
            <v>โรงพยาบาลทั่วไปอำนาจเจริญ</v>
          </cell>
          <cell r="H565" t="str">
            <v>37010100</v>
          </cell>
          <cell r="I565">
            <v>37</v>
          </cell>
          <cell r="J565" t="str">
            <v>จังหวัดอำนาจเจริญ</v>
          </cell>
          <cell r="K565">
            <v>3701</v>
          </cell>
          <cell r="L565" t="str">
            <v>เมืองอำนาจเจริญ</v>
          </cell>
          <cell r="M565">
            <v>370101</v>
          </cell>
          <cell r="N565" t="str">
            <v>บุ่ง</v>
          </cell>
          <cell r="O565" t="str">
            <v>ตะวันออกเฉียงเหนือ</v>
          </cell>
          <cell r="P565" t="str">
            <v>06</v>
          </cell>
          <cell r="Q565" t="str">
            <v>โรงพยาบาลทั่วไป</v>
          </cell>
          <cell r="R565">
            <v>3</v>
          </cell>
          <cell r="S565">
            <v>270</v>
          </cell>
          <cell r="T565" t="str">
            <v>160</v>
          </cell>
          <cell r="U565" t="str">
            <v>23</v>
          </cell>
          <cell r="V565" t="str">
            <v>2.3 ทุติยภูมิระดับสูง</v>
          </cell>
        </row>
        <row r="566">
          <cell r="A566" t="str">
            <v>13</v>
          </cell>
          <cell r="B566" t="str">
            <v>21002</v>
          </cell>
          <cell r="C566" t="str">
            <v>กระทรวงสาธารณสุข สำนักงานปลัดกระทรวงสาธารณสุข</v>
          </cell>
          <cell r="D566" t="str">
            <v>001098500</v>
          </cell>
          <cell r="E566" t="str">
            <v>10985</v>
          </cell>
          <cell r="F566" t="str">
            <v>รพช.ชานุมาน</v>
          </cell>
          <cell r="G566" t="str">
            <v>โรงพยาบาลชุมชนชานุมาน</v>
          </cell>
          <cell r="H566" t="str">
            <v>37020108</v>
          </cell>
          <cell r="I566">
            <v>37</v>
          </cell>
          <cell r="J566" t="str">
            <v>จังหวัดอำนาจเจริญ</v>
          </cell>
          <cell r="K566">
            <v>3702</v>
          </cell>
          <cell r="L566" t="str">
            <v>ชานุมาน</v>
          </cell>
          <cell r="M566">
            <v>370201</v>
          </cell>
          <cell r="N566" t="str">
            <v>ชานุมาน</v>
          </cell>
          <cell r="O566" t="str">
            <v>ตะวันออกเฉียงเหนือ</v>
          </cell>
          <cell r="P566" t="str">
            <v>07</v>
          </cell>
          <cell r="Q566" t="str">
            <v>โรงพยาบาลชุมชน</v>
          </cell>
          <cell r="R566">
            <v>5</v>
          </cell>
          <cell r="S566">
            <v>30</v>
          </cell>
          <cell r="T566" t="str">
            <v>30</v>
          </cell>
          <cell r="U566" t="str">
            <v>22</v>
          </cell>
          <cell r="V566" t="str">
            <v>2.2 ทุติยภูมิระดับกลาง</v>
          </cell>
        </row>
        <row r="567">
          <cell r="A567" t="str">
            <v>13</v>
          </cell>
          <cell r="B567" t="str">
            <v>21002</v>
          </cell>
          <cell r="C567" t="str">
            <v>กระทรวงสาธารณสุข สำนักงานปลัดกระทรวงสาธารณสุข</v>
          </cell>
          <cell r="D567" t="str">
            <v>001098600</v>
          </cell>
          <cell r="E567" t="str">
            <v>10986</v>
          </cell>
          <cell r="F567" t="str">
            <v>รพช.ปทุมราชวงศา</v>
          </cell>
          <cell r="G567" t="str">
            <v>โรงพยาบาลชุมชนปทุมราชวงศา</v>
          </cell>
          <cell r="H567" t="str">
            <v>37030308</v>
          </cell>
          <cell r="I567">
            <v>37</v>
          </cell>
          <cell r="J567" t="str">
            <v>จังหวัดอำนาจเจริญ</v>
          </cell>
          <cell r="K567">
            <v>3703</v>
          </cell>
          <cell r="L567" t="str">
            <v>ปทุมราชวงศา</v>
          </cell>
          <cell r="M567">
            <v>370303</v>
          </cell>
          <cell r="N567" t="str">
            <v>นาหว้า</v>
          </cell>
          <cell r="O567" t="str">
            <v>ตะวันออกเฉียงเหนือ</v>
          </cell>
          <cell r="P567" t="str">
            <v>07</v>
          </cell>
          <cell r="Q567" t="str">
            <v>โรงพยาบาลชุมชน</v>
          </cell>
          <cell r="R567">
            <v>5</v>
          </cell>
          <cell r="S567">
            <v>30</v>
          </cell>
          <cell r="T567" t="str">
            <v>10</v>
          </cell>
          <cell r="U567" t="str">
            <v>21</v>
          </cell>
          <cell r="V567" t="str">
            <v>2.1 ทุติยภูมิระดับต้น</v>
          </cell>
        </row>
        <row r="568">
          <cell r="A568" t="str">
            <v>13</v>
          </cell>
          <cell r="B568" t="str">
            <v>21002</v>
          </cell>
          <cell r="C568" t="str">
            <v>กระทรวงสาธารณสุข สำนักงานปลัดกระทรวงสาธารณสุข</v>
          </cell>
          <cell r="D568" t="str">
            <v>001098700</v>
          </cell>
          <cell r="E568" t="str">
            <v>10987</v>
          </cell>
          <cell r="F568" t="str">
            <v>รพช.พนา</v>
          </cell>
          <cell r="G568" t="str">
            <v>โรงพยาบาลชุมชนพนา</v>
          </cell>
          <cell r="H568" t="str">
            <v>37040410</v>
          </cell>
          <cell r="I568">
            <v>37</v>
          </cell>
          <cell r="J568" t="str">
            <v>จังหวัดอำนาจเจริญ</v>
          </cell>
          <cell r="K568">
            <v>3704</v>
          </cell>
          <cell r="L568" t="str">
            <v>พนา</v>
          </cell>
          <cell r="M568">
            <v>370404</v>
          </cell>
          <cell r="N568" t="str">
            <v>พระเหลา</v>
          </cell>
          <cell r="O568" t="str">
            <v>ตะวันออกเฉียงเหนือ</v>
          </cell>
          <cell r="P568" t="str">
            <v>07</v>
          </cell>
          <cell r="Q568" t="str">
            <v>โรงพยาบาลชุมชน</v>
          </cell>
          <cell r="R568">
            <v>5</v>
          </cell>
          <cell r="S568">
            <v>30</v>
          </cell>
          <cell r="T568" t="str">
            <v>10</v>
          </cell>
          <cell r="U568" t="str">
            <v>22</v>
          </cell>
          <cell r="V568" t="str">
            <v>2.2 ทุติยภูมิระดับกลาง</v>
          </cell>
        </row>
        <row r="569">
          <cell r="A569" t="str">
            <v>13</v>
          </cell>
          <cell r="B569" t="str">
            <v>21002</v>
          </cell>
          <cell r="C569" t="str">
            <v>กระทรวงสาธารณสุข สำนักงานปลัดกระทรวงสาธารณสุข</v>
          </cell>
          <cell r="D569" t="str">
            <v>001098800</v>
          </cell>
          <cell r="E569" t="str">
            <v>10988</v>
          </cell>
          <cell r="F569" t="str">
            <v>รพช.เสนางคนิคม</v>
          </cell>
          <cell r="G569" t="str">
            <v>โรงพยาบาลชุมชนเสนางคนิคม</v>
          </cell>
          <cell r="H569" t="str">
            <v>37050101</v>
          </cell>
          <cell r="I569">
            <v>37</v>
          </cell>
          <cell r="J569" t="str">
            <v>จังหวัดอำนาจเจริญ</v>
          </cell>
          <cell r="K569">
            <v>3705</v>
          </cell>
          <cell r="L569" t="str">
            <v>เสนางคนิคม</v>
          </cell>
          <cell r="M569">
            <v>370501</v>
          </cell>
          <cell r="N569" t="str">
            <v>เสนางคนิคม</v>
          </cell>
          <cell r="O569" t="str">
            <v>ตะวันออกเฉียงเหนือ</v>
          </cell>
          <cell r="P569" t="str">
            <v>07</v>
          </cell>
          <cell r="Q569" t="str">
            <v>โรงพยาบาลชุมชน</v>
          </cell>
          <cell r="R569">
            <v>5</v>
          </cell>
          <cell r="S569">
            <v>30</v>
          </cell>
          <cell r="T569" t="str">
            <v>30</v>
          </cell>
          <cell r="U569" t="str">
            <v>22</v>
          </cell>
          <cell r="V569" t="str">
            <v>2.2 ทุติยภูมิระดับกลาง</v>
          </cell>
        </row>
        <row r="570">
          <cell r="A570" t="str">
            <v>13</v>
          </cell>
          <cell r="B570" t="str">
            <v>21002</v>
          </cell>
          <cell r="C570" t="str">
            <v>กระทรวงสาธารณสุข สำนักงานปลัดกระทรวงสาธารณสุข</v>
          </cell>
          <cell r="D570" t="str">
            <v>001098900</v>
          </cell>
          <cell r="E570" t="str">
            <v>10989</v>
          </cell>
          <cell r="F570" t="str">
            <v>รพช.หัวตะพาน</v>
          </cell>
          <cell r="G570" t="str">
            <v>โรงพยาบาลชุมชนหัวตะพาน</v>
          </cell>
          <cell r="H570" t="str">
            <v>37060807</v>
          </cell>
          <cell r="I570">
            <v>37</v>
          </cell>
          <cell r="J570" t="str">
            <v>จังหวัดอำนาจเจริญ</v>
          </cell>
          <cell r="K570">
            <v>3706</v>
          </cell>
          <cell r="L570" t="str">
            <v>หัวตะพาน</v>
          </cell>
          <cell r="M570">
            <v>370608</v>
          </cell>
          <cell r="N570" t="str">
            <v>รัตนวารี</v>
          </cell>
          <cell r="O570" t="str">
            <v>ตะวันออกเฉียงเหนือ</v>
          </cell>
          <cell r="P570" t="str">
            <v>07</v>
          </cell>
          <cell r="Q570" t="str">
            <v>โรงพยาบาลชุมชน</v>
          </cell>
          <cell r="R570">
            <v>5</v>
          </cell>
          <cell r="S570">
            <v>30</v>
          </cell>
          <cell r="T570" t="str">
            <v>30</v>
          </cell>
          <cell r="U570" t="str">
            <v>22</v>
          </cell>
          <cell r="V570" t="str">
            <v>2.2 ทุติยภูมิระดับกลาง</v>
          </cell>
        </row>
        <row r="571">
          <cell r="A571" t="str">
            <v>13</v>
          </cell>
          <cell r="B571" t="str">
            <v>21002</v>
          </cell>
          <cell r="C571" t="str">
            <v>กระทรวงสาธารณสุข สำนักงานปลัดกระทรวงสาธารณสุข</v>
          </cell>
          <cell r="D571" t="str">
            <v>001099000</v>
          </cell>
          <cell r="E571" t="str">
            <v>10990</v>
          </cell>
          <cell r="F571" t="str">
            <v>รพช.ลืออำนาจ</v>
          </cell>
          <cell r="G571" t="str">
            <v>โรงพยาบาลชุมชนลืออำนาจ</v>
          </cell>
          <cell r="H571" t="str">
            <v>37070101</v>
          </cell>
          <cell r="I571">
            <v>37</v>
          </cell>
          <cell r="J571" t="str">
            <v>จังหวัดอำนาจเจริญ</v>
          </cell>
          <cell r="K571">
            <v>3707</v>
          </cell>
          <cell r="L571" t="str">
            <v>ลืออำนาจ</v>
          </cell>
          <cell r="M571">
            <v>370701</v>
          </cell>
          <cell r="N571" t="str">
            <v>อำนาจ</v>
          </cell>
          <cell r="O571" t="str">
            <v>ตะวันออกเฉียงเหนือ</v>
          </cell>
          <cell r="P571" t="str">
            <v>07</v>
          </cell>
          <cell r="Q571" t="str">
            <v>โรงพยาบาลชุมชน</v>
          </cell>
          <cell r="R571">
            <v>5</v>
          </cell>
          <cell r="S571">
            <v>30</v>
          </cell>
          <cell r="T571" t="str">
            <v>10</v>
          </cell>
          <cell r="U571" t="str">
            <v>22</v>
          </cell>
          <cell r="V571" t="str">
            <v>2.2 ทุติยภูมิระดับกลาง</v>
          </cell>
        </row>
        <row r="572">
          <cell r="A572" t="str">
            <v>14</v>
          </cell>
          <cell r="B572" t="str">
            <v>21002</v>
          </cell>
          <cell r="C572" t="str">
            <v>กระทรวงสาธารณสุข สำนักงานปลัดกระทรวงสาธารณสุข</v>
          </cell>
          <cell r="D572" t="str">
            <v>001066600</v>
          </cell>
          <cell r="E572" t="str">
            <v>10666</v>
          </cell>
          <cell r="F572" t="str">
            <v>รพศ.มหาราชนครราชสีมา</v>
          </cell>
          <cell r="G572" t="str">
            <v>โรงพยาบาลศูนย์มหาราชนครราชสีมา</v>
          </cell>
          <cell r="H572" t="str">
            <v>30010100</v>
          </cell>
          <cell r="I572">
            <v>30</v>
          </cell>
          <cell r="J572" t="str">
            <v>จังหวัดนครราชสีมา</v>
          </cell>
          <cell r="K572">
            <v>3001</v>
          </cell>
          <cell r="L572" t="str">
            <v>เมืองนครราชสีมา</v>
          </cell>
          <cell r="M572">
            <v>300101</v>
          </cell>
          <cell r="N572" t="str">
            <v>ในเมือง</v>
          </cell>
          <cell r="O572" t="str">
            <v>ตะวันออกเฉียงเหนือ</v>
          </cell>
          <cell r="P572" t="str">
            <v>05</v>
          </cell>
          <cell r="Q572" t="str">
            <v>โรงพยาบาลศูนย์</v>
          </cell>
          <cell r="R572">
            <v>1</v>
          </cell>
          <cell r="S572">
            <v>1019</v>
          </cell>
          <cell r="T572" t="str">
            <v>1039</v>
          </cell>
          <cell r="U572" t="str">
            <v>31</v>
          </cell>
          <cell r="V572" t="str">
            <v>3.1 ตติยภูมิ</v>
          </cell>
        </row>
        <row r="573">
          <cell r="A573" t="str">
            <v>14</v>
          </cell>
          <cell r="B573" t="str">
            <v>21002</v>
          </cell>
          <cell r="C573" t="str">
            <v>กระทรวงสาธารณสุข สำนักงานปลัดกระทรวงสาธารณสุข</v>
          </cell>
          <cell r="D573" t="str">
            <v>001087100</v>
          </cell>
          <cell r="E573" t="str">
            <v>10871</v>
          </cell>
          <cell r="F573" t="str">
            <v>รพช.ครบุรี</v>
          </cell>
          <cell r="G573" t="str">
            <v>โรงพยาบาลชุมชนครบุรี</v>
          </cell>
          <cell r="H573" t="str">
            <v>30020104</v>
          </cell>
          <cell r="I573">
            <v>30</v>
          </cell>
          <cell r="J573" t="str">
            <v>จังหวัดนครราชสีมา</v>
          </cell>
          <cell r="K573">
            <v>3002</v>
          </cell>
          <cell r="L573" t="str">
            <v>ครบุรี</v>
          </cell>
          <cell r="M573">
            <v>300201</v>
          </cell>
          <cell r="N573" t="str">
            <v>แชะ</v>
          </cell>
          <cell r="O573" t="str">
            <v>ตะวันออกเฉียงเหนือ</v>
          </cell>
          <cell r="P573" t="str">
            <v>07</v>
          </cell>
          <cell r="Q573" t="str">
            <v>โรงพยาบาลชุมชน</v>
          </cell>
          <cell r="R573">
            <v>4</v>
          </cell>
          <cell r="S573">
            <v>60</v>
          </cell>
          <cell r="T573" t="str">
            <v>60</v>
          </cell>
          <cell r="U573" t="str">
            <v>22</v>
          </cell>
          <cell r="V573" t="str">
            <v>2.2 ทุติยภูมิระดับกลาง</v>
          </cell>
        </row>
        <row r="574">
          <cell r="A574" t="str">
            <v>14</v>
          </cell>
          <cell r="B574" t="str">
            <v>21002</v>
          </cell>
          <cell r="C574" t="str">
            <v>กระทรวงสาธารณสุข สำนักงานปลัดกระทรวงสาธารณสุข</v>
          </cell>
          <cell r="D574" t="str">
            <v>001087200</v>
          </cell>
          <cell r="E574" t="str">
            <v>10872</v>
          </cell>
          <cell r="F574" t="str">
            <v>รพช.เสิงสาง</v>
          </cell>
          <cell r="G574" t="str">
            <v>โรงพยาบาลชุมชนเสิงสาง</v>
          </cell>
          <cell r="H574" t="str">
            <v>30030108</v>
          </cell>
          <cell r="I574">
            <v>30</v>
          </cell>
          <cell r="J574" t="str">
            <v>จังหวัดนครราชสีมา</v>
          </cell>
          <cell r="K574">
            <v>3003</v>
          </cell>
          <cell r="L574" t="str">
            <v>เสิงสาง</v>
          </cell>
          <cell r="M574">
            <v>300301</v>
          </cell>
          <cell r="N574" t="str">
            <v>เสิงสาง</v>
          </cell>
          <cell r="O574" t="str">
            <v>ตะวันออกเฉียงเหนือ</v>
          </cell>
          <cell r="P574" t="str">
            <v>07</v>
          </cell>
          <cell r="Q574" t="str">
            <v>โรงพยาบาลชุมชน</v>
          </cell>
          <cell r="R574">
            <v>5</v>
          </cell>
          <cell r="S574">
            <v>30</v>
          </cell>
          <cell r="T574" t="str">
            <v>30</v>
          </cell>
          <cell r="U574" t="str">
            <v>21</v>
          </cell>
          <cell r="V574" t="str">
            <v>2.1 ทุติยภูมิระดับต้น</v>
          </cell>
        </row>
        <row r="575">
          <cell r="A575" t="str">
            <v>14</v>
          </cell>
          <cell r="B575" t="str">
            <v>21002</v>
          </cell>
          <cell r="C575" t="str">
            <v>กระทรวงสาธารณสุข สำนักงานปลัดกระทรวงสาธารณสุข</v>
          </cell>
          <cell r="D575" t="str">
            <v>001087300</v>
          </cell>
          <cell r="E575" t="str">
            <v>10873</v>
          </cell>
          <cell r="F575" t="str">
            <v>รพช.คง</v>
          </cell>
          <cell r="G575" t="str">
            <v>โรงพยาบาลชุมชนคง</v>
          </cell>
          <cell r="H575" t="str">
            <v>30040111</v>
          </cell>
          <cell r="I575">
            <v>30</v>
          </cell>
          <cell r="J575" t="str">
            <v>จังหวัดนครราชสีมา</v>
          </cell>
          <cell r="K575">
            <v>3004</v>
          </cell>
          <cell r="L575" t="str">
            <v>คง</v>
          </cell>
          <cell r="M575">
            <v>300401</v>
          </cell>
          <cell r="N575" t="str">
            <v>เมืองคง</v>
          </cell>
          <cell r="O575" t="str">
            <v>ตะวันออกเฉียงเหนือ</v>
          </cell>
          <cell r="P575" t="str">
            <v>07</v>
          </cell>
          <cell r="Q575" t="str">
            <v>โรงพยาบาลชุมชน</v>
          </cell>
          <cell r="R575">
            <v>4</v>
          </cell>
          <cell r="S575">
            <v>60</v>
          </cell>
          <cell r="T575" t="str">
            <v>30</v>
          </cell>
          <cell r="U575" t="str">
            <v>21</v>
          </cell>
          <cell r="V575" t="str">
            <v>2.1 ทุติยภูมิระดับต้น</v>
          </cell>
        </row>
        <row r="576">
          <cell r="A576" t="str">
            <v>14</v>
          </cell>
          <cell r="B576" t="str">
            <v>21002</v>
          </cell>
          <cell r="C576" t="str">
            <v>กระทรวงสาธารณสุข สำนักงานปลัดกระทรวงสาธารณสุข</v>
          </cell>
          <cell r="D576" t="str">
            <v>001087400</v>
          </cell>
          <cell r="E576" t="str">
            <v>10874</v>
          </cell>
          <cell r="F576" t="str">
            <v>รพช.บ้านเหลื่อม</v>
          </cell>
          <cell r="G576" t="str">
            <v>โรงพยาบาลชุมชนบ้านเหลื่อม</v>
          </cell>
          <cell r="H576" t="str">
            <v>30050116</v>
          </cell>
          <cell r="I576">
            <v>30</v>
          </cell>
          <cell r="J576" t="str">
            <v>จังหวัดนครราชสีมา</v>
          </cell>
          <cell r="K576">
            <v>3005</v>
          </cell>
          <cell r="L576" t="str">
            <v>บ้านเหลื่อม</v>
          </cell>
          <cell r="M576">
            <v>300501</v>
          </cell>
          <cell r="N576" t="str">
            <v>บ้านเหลื่อม</v>
          </cell>
          <cell r="O576" t="str">
            <v>ตะวันออกเฉียงเหนือ</v>
          </cell>
          <cell r="P576" t="str">
            <v>07</v>
          </cell>
          <cell r="Q576" t="str">
            <v>โรงพยาบาลชุมชน</v>
          </cell>
          <cell r="R576">
            <v>5</v>
          </cell>
          <cell r="S576">
            <v>30</v>
          </cell>
          <cell r="T576" t="str">
            <v>30</v>
          </cell>
          <cell r="U576" t="str">
            <v>21</v>
          </cell>
          <cell r="V576" t="str">
            <v>2.1 ทุติยภูมิระดับต้น</v>
          </cell>
        </row>
        <row r="577">
          <cell r="A577" t="str">
            <v>14</v>
          </cell>
          <cell r="B577" t="str">
            <v>21002</v>
          </cell>
          <cell r="C577" t="str">
            <v>กระทรวงสาธารณสุข สำนักงานปลัดกระทรวงสาธารณสุข</v>
          </cell>
          <cell r="D577" t="str">
            <v>001087500</v>
          </cell>
          <cell r="E577" t="str">
            <v>10875</v>
          </cell>
          <cell r="F577" t="str">
            <v>รพช.จักราช</v>
          </cell>
          <cell r="G577" t="str">
            <v>โรงพยาบาลชุมชนจักราช</v>
          </cell>
          <cell r="H577" t="str">
            <v>30060104</v>
          </cell>
          <cell r="I577">
            <v>30</v>
          </cell>
          <cell r="J577" t="str">
            <v>จังหวัดนครราชสีมา</v>
          </cell>
          <cell r="K577">
            <v>3006</v>
          </cell>
          <cell r="L577" t="str">
            <v>จักราช</v>
          </cell>
          <cell r="M577">
            <v>300601</v>
          </cell>
          <cell r="N577" t="str">
            <v>จักราช</v>
          </cell>
          <cell r="O577" t="str">
            <v>ตะวันออกเฉียงเหนือ</v>
          </cell>
          <cell r="P577" t="str">
            <v>07</v>
          </cell>
          <cell r="Q577" t="str">
            <v>โรงพยาบาลชุมชน</v>
          </cell>
          <cell r="R577">
            <v>4</v>
          </cell>
          <cell r="S577">
            <v>60</v>
          </cell>
          <cell r="T577" t="str">
            <v>30</v>
          </cell>
          <cell r="U577" t="str">
            <v>22</v>
          </cell>
          <cell r="V577" t="str">
            <v>2.2 ทุติยภูมิระดับกลาง</v>
          </cell>
        </row>
        <row r="578">
          <cell r="A578" t="str">
            <v>14</v>
          </cell>
          <cell r="B578" t="str">
            <v>21002</v>
          </cell>
          <cell r="C578" t="str">
            <v>กระทรวงสาธารณสุข สำนักงานปลัดกระทรวงสาธารณสุข</v>
          </cell>
          <cell r="D578" t="str">
            <v>001087600</v>
          </cell>
          <cell r="E578" t="str">
            <v>10876</v>
          </cell>
          <cell r="F578" t="str">
            <v>รพช.โชคชัย</v>
          </cell>
          <cell r="G578" t="str">
            <v>โรงพยาบาลชุมชนโชคชัย</v>
          </cell>
          <cell r="H578" t="str">
            <v>30070813</v>
          </cell>
          <cell r="I578">
            <v>30</v>
          </cell>
          <cell r="J578" t="str">
            <v>จังหวัดนครราชสีมา</v>
          </cell>
          <cell r="K578">
            <v>3007</v>
          </cell>
          <cell r="L578" t="str">
            <v>โชคชัย</v>
          </cell>
          <cell r="M578">
            <v>300708</v>
          </cell>
          <cell r="N578" t="str">
            <v>โชคชัย</v>
          </cell>
          <cell r="O578" t="str">
            <v>ตะวันออกเฉียงเหนือ</v>
          </cell>
          <cell r="P578" t="str">
            <v>07</v>
          </cell>
          <cell r="Q578" t="str">
            <v>โรงพยาบาลชุมชน</v>
          </cell>
          <cell r="R578">
            <v>5</v>
          </cell>
          <cell r="S578">
            <v>30</v>
          </cell>
          <cell r="T578" t="str">
            <v>30</v>
          </cell>
          <cell r="U578" t="str">
            <v>22</v>
          </cell>
          <cell r="V578" t="str">
            <v>2.2 ทุติยภูมิระดับกลาง</v>
          </cell>
        </row>
        <row r="579">
          <cell r="A579" t="str">
            <v>14</v>
          </cell>
          <cell r="B579" t="str">
            <v>21002</v>
          </cell>
          <cell r="C579" t="str">
            <v>กระทรวงสาธารณสุข สำนักงานปลัดกระทรวงสาธารณสุข</v>
          </cell>
          <cell r="D579" t="str">
            <v>001087700</v>
          </cell>
          <cell r="E579" t="str">
            <v>10877</v>
          </cell>
          <cell r="F579" t="str">
            <v>รพช.ด่านขุนทด</v>
          </cell>
          <cell r="G579" t="str">
            <v>โรงพยาบาลชุมชนด่านขุนทด</v>
          </cell>
          <cell r="H579" t="str">
            <v>30080202</v>
          </cell>
          <cell r="I579">
            <v>30</v>
          </cell>
          <cell r="J579" t="str">
            <v>จังหวัดนครราชสีมา</v>
          </cell>
          <cell r="K579">
            <v>3008</v>
          </cell>
          <cell r="L579" t="str">
            <v>ด่านขุนทด</v>
          </cell>
          <cell r="M579">
            <v>300802</v>
          </cell>
          <cell r="N579" t="str">
            <v>ด่านขุนทด</v>
          </cell>
          <cell r="O579" t="str">
            <v>ตะวันออกเฉียงเหนือ</v>
          </cell>
          <cell r="P579" t="str">
            <v>07</v>
          </cell>
          <cell r="Q579" t="str">
            <v>โรงพยาบาลชุมชน</v>
          </cell>
          <cell r="R579">
            <v>4</v>
          </cell>
          <cell r="S579">
            <v>120</v>
          </cell>
          <cell r="T579" t="str">
            <v>90</v>
          </cell>
          <cell r="U579" t="str">
            <v>22</v>
          </cell>
          <cell r="V579" t="str">
            <v>2.2 ทุติยภูมิระดับกลาง</v>
          </cell>
        </row>
        <row r="580">
          <cell r="A580" t="str">
            <v>14</v>
          </cell>
          <cell r="B580" t="str">
            <v>21002</v>
          </cell>
          <cell r="C580" t="str">
            <v>กระทรวงสาธารณสุข สำนักงานปลัดกระทรวงสาธารณสุข</v>
          </cell>
          <cell r="D580" t="str">
            <v>001087800</v>
          </cell>
          <cell r="E580" t="str">
            <v>10878</v>
          </cell>
          <cell r="F580" t="str">
            <v>รพช.โนนไทย</v>
          </cell>
          <cell r="G580" t="str">
            <v>โรงพยาบาลชุมชนโนนไทย</v>
          </cell>
          <cell r="H580" t="str">
            <v>30090101</v>
          </cell>
          <cell r="I580">
            <v>30</v>
          </cell>
          <cell r="J580" t="str">
            <v>จังหวัดนครราชสีมา</v>
          </cell>
          <cell r="K580">
            <v>3009</v>
          </cell>
          <cell r="L580" t="str">
            <v>โนนไทย</v>
          </cell>
          <cell r="M580">
            <v>300901</v>
          </cell>
          <cell r="N580" t="str">
            <v>โนนไทย</v>
          </cell>
          <cell r="O580" t="str">
            <v>ตะวันออกเฉียงเหนือ</v>
          </cell>
          <cell r="P580" t="str">
            <v>07</v>
          </cell>
          <cell r="Q580" t="str">
            <v>โรงพยาบาลชุมชน</v>
          </cell>
          <cell r="R580">
            <v>4</v>
          </cell>
          <cell r="S580">
            <v>60</v>
          </cell>
          <cell r="T580" t="str">
            <v>30</v>
          </cell>
          <cell r="U580" t="str">
            <v>21</v>
          </cell>
          <cell r="V580" t="str">
            <v>2.1 ทุติยภูมิระดับต้น</v>
          </cell>
        </row>
        <row r="581">
          <cell r="A581" t="str">
            <v>14</v>
          </cell>
          <cell r="B581" t="str">
            <v>21002</v>
          </cell>
          <cell r="C581" t="str">
            <v>กระทรวงสาธารณสุข สำนักงานปลัดกระทรวงสาธารณสุข</v>
          </cell>
          <cell r="D581" t="str">
            <v>001087900</v>
          </cell>
          <cell r="E581" t="str">
            <v>10879</v>
          </cell>
          <cell r="F581" t="str">
            <v>รพช.โนนสูง</v>
          </cell>
          <cell r="G581" t="str">
            <v>โรงพยาบาลชุมชนโนนสูง</v>
          </cell>
          <cell r="H581" t="str">
            <v>30100106</v>
          </cell>
          <cell r="I581">
            <v>30</v>
          </cell>
          <cell r="J581" t="str">
            <v>จังหวัดนครราชสีมา</v>
          </cell>
          <cell r="K581">
            <v>3010</v>
          </cell>
          <cell r="L581" t="str">
            <v>โนนสูง</v>
          </cell>
          <cell r="M581">
            <v>301001</v>
          </cell>
          <cell r="N581" t="str">
            <v>โนนสูง</v>
          </cell>
          <cell r="O581" t="str">
            <v>ตะวันออกเฉียงเหนือ</v>
          </cell>
          <cell r="P581" t="str">
            <v>07</v>
          </cell>
          <cell r="Q581" t="str">
            <v>โรงพยาบาลชุมชน</v>
          </cell>
          <cell r="R581">
            <v>4</v>
          </cell>
          <cell r="S581">
            <v>70</v>
          </cell>
          <cell r="T581" t="str">
            <v>60</v>
          </cell>
          <cell r="U581" t="str">
            <v>21</v>
          </cell>
          <cell r="V581" t="str">
            <v>2.1 ทุติยภูมิระดับต้น</v>
          </cell>
        </row>
        <row r="582">
          <cell r="A582" t="str">
            <v>14</v>
          </cell>
          <cell r="B582" t="str">
            <v>21002</v>
          </cell>
          <cell r="C582" t="str">
            <v>กระทรวงสาธารณสุข สำนักงานปลัดกระทรวงสาธารณสุข</v>
          </cell>
          <cell r="D582" t="str">
            <v>001088000</v>
          </cell>
          <cell r="E582" t="str">
            <v>10880</v>
          </cell>
          <cell r="F582" t="str">
            <v>รพช.ขามสะแกแสง</v>
          </cell>
          <cell r="G582" t="str">
            <v>โรงพยาบาลชุมชนขามสะแกแสง</v>
          </cell>
          <cell r="H582" t="str">
            <v>30110113</v>
          </cell>
          <cell r="I582">
            <v>30</v>
          </cell>
          <cell r="J582" t="str">
            <v>จังหวัดนครราชสีมา</v>
          </cell>
          <cell r="K582">
            <v>3011</v>
          </cell>
          <cell r="L582" t="str">
            <v>ขามสะแกแสง</v>
          </cell>
          <cell r="M582">
            <v>301101</v>
          </cell>
          <cell r="N582" t="str">
            <v>ขามสะแกแสง</v>
          </cell>
          <cell r="O582" t="str">
            <v>ตะวันออกเฉียงเหนือ</v>
          </cell>
          <cell r="P582" t="str">
            <v>07</v>
          </cell>
          <cell r="Q582" t="str">
            <v>โรงพยาบาลชุมชน</v>
          </cell>
          <cell r="R582">
            <v>4</v>
          </cell>
          <cell r="S582">
            <v>76</v>
          </cell>
          <cell r="T582" t="str">
            <v>30</v>
          </cell>
          <cell r="U582" t="str">
            <v>21</v>
          </cell>
          <cell r="V582" t="str">
            <v>2.1 ทุติยภูมิระดับต้น</v>
          </cell>
        </row>
        <row r="583">
          <cell r="A583" t="str">
            <v>14</v>
          </cell>
          <cell r="B583" t="str">
            <v>21002</v>
          </cell>
          <cell r="C583" t="str">
            <v>กระทรวงสาธารณสุข สำนักงานปลัดกระทรวงสาธารณสุข</v>
          </cell>
          <cell r="D583" t="str">
            <v>001088100</v>
          </cell>
          <cell r="E583" t="str">
            <v>10881</v>
          </cell>
          <cell r="F583" t="str">
            <v>รพช.บัวใหญ่</v>
          </cell>
          <cell r="G583" t="str">
            <v>โรงพยาบาลชุมชนบัวใหญ่</v>
          </cell>
          <cell r="H583" t="str">
            <v>30120100</v>
          </cell>
          <cell r="I583">
            <v>30</v>
          </cell>
          <cell r="J583" t="str">
            <v>จังหวัดนครราชสีมา</v>
          </cell>
          <cell r="K583">
            <v>3012</v>
          </cell>
          <cell r="L583" t="str">
            <v>บัวใหญ่</v>
          </cell>
          <cell r="M583">
            <v>301201</v>
          </cell>
          <cell r="N583" t="str">
            <v>บัวใหญ่</v>
          </cell>
          <cell r="O583" t="str">
            <v>ตะวันออกเฉียงเหนือ</v>
          </cell>
          <cell r="P583" t="str">
            <v>07</v>
          </cell>
          <cell r="Q583" t="str">
            <v>โรงพยาบาลชุมชน</v>
          </cell>
          <cell r="R583">
            <v>4</v>
          </cell>
          <cell r="S583">
            <v>120</v>
          </cell>
          <cell r="T583" t="str">
            <v>90</v>
          </cell>
          <cell r="U583" t="str">
            <v>22</v>
          </cell>
          <cell r="V583" t="str">
            <v>2.2 ทุติยภูมิระดับกลาง</v>
          </cell>
        </row>
        <row r="584">
          <cell r="A584" t="str">
            <v>14</v>
          </cell>
          <cell r="B584" t="str">
            <v>21002</v>
          </cell>
          <cell r="C584" t="str">
            <v>กระทรวงสาธารณสุข สำนักงานปลัดกระทรวงสาธารณสุข</v>
          </cell>
          <cell r="D584" t="str">
            <v>001088200</v>
          </cell>
          <cell r="E584" t="str">
            <v>10882</v>
          </cell>
          <cell r="F584" t="str">
            <v>รพช.ประทาย</v>
          </cell>
          <cell r="G584" t="str">
            <v>โรงพยาบาลชุมชนประทาย</v>
          </cell>
          <cell r="H584" t="str">
            <v>30130113</v>
          </cell>
          <cell r="I584">
            <v>30</v>
          </cell>
          <cell r="J584" t="str">
            <v>จังหวัดนครราชสีมา</v>
          </cell>
          <cell r="K584">
            <v>3013</v>
          </cell>
          <cell r="L584" t="str">
            <v>ประทาย</v>
          </cell>
          <cell r="M584">
            <v>301301</v>
          </cell>
          <cell r="N584" t="str">
            <v>ประทาย</v>
          </cell>
          <cell r="O584" t="str">
            <v>ตะวันออกเฉียงเหนือ</v>
          </cell>
          <cell r="P584" t="str">
            <v>07</v>
          </cell>
          <cell r="Q584" t="str">
            <v>โรงพยาบาลชุมชน</v>
          </cell>
          <cell r="R584">
            <v>4</v>
          </cell>
          <cell r="S584">
            <v>60</v>
          </cell>
          <cell r="T584" t="str">
            <v>60</v>
          </cell>
          <cell r="U584" t="str">
            <v>22</v>
          </cell>
          <cell r="V584" t="str">
            <v>2.2 ทุติยภูมิระดับกลาง</v>
          </cell>
        </row>
        <row r="585">
          <cell r="A585" t="str">
            <v>14</v>
          </cell>
          <cell r="B585" t="str">
            <v>21002</v>
          </cell>
          <cell r="C585" t="str">
            <v>กระทรวงสาธารณสุข สำนักงานปลัดกระทรวงสาธารณสุข</v>
          </cell>
          <cell r="D585" t="str">
            <v>001088300</v>
          </cell>
          <cell r="E585" t="str">
            <v>10883</v>
          </cell>
          <cell r="F585" t="str">
            <v>รพช.ปักธงชัย</v>
          </cell>
          <cell r="G585" t="str">
            <v>โรงพยาบาลชุมชนปักธงชัย</v>
          </cell>
          <cell r="H585" t="str">
            <v>30141701</v>
          </cell>
          <cell r="I585">
            <v>30</v>
          </cell>
          <cell r="J585" t="str">
            <v>จังหวัดนครราชสีมา</v>
          </cell>
          <cell r="K585">
            <v>3014</v>
          </cell>
          <cell r="L585" t="str">
            <v>ปักธงชัย</v>
          </cell>
          <cell r="M585">
            <v>301417</v>
          </cell>
          <cell r="N585" t="str">
            <v>ธงชัยเหนือ</v>
          </cell>
          <cell r="O585" t="str">
            <v>ตะวันออกเฉียงเหนือ</v>
          </cell>
          <cell r="P585" t="str">
            <v>07</v>
          </cell>
          <cell r="Q585" t="str">
            <v>โรงพยาบาลชุมชน</v>
          </cell>
          <cell r="R585">
            <v>4</v>
          </cell>
          <cell r="S585">
            <v>60</v>
          </cell>
          <cell r="T585" t="str">
            <v>30</v>
          </cell>
          <cell r="U585" t="str">
            <v>22</v>
          </cell>
          <cell r="V585" t="str">
            <v>2.2 ทุติยภูมิระดับกลาง</v>
          </cell>
        </row>
        <row r="586">
          <cell r="A586" t="str">
            <v>14</v>
          </cell>
          <cell r="B586" t="str">
            <v>21002</v>
          </cell>
          <cell r="C586" t="str">
            <v>กระทรวงสาธารณสุข สำนักงานปลัดกระทรวงสาธารณสุข</v>
          </cell>
          <cell r="D586" t="str">
            <v>001088400</v>
          </cell>
          <cell r="E586" t="str">
            <v>10884</v>
          </cell>
          <cell r="F586" t="str">
            <v>รพช.พิมาย</v>
          </cell>
          <cell r="G586" t="str">
            <v>โรงพยาบาลชุมชนพิมาย</v>
          </cell>
          <cell r="H586" t="str">
            <v>30150101</v>
          </cell>
          <cell r="I586">
            <v>30</v>
          </cell>
          <cell r="J586" t="str">
            <v>จังหวัดนครราชสีมา</v>
          </cell>
          <cell r="K586">
            <v>3015</v>
          </cell>
          <cell r="L586" t="str">
            <v>พิมาย</v>
          </cell>
          <cell r="M586">
            <v>301501</v>
          </cell>
          <cell r="N586" t="str">
            <v>ในเมือง</v>
          </cell>
          <cell r="O586" t="str">
            <v>ตะวันออกเฉียงเหนือ</v>
          </cell>
          <cell r="P586" t="str">
            <v>07</v>
          </cell>
          <cell r="Q586" t="str">
            <v>โรงพยาบาลชุมชน</v>
          </cell>
          <cell r="R586">
            <v>4</v>
          </cell>
          <cell r="S586">
            <v>90</v>
          </cell>
          <cell r="T586" t="str">
            <v>90</v>
          </cell>
          <cell r="U586" t="str">
            <v>23</v>
          </cell>
          <cell r="V586" t="str">
            <v>2.3 ทุติยภูมิระดับสูง</v>
          </cell>
        </row>
        <row r="587">
          <cell r="A587" t="str">
            <v>14</v>
          </cell>
          <cell r="B587" t="str">
            <v>21002</v>
          </cell>
          <cell r="C587" t="str">
            <v>กระทรวงสาธารณสุข สำนักงานปลัดกระทรวงสาธารณสุข</v>
          </cell>
          <cell r="D587" t="str">
            <v>001088500</v>
          </cell>
          <cell r="E587" t="str">
            <v>10885</v>
          </cell>
          <cell r="F587" t="str">
            <v>รพช.ห้วยแถลง</v>
          </cell>
          <cell r="G587" t="str">
            <v>โรงพยาบาลชุมชนห้วยแถลง</v>
          </cell>
          <cell r="H587" t="str">
            <v>30160101</v>
          </cell>
          <cell r="I587">
            <v>30</v>
          </cell>
          <cell r="J587" t="str">
            <v>จังหวัดนครราชสีมา</v>
          </cell>
          <cell r="K587">
            <v>3016</v>
          </cell>
          <cell r="L587" t="str">
            <v>ห้วยแถลง</v>
          </cell>
          <cell r="M587">
            <v>301601</v>
          </cell>
          <cell r="N587" t="str">
            <v>ห้วยแถลง</v>
          </cell>
          <cell r="O587" t="str">
            <v>ตะวันออกเฉียงเหนือ</v>
          </cell>
          <cell r="P587" t="str">
            <v>07</v>
          </cell>
          <cell r="Q587" t="str">
            <v>โรงพยาบาลชุมชน</v>
          </cell>
          <cell r="R587">
            <v>5</v>
          </cell>
          <cell r="S587">
            <v>30</v>
          </cell>
          <cell r="T587" t="str">
            <v>30</v>
          </cell>
          <cell r="U587" t="str">
            <v>21</v>
          </cell>
          <cell r="V587" t="str">
            <v>2.1 ทุติยภูมิระดับต้น</v>
          </cell>
        </row>
        <row r="588">
          <cell r="A588" t="str">
            <v>14</v>
          </cell>
          <cell r="B588" t="str">
            <v>21002</v>
          </cell>
          <cell r="C588" t="str">
            <v>กระทรวงสาธารณสุข สำนักงานปลัดกระทรวงสาธารณสุข</v>
          </cell>
          <cell r="D588" t="str">
            <v>001088600</v>
          </cell>
          <cell r="E588" t="str">
            <v>10886</v>
          </cell>
          <cell r="F588" t="str">
            <v>รพช.ชุมพวง</v>
          </cell>
          <cell r="G588" t="str">
            <v>โรงพยาบาลชุมชนชุมพวง</v>
          </cell>
          <cell r="H588" t="str">
            <v>30170101</v>
          </cell>
          <cell r="I588">
            <v>30</v>
          </cell>
          <cell r="J588" t="str">
            <v>จังหวัดนครราชสีมา</v>
          </cell>
          <cell r="K588">
            <v>3017</v>
          </cell>
          <cell r="L588" t="str">
            <v>ชุมพวง</v>
          </cell>
          <cell r="M588">
            <v>301701</v>
          </cell>
          <cell r="N588" t="str">
            <v>ชุมพวง</v>
          </cell>
          <cell r="O588" t="str">
            <v>ตะวันออกเฉียงเหนือ</v>
          </cell>
          <cell r="P588" t="str">
            <v>07</v>
          </cell>
          <cell r="Q588" t="str">
            <v>โรงพยาบาลชุมชน</v>
          </cell>
          <cell r="R588">
            <v>4</v>
          </cell>
          <cell r="S588">
            <v>60</v>
          </cell>
          <cell r="T588" t="str">
            <v>60</v>
          </cell>
          <cell r="U588" t="str">
            <v>22</v>
          </cell>
          <cell r="V588" t="str">
            <v>2.2 ทุติยภูมิระดับกลาง</v>
          </cell>
        </row>
        <row r="589">
          <cell r="A589" t="str">
            <v>14</v>
          </cell>
          <cell r="B589" t="str">
            <v>21002</v>
          </cell>
          <cell r="C589" t="str">
            <v>กระทรวงสาธารณสุข สำนักงานปลัดกระทรวงสาธารณสุข</v>
          </cell>
          <cell r="D589" t="str">
            <v>001088700</v>
          </cell>
          <cell r="E589" t="str">
            <v>10887</v>
          </cell>
          <cell r="F589" t="str">
            <v>รพช.สูงเนิน</v>
          </cell>
          <cell r="G589" t="str">
            <v>โรงพยาบาลชุมชนสูงเนิน</v>
          </cell>
          <cell r="H589" t="str">
            <v>30180101</v>
          </cell>
          <cell r="I589">
            <v>30</v>
          </cell>
          <cell r="J589" t="str">
            <v>จังหวัดนครราชสีมา</v>
          </cell>
          <cell r="K589">
            <v>3018</v>
          </cell>
          <cell r="L589" t="str">
            <v>สูงเนิน</v>
          </cell>
          <cell r="M589">
            <v>301801</v>
          </cell>
          <cell r="N589" t="str">
            <v>สูงเนิน</v>
          </cell>
          <cell r="O589" t="str">
            <v>ตะวันออกเฉียงเหนือ</v>
          </cell>
          <cell r="P589" t="str">
            <v>07</v>
          </cell>
          <cell r="Q589" t="str">
            <v>โรงพยาบาลชุมชน</v>
          </cell>
          <cell r="R589">
            <v>4</v>
          </cell>
          <cell r="S589">
            <v>124</v>
          </cell>
          <cell r="T589" t="str">
            <v>60</v>
          </cell>
          <cell r="U589" t="str">
            <v>22</v>
          </cell>
          <cell r="V589" t="str">
            <v>2.2 ทุติยภูมิระดับกลาง</v>
          </cell>
        </row>
        <row r="590">
          <cell r="A590" t="str">
            <v>14</v>
          </cell>
          <cell r="B590" t="str">
            <v>21002</v>
          </cell>
          <cell r="C590" t="str">
            <v>กระทรวงสาธารณสุข สำนักงานปลัดกระทรวงสาธารณสุข</v>
          </cell>
          <cell r="D590" t="str">
            <v>001088800</v>
          </cell>
          <cell r="E590" t="str">
            <v>10888</v>
          </cell>
          <cell r="F590" t="str">
            <v>รพช.ขามทะเลสอ</v>
          </cell>
          <cell r="G590" t="str">
            <v>โรงพยาบาลชุมชนขามทะเลสอ</v>
          </cell>
          <cell r="H590" t="str">
            <v>30190107</v>
          </cell>
          <cell r="I590">
            <v>30</v>
          </cell>
          <cell r="J590" t="str">
            <v>จังหวัดนครราชสีมา</v>
          </cell>
          <cell r="K590">
            <v>3019</v>
          </cell>
          <cell r="L590" t="str">
            <v>ขามทะเลสอ</v>
          </cell>
          <cell r="M590">
            <v>301901</v>
          </cell>
          <cell r="N590" t="str">
            <v>ขามทะเลสอ</v>
          </cell>
          <cell r="O590" t="str">
            <v>ตะวันออกเฉียงเหนือ</v>
          </cell>
          <cell r="P590" t="str">
            <v>07</v>
          </cell>
          <cell r="Q590" t="str">
            <v>โรงพยาบาลชุมชน</v>
          </cell>
          <cell r="R590">
            <v>5</v>
          </cell>
          <cell r="S590">
            <v>30</v>
          </cell>
          <cell r="T590" t="str">
            <v>30</v>
          </cell>
          <cell r="U590" t="str">
            <v>21</v>
          </cell>
          <cell r="V590" t="str">
            <v>2.1 ทุติยภูมิระดับต้น</v>
          </cell>
        </row>
        <row r="591">
          <cell r="A591" t="str">
            <v>14</v>
          </cell>
          <cell r="B591" t="str">
            <v>21002</v>
          </cell>
          <cell r="C591" t="str">
            <v>กระทรวงสาธารณสุข สำนักงานปลัดกระทรวงสาธารณสุข</v>
          </cell>
          <cell r="D591" t="str">
            <v>001088900</v>
          </cell>
          <cell r="E591" t="str">
            <v>10889</v>
          </cell>
          <cell r="F591" t="str">
            <v>รพช.สีคิ้ว</v>
          </cell>
          <cell r="G591" t="str">
            <v>โรงพยาบาลชุมชนสีคิ้ว</v>
          </cell>
          <cell r="H591" t="str">
            <v>30200902</v>
          </cell>
          <cell r="I591">
            <v>30</v>
          </cell>
          <cell r="J591" t="str">
            <v>จังหวัดนครราชสีมา</v>
          </cell>
          <cell r="K591">
            <v>3020</v>
          </cell>
          <cell r="L591" t="str">
            <v>สีคิ้ว</v>
          </cell>
          <cell r="M591">
            <v>302009</v>
          </cell>
          <cell r="N591" t="str">
            <v>มิตรภาพ</v>
          </cell>
          <cell r="O591" t="str">
            <v>ตะวันออกเฉียงเหนือ</v>
          </cell>
          <cell r="P591" t="str">
            <v>07</v>
          </cell>
          <cell r="Q591" t="str">
            <v>โรงพยาบาลชุมชน</v>
          </cell>
          <cell r="R591">
            <v>4</v>
          </cell>
          <cell r="S591">
            <v>94</v>
          </cell>
          <cell r="T591" t="str">
            <v>90</v>
          </cell>
          <cell r="U591" t="str">
            <v>22</v>
          </cell>
          <cell r="V591" t="str">
            <v>2.2 ทุติยภูมิระดับกลาง</v>
          </cell>
        </row>
        <row r="592">
          <cell r="A592" t="str">
            <v>14</v>
          </cell>
          <cell r="B592" t="str">
            <v>21002</v>
          </cell>
          <cell r="C592" t="str">
            <v>กระทรวงสาธารณสุข สำนักงานปลัดกระทรวงสาธารณสุข</v>
          </cell>
          <cell r="D592" t="str">
            <v>001089000</v>
          </cell>
          <cell r="E592" t="str">
            <v>10890</v>
          </cell>
          <cell r="F592" t="str">
            <v>รพช.ปากช่องนานา</v>
          </cell>
          <cell r="G592" t="str">
            <v>โรงพยาบาลชุมชนปากช่องนานา</v>
          </cell>
          <cell r="H592" t="str">
            <v>30210100</v>
          </cell>
          <cell r="I592">
            <v>30</v>
          </cell>
          <cell r="J592" t="str">
            <v>จังหวัดนครราชสีมา</v>
          </cell>
          <cell r="K592">
            <v>3021</v>
          </cell>
          <cell r="L592" t="str">
            <v>ปากช่อง</v>
          </cell>
          <cell r="M592">
            <v>302101</v>
          </cell>
          <cell r="N592" t="str">
            <v>ปากช่อง</v>
          </cell>
          <cell r="O592" t="str">
            <v>ตะวันออกเฉียงเหนือ</v>
          </cell>
          <cell r="P592" t="str">
            <v>07</v>
          </cell>
          <cell r="Q592" t="str">
            <v>โรงพยาบาลชุมชน</v>
          </cell>
          <cell r="R592">
            <v>4</v>
          </cell>
          <cell r="S592">
            <v>120</v>
          </cell>
          <cell r="T592" t="str">
            <v>120</v>
          </cell>
          <cell r="U592" t="str">
            <v>23</v>
          </cell>
          <cell r="V592" t="str">
            <v>2.3 ทุติยภูมิระดับสูง</v>
          </cell>
        </row>
        <row r="593">
          <cell r="A593" t="str">
            <v>14</v>
          </cell>
          <cell r="B593" t="str">
            <v>21002</v>
          </cell>
          <cell r="C593" t="str">
            <v>กระทรวงสาธารณสุข สำนักงานปลัดกระทรวงสาธารณสุข</v>
          </cell>
          <cell r="D593" t="str">
            <v>001089100</v>
          </cell>
          <cell r="E593" t="str">
            <v>10891</v>
          </cell>
          <cell r="F593" t="str">
            <v>รพช.หนองบุนนาก</v>
          </cell>
          <cell r="G593" t="str">
            <v>โรงพยาบาลชุมชนหนองบุนนาก</v>
          </cell>
          <cell r="H593" t="str">
            <v>30220404</v>
          </cell>
          <cell r="I593">
            <v>30</v>
          </cell>
          <cell r="J593" t="str">
            <v>จังหวัดนครราชสีมา</v>
          </cell>
          <cell r="K593">
            <v>3022</v>
          </cell>
          <cell r="L593" t="str">
            <v>หนองบุญมาก</v>
          </cell>
          <cell r="M593">
            <v>302204</v>
          </cell>
          <cell r="N593" t="str">
            <v>หนองหัวแรต</v>
          </cell>
          <cell r="O593" t="str">
            <v>ตะวันออกเฉียงเหนือ</v>
          </cell>
          <cell r="P593" t="str">
            <v>07</v>
          </cell>
          <cell r="Q593" t="str">
            <v>โรงพยาบาลชุมชน</v>
          </cell>
          <cell r="R593">
            <v>4</v>
          </cell>
          <cell r="S593">
            <v>51</v>
          </cell>
          <cell r="T593" t="str">
            <v>30</v>
          </cell>
          <cell r="U593" t="str">
            <v>21</v>
          </cell>
          <cell r="V593" t="str">
            <v>2.1 ทุติยภูมิระดับต้น</v>
          </cell>
        </row>
        <row r="594">
          <cell r="A594" t="str">
            <v>14</v>
          </cell>
          <cell r="B594" t="str">
            <v>21002</v>
          </cell>
          <cell r="C594" t="str">
            <v>กระทรวงสาธารณสุข สำนักงานปลัดกระทรวงสาธารณสุข</v>
          </cell>
          <cell r="D594" t="str">
            <v>001089200</v>
          </cell>
          <cell r="E594" t="str">
            <v>10892</v>
          </cell>
          <cell r="F594" t="str">
            <v>รพช.แก้งสนามนาง</v>
          </cell>
          <cell r="G594" t="str">
            <v>โรงพยาบาลชุมชนแก้งสนามนาง</v>
          </cell>
          <cell r="H594" t="str">
            <v>30230101</v>
          </cell>
          <cell r="I594">
            <v>30</v>
          </cell>
          <cell r="J594" t="str">
            <v>จังหวัดนครราชสีมา</v>
          </cell>
          <cell r="K594">
            <v>3023</v>
          </cell>
          <cell r="L594" t="str">
            <v>แก้งสนามนาง</v>
          </cell>
          <cell r="M594">
            <v>302301</v>
          </cell>
          <cell r="N594" t="str">
            <v>แก้งสนามนาง</v>
          </cell>
          <cell r="O594" t="str">
            <v>ตะวันออกเฉียงเหนือ</v>
          </cell>
          <cell r="P594" t="str">
            <v>07</v>
          </cell>
          <cell r="Q594" t="str">
            <v>โรงพยาบาลชุมชน</v>
          </cell>
          <cell r="R594">
            <v>5</v>
          </cell>
          <cell r="S594">
            <v>30</v>
          </cell>
          <cell r="T594" t="str">
            <v>30</v>
          </cell>
          <cell r="U594" t="str">
            <v>21</v>
          </cell>
          <cell r="V594" t="str">
            <v>2.1 ทุติยภูมิระดับต้น</v>
          </cell>
        </row>
        <row r="595">
          <cell r="A595" t="str">
            <v>14</v>
          </cell>
          <cell r="B595" t="str">
            <v>21002</v>
          </cell>
          <cell r="C595" t="str">
            <v>กระทรวงสาธารณสุข สำนักงานปลัดกระทรวงสาธารณสุข</v>
          </cell>
          <cell r="D595" t="str">
            <v>001089300</v>
          </cell>
          <cell r="E595" t="str">
            <v>10893</v>
          </cell>
          <cell r="F595" t="str">
            <v>รพช.โนนแดง</v>
          </cell>
          <cell r="G595" t="str">
            <v>โรงพยาบาลชุมชนโนนแดง</v>
          </cell>
          <cell r="H595" t="str">
            <v>30240109</v>
          </cell>
          <cell r="I595">
            <v>30</v>
          </cell>
          <cell r="J595" t="str">
            <v>จังหวัดนครราชสีมา</v>
          </cell>
          <cell r="K595">
            <v>3024</v>
          </cell>
          <cell r="L595" t="str">
            <v>โนนแดง</v>
          </cell>
          <cell r="M595">
            <v>302401</v>
          </cell>
          <cell r="N595" t="str">
            <v>โนนแดง</v>
          </cell>
          <cell r="O595" t="str">
            <v>ตะวันออกเฉียงเหนือ</v>
          </cell>
          <cell r="P595" t="str">
            <v>07</v>
          </cell>
          <cell r="Q595" t="str">
            <v>โรงพยาบาลชุมชน</v>
          </cell>
          <cell r="R595">
            <v>5</v>
          </cell>
          <cell r="S595">
            <v>30</v>
          </cell>
          <cell r="T595" t="str">
            <v>30</v>
          </cell>
          <cell r="U595" t="str">
            <v>21</v>
          </cell>
          <cell r="V595" t="str">
            <v>2.1 ทุติยภูมิระดับต้น</v>
          </cell>
        </row>
        <row r="596">
          <cell r="A596" t="str">
            <v>14</v>
          </cell>
          <cell r="B596" t="str">
            <v>21002</v>
          </cell>
          <cell r="C596" t="str">
            <v>กระทรวงสาธารณสุข สำนักงานปลัดกระทรวงสาธารณสุข</v>
          </cell>
          <cell r="D596" t="str">
            <v>001089400</v>
          </cell>
          <cell r="E596" t="str">
            <v>10894</v>
          </cell>
          <cell r="F596" t="str">
            <v>รพช.วังน้ำเขียว</v>
          </cell>
          <cell r="G596" t="str">
            <v>โรงพยาบาลชุมชนวังน้ำเขียว</v>
          </cell>
          <cell r="H596" t="str">
            <v>30250503</v>
          </cell>
          <cell r="I596">
            <v>30</v>
          </cell>
          <cell r="J596" t="str">
            <v>จังหวัดนครราชสีมา</v>
          </cell>
          <cell r="K596">
            <v>3025</v>
          </cell>
          <cell r="L596" t="str">
            <v>วังน้ำเขียว</v>
          </cell>
          <cell r="M596">
            <v>302505</v>
          </cell>
          <cell r="N596" t="str">
            <v>ไทยสามัคคี</v>
          </cell>
          <cell r="O596" t="str">
            <v>ตะวันออกเฉียงเหนือ</v>
          </cell>
          <cell r="P596" t="str">
            <v>07</v>
          </cell>
          <cell r="Q596" t="str">
            <v>โรงพยาบาลชุมชน</v>
          </cell>
          <cell r="R596">
            <v>5</v>
          </cell>
          <cell r="S596">
            <v>30</v>
          </cell>
          <cell r="T596" t="str">
            <v>10</v>
          </cell>
          <cell r="U596" t="str">
            <v>21</v>
          </cell>
          <cell r="V596" t="str">
            <v>2.1 ทุติยภูมิระดับต้น</v>
          </cell>
        </row>
        <row r="597">
          <cell r="A597" t="str">
            <v>14</v>
          </cell>
          <cell r="B597" t="str">
            <v>21002</v>
          </cell>
          <cell r="C597" t="str">
            <v>กระทรวงสาธารณสุข สำนักงานปลัดกระทรวงสาธารณสุข</v>
          </cell>
          <cell r="D597" t="str">
            <v>001160200</v>
          </cell>
          <cell r="E597" t="str">
            <v>11602</v>
          </cell>
          <cell r="F597" t="str">
            <v>รพช.เฉลิมพระเกียรติสมเด็จย่า 100 ปี เมืองยาง</v>
          </cell>
          <cell r="G597" t="str">
            <v>โรงพยาบาลชุมชนเฉลิมพระเกียรติสมเด็จย่า 100 ปี เมืองยาง</v>
          </cell>
          <cell r="H597" t="str">
            <v>30270101</v>
          </cell>
          <cell r="I597">
            <v>30</v>
          </cell>
          <cell r="J597" t="str">
            <v>จังหวัดนครราชสีมา</v>
          </cell>
          <cell r="K597">
            <v>3027</v>
          </cell>
          <cell r="L597" t="str">
            <v>เมืองยาง</v>
          </cell>
          <cell r="M597">
            <v>302701</v>
          </cell>
          <cell r="N597" t="str">
            <v>เมืองยาง</v>
          </cell>
          <cell r="O597" t="str">
            <v>ตะวันออกเฉียงเหนือ</v>
          </cell>
          <cell r="P597" t="str">
            <v>07</v>
          </cell>
          <cell r="Q597" t="str">
            <v>โรงพยาบาลชุมชน</v>
          </cell>
          <cell r="R597">
            <v>5</v>
          </cell>
          <cell r="S597">
            <v>30</v>
          </cell>
          <cell r="T597" t="str">
            <v>10</v>
          </cell>
          <cell r="U597" t="str">
            <v>21</v>
          </cell>
          <cell r="V597" t="str">
            <v>2.1 ทุติยภูมิระดับต้น</v>
          </cell>
        </row>
        <row r="598">
          <cell r="A598" t="str">
            <v>14</v>
          </cell>
          <cell r="B598" t="str">
            <v>21002</v>
          </cell>
          <cell r="C598" t="str">
            <v>กระทรวงสาธารณสุข สำนักงานปลัดกระทรวงสาธารณสุข</v>
          </cell>
          <cell r="D598" t="str">
            <v>001160800</v>
          </cell>
          <cell r="E598" t="str">
            <v>11608</v>
          </cell>
          <cell r="F598" t="str">
            <v>รพช.ลำทะเมนชัย</v>
          </cell>
          <cell r="G598" t="str">
            <v>โรงพยาบาลชุมชนลำทะเมนชัย</v>
          </cell>
          <cell r="H598" t="str">
            <v>30290101</v>
          </cell>
          <cell r="I598">
            <v>30</v>
          </cell>
          <cell r="J598" t="str">
            <v>จังหวัดนครราชสีมา</v>
          </cell>
          <cell r="K598">
            <v>3029</v>
          </cell>
          <cell r="L598" t="str">
            <v>ลำทะเมนชัย</v>
          </cell>
          <cell r="M598">
            <v>302901</v>
          </cell>
          <cell r="N598" t="str">
            <v>ขุย</v>
          </cell>
          <cell r="O598" t="str">
            <v>ตะวันออกเฉียงเหนือ</v>
          </cell>
          <cell r="P598" t="str">
            <v>07</v>
          </cell>
          <cell r="Q598" t="str">
            <v>โรงพยาบาลชุมชน</v>
          </cell>
          <cell r="R598">
            <v>5</v>
          </cell>
          <cell r="S598">
            <v>30</v>
          </cell>
          <cell r="T598" t="str">
            <v>30</v>
          </cell>
          <cell r="U598" t="str">
            <v>21</v>
          </cell>
          <cell r="V598" t="str">
            <v>2.1 ทุติยภูมิระดับต้น</v>
          </cell>
        </row>
        <row r="599">
          <cell r="A599" t="str">
            <v>14</v>
          </cell>
          <cell r="B599" t="str">
            <v>21002</v>
          </cell>
          <cell r="C599" t="str">
            <v>กระทรวงสาธารณสุข สำนักงานปลัดกระทรวงสาธารณสุข</v>
          </cell>
          <cell r="D599" t="str">
            <v>002245600</v>
          </cell>
          <cell r="E599" t="str">
            <v>22456</v>
          </cell>
          <cell r="F599" t="str">
            <v>รพช.พระทองคำเฉลิมพระเกียรติ 80 พรรษา</v>
          </cell>
          <cell r="G599" t="str">
            <v>โรงพยาบาลชุมชนพระทองคำเฉลิมพระเกียรติ 80 พรรษา</v>
          </cell>
          <cell r="H599" t="str">
            <v>30280305</v>
          </cell>
          <cell r="I599">
            <v>30</v>
          </cell>
          <cell r="J599" t="str">
            <v>จังหวัดนครราชสีมา</v>
          </cell>
          <cell r="K599">
            <v>3028</v>
          </cell>
          <cell r="L599" t="str">
            <v>พระทองคำ</v>
          </cell>
          <cell r="M599">
            <v>302803</v>
          </cell>
          <cell r="N599" t="str">
            <v>พังเทียม</v>
          </cell>
          <cell r="O599" t="str">
            <v>ตะวันออกเฉียงเหนือ</v>
          </cell>
          <cell r="P599" t="str">
            <v>07</v>
          </cell>
          <cell r="Q599" t="str">
            <v>โรงพยาบาลชุมชน</v>
          </cell>
          <cell r="R599">
            <v>5</v>
          </cell>
          <cell r="S599">
            <v>30</v>
          </cell>
          <cell r="T599" t="str">
            <v>30</v>
          </cell>
          <cell r="U599" t="str">
            <v>21</v>
          </cell>
          <cell r="V599" t="str">
            <v>2.1 ทุติยภูมิระดับต้น</v>
          </cell>
        </row>
        <row r="600">
          <cell r="A600" t="str">
            <v>14</v>
          </cell>
          <cell r="B600" t="str">
            <v>21002</v>
          </cell>
          <cell r="C600" t="str">
            <v>กระทรวงสาธารณสุข สำนักงานปลัดกระทรวงสาธารณสุข</v>
          </cell>
          <cell r="D600" t="str">
            <v>002383900</v>
          </cell>
          <cell r="E600" t="str">
            <v>23839</v>
          </cell>
          <cell r="F600" t="str">
            <v>รพช.นครราชสีมา</v>
          </cell>
          <cell r="G600" t="str">
            <v>โรงพยาบาลชุมชนนครราชสีมา</v>
          </cell>
          <cell r="H600" t="str">
            <v>30011706</v>
          </cell>
          <cell r="I600">
            <v>30</v>
          </cell>
          <cell r="J600" t="str">
            <v>จังหวัดนครราชสีมา</v>
          </cell>
          <cell r="K600">
            <v>3001</v>
          </cell>
          <cell r="L600" t="str">
            <v>เมืองนครราชสีมา</v>
          </cell>
          <cell r="M600">
            <v>300117</v>
          </cell>
          <cell r="N600" t="str">
            <v>โคกกรวด</v>
          </cell>
          <cell r="O600" t="str">
            <v>ตะวันออกเฉียงเหนือ</v>
          </cell>
          <cell r="P600" t="str">
            <v>07</v>
          </cell>
          <cell r="Q600" t="str">
            <v>โรงพยาบาลชุมชน</v>
          </cell>
          <cell r="R600">
            <v>4</v>
          </cell>
          <cell r="S600">
            <v>60</v>
          </cell>
          <cell r="T600" t="str">
            <v>60</v>
          </cell>
          <cell r="U600" t="str">
            <v>23</v>
          </cell>
          <cell r="V600" t="str">
            <v>2.3 ทุติยภูมิระดับสูง</v>
          </cell>
        </row>
        <row r="601">
          <cell r="A601" t="str">
            <v>14</v>
          </cell>
          <cell r="B601" t="str">
            <v>21002</v>
          </cell>
          <cell r="C601" t="str">
            <v>กระทรวงสาธารณสุข สำนักงานปลัดกระทรวงสาธารณสุข</v>
          </cell>
          <cell r="D601" t="str">
            <v>002469200</v>
          </cell>
          <cell r="E601" t="str">
            <v>24692</v>
          </cell>
          <cell r="F601" t="str">
            <v>รพช.เฉลิมพระเกียรติ</v>
          </cell>
          <cell r="G601" t="str">
            <v>โรงพยาบาลชุมชนเฉลิมพระเกียรติ</v>
          </cell>
          <cell r="H601" t="str">
            <v>30320215</v>
          </cell>
          <cell r="I601">
            <v>30</v>
          </cell>
          <cell r="J601" t="str">
            <v>จังหวัดนครราชสีมา</v>
          </cell>
          <cell r="K601">
            <v>3032</v>
          </cell>
          <cell r="L601" t="str">
            <v>เฉลิมพระเกียรติ</v>
          </cell>
          <cell r="M601">
            <v>303202</v>
          </cell>
          <cell r="N601" t="str">
            <v>ท่าช้าง</v>
          </cell>
          <cell r="O601" t="str">
            <v>ตะวันออกเฉียงเหนือ</v>
          </cell>
          <cell r="P601" t="str">
            <v>07</v>
          </cell>
          <cell r="Q601" t="str">
            <v>โรงพยาบาลชุมชน</v>
          </cell>
          <cell r="R601">
            <v>5</v>
          </cell>
          <cell r="S601">
            <v>30</v>
          </cell>
          <cell r="T601" t="str">
            <v>30</v>
          </cell>
          <cell r="U601" t="str">
            <v>21</v>
          </cell>
          <cell r="V601" t="str">
            <v>2.1 ทุติยภูมิระดับต้น</v>
          </cell>
        </row>
        <row r="602">
          <cell r="A602" t="str">
            <v>14</v>
          </cell>
          <cell r="B602" t="str">
            <v>21002</v>
          </cell>
          <cell r="C602" t="str">
            <v>กระทรวงสาธารณสุข สำนักงานปลัดกระทรวงสาธารณสุข</v>
          </cell>
          <cell r="D602" t="str">
            <v>001066700</v>
          </cell>
          <cell r="E602" t="str">
            <v>10667</v>
          </cell>
          <cell r="F602" t="str">
            <v>รพศ.บุรีรัมย์</v>
          </cell>
          <cell r="G602" t="str">
            <v>โรงพยาบาลศูนย์บุรีรัมย์</v>
          </cell>
          <cell r="H602" t="str">
            <v>31010105</v>
          </cell>
          <cell r="I602">
            <v>31</v>
          </cell>
          <cell r="J602" t="str">
            <v>จังหวัดบุรีรัมย์</v>
          </cell>
          <cell r="K602">
            <v>3101</v>
          </cell>
          <cell r="L602" t="str">
            <v>เมืองบุรีรัมย์</v>
          </cell>
          <cell r="M602">
            <v>310101</v>
          </cell>
          <cell r="N602" t="str">
            <v>ในเมือง</v>
          </cell>
          <cell r="O602" t="str">
            <v>ตะวันออกเฉียงเหนือ</v>
          </cell>
          <cell r="P602" t="str">
            <v>05</v>
          </cell>
          <cell r="Q602" t="str">
            <v>โรงพยาบาลศูนย์</v>
          </cell>
          <cell r="R602">
            <v>1</v>
          </cell>
          <cell r="S602">
            <v>700</v>
          </cell>
          <cell r="T602" t="str">
            <v>625</v>
          </cell>
          <cell r="U602" t="str">
            <v>31</v>
          </cell>
          <cell r="V602" t="str">
            <v>3.1 ตติยภูมิ</v>
          </cell>
        </row>
        <row r="603">
          <cell r="A603" t="str">
            <v>14</v>
          </cell>
          <cell r="B603" t="str">
            <v>21002</v>
          </cell>
          <cell r="C603" t="str">
            <v>กระทรวงสาธารณสุข สำนักงานปลัดกระทรวงสาธารณสุข</v>
          </cell>
          <cell r="D603" t="str">
            <v>001089500</v>
          </cell>
          <cell r="E603" t="str">
            <v>10895</v>
          </cell>
          <cell r="F603" t="str">
            <v>รพช.คูเมือง</v>
          </cell>
          <cell r="G603" t="str">
            <v>โรงพยาบาลชุมชนคูเมือง</v>
          </cell>
          <cell r="H603" t="str">
            <v>31020106</v>
          </cell>
          <cell r="I603">
            <v>31</v>
          </cell>
          <cell r="J603" t="str">
            <v>จังหวัดบุรีรัมย์</v>
          </cell>
          <cell r="K603">
            <v>3102</v>
          </cell>
          <cell r="L603" t="str">
            <v>คูเมือง</v>
          </cell>
          <cell r="M603">
            <v>310201</v>
          </cell>
          <cell r="N603" t="str">
            <v>คูเมือง</v>
          </cell>
          <cell r="O603" t="str">
            <v>ตะวันออกเฉียงเหนือ</v>
          </cell>
          <cell r="P603" t="str">
            <v>07</v>
          </cell>
          <cell r="Q603" t="str">
            <v>โรงพยาบาลชุมชน</v>
          </cell>
          <cell r="R603">
            <v>4</v>
          </cell>
          <cell r="S603">
            <v>75</v>
          </cell>
          <cell r="T603" t="str">
            <v>69</v>
          </cell>
          <cell r="U603" t="str">
            <v>22</v>
          </cell>
          <cell r="V603" t="str">
            <v>2.2 ทุติยภูมิระดับกลาง</v>
          </cell>
        </row>
        <row r="604">
          <cell r="A604" t="str">
            <v>14</v>
          </cell>
          <cell r="B604" t="str">
            <v>21002</v>
          </cell>
          <cell r="C604" t="str">
            <v>กระทรวงสาธารณสุข สำนักงานปลัดกระทรวงสาธารณสุข</v>
          </cell>
          <cell r="D604" t="str">
            <v>001089600</v>
          </cell>
          <cell r="E604" t="str">
            <v>10896</v>
          </cell>
          <cell r="F604" t="str">
            <v>รพช.กระสัง</v>
          </cell>
          <cell r="G604" t="str">
            <v>โรงพยาบาลชุมชนกระสัง</v>
          </cell>
          <cell r="H604" t="str">
            <v>31030109</v>
          </cell>
          <cell r="I604">
            <v>31</v>
          </cell>
          <cell r="J604" t="str">
            <v>จังหวัดบุรีรัมย์</v>
          </cell>
          <cell r="K604">
            <v>3103</v>
          </cell>
          <cell r="L604" t="str">
            <v>กระสัง</v>
          </cell>
          <cell r="M604">
            <v>310301</v>
          </cell>
          <cell r="N604" t="str">
            <v>กระสัง</v>
          </cell>
          <cell r="O604" t="str">
            <v>ตะวันออกเฉียงเหนือ</v>
          </cell>
          <cell r="P604" t="str">
            <v>07</v>
          </cell>
          <cell r="Q604" t="str">
            <v>โรงพยาบาลชุมชน</v>
          </cell>
          <cell r="R604">
            <v>5</v>
          </cell>
          <cell r="S604">
            <v>52</v>
          </cell>
          <cell r="T604" t="str">
            <v>54</v>
          </cell>
          <cell r="U604" t="str">
            <v>22</v>
          </cell>
          <cell r="V604" t="str">
            <v>2.2 ทุติยภูมิระดับกลาง</v>
          </cell>
        </row>
        <row r="605">
          <cell r="A605" t="str">
            <v>14</v>
          </cell>
          <cell r="B605" t="str">
            <v>21002</v>
          </cell>
          <cell r="C605" t="str">
            <v>กระทรวงสาธารณสุข สำนักงานปลัดกระทรวงสาธารณสุข</v>
          </cell>
          <cell r="D605" t="str">
            <v>001089700</v>
          </cell>
          <cell r="E605" t="str">
            <v>10897</v>
          </cell>
          <cell r="F605" t="str">
            <v>รพช.นางรอง</v>
          </cell>
          <cell r="G605" t="str">
            <v>โรงพยาบาลชุมชนนางรอง</v>
          </cell>
          <cell r="H605" t="str">
            <v>31040125</v>
          </cell>
          <cell r="I605">
            <v>31</v>
          </cell>
          <cell r="J605" t="str">
            <v>จังหวัดบุรีรัมย์</v>
          </cell>
          <cell r="K605">
            <v>3104</v>
          </cell>
          <cell r="L605" t="str">
            <v>นางรอง</v>
          </cell>
          <cell r="M605">
            <v>310401</v>
          </cell>
          <cell r="N605" t="str">
            <v>นางรอง</v>
          </cell>
          <cell r="O605" t="str">
            <v>ตะวันออกเฉียงเหนือ</v>
          </cell>
          <cell r="P605" t="str">
            <v>07</v>
          </cell>
          <cell r="Q605" t="str">
            <v>โรงพยาบาลชุมชน</v>
          </cell>
          <cell r="R605">
            <v>4</v>
          </cell>
          <cell r="S605">
            <v>269</v>
          </cell>
          <cell r="T605" t="str">
            <v>269</v>
          </cell>
          <cell r="U605" t="str">
            <v>23</v>
          </cell>
          <cell r="V605" t="str">
            <v>2.3 ทุติยภูมิระดับสูง</v>
          </cell>
        </row>
        <row r="606">
          <cell r="A606" t="str">
            <v>14</v>
          </cell>
          <cell r="B606" t="str">
            <v>21002</v>
          </cell>
          <cell r="C606" t="str">
            <v>กระทรวงสาธารณสุข สำนักงานปลัดกระทรวงสาธารณสุข</v>
          </cell>
          <cell r="D606" t="str">
            <v>001089800</v>
          </cell>
          <cell r="E606" t="str">
            <v>10898</v>
          </cell>
          <cell r="F606" t="str">
            <v>รพช.หนองกี่</v>
          </cell>
          <cell r="G606" t="str">
            <v>โรงพยาบาลชุมชนหนองกี่</v>
          </cell>
          <cell r="H606" t="str">
            <v>31050601</v>
          </cell>
          <cell r="I606">
            <v>31</v>
          </cell>
          <cell r="J606" t="str">
            <v>จังหวัดบุรีรัมย์</v>
          </cell>
          <cell r="K606">
            <v>3105</v>
          </cell>
          <cell r="L606" t="str">
            <v>หนองกี่</v>
          </cell>
          <cell r="M606">
            <v>310506</v>
          </cell>
          <cell r="N606" t="str">
            <v>ทุ่งกระตาดพัฒนา</v>
          </cell>
          <cell r="O606" t="str">
            <v>ตะวันออกเฉียงเหนือ</v>
          </cell>
          <cell r="P606" t="str">
            <v>07</v>
          </cell>
          <cell r="Q606" t="str">
            <v>โรงพยาบาลชุมชน</v>
          </cell>
          <cell r="R606">
            <v>4</v>
          </cell>
          <cell r="S606">
            <v>67</v>
          </cell>
          <cell r="T606" t="str">
            <v>70</v>
          </cell>
          <cell r="U606" t="str">
            <v>22</v>
          </cell>
          <cell r="V606" t="str">
            <v>2.2 ทุติยภูมิระดับกลาง</v>
          </cell>
        </row>
        <row r="607">
          <cell r="A607" t="str">
            <v>14</v>
          </cell>
          <cell r="B607" t="str">
            <v>21002</v>
          </cell>
          <cell r="C607" t="str">
            <v>กระทรวงสาธารณสุข สำนักงานปลัดกระทรวงสาธารณสุข</v>
          </cell>
          <cell r="D607" t="str">
            <v>001089900</v>
          </cell>
          <cell r="E607" t="str">
            <v>10899</v>
          </cell>
          <cell r="F607" t="str">
            <v>รพช.ละหานทราย</v>
          </cell>
          <cell r="G607" t="str">
            <v>โรงพยาบาลชุมชนละหานทราย</v>
          </cell>
          <cell r="H607" t="str">
            <v>31060108</v>
          </cell>
          <cell r="I607">
            <v>31</v>
          </cell>
          <cell r="J607" t="str">
            <v>จังหวัดบุรีรัมย์</v>
          </cell>
          <cell r="K607">
            <v>3106</v>
          </cell>
          <cell r="L607" t="str">
            <v>ละหานทราย</v>
          </cell>
          <cell r="M607">
            <v>310601</v>
          </cell>
          <cell r="N607" t="str">
            <v>ละหานทราย</v>
          </cell>
          <cell r="O607" t="str">
            <v>ตะวันออกเฉียงเหนือ</v>
          </cell>
          <cell r="P607" t="str">
            <v>07</v>
          </cell>
          <cell r="Q607" t="str">
            <v>โรงพยาบาลชุมชน</v>
          </cell>
          <cell r="R607">
            <v>4</v>
          </cell>
          <cell r="S607">
            <v>90</v>
          </cell>
          <cell r="T607" t="str">
            <v>90</v>
          </cell>
          <cell r="U607" t="str">
            <v>22</v>
          </cell>
          <cell r="V607" t="str">
            <v>2.2 ทุติยภูมิระดับกลาง</v>
          </cell>
        </row>
        <row r="608">
          <cell r="A608" t="str">
            <v>14</v>
          </cell>
          <cell r="B608" t="str">
            <v>21002</v>
          </cell>
          <cell r="C608" t="str">
            <v>กระทรวงสาธารณสุข สำนักงานปลัดกระทรวงสาธารณสุข</v>
          </cell>
          <cell r="D608" t="str">
            <v>001090000</v>
          </cell>
          <cell r="E608" t="str">
            <v>10900</v>
          </cell>
          <cell r="F608" t="str">
            <v>รพช.ประโคนชัย</v>
          </cell>
          <cell r="G608" t="str">
            <v>โรงพยาบาลชุมชนประโคนชัย</v>
          </cell>
          <cell r="H608" t="str">
            <v>31070103</v>
          </cell>
          <cell r="I608">
            <v>31</v>
          </cell>
          <cell r="J608" t="str">
            <v>จังหวัดบุรีรัมย์</v>
          </cell>
          <cell r="K608">
            <v>3107</v>
          </cell>
          <cell r="L608" t="str">
            <v>ประโคนชัย</v>
          </cell>
          <cell r="M608">
            <v>310701</v>
          </cell>
          <cell r="N608" t="str">
            <v>ประโคนชัย</v>
          </cell>
          <cell r="O608" t="str">
            <v>ตะวันออกเฉียงเหนือ</v>
          </cell>
          <cell r="P608" t="str">
            <v>07</v>
          </cell>
          <cell r="Q608" t="str">
            <v>โรงพยาบาลชุมชน</v>
          </cell>
          <cell r="R608">
            <v>4</v>
          </cell>
          <cell r="S608">
            <v>134</v>
          </cell>
          <cell r="T608" t="str">
            <v>90</v>
          </cell>
          <cell r="U608" t="str">
            <v>22</v>
          </cell>
          <cell r="V608" t="str">
            <v>2.2 ทุติยภูมิระดับกลาง</v>
          </cell>
        </row>
        <row r="609">
          <cell r="A609" t="str">
            <v>14</v>
          </cell>
          <cell r="B609" t="str">
            <v>21002</v>
          </cell>
          <cell r="C609" t="str">
            <v>กระทรวงสาธารณสุข สำนักงานปลัดกระทรวงสาธารณสุข</v>
          </cell>
          <cell r="D609" t="str">
            <v>001090100</v>
          </cell>
          <cell r="E609" t="str">
            <v>10901</v>
          </cell>
          <cell r="F609" t="str">
            <v>รพช.บ้านกรวด</v>
          </cell>
          <cell r="G609" t="str">
            <v>โรงพยาบาลชุมชนบ้านกรวด</v>
          </cell>
          <cell r="H609" t="str">
            <v>31080103</v>
          </cell>
          <cell r="I609">
            <v>31</v>
          </cell>
          <cell r="J609" t="str">
            <v>จังหวัดบุรีรัมย์</v>
          </cell>
          <cell r="K609">
            <v>3108</v>
          </cell>
          <cell r="L609" t="str">
            <v>บ้านกรวด</v>
          </cell>
          <cell r="M609">
            <v>310801</v>
          </cell>
          <cell r="N609" t="str">
            <v>บ้านกรวด</v>
          </cell>
          <cell r="O609" t="str">
            <v>ตะวันออกเฉียงเหนือ</v>
          </cell>
          <cell r="P609" t="str">
            <v>07</v>
          </cell>
          <cell r="Q609" t="str">
            <v>โรงพยาบาลชุมชน</v>
          </cell>
          <cell r="R609">
            <v>5</v>
          </cell>
          <cell r="S609">
            <v>63</v>
          </cell>
          <cell r="T609" t="str">
            <v>60</v>
          </cell>
          <cell r="U609" t="str">
            <v>22</v>
          </cell>
          <cell r="V609" t="str">
            <v>2.2 ทุติยภูมิระดับกลาง</v>
          </cell>
        </row>
        <row r="610">
          <cell r="A610" t="str">
            <v>14</v>
          </cell>
          <cell r="B610" t="str">
            <v>21002</v>
          </cell>
          <cell r="C610" t="str">
            <v>กระทรวงสาธารณสุข สำนักงานปลัดกระทรวงสาธารณสุข</v>
          </cell>
          <cell r="D610" t="str">
            <v>001090200</v>
          </cell>
          <cell r="E610" t="str">
            <v>10902</v>
          </cell>
          <cell r="F610" t="str">
            <v>รพช.พุทไธสง</v>
          </cell>
          <cell r="G610" t="str">
            <v>โรงพยาบาลชุมชนพุทไธสง</v>
          </cell>
          <cell r="H610" t="str">
            <v>31090203</v>
          </cell>
          <cell r="I610">
            <v>31</v>
          </cell>
          <cell r="J610" t="str">
            <v>จังหวัดบุรีรัมย์</v>
          </cell>
          <cell r="K610">
            <v>3109</v>
          </cell>
          <cell r="L610" t="str">
            <v>พุทไธสง</v>
          </cell>
          <cell r="M610">
            <v>310902</v>
          </cell>
          <cell r="N610" t="str">
            <v>มะเฟือง</v>
          </cell>
          <cell r="O610" t="str">
            <v>ตะวันออกเฉียงเหนือ</v>
          </cell>
          <cell r="P610" t="str">
            <v>07</v>
          </cell>
          <cell r="Q610" t="str">
            <v>โรงพยาบาลชุมชน</v>
          </cell>
          <cell r="R610">
            <v>4</v>
          </cell>
          <cell r="S610">
            <v>72</v>
          </cell>
          <cell r="T610" t="str">
            <v>60</v>
          </cell>
          <cell r="U610" t="str">
            <v>22</v>
          </cell>
          <cell r="V610" t="str">
            <v>2.2 ทุติยภูมิระดับกลาง</v>
          </cell>
        </row>
        <row r="611">
          <cell r="A611" t="str">
            <v>14</v>
          </cell>
          <cell r="B611" t="str">
            <v>21002</v>
          </cell>
          <cell r="C611" t="str">
            <v>กระทรวงสาธารณสุข สำนักงานปลัดกระทรวงสาธารณสุข</v>
          </cell>
          <cell r="D611" t="str">
            <v>001090400</v>
          </cell>
          <cell r="E611" t="str">
            <v>10904</v>
          </cell>
          <cell r="F611" t="str">
            <v>รพช.ลำปลายมาศ</v>
          </cell>
          <cell r="G611" t="str">
            <v>โรงพยาบาลชุมชนลำปลายมาศ</v>
          </cell>
          <cell r="H611" t="str">
            <v>31100107</v>
          </cell>
          <cell r="I611">
            <v>31</v>
          </cell>
          <cell r="J611" t="str">
            <v>จังหวัดบุรีรัมย์</v>
          </cell>
          <cell r="K611">
            <v>3110</v>
          </cell>
          <cell r="L611" t="str">
            <v>ลำปลายมาศ</v>
          </cell>
          <cell r="M611">
            <v>311001</v>
          </cell>
          <cell r="N611" t="str">
            <v>ลำปลายมาศ</v>
          </cell>
          <cell r="O611" t="str">
            <v>ตะวันออกเฉียงเหนือ</v>
          </cell>
          <cell r="P611" t="str">
            <v>07</v>
          </cell>
          <cell r="Q611" t="str">
            <v>โรงพยาบาลชุมชน</v>
          </cell>
          <cell r="R611">
            <v>4</v>
          </cell>
          <cell r="S611">
            <v>124</v>
          </cell>
          <cell r="T611" t="str">
            <v>90</v>
          </cell>
          <cell r="U611" t="str">
            <v>22</v>
          </cell>
          <cell r="V611" t="str">
            <v>2.2 ทุติยภูมิระดับกลาง</v>
          </cell>
        </row>
        <row r="612">
          <cell r="A612" t="str">
            <v>14</v>
          </cell>
          <cell r="B612" t="str">
            <v>21002</v>
          </cell>
          <cell r="C612" t="str">
            <v>กระทรวงสาธารณสุข สำนักงานปลัดกระทรวงสาธารณสุข</v>
          </cell>
          <cell r="D612" t="str">
            <v>001090500</v>
          </cell>
          <cell r="E612" t="str">
            <v>10905</v>
          </cell>
          <cell r="F612" t="str">
            <v>รพช.สตึก</v>
          </cell>
          <cell r="G612" t="str">
            <v>โรงพยาบาลชุมชนสตึก</v>
          </cell>
          <cell r="H612" t="str">
            <v>31110207</v>
          </cell>
          <cell r="I612">
            <v>31</v>
          </cell>
          <cell r="J612" t="str">
            <v>จังหวัดบุรีรัมย์</v>
          </cell>
          <cell r="K612">
            <v>3111</v>
          </cell>
          <cell r="L612" t="str">
            <v>สตึก</v>
          </cell>
          <cell r="M612">
            <v>311102</v>
          </cell>
          <cell r="N612" t="str">
            <v>นิคม</v>
          </cell>
          <cell r="O612" t="str">
            <v>ตะวันออกเฉียงเหนือ</v>
          </cell>
          <cell r="P612" t="str">
            <v>07</v>
          </cell>
          <cell r="Q612" t="str">
            <v>โรงพยาบาลชุมชน</v>
          </cell>
          <cell r="R612">
            <v>4</v>
          </cell>
          <cell r="S612">
            <v>70</v>
          </cell>
          <cell r="T612" t="str">
            <v>80</v>
          </cell>
          <cell r="U612" t="str">
            <v>22</v>
          </cell>
          <cell r="V612" t="str">
            <v>2.2 ทุติยภูมิระดับกลาง</v>
          </cell>
        </row>
        <row r="613">
          <cell r="A613" t="str">
            <v>14</v>
          </cell>
          <cell r="B613" t="str">
            <v>21002</v>
          </cell>
          <cell r="C613" t="str">
            <v>กระทรวงสาธารณสุข สำนักงานปลัดกระทรวงสาธารณสุข</v>
          </cell>
          <cell r="D613" t="str">
            <v>001090600</v>
          </cell>
          <cell r="E613" t="str">
            <v>10906</v>
          </cell>
          <cell r="F613" t="str">
            <v>รพช.ปะคำ</v>
          </cell>
          <cell r="G613" t="str">
            <v>โรงพยาบาลชุมชนปะคำ</v>
          </cell>
          <cell r="H613" t="str">
            <v>31120103</v>
          </cell>
          <cell r="I613">
            <v>31</v>
          </cell>
          <cell r="J613" t="str">
            <v>จังหวัดบุรีรัมย์</v>
          </cell>
          <cell r="K613">
            <v>3112</v>
          </cell>
          <cell r="L613" t="str">
            <v>ปะคำ</v>
          </cell>
          <cell r="M613">
            <v>311201</v>
          </cell>
          <cell r="N613" t="str">
            <v>ปะคำ</v>
          </cell>
          <cell r="O613" t="str">
            <v>ตะวันออกเฉียงเหนือ</v>
          </cell>
          <cell r="P613" t="str">
            <v>07</v>
          </cell>
          <cell r="Q613" t="str">
            <v>โรงพยาบาลชุมชน</v>
          </cell>
          <cell r="R613">
            <v>4</v>
          </cell>
          <cell r="S613">
            <v>37</v>
          </cell>
          <cell r="T613" t="str">
            <v>30</v>
          </cell>
          <cell r="U613" t="str">
            <v>22</v>
          </cell>
          <cell r="V613" t="str">
            <v>2.2 ทุติยภูมิระดับกลาง</v>
          </cell>
        </row>
        <row r="614">
          <cell r="A614" t="str">
            <v>14</v>
          </cell>
          <cell r="B614" t="str">
            <v>21002</v>
          </cell>
          <cell r="C614" t="str">
            <v>กระทรวงสาธารณสุข สำนักงานปลัดกระทรวงสาธารณสุข</v>
          </cell>
          <cell r="D614" t="str">
            <v>001090700</v>
          </cell>
          <cell r="E614" t="str">
            <v>10907</v>
          </cell>
          <cell r="F614" t="str">
            <v>รพช.นาโพธิ์</v>
          </cell>
          <cell r="G614" t="str">
            <v>โรงพยาบาลชุมชนนาโพธิ์</v>
          </cell>
          <cell r="H614" t="str">
            <v>31130508</v>
          </cell>
          <cell r="I614">
            <v>31</v>
          </cell>
          <cell r="J614" t="str">
            <v>จังหวัดบุรีรัมย์</v>
          </cell>
          <cell r="K614">
            <v>3113</v>
          </cell>
          <cell r="L614" t="str">
            <v>นาโพธิ์</v>
          </cell>
          <cell r="M614">
            <v>311305</v>
          </cell>
          <cell r="N614" t="str">
            <v>ศรีสว่าง</v>
          </cell>
          <cell r="O614" t="str">
            <v>ตะวันออกเฉียงเหนือ</v>
          </cell>
          <cell r="P614" t="str">
            <v>07</v>
          </cell>
          <cell r="Q614" t="str">
            <v>โรงพยาบาลชุมชน</v>
          </cell>
          <cell r="R614">
            <v>5</v>
          </cell>
          <cell r="S614">
            <v>38</v>
          </cell>
          <cell r="T614" t="str">
            <v>30</v>
          </cell>
          <cell r="U614" t="str">
            <v>22</v>
          </cell>
          <cell r="V614" t="str">
            <v>2.2 ทุติยภูมิระดับกลาง</v>
          </cell>
        </row>
        <row r="615">
          <cell r="A615" t="str">
            <v>14</v>
          </cell>
          <cell r="B615" t="str">
            <v>21002</v>
          </cell>
          <cell r="C615" t="str">
            <v>กระทรวงสาธารณสุข สำนักงานปลัดกระทรวงสาธารณสุข</v>
          </cell>
          <cell r="D615" t="str">
            <v>001090800</v>
          </cell>
          <cell r="E615" t="str">
            <v>10908</v>
          </cell>
          <cell r="F615" t="str">
            <v>รพช.หนองหงส์</v>
          </cell>
          <cell r="G615" t="str">
            <v>โรงพยาบาลชุมชนหนองหงส์</v>
          </cell>
          <cell r="H615" t="str">
            <v>31140102</v>
          </cell>
          <cell r="I615">
            <v>31</v>
          </cell>
          <cell r="J615" t="str">
            <v>จังหวัดบุรีรัมย์</v>
          </cell>
          <cell r="K615">
            <v>3114</v>
          </cell>
          <cell r="L615" t="str">
            <v>หนองหงส์</v>
          </cell>
          <cell r="M615">
            <v>311401</v>
          </cell>
          <cell r="N615" t="str">
            <v>สระแก้ว</v>
          </cell>
          <cell r="O615" t="str">
            <v>ตะวันออกเฉียงเหนือ</v>
          </cell>
          <cell r="P615" t="str">
            <v>07</v>
          </cell>
          <cell r="Q615" t="str">
            <v>โรงพยาบาลชุมชน</v>
          </cell>
          <cell r="R615">
            <v>5</v>
          </cell>
          <cell r="S615">
            <v>48</v>
          </cell>
          <cell r="T615" t="str">
            <v>30</v>
          </cell>
          <cell r="U615" t="str">
            <v>22</v>
          </cell>
          <cell r="V615" t="str">
            <v>2.2 ทุติยภูมิระดับกลาง</v>
          </cell>
        </row>
        <row r="616">
          <cell r="A616" t="str">
            <v>14</v>
          </cell>
          <cell r="B616" t="str">
            <v>21002</v>
          </cell>
          <cell r="C616" t="str">
            <v>กระทรวงสาธารณสุข สำนักงานปลัดกระทรวงสาธารณสุข</v>
          </cell>
          <cell r="D616" t="str">
            <v>001090900</v>
          </cell>
          <cell r="E616" t="str">
            <v>10909</v>
          </cell>
          <cell r="F616" t="str">
            <v>รพช.พลับพลาชัย</v>
          </cell>
          <cell r="G616" t="str">
            <v>โรงพยาบาลชุมชนพลับพลาชัย</v>
          </cell>
          <cell r="H616" t="str">
            <v>31150401</v>
          </cell>
          <cell r="I616">
            <v>31</v>
          </cell>
          <cell r="J616" t="str">
            <v>จังหวัดบุรีรัมย์</v>
          </cell>
          <cell r="K616">
            <v>3115</v>
          </cell>
          <cell r="L616" t="str">
            <v>พลับพลาชัย</v>
          </cell>
          <cell r="M616">
            <v>311504</v>
          </cell>
          <cell r="N616" t="str">
            <v>สะเดา</v>
          </cell>
          <cell r="O616" t="str">
            <v>ตะวันออกเฉียงเหนือ</v>
          </cell>
          <cell r="P616" t="str">
            <v>07</v>
          </cell>
          <cell r="Q616" t="str">
            <v>โรงพยาบาลชุมชน</v>
          </cell>
          <cell r="R616">
            <v>5</v>
          </cell>
          <cell r="S616">
            <v>38</v>
          </cell>
          <cell r="T616" t="str">
            <v>30</v>
          </cell>
          <cell r="U616" t="str">
            <v>22</v>
          </cell>
          <cell r="V616" t="str">
            <v>2.2 ทุติยภูมิระดับกลาง</v>
          </cell>
        </row>
        <row r="617">
          <cell r="A617" t="str">
            <v>14</v>
          </cell>
          <cell r="B617" t="str">
            <v>21002</v>
          </cell>
          <cell r="C617" t="str">
            <v>กระทรวงสาธารณสุข สำนักงานปลัดกระทรวงสาธารณสุข</v>
          </cell>
          <cell r="D617" t="str">
            <v>001091000</v>
          </cell>
          <cell r="E617" t="str">
            <v>10910</v>
          </cell>
          <cell r="F617" t="str">
            <v>รพช.ห้วยราช</v>
          </cell>
          <cell r="G617" t="str">
            <v>โรงพยาบาลชุมชนห้วยราช</v>
          </cell>
          <cell r="H617" t="str">
            <v>31160808</v>
          </cell>
          <cell r="I617">
            <v>31</v>
          </cell>
          <cell r="J617" t="str">
            <v>จังหวัดบุรีรัมย์</v>
          </cell>
          <cell r="K617">
            <v>3116</v>
          </cell>
          <cell r="L617" t="str">
            <v>ห้วยราช</v>
          </cell>
          <cell r="M617">
            <v>311608</v>
          </cell>
          <cell r="N617" t="str">
            <v>ห้วยราชา</v>
          </cell>
          <cell r="O617" t="str">
            <v>ตะวันออกเฉียงเหนือ</v>
          </cell>
          <cell r="P617" t="str">
            <v>07</v>
          </cell>
          <cell r="Q617" t="str">
            <v>โรงพยาบาลชุมชน</v>
          </cell>
          <cell r="R617">
            <v>5</v>
          </cell>
          <cell r="S617">
            <v>40</v>
          </cell>
          <cell r="T617" t="str">
            <v>30</v>
          </cell>
          <cell r="U617" t="str">
            <v>22</v>
          </cell>
          <cell r="V617" t="str">
            <v>2.2 ทุติยภูมิระดับกลาง</v>
          </cell>
        </row>
        <row r="618">
          <cell r="A618" t="str">
            <v>14</v>
          </cell>
          <cell r="B618" t="str">
            <v>21002</v>
          </cell>
          <cell r="C618" t="str">
            <v>กระทรวงสาธารณสุข สำนักงานปลัดกระทรวงสาธารณสุข</v>
          </cell>
          <cell r="D618" t="str">
            <v>001091100</v>
          </cell>
          <cell r="E618" t="str">
            <v>10911</v>
          </cell>
          <cell r="F618" t="str">
            <v>รพช.โนนสุวรรณ</v>
          </cell>
          <cell r="G618" t="str">
            <v>โรงพยาบาลชุมชนโนนสุวรรณ</v>
          </cell>
          <cell r="H618" t="str">
            <v>31170110</v>
          </cell>
          <cell r="I618">
            <v>31</v>
          </cell>
          <cell r="J618" t="str">
            <v>จังหวัดบุรีรัมย์</v>
          </cell>
          <cell r="K618">
            <v>3117</v>
          </cell>
          <cell r="L618" t="str">
            <v>โนนสุวรรณ</v>
          </cell>
          <cell r="M618">
            <v>311701</v>
          </cell>
          <cell r="N618" t="str">
            <v>โนนสุวรรณ</v>
          </cell>
          <cell r="O618" t="str">
            <v>ตะวันออกเฉียงเหนือ</v>
          </cell>
          <cell r="P618" t="str">
            <v>07</v>
          </cell>
          <cell r="Q618" t="str">
            <v>โรงพยาบาลชุมชน</v>
          </cell>
          <cell r="R618">
            <v>5</v>
          </cell>
          <cell r="S618">
            <v>33</v>
          </cell>
          <cell r="T618" t="str">
            <v>30</v>
          </cell>
          <cell r="U618" t="str">
            <v>22</v>
          </cell>
          <cell r="V618" t="str">
            <v>2.2 ทุติยภูมิระดับกลาง</v>
          </cell>
        </row>
        <row r="619">
          <cell r="A619" t="str">
            <v>14</v>
          </cell>
          <cell r="B619" t="str">
            <v>21002</v>
          </cell>
          <cell r="C619" t="str">
            <v>กระทรวงสาธารณสุข สำนักงานปลัดกระทรวงสาธารณสุข</v>
          </cell>
          <cell r="D619" t="str">
            <v>001091200</v>
          </cell>
          <cell r="E619" t="str">
            <v>10912</v>
          </cell>
          <cell r="F619" t="str">
            <v>รพช.ชำนิ</v>
          </cell>
          <cell r="G619" t="str">
            <v>โรงพยาบาลชุมชนชำนิ</v>
          </cell>
          <cell r="H619" t="str">
            <v>31180108</v>
          </cell>
          <cell r="I619">
            <v>31</v>
          </cell>
          <cell r="J619" t="str">
            <v>จังหวัดบุรีรัมย์</v>
          </cell>
          <cell r="K619">
            <v>3118</v>
          </cell>
          <cell r="L619" t="str">
            <v>ชำนิ</v>
          </cell>
          <cell r="M619">
            <v>311801</v>
          </cell>
          <cell r="N619" t="str">
            <v>ชำนิ</v>
          </cell>
          <cell r="O619" t="str">
            <v>ตะวันออกเฉียงเหนือ</v>
          </cell>
          <cell r="P619" t="str">
            <v>07</v>
          </cell>
          <cell r="Q619" t="str">
            <v>โรงพยาบาลชุมชน</v>
          </cell>
          <cell r="R619">
            <v>5</v>
          </cell>
          <cell r="S619">
            <v>30</v>
          </cell>
          <cell r="T619" t="str">
            <v>30</v>
          </cell>
          <cell r="U619" t="str">
            <v>22</v>
          </cell>
          <cell r="V619" t="str">
            <v>2.2 ทุติยภูมิระดับกลาง</v>
          </cell>
        </row>
        <row r="620">
          <cell r="A620" t="str">
            <v>14</v>
          </cell>
          <cell r="B620" t="str">
            <v>21002</v>
          </cell>
          <cell r="C620" t="str">
            <v>กระทรวงสาธารณสุข สำนักงานปลัดกระทรวงสาธารณสุข</v>
          </cell>
          <cell r="D620" t="str">
            <v>001091300</v>
          </cell>
          <cell r="E620" t="str">
            <v>10913</v>
          </cell>
          <cell r="F620" t="str">
            <v>รพช.บ้านใหม่ไชยพจน์</v>
          </cell>
          <cell r="G620" t="str">
            <v>โรงพยาบาลชุมชนบ้านใหม่ไชยพจน์</v>
          </cell>
          <cell r="H620" t="str">
            <v>31190101</v>
          </cell>
          <cell r="I620">
            <v>31</v>
          </cell>
          <cell r="J620" t="str">
            <v>จังหวัดบุรีรัมย์</v>
          </cell>
          <cell r="K620">
            <v>3119</v>
          </cell>
          <cell r="L620" t="str">
            <v>บ้านใหม่ไชยพจน์</v>
          </cell>
          <cell r="M620">
            <v>311901</v>
          </cell>
          <cell r="N620" t="str">
            <v>หนองแวง</v>
          </cell>
          <cell r="O620" t="str">
            <v>ตะวันออกเฉียงเหนือ</v>
          </cell>
          <cell r="P620" t="str">
            <v>07</v>
          </cell>
          <cell r="Q620" t="str">
            <v>โรงพยาบาลชุมชน</v>
          </cell>
          <cell r="R620">
            <v>4</v>
          </cell>
          <cell r="S620">
            <v>61</v>
          </cell>
          <cell r="T620" t="str">
            <v>30</v>
          </cell>
          <cell r="U620" t="str">
            <v>22</v>
          </cell>
          <cell r="V620" t="str">
            <v>2.2 ทุติยภูมิระดับกลาง</v>
          </cell>
        </row>
        <row r="621">
          <cell r="A621" t="str">
            <v>14</v>
          </cell>
          <cell r="B621" t="str">
            <v>21002</v>
          </cell>
          <cell r="C621" t="str">
            <v>กระทรวงสาธารณสุข สำนักงานปลัดกระทรวงสาธารณสุข</v>
          </cell>
          <cell r="D621" t="str">
            <v>001091400</v>
          </cell>
          <cell r="E621" t="str">
            <v>10914</v>
          </cell>
          <cell r="F621" t="str">
            <v>รพช.โนนดินแดง</v>
          </cell>
          <cell r="G621" t="str">
            <v>โรงพยาบาลชุมชนโนนดินแดง</v>
          </cell>
          <cell r="H621" t="str">
            <v>31200107</v>
          </cell>
          <cell r="I621">
            <v>31</v>
          </cell>
          <cell r="J621" t="str">
            <v>จังหวัดบุรีรัมย์</v>
          </cell>
          <cell r="K621">
            <v>3120</v>
          </cell>
          <cell r="L621" t="str">
            <v>โนนดินแดง</v>
          </cell>
          <cell r="M621">
            <v>312001</v>
          </cell>
          <cell r="N621" t="str">
            <v>โนนดินแดง</v>
          </cell>
          <cell r="O621" t="str">
            <v>ตะวันออกเฉียงเหนือ</v>
          </cell>
          <cell r="P621" t="str">
            <v>07</v>
          </cell>
          <cell r="Q621" t="str">
            <v>โรงพยาบาลชุมชน</v>
          </cell>
          <cell r="R621">
            <v>4</v>
          </cell>
          <cell r="S621">
            <v>34</v>
          </cell>
          <cell r="T621" t="str">
            <v>30</v>
          </cell>
          <cell r="U621" t="str">
            <v>22</v>
          </cell>
          <cell r="V621" t="str">
            <v>2.2 ทุติยภูมิระดับกลาง</v>
          </cell>
        </row>
        <row r="622">
          <cell r="A622" t="str">
            <v>14</v>
          </cell>
          <cell r="B622" t="str">
            <v>21002</v>
          </cell>
          <cell r="C622" t="str">
            <v>กระทรวงสาธารณสุข สำนักงานปลัดกระทรวงสาธารณสุข</v>
          </cell>
          <cell r="D622" t="str">
            <v>001161900</v>
          </cell>
          <cell r="E622" t="str">
            <v>11619</v>
          </cell>
          <cell r="F622" t="str">
            <v>รพช.เฉลิมพระเกียรติ</v>
          </cell>
          <cell r="G622" t="str">
            <v>โรงพยาบาลชุมชนเฉลิมพระเกียรติ</v>
          </cell>
          <cell r="H622" t="str">
            <v>31230202</v>
          </cell>
          <cell r="I622">
            <v>31</v>
          </cell>
          <cell r="J622" t="str">
            <v>จังหวัดบุรีรัมย์</v>
          </cell>
          <cell r="K622">
            <v>3123</v>
          </cell>
          <cell r="L622" t="str">
            <v>เฉลิมพระเกียรติ</v>
          </cell>
          <cell r="M622">
            <v>312301</v>
          </cell>
          <cell r="N622" t="str">
            <v>เจริญสุข</v>
          </cell>
          <cell r="O622" t="str">
            <v>ตะวันออกเฉียงเหนือ</v>
          </cell>
          <cell r="P622" t="str">
            <v>07</v>
          </cell>
          <cell r="Q622" t="str">
            <v>โรงพยาบาลชุมชน</v>
          </cell>
          <cell r="R622">
            <v>4</v>
          </cell>
          <cell r="S622">
            <v>32</v>
          </cell>
          <cell r="T622" t="str">
            <v>30</v>
          </cell>
          <cell r="U622" t="str">
            <v>22</v>
          </cell>
          <cell r="V622" t="str">
            <v>2.2 ทุติยภูมิระดับกลาง</v>
          </cell>
        </row>
        <row r="623">
          <cell r="A623" t="str">
            <v>14</v>
          </cell>
          <cell r="B623" t="str">
            <v>21002</v>
          </cell>
          <cell r="C623" t="str">
            <v>กระทรวงสาธารณสุข สำนักงานปลัดกระทรวงสาธารณสุข</v>
          </cell>
          <cell r="D623" t="str">
            <v>002357800</v>
          </cell>
          <cell r="E623" t="str">
            <v>23578</v>
          </cell>
          <cell r="F623" t="str">
            <v>รพช.แคนดง</v>
          </cell>
          <cell r="G623" t="str">
            <v>โรงพยาบาลชุมชนแคนดง</v>
          </cell>
          <cell r="H623" t="str">
            <v>31220106</v>
          </cell>
          <cell r="I623">
            <v>31</v>
          </cell>
          <cell r="J623" t="str">
            <v>จังหวัดบุรีรัมย์</v>
          </cell>
          <cell r="K623">
            <v>3122</v>
          </cell>
          <cell r="L623" t="str">
            <v>แคนดง</v>
          </cell>
          <cell r="M623">
            <v>312201</v>
          </cell>
          <cell r="N623" t="str">
            <v>แคนดง</v>
          </cell>
          <cell r="O623" t="str">
            <v>ตะวันออกเฉียงเหนือ</v>
          </cell>
          <cell r="P623" t="str">
            <v>07</v>
          </cell>
          <cell r="Q623" t="str">
            <v>โรงพยาบาลชุมชน</v>
          </cell>
          <cell r="R623">
            <v>5</v>
          </cell>
          <cell r="S623">
            <v>12</v>
          </cell>
          <cell r="T623" t="str">
            <v>30</v>
          </cell>
          <cell r="U623" t="str">
            <v>21</v>
          </cell>
          <cell r="V623" t="str">
            <v>2.1 ทุติยภูมิระดับต้น</v>
          </cell>
        </row>
        <row r="624">
          <cell r="A624" t="str">
            <v>14</v>
          </cell>
          <cell r="B624" t="str">
            <v>21002</v>
          </cell>
          <cell r="C624" t="str">
            <v>กระทรวงสาธารณสุข สำนักงานปลัดกระทรวงสาธารณสุข</v>
          </cell>
          <cell r="D624" t="str">
            <v>001066800</v>
          </cell>
          <cell r="E624" t="str">
            <v>10668</v>
          </cell>
          <cell r="F624" t="str">
            <v>รพศ.สุรินทร์</v>
          </cell>
          <cell r="G624" t="str">
            <v>โรงพยาบาลศูนย์สุรินทร์</v>
          </cell>
          <cell r="H624" t="str">
            <v>32010100</v>
          </cell>
          <cell r="I624">
            <v>32</v>
          </cell>
          <cell r="J624" t="str">
            <v>จังหวัดสุรินทร์</v>
          </cell>
          <cell r="K624">
            <v>3201</v>
          </cell>
          <cell r="L624" t="str">
            <v>เมืองสุรินทร์</v>
          </cell>
          <cell r="M624">
            <v>320101</v>
          </cell>
          <cell r="N624" t="str">
            <v>ในเมือง</v>
          </cell>
          <cell r="O624" t="str">
            <v>ตะวันออกเฉียงเหนือ</v>
          </cell>
          <cell r="P624" t="str">
            <v>05</v>
          </cell>
          <cell r="Q624" t="str">
            <v>โรงพยาบาลศูนย์</v>
          </cell>
          <cell r="R624">
            <v>1</v>
          </cell>
          <cell r="S624">
            <v>697</v>
          </cell>
          <cell r="T624" t="str">
            <v>697</v>
          </cell>
          <cell r="U624" t="str">
            <v>31</v>
          </cell>
          <cell r="V624" t="str">
            <v>3.1 ตติยภูมิ</v>
          </cell>
        </row>
        <row r="625">
          <cell r="A625" t="str">
            <v>14</v>
          </cell>
          <cell r="B625" t="str">
            <v>21002</v>
          </cell>
          <cell r="C625" t="str">
            <v>กระทรวงสาธารณสุข สำนักงานปลัดกระทรวงสาธารณสุข</v>
          </cell>
          <cell r="D625" t="str">
            <v>001091500</v>
          </cell>
          <cell r="E625" t="str">
            <v>10915</v>
          </cell>
          <cell r="F625" t="str">
            <v>รพช.ชุมพลบุรี</v>
          </cell>
          <cell r="G625" t="str">
            <v>โรงพยาบาลชุมชนชุมพลบุรี</v>
          </cell>
          <cell r="H625" t="str">
            <v>32020101</v>
          </cell>
          <cell r="I625">
            <v>32</v>
          </cell>
          <cell r="J625" t="str">
            <v>จังหวัดสุรินทร์</v>
          </cell>
          <cell r="K625">
            <v>3202</v>
          </cell>
          <cell r="L625" t="str">
            <v>ชุมพลบุรี</v>
          </cell>
          <cell r="M625">
            <v>320201</v>
          </cell>
          <cell r="N625" t="str">
            <v>ชุมพลบุรี</v>
          </cell>
          <cell r="O625" t="str">
            <v>ตะวันออกเฉียงเหนือ</v>
          </cell>
          <cell r="P625" t="str">
            <v>07</v>
          </cell>
          <cell r="Q625" t="str">
            <v>โรงพยาบาลชุมชน</v>
          </cell>
          <cell r="R625">
            <v>5</v>
          </cell>
          <cell r="S625">
            <v>30</v>
          </cell>
          <cell r="T625" t="str">
            <v>80</v>
          </cell>
          <cell r="U625" t="str">
            <v>21</v>
          </cell>
          <cell r="V625" t="str">
            <v>2.1 ทุติยภูมิระดับต้น</v>
          </cell>
        </row>
        <row r="626">
          <cell r="A626" t="str">
            <v>14</v>
          </cell>
          <cell r="B626" t="str">
            <v>21002</v>
          </cell>
          <cell r="C626" t="str">
            <v>กระทรวงสาธารณสุข สำนักงานปลัดกระทรวงสาธารณสุข</v>
          </cell>
          <cell r="D626" t="str">
            <v>001091600</v>
          </cell>
          <cell r="E626" t="str">
            <v>10916</v>
          </cell>
          <cell r="F626" t="str">
            <v>รพช.ท่าตูม</v>
          </cell>
          <cell r="G626" t="str">
            <v>โรงพยาบาลชุมชนท่าตูม</v>
          </cell>
          <cell r="H626" t="str">
            <v>32030107</v>
          </cell>
          <cell r="I626">
            <v>32</v>
          </cell>
          <cell r="J626" t="str">
            <v>จังหวัดสุรินทร์</v>
          </cell>
          <cell r="K626">
            <v>3203</v>
          </cell>
          <cell r="L626" t="str">
            <v>ท่าตูม</v>
          </cell>
          <cell r="M626">
            <v>320301</v>
          </cell>
          <cell r="N626" t="str">
            <v>ท่าตูม</v>
          </cell>
          <cell r="O626" t="str">
            <v>ตะวันออกเฉียงเหนือ</v>
          </cell>
          <cell r="P626" t="str">
            <v>07</v>
          </cell>
          <cell r="Q626" t="str">
            <v>โรงพยาบาลชุมชน</v>
          </cell>
          <cell r="R626">
            <v>4</v>
          </cell>
          <cell r="S626">
            <v>90</v>
          </cell>
          <cell r="T626" t="str">
            <v>30</v>
          </cell>
          <cell r="U626" t="str">
            <v>22</v>
          </cell>
          <cell r="V626" t="str">
            <v>2.2 ทุติยภูมิระดับกลาง</v>
          </cell>
        </row>
        <row r="627">
          <cell r="A627" t="str">
            <v>14</v>
          </cell>
          <cell r="B627" t="str">
            <v>21002</v>
          </cell>
          <cell r="C627" t="str">
            <v>กระทรวงสาธารณสุข สำนักงานปลัดกระทรวงสาธารณสุข</v>
          </cell>
          <cell r="D627" t="str">
            <v>001091700</v>
          </cell>
          <cell r="E627" t="str">
            <v>10917</v>
          </cell>
          <cell r="F627" t="str">
            <v>รพช.จอมพระ</v>
          </cell>
          <cell r="G627" t="str">
            <v>โรงพยาบาลชุมชนจอมพระ</v>
          </cell>
          <cell r="H627" t="str">
            <v>32040106</v>
          </cell>
          <cell r="I627">
            <v>32</v>
          </cell>
          <cell r="J627" t="str">
            <v>จังหวัดสุรินทร์</v>
          </cell>
          <cell r="K627">
            <v>3204</v>
          </cell>
          <cell r="L627" t="str">
            <v>จอมพระ</v>
          </cell>
          <cell r="M627">
            <v>320401</v>
          </cell>
          <cell r="N627" t="str">
            <v>จอมพระ</v>
          </cell>
          <cell r="O627" t="str">
            <v>ตะวันออกเฉียงเหนือ</v>
          </cell>
          <cell r="P627" t="str">
            <v>07</v>
          </cell>
          <cell r="Q627" t="str">
            <v>โรงพยาบาลชุมชน</v>
          </cell>
          <cell r="R627">
            <v>5</v>
          </cell>
          <cell r="S627">
            <v>30</v>
          </cell>
          <cell r="T627" t="str">
            <v>30</v>
          </cell>
          <cell r="U627" t="str">
            <v>21</v>
          </cell>
          <cell r="V627" t="str">
            <v>2.1 ทุติยภูมิระดับต้น</v>
          </cell>
        </row>
        <row r="628">
          <cell r="A628" t="str">
            <v>14</v>
          </cell>
          <cell r="B628" t="str">
            <v>21002</v>
          </cell>
          <cell r="C628" t="str">
            <v>กระทรวงสาธารณสุข สำนักงานปลัดกระทรวงสาธารณสุข</v>
          </cell>
          <cell r="D628" t="str">
            <v>001091800</v>
          </cell>
          <cell r="E628" t="str">
            <v>10918</v>
          </cell>
          <cell r="F628" t="str">
            <v>รพช.ปราสาท</v>
          </cell>
          <cell r="G628" t="str">
            <v>โรงพยาบาลชุมชนปราสาท</v>
          </cell>
          <cell r="H628" t="str">
            <v>32050102</v>
          </cell>
          <cell r="I628">
            <v>32</v>
          </cell>
          <cell r="J628" t="str">
            <v>จังหวัดสุรินทร์</v>
          </cell>
          <cell r="K628">
            <v>3205</v>
          </cell>
          <cell r="L628" t="str">
            <v>ปราสาท</v>
          </cell>
          <cell r="M628">
            <v>320501</v>
          </cell>
          <cell r="N628" t="str">
            <v>กังแอน</v>
          </cell>
          <cell r="O628" t="str">
            <v>ตะวันออกเฉียงเหนือ</v>
          </cell>
          <cell r="P628" t="str">
            <v>07</v>
          </cell>
          <cell r="Q628" t="str">
            <v>โรงพยาบาลชุมชน</v>
          </cell>
          <cell r="R628">
            <v>4</v>
          </cell>
          <cell r="S628">
            <v>120</v>
          </cell>
          <cell r="T628" t="str">
            <v>60</v>
          </cell>
          <cell r="U628" t="str">
            <v>22</v>
          </cell>
          <cell r="V628" t="str">
            <v>2.2 ทุติยภูมิระดับกลาง</v>
          </cell>
        </row>
        <row r="629">
          <cell r="A629" t="str">
            <v>14</v>
          </cell>
          <cell r="B629" t="str">
            <v>21002</v>
          </cell>
          <cell r="C629" t="str">
            <v>กระทรวงสาธารณสุข สำนักงานปลัดกระทรวงสาธารณสุข</v>
          </cell>
          <cell r="D629" t="str">
            <v>001091900</v>
          </cell>
          <cell r="E629" t="str">
            <v>10919</v>
          </cell>
          <cell r="F629" t="str">
            <v>รพช.กาบเชิง</v>
          </cell>
          <cell r="G629" t="str">
            <v>โรงพยาบาลชุมชนกาบเชิง</v>
          </cell>
          <cell r="H629" t="str">
            <v>32060101</v>
          </cell>
          <cell r="I629">
            <v>32</v>
          </cell>
          <cell r="J629" t="str">
            <v>จังหวัดสุรินทร์</v>
          </cell>
          <cell r="K629">
            <v>3206</v>
          </cell>
          <cell r="L629" t="str">
            <v>กาบเชิง</v>
          </cell>
          <cell r="M629">
            <v>320601</v>
          </cell>
          <cell r="N629" t="str">
            <v>กาบเชิง</v>
          </cell>
          <cell r="O629" t="str">
            <v>ตะวันออกเฉียงเหนือ</v>
          </cell>
          <cell r="P629" t="str">
            <v>07</v>
          </cell>
          <cell r="Q629" t="str">
            <v>โรงพยาบาลชุมชน</v>
          </cell>
          <cell r="R629">
            <v>4</v>
          </cell>
          <cell r="S629">
            <v>85</v>
          </cell>
          <cell r="T629" t="str">
            <v>60</v>
          </cell>
          <cell r="U629" t="str">
            <v>21</v>
          </cell>
          <cell r="V629" t="str">
            <v>2.1 ทุติยภูมิระดับต้น</v>
          </cell>
        </row>
        <row r="630">
          <cell r="A630" t="str">
            <v>14</v>
          </cell>
          <cell r="B630" t="str">
            <v>21002</v>
          </cell>
          <cell r="C630" t="str">
            <v>กระทรวงสาธารณสุข สำนักงานปลัดกระทรวงสาธารณสุข</v>
          </cell>
          <cell r="D630" t="str">
            <v>001092000</v>
          </cell>
          <cell r="E630" t="str">
            <v>10920</v>
          </cell>
          <cell r="F630" t="str">
            <v>รพช.รัตนบุรี</v>
          </cell>
          <cell r="G630" t="str">
            <v>โรงพยาบาลชุมชนรัตนบุรี</v>
          </cell>
          <cell r="H630" t="str">
            <v>32070108</v>
          </cell>
          <cell r="I630">
            <v>32</v>
          </cell>
          <cell r="J630" t="str">
            <v>จังหวัดสุรินทร์</v>
          </cell>
          <cell r="K630">
            <v>3207</v>
          </cell>
          <cell r="L630" t="str">
            <v>รัตนบุรี</v>
          </cell>
          <cell r="M630">
            <v>320701</v>
          </cell>
          <cell r="N630" t="str">
            <v>รัตนบุรี</v>
          </cell>
          <cell r="O630" t="str">
            <v>ตะวันออกเฉียงเหนือ</v>
          </cell>
          <cell r="P630" t="str">
            <v>07</v>
          </cell>
          <cell r="Q630" t="str">
            <v>โรงพยาบาลชุมชน</v>
          </cell>
          <cell r="R630">
            <v>4</v>
          </cell>
          <cell r="S630">
            <v>60</v>
          </cell>
          <cell r="T630" t="str">
            <v>60</v>
          </cell>
          <cell r="U630" t="str">
            <v>22</v>
          </cell>
          <cell r="V630" t="str">
            <v>2.2 ทุติยภูมิระดับกลาง</v>
          </cell>
        </row>
        <row r="631">
          <cell r="A631" t="str">
            <v>14</v>
          </cell>
          <cell r="B631" t="str">
            <v>21002</v>
          </cell>
          <cell r="C631" t="str">
            <v>กระทรวงสาธารณสุข สำนักงานปลัดกระทรวงสาธารณสุข</v>
          </cell>
          <cell r="D631" t="str">
            <v>001092100</v>
          </cell>
          <cell r="E631" t="str">
            <v>10921</v>
          </cell>
          <cell r="F631" t="str">
            <v>รพช.สนม</v>
          </cell>
          <cell r="G631" t="str">
            <v>โรงพยาบาลชุมชนสนม</v>
          </cell>
          <cell r="H631" t="str">
            <v>32080103</v>
          </cell>
          <cell r="I631">
            <v>32</v>
          </cell>
          <cell r="J631" t="str">
            <v>จังหวัดสุรินทร์</v>
          </cell>
          <cell r="K631">
            <v>3208</v>
          </cell>
          <cell r="L631" t="str">
            <v>สนม</v>
          </cell>
          <cell r="M631">
            <v>320801</v>
          </cell>
          <cell r="N631" t="str">
            <v>สนม</v>
          </cell>
          <cell r="O631" t="str">
            <v>ตะวันออกเฉียงเหนือ</v>
          </cell>
          <cell r="P631" t="str">
            <v>07</v>
          </cell>
          <cell r="Q631" t="str">
            <v>โรงพยาบาลชุมชน</v>
          </cell>
          <cell r="R631">
            <v>4</v>
          </cell>
          <cell r="S631">
            <v>36</v>
          </cell>
          <cell r="T631" t="str">
            <v>30</v>
          </cell>
          <cell r="U631" t="str">
            <v>21</v>
          </cell>
          <cell r="V631" t="str">
            <v>2.1 ทุติยภูมิระดับต้น</v>
          </cell>
        </row>
        <row r="632">
          <cell r="A632" t="str">
            <v>14</v>
          </cell>
          <cell r="B632" t="str">
            <v>21002</v>
          </cell>
          <cell r="C632" t="str">
            <v>กระทรวงสาธารณสุข สำนักงานปลัดกระทรวงสาธารณสุข</v>
          </cell>
          <cell r="D632" t="str">
            <v>001092200</v>
          </cell>
          <cell r="E632" t="str">
            <v>10922</v>
          </cell>
          <cell r="F632" t="str">
            <v>รพช.ศีขรภูมิ</v>
          </cell>
          <cell r="G632" t="str">
            <v>โรงพยาบาลชุมชนศีขรภูมิ</v>
          </cell>
          <cell r="H632" t="str">
            <v>32090101</v>
          </cell>
          <cell r="I632">
            <v>32</v>
          </cell>
          <cell r="J632" t="str">
            <v>จังหวัดสุรินทร์</v>
          </cell>
          <cell r="K632">
            <v>3209</v>
          </cell>
          <cell r="L632" t="str">
            <v>ศีขรภูมิ</v>
          </cell>
          <cell r="M632">
            <v>320901</v>
          </cell>
          <cell r="N632" t="str">
            <v>ระแงง</v>
          </cell>
          <cell r="O632" t="str">
            <v>ตะวันออกเฉียงเหนือ</v>
          </cell>
          <cell r="P632" t="str">
            <v>07</v>
          </cell>
          <cell r="Q632" t="str">
            <v>โรงพยาบาลชุมชน</v>
          </cell>
          <cell r="R632">
            <v>4</v>
          </cell>
          <cell r="S632">
            <v>90</v>
          </cell>
          <cell r="T632" t="str">
            <v>60</v>
          </cell>
          <cell r="U632" t="str">
            <v>22</v>
          </cell>
          <cell r="V632" t="str">
            <v>2.2 ทุติยภูมิระดับกลาง</v>
          </cell>
        </row>
        <row r="633">
          <cell r="A633" t="str">
            <v>14</v>
          </cell>
          <cell r="B633" t="str">
            <v>21002</v>
          </cell>
          <cell r="C633" t="str">
            <v>กระทรวงสาธารณสุข สำนักงานปลัดกระทรวงสาธารณสุข</v>
          </cell>
          <cell r="D633" t="str">
            <v>001092300</v>
          </cell>
          <cell r="E633" t="str">
            <v>10923</v>
          </cell>
          <cell r="F633" t="str">
            <v>รพช.สังขะ</v>
          </cell>
          <cell r="G633" t="str">
            <v>โรงพยาบาลชุมชนสังขะ</v>
          </cell>
          <cell r="H633" t="str">
            <v>32100101</v>
          </cell>
          <cell r="I633">
            <v>32</v>
          </cell>
          <cell r="J633" t="str">
            <v>จังหวัดสุรินทร์</v>
          </cell>
          <cell r="K633">
            <v>3210</v>
          </cell>
          <cell r="L633" t="str">
            <v>สังขะ</v>
          </cell>
          <cell r="M633">
            <v>321001</v>
          </cell>
          <cell r="N633" t="str">
            <v>สังขะ</v>
          </cell>
          <cell r="O633" t="str">
            <v>ตะวันออกเฉียงเหนือ</v>
          </cell>
          <cell r="P633" t="str">
            <v>07</v>
          </cell>
          <cell r="Q633" t="str">
            <v>โรงพยาบาลชุมชน</v>
          </cell>
          <cell r="R633">
            <v>4</v>
          </cell>
          <cell r="S633">
            <v>90</v>
          </cell>
          <cell r="T633" t="str">
            <v>90</v>
          </cell>
          <cell r="U633" t="str">
            <v>22</v>
          </cell>
          <cell r="V633" t="str">
            <v>2.2 ทุติยภูมิระดับกลาง</v>
          </cell>
        </row>
        <row r="634">
          <cell r="A634" t="str">
            <v>14</v>
          </cell>
          <cell r="B634" t="str">
            <v>21002</v>
          </cell>
          <cell r="C634" t="str">
            <v>กระทรวงสาธารณสุข สำนักงานปลัดกระทรวงสาธารณสุข</v>
          </cell>
          <cell r="D634" t="str">
            <v>001092400</v>
          </cell>
          <cell r="E634" t="str">
            <v>10924</v>
          </cell>
          <cell r="F634" t="str">
            <v>รพช.ลำดวน</v>
          </cell>
          <cell r="G634" t="str">
            <v>โรงพยาบาลชุมชนลำดวน</v>
          </cell>
          <cell r="H634" t="str">
            <v>32110103</v>
          </cell>
          <cell r="I634">
            <v>32</v>
          </cell>
          <cell r="J634" t="str">
            <v>จังหวัดสุรินทร์</v>
          </cell>
          <cell r="K634">
            <v>3211</v>
          </cell>
          <cell r="L634" t="str">
            <v>ลำดวน</v>
          </cell>
          <cell r="M634">
            <v>321101</v>
          </cell>
          <cell r="N634" t="str">
            <v>ลำดวน</v>
          </cell>
          <cell r="O634" t="str">
            <v>ตะวันออกเฉียงเหนือ</v>
          </cell>
          <cell r="P634" t="str">
            <v>07</v>
          </cell>
          <cell r="Q634" t="str">
            <v>โรงพยาบาลชุมชน</v>
          </cell>
          <cell r="R634">
            <v>5</v>
          </cell>
          <cell r="S634">
            <v>30</v>
          </cell>
          <cell r="T634" t="str">
            <v>60</v>
          </cell>
          <cell r="U634" t="str">
            <v>21</v>
          </cell>
          <cell r="V634" t="str">
            <v>2.1 ทุติยภูมิระดับต้น</v>
          </cell>
        </row>
        <row r="635">
          <cell r="A635" t="str">
            <v>14</v>
          </cell>
          <cell r="B635" t="str">
            <v>21002</v>
          </cell>
          <cell r="C635" t="str">
            <v>กระทรวงสาธารณสุข สำนักงานปลัดกระทรวงสาธารณสุข</v>
          </cell>
          <cell r="D635" t="str">
            <v>001092500</v>
          </cell>
          <cell r="E635" t="str">
            <v>10925</v>
          </cell>
          <cell r="F635" t="str">
            <v>รพช.สำโรงทาบ</v>
          </cell>
          <cell r="G635" t="str">
            <v>โรงพยาบาลชุมชนสำโรงทาบ</v>
          </cell>
          <cell r="H635" t="str">
            <v>32120201</v>
          </cell>
          <cell r="I635">
            <v>32</v>
          </cell>
          <cell r="J635" t="str">
            <v>จังหวัดสุรินทร์</v>
          </cell>
          <cell r="K635">
            <v>3212</v>
          </cell>
          <cell r="L635" t="str">
            <v>สำโรงทาบ</v>
          </cell>
          <cell r="M635">
            <v>321202</v>
          </cell>
          <cell r="N635" t="str">
            <v>หนองไผ่ล้อม</v>
          </cell>
          <cell r="O635" t="str">
            <v>ตะวันออกเฉียงเหนือ</v>
          </cell>
          <cell r="P635" t="str">
            <v>07</v>
          </cell>
          <cell r="Q635" t="str">
            <v>โรงพยาบาลชุมชน</v>
          </cell>
          <cell r="R635">
            <v>5</v>
          </cell>
          <cell r="S635">
            <v>30</v>
          </cell>
          <cell r="T635" t="str">
            <v>30</v>
          </cell>
          <cell r="U635" t="str">
            <v>21</v>
          </cell>
          <cell r="V635" t="str">
            <v>2.1 ทุติยภูมิระดับต้น</v>
          </cell>
        </row>
        <row r="636">
          <cell r="A636" t="str">
            <v>14</v>
          </cell>
          <cell r="B636" t="str">
            <v>21002</v>
          </cell>
          <cell r="C636" t="str">
            <v>กระทรวงสาธารณสุข สำนักงานปลัดกระทรวงสาธารณสุข</v>
          </cell>
          <cell r="D636" t="str">
            <v>001092600</v>
          </cell>
          <cell r="E636" t="str">
            <v>10926</v>
          </cell>
          <cell r="F636" t="str">
            <v>รพช.บัวเชด</v>
          </cell>
          <cell r="G636" t="str">
            <v>โรงพยาบาลชุมชนบัวเชด</v>
          </cell>
          <cell r="H636" t="str">
            <v>32130101</v>
          </cell>
          <cell r="I636">
            <v>32</v>
          </cell>
          <cell r="J636" t="str">
            <v>จังหวัดสุรินทร์</v>
          </cell>
          <cell r="K636">
            <v>3213</v>
          </cell>
          <cell r="L636" t="str">
            <v>บัวเชด</v>
          </cell>
          <cell r="M636">
            <v>321301</v>
          </cell>
          <cell r="N636" t="str">
            <v>บัวเชด</v>
          </cell>
          <cell r="O636" t="str">
            <v>ตะวันออกเฉียงเหนือ</v>
          </cell>
          <cell r="P636" t="str">
            <v>07</v>
          </cell>
          <cell r="Q636" t="str">
            <v>โรงพยาบาลชุมชน</v>
          </cell>
          <cell r="R636">
            <v>5</v>
          </cell>
          <cell r="S636">
            <v>30</v>
          </cell>
          <cell r="T636" t="str">
            <v>30</v>
          </cell>
          <cell r="U636" t="str">
            <v>21</v>
          </cell>
          <cell r="V636" t="str">
            <v>2.1 ทุติยภูมิระดับต้น</v>
          </cell>
        </row>
        <row r="637">
          <cell r="A637" t="str">
            <v>14</v>
          </cell>
          <cell r="B637" t="str">
            <v>21002</v>
          </cell>
          <cell r="C637" t="str">
            <v>กระทรวงสาธารณสุข สำนักงานปลัดกระทรวงสาธารณสุข</v>
          </cell>
          <cell r="D637" t="str">
            <v>002230200</v>
          </cell>
          <cell r="E637" t="str">
            <v>22302</v>
          </cell>
          <cell r="F637" t="str">
            <v>รพช.พนมดงรักเฉลิมพระเกียรติ 80 พรรษา</v>
          </cell>
          <cell r="G637" t="str">
            <v>โรงพยาบาลชุมชนพนมดงรักเฉลิมพระเกียรติ 80 พรรษา</v>
          </cell>
          <cell r="H637" t="str">
            <v>32140118</v>
          </cell>
          <cell r="I637">
            <v>32</v>
          </cell>
          <cell r="J637" t="str">
            <v>จังหวัดสุรินทร์</v>
          </cell>
          <cell r="K637">
            <v>3214</v>
          </cell>
          <cell r="L637" t="str">
            <v>พนมดงรัก</v>
          </cell>
          <cell r="M637">
            <v>321401</v>
          </cell>
          <cell r="N637" t="str">
            <v>บักได</v>
          </cell>
          <cell r="O637" t="str">
            <v>ตะวันออกเฉียงเหนือ</v>
          </cell>
          <cell r="P637" t="str">
            <v>07</v>
          </cell>
          <cell r="Q637" t="str">
            <v>โรงพยาบาลชุมชน</v>
          </cell>
          <cell r="R637">
            <v>5</v>
          </cell>
          <cell r="S637">
            <v>30</v>
          </cell>
          <cell r="T637" t="str">
            <v>30</v>
          </cell>
          <cell r="U637" t="str">
            <v>21</v>
          </cell>
          <cell r="V637" t="str">
            <v>2.1 ทุติยภูมิระดับต้น</v>
          </cell>
        </row>
        <row r="638">
          <cell r="A638" t="str">
            <v>14</v>
          </cell>
          <cell r="B638" t="str">
            <v>21002</v>
          </cell>
          <cell r="C638" t="str">
            <v>กระทรวงสาธารณสุข สำนักงานปลัดกระทรวงสาธารณสุข</v>
          </cell>
          <cell r="D638" t="str">
            <v>001070200</v>
          </cell>
          <cell r="E638" t="str">
            <v>10702</v>
          </cell>
          <cell r="F638" t="str">
            <v>รพท.ชัยภูมิ</v>
          </cell>
          <cell r="G638" t="str">
            <v>โรงพยาบาลทั่วไปชัยภูมิ</v>
          </cell>
          <cell r="H638" t="str">
            <v>36010105</v>
          </cell>
          <cell r="I638">
            <v>36</v>
          </cell>
          <cell r="J638" t="str">
            <v>จังหวัดชัยภูมิ</v>
          </cell>
          <cell r="K638">
            <v>3601</v>
          </cell>
          <cell r="L638" t="str">
            <v>เมืองชัยภูมิ</v>
          </cell>
          <cell r="M638">
            <v>360101</v>
          </cell>
          <cell r="N638" t="str">
            <v>ในเมือง</v>
          </cell>
          <cell r="O638" t="str">
            <v>ตะวันออกเฉียงเหนือ</v>
          </cell>
          <cell r="P638" t="str">
            <v>06</v>
          </cell>
          <cell r="Q638" t="str">
            <v>โรงพยาบาลทั่วไป</v>
          </cell>
          <cell r="R638">
            <v>2</v>
          </cell>
          <cell r="S638">
            <v>500</v>
          </cell>
          <cell r="T638" t="str">
            <v>444</v>
          </cell>
          <cell r="U638" t="str">
            <v>23</v>
          </cell>
          <cell r="V638" t="str">
            <v>2.3 ทุติยภูมิระดับสูง</v>
          </cell>
        </row>
        <row r="639">
          <cell r="A639" t="str">
            <v>14</v>
          </cell>
          <cell r="B639" t="str">
            <v>21002</v>
          </cell>
          <cell r="C639" t="str">
            <v>กระทรวงสาธารณสุข สำนักงานปลัดกระทรวงสาธารณสุข</v>
          </cell>
          <cell r="D639" t="str">
            <v>001097000</v>
          </cell>
          <cell r="E639" t="str">
            <v>10970</v>
          </cell>
          <cell r="F639" t="str">
            <v>รพช.บ้านเขว้า</v>
          </cell>
          <cell r="G639" t="str">
            <v>โรงพยาบาลชุมชนบ้านเขว้า</v>
          </cell>
          <cell r="H639" t="str">
            <v>36020101</v>
          </cell>
          <cell r="I639">
            <v>36</v>
          </cell>
          <cell r="J639" t="str">
            <v>จังหวัดชัยภูมิ</v>
          </cell>
          <cell r="K639">
            <v>3602</v>
          </cell>
          <cell r="L639" t="str">
            <v>บ้านเขว้า</v>
          </cell>
          <cell r="M639">
            <v>360201</v>
          </cell>
          <cell r="N639" t="str">
            <v>บ้านเขว้า</v>
          </cell>
          <cell r="O639" t="str">
            <v>ตะวันออกเฉียงเหนือ</v>
          </cell>
          <cell r="P639" t="str">
            <v>07</v>
          </cell>
          <cell r="Q639" t="str">
            <v>โรงพยาบาลชุมชน</v>
          </cell>
          <cell r="R639">
            <v>5</v>
          </cell>
          <cell r="S639">
            <v>30</v>
          </cell>
          <cell r="T639" t="str">
            <v>30</v>
          </cell>
          <cell r="U639" t="str">
            <v>21</v>
          </cell>
          <cell r="V639" t="str">
            <v>2.1 ทุติยภูมิระดับต้น</v>
          </cell>
        </row>
        <row r="640">
          <cell r="A640" t="str">
            <v>14</v>
          </cell>
          <cell r="B640" t="str">
            <v>21002</v>
          </cell>
          <cell r="C640" t="str">
            <v>กระทรวงสาธารณสุข สำนักงานปลัดกระทรวงสาธารณสุข</v>
          </cell>
          <cell r="D640" t="str">
            <v>001097100</v>
          </cell>
          <cell r="E640" t="str">
            <v>10971</v>
          </cell>
          <cell r="F640" t="str">
            <v>รพช.คอนสวรรค์</v>
          </cell>
          <cell r="G640" t="str">
            <v>โรงพยาบาลชุมชนคอนสวรรค์</v>
          </cell>
          <cell r="H640" t="str">
            <v>36030113</v>
          </cell>
          <cell r="I640">
            <v>36</v>
          </cell>
          <cell r="J640" t="str">
            <v>จังหวัดชัยภูมิ</v>
          </cell>
          <cell r="K640">
            <v>3603</v>
          </cell>
          <cell r="L640" t="str">
            <v>คอนสวรรค์</v>
          </cell>
          <cell r="M640">
            <v>360301</v>
          </cell>
          <cell r="N640" t="str">
            <v>คอนสวรรค์</v>
          </cell>
          <cell r="O640" t="str">
            <v>ตะวันออกเฉียงเหนือ</v>
          </cell>
          <cell r="P640" t="str">
            <v>07</v>
          </cell>
          <cell r="Q640" t="str">
            <v>โรงพยาบาลชุมชน</v>
          </cell>
          <cell r="R640">
            <v>5</v>
          </cell>
          <cell r="S640">
            <v>30</v>
          </cell>
          <cell r="T640" t="str">
            <v>30</v>
          </cell>
          <cell r="U640" t="str">
            <v>21</v>
          </cell>
          <cell r="V640" t="str">
            <v>2.1 ทุติยภูมิระดับต้น</v>
          </cell>
        </row>
        <row r="641">
          <cell r="A641" t="str">
            <v>14</v>
          </cell>
          <cell r="B641" t="str">
            <v>21002</v>
          </cell>
          <cell r="C641" t="str">
            <v>กระทรวงสาธารณสุข สำนักงานปลัดกระทรวงสาธารณสุข</v>
          </cell>
          <cell r="D641" t="str">
            <v>001097200</v>
          </cell>
          <cell r="E641" t="str">
            <v>10972</v>
          </cell>
          <cell r="F641" t="str">
            <v>รพช.เกษตรสมบูรณ์</v>
          </cell>
          <cell r="G641" t="str">
            <v>โรงพยาบาลชุมชนเกษตรสมบูรณ์</v>
          </cell>
          <cell r="H641" t="str">
            <v>36040101</v>
          </cell>
          <cell r="I641">
            <v>36</v>
          </cell>
          <cell r="J641" t="str">
            <v>จังหวัดชัยภูมิ</v>
          </cell>
          <cell r="K641">
            <v>3604</v>
          </cell>
          <cell r="L641" t="str">
            <v>เกษตรสมบูรณ์</v>
          </cell>
          <cell r="M641">
            <v>360401</v>
          </cell>
          <cell r="N641" t="str">
            <v>บ้านยาง</v>
          </cell>
          <cell r="O641" t="str">
            <v>ตะวันออกเฉียงเหนือ</v>
          </cell>
          <cell r="P641" t="str">
            <v>07</v>
          </cell>
          <cell r="Q641" t="str">
            <v>โรงพยาบาลชุมชน</v>
          </cell>
          <cell r="R641">
            <v>5</v>
          </cell>
          <cell r="S641">
            <v>60</v>
          </cell>
          <cell r="T641" t="str">
            <v>30</v>
          </cell>
          <cell r="U641" t="str">
            <v>21</v>
          </cell>
          <cell r="V641" t="str">
            <v>2.1 ทุติยภูมิระดับต้น</v>
          </cell>
        </row>
        <row r="642">
          <cell r="A642" t="str">
            <v>14</v>
          </cell>
          <cell r="B642" t="str">
            <v>21002</v>
          </cell>
          <cell r="C642" t="str">
            <v>กระทรวงสาธารณสุข สำนักงานปลัดกระทรวงสาธารณสุข</v>
          </cell>
          <cell r="D642" t="str">
            <v>001097300</v>
          </cell>
          <cell r="E642" t="str">
            <v>10973</v>
          </cell>
          <cell r="F642" t="str">
            <v>รพช.หนองบัวแดง</v>
          </cell>
          <cell r="G642" t="str">
            <v>โรงพยาบาลชุมชนหนองบัวแดง</v>
          </cell>
          <cell r="H642" t="str">
            <v>36050102</v>
          </cell>
          <cell r="I642">
            <v>36</v>
          </cell>
          <cell r="J642" t="str">
            <v>จังหวัดชัยภูมิ</v>
          </cell>
          <cell r="K642">
            <v>3605</v>
          </cell>
          <cell r="L642" t="str">
            <v>หนองบัวแดง</v>
          </cell>
          <cell r="M642">
            <v>360501</v>
          </cell>
          <cell r="N642" t="str">
            <v>หนองบัวแดง</v>
          </cell>
          <cell r="O642" t="str">
            <v>ตะวันออกเฉียงเหนือ</v>
          </cell>
          <cell r="P642" t="str">
            <v>07</v>
          </cell>
          <cell r="Q642" t="str">
            <v>โรงพยาบาลชุมชน</v>
          </cell>
          <cell r="R642">
            <v>4</v>
          </cell>
          <cell r="S642">
            <v>60</v>
          </cell>
          <cell r="T642" t="str">
            <v>30</v>
          </cell>
          <cell r="U642" t="str">
            <v>22</v>
          </cell>
          <cell r="V642" t="str">
            <v>2.2 ทุติยภูมิระดับกลาง</v>
          </cell>
        </row>
        <row r="643">
          <cell r="A643" t="str">
            <v>14</v>
          </cell>
          <cell r="B643" t="str">
            <v>21002</v>
          </cell>
          <cell r="C643" t="str">
            <v>กระทรวงสาธารณสุข สำนักงานปลัดกระทรวงสาธารณสุข</v>
          </cell>
          <cell r="D643" t="str">
            <v>001097400</v>
          </cell>
          <cell r="E643" t="str">
            <v>10974</v>
          </cell>
          <cell r="F643" t="str">
            <v>รพช.จัตุรัส</v>
          </cell>
          <cell r="G643" t="str">
            <v>โรงพยาบาลชุมชนจัตุรัส</v>
          </cell>
          <cell r="H643" t="str">
            <v>36061001</v>
          </cell>
          <cell r="I643">
            <v>36</v>
          </cell>
          <cell r="J643" t="str">
            <v>จังหวัดชัยภูมิ</v>
          </cell>
          <cell r="K643">
            <v>3606</v>
          </cell>
          <cell r="L643" t="str">
            <v>จัตุรัส</v>
          </cell>
          <cell r="M643">
            <v>360610</v>
          </cell>
          <cell r="N643" t="str">
            <v>หนองบัวใหญ่</v>
          </cell>
          <cell r="O643" t="str">
            <v>ตะวันออกเฉียงเหนือ</v>
          </cell>
          <cell r="P643" t="str">
            <v>07</v>
          </cell>
          <cell r="Q643" t="str">
            <v>โรงพยาบาลชุมชน</v>
          </cell>
          <cell r="R643">
            <v>4</v>
          </cell>
          <cell r="S643">
            <v>60</v>
          </cell>
          <cell r="T643" t="str">
            <v>30</v>
          </cell>
          <cell r="U643" t="str">
            <v>21</v>
          </cell>
          <cell r="V643" t="str">
            <v>2.1 ทุติยภูมิระดับต้น</v>
          </cell>
        </row>
        <row r="644">
          <cell r="A644" t="str">
            <v>14</v>
          </cell>
          <cell r="B644" t="str">
            <v>21002</v>
          </cell>
          <cell r="C644" t="str">
            <v>กระทรวงสาธารณสุข สำนักงานปลัดกระทรวงสาธารณสุข</v>
          </cell>
          <cell r="D644" t="str">
            <v>001097500</v>
          </cell>
          <cell r="E644" t="str">
            <v>10975</v>
          </cell>
          <cell r="F644" t="str">
            <v>รพช.บำเหน็จณรงค์</v>
          </cell>
          <cell r="G644" t="str">
            <v>โรงพยาบาลชุมชนบำเหน็จณรงค์</v>
          </cell>
          <cell r="H644" t="str">
            <v>36070201</v>
          </cell>
          <cell r="I644">
            <v>36</v>
          </cell>
          <cell r="J644" t="str">
            <v>จังหวัดชัยภูมิ</v>
          </cell>
          <cell r="K644">
            <v>3607</v>
          </cell>
          <cell r="L644" t="str">
            <v>บำเหน็จณรงค์</v>
          </cell>
          <cell r="M644">
            <v>360702</v>
          </cell>
          <cell r="N644" t="str">
            <v>บ้านเพชร</v>
          </cell>
          <cell r="O644" t="str">
            <v>ตะวันออกเฉียงเหนือ</v>
          </cell>
          <cell r="P644" t="str">
            <v>07</v>
          </cell>
          <cell r="Q644" t="str">
            <v>โรงพยาบาลชุมชน</v>
          </cell>
          <cell r="R644">
            <v>4</v>
          </cell>
          <cell r="S644">
            <v>60</v>
          </cell>
          <cell r="T644" t="str">
            <v>60</v>
          </cell>
          <cell r="U644" t="str">
            <v>22</v>
          </cell>
          <cell r="V644" t="str">
            <v>2.2 ทุติยภูมิระดับกลาง</v>
          </cell>
        </row>
        <row r="645">
          <cell r="A645" t="str">
            <v>14</v>
          </cell>
          <cell r="B645" t="str">
            <v>21002</v>
          </cell>
          <cell r="C645" t="str">
            <v>กระทรวงสาธารณสุข สำนักงานปลัดกระทรวงสาธารณสุข</v>
          </cell>
          <cell r="D645" t="str">
            <v>001097600</v>
          </cell>
          <cell r="E645" t="str">
            <v>10976</v>
          </cell>
          <cell r="F645" t="str">
            <v>รพช.หนองบัวระเหว</v>
          </cell>
          <cell r="G645" t="str">
            <v>โรงพยาบาลชุมชนหนองบัวระเหว</v>
          </cell>
          <cell r="H645" t="str">
            <v>36080101</v>
          </cell>
          <cell r="I645">
            <v>36</v>
          </cell>
          <cell r="J645" t="str">
            <v>จังหวัดชัยภูมิ</v>
          </cell>
          <cell r="K645">
            <v>3608</v>
          </cell>
          <cell r="L645" t="str">
            <v>หนองบัวระเหว</v>
          </cell>
          <cell r="M645">
            <v>360801</v>
          </cell>
          <cell r="N645" t="str">
            <v>หนองบัวระเหว</v>
          </cell>
          <cell r="O645" t="str">
            <v>ตะวันออกเฉียงเหนือ</v>
          </cell>
          <cell r="P645" t="str">
            <v>07</v>
          </cell>
          <cell r="Q645" t="str">
            <v>โรงพยาบาลชุมชน</v>
          </cell>
          <cell r="R645">
            <v>5</v>
          </cell>
          <cell r="S645">
            <v>30</v>
          </cell>
          <cell r="T645" t="str">
            <v>30</v>
          </cell>
          <cell r="U645" t="str">
            <v>21</v>
          </cell>
          <cell r="V645" t="str">
            <v>2.1 ทุติยภูมิระดับต้น</v>
          </cell>
        </row>
        <row r="646">
          <cell r="A646" t="str">
            <v>14</v>
          </cell>
          <cell r="B646" t="str">
            <v>21002</v>
          </cell>
          <cell r="C646" t="str">
            <v>กระทรวงสาธารณสุข สำนักงานปลัดกระทรวงสาธารณสุข</v>
          </cell>
          <cell r="D646" t="str">
            <v>001097700</v>
          </cell>
          <cell r="E646" t="str">
            <v>10977</v>
          </cell>
          <cell r="F646" t="str">
            <v>รพช.เทพสถิต</v>
          </cell>
          <cell r="G646" t="str">
            <v>โรงพยาบาลชุมชนเทพสถิต</v>
          </cell>
          <cell r="H646" t="str">
            <v>36090101</v>
          </cell>
          <cell r="I646">
            <v>36</v>
          </cell>
          <cell r="J646" t="str">
            <v>จังหวัดชัยภูมิ</v>
          </cell>
          <cell r="K646">
            <v>3609</v>
          </cell>
          <cell r="L646" t="str">
            <v>เทพสถิต</v>
          </cell>
          <cell r="M646">
            <v>360901</v>
          </cell>
          <cell r="N646" t="str">
            <v>วะตะแบก</v>
          </cell>
          <cell r="O646" t="str">
            <v>ตะวันออกเฉียงเหนือ</v>
          </cell>
          <cell r="P646" t="str">
            <v>07</v>
          </cell>
          <cell r="Q646" t="str">
            <v>โรงพยาบาลชุมชน</v>
          </cell>
          <cell r="R646">
            <v>5</v>
          </cell>
          <cell r="S646">
            <v>30</v>
          </cell>
          <cell r="T646" t="str">
            <v>30</v>
          </cell>
          <cell r="U646" t="str">
            <v>21</v>
          </cell>
          <cell r="V646" t="str">
            <v>2.1 ทุติยภูมิระดับต้น</v>
          </cell>
        </row>
        <row r="647">
          <cell r="A647" t="str">
            <v>14</v>
          </cell>
          <cell r="B647" t="str">
            <v>21002</v>
          </cell>
          <cell r="C647" t="str">
            <v>กระทรวงสาธารณสุข สำนักงานปลัดกระทรวงสาธารณสุข</v>
          </cell>
          <cell r="D647" t="str">
            <v>001097800</v>
          </cell>
          <cell r="E647" t="str">
            <v>10978</v>
          </cell>
          <cell r="F647" t="str">
            <v>รพช.ภูเขียว</v>
          </cell>
          <cell r="G647" t="str">
            <v>โรงพยาบาลชุมชนภูเขียว</v>
          </cell>
          <cell r="H647" t="str">
            <v>36100104</v>
          </cell>
          <cell r="I647">
            <v>36</v>
          </cell>
          <cell r="J647" t="str">
            <v>จังหวัดชัยภูมิ</v>
          </cell>
          <cell r="K647">
            <v>3610</v>
          </cell>
          <cell r="L647" t="str">
            <v>ภูเขียว</v>
          </cell>
          <cell r="M647">
            <v>361001</v>
          </cell>
          <cell r="N647" t="str">
            <v>ผักปัง</v>
          </cell>
          <cell r="O647" t="str">
            <v>ตะวันออกเฉียงเหนือ</v>
          </cell>
          <cell r="P647" t="str">
            <v>07</v>
          </cell>
          <cell r="Q647" t="str">
            <v>โรงพยาบาลชุมชน</v>
          </cell>
          <cell r="R647">
            <v>4</v>
          </cell>
          <cell r="S647">
            <v>90</v>
          </cell>
          <cell r="T647" t="str">
            <v>90</v>
          </cell>
          <cell r="U647" t="str">
            <v>22</v>
          </cell>
          <cell r="V647" t="str">
            <v>2.2 ทุติยภูมิระดับกลาง</v>
          </cell>
        </row>
        <row r="648">
          <cell r="A648" t="str">
            <v>14</v>
          </cell>
          <cell r="B648" t="str">
            <v>21002</v>
          </cell>
          <cell r="C648" t="str">
            <v>กระทรวงสาธารณสุข สำนักงานปลัดกระทรวงสาธารณสุข</v>
          </cell>
          <cell r="D648" t="str">
            <v>001097900</v>
          </cell>
          <cell r="E648" t="str">
            <v>10979</v>
          </cell>
          <cell r="F648" t="str">
            <v>รพช.บ้านแท่น</v>
          </cell>
          <cell r="G648" t="str">
            <v>โรงพยาบาลชุมชนบ้านแท่น</v>
          </cell>
          <cell r="H648" t="str">
            <v>36110103</v>
          </cell>
          <cell r="I648">
            <v>36</v>
          </cell>
          <cell r="J648" t="str">
            <v>จังหวัดชัยภูมิ</v>
          </cell>
          <cell r="K648">
            <v>3611</v>
          </cell>
          <cell r="L648" t="str">
            <v>บ้านแท่น</v>
          </cell>
          <cell r="M648">
            <v>361101</v>
          </cell>
          <cell r="N648" t="str">
            <v>บ้านแท่น</v>
          </cell>
          <cell r="O648" t="str">
            <v>ตะวันออกเฉียงเหนือ</v>
          </cell>
          <cell r="P648" t="str">
            <v>07</v>
          </cell>
          <cell r="Q648" t="str">
            <v>โรงพยาบาลชุมชน</v>
          </cell>
          <cell r="R648">
            <v>5</v>
          </cell>
          <cell r="S648">
            <v>30</v>
          </cell>
          <cell r="T648" t="str">
            <v>30</v>
          </cell>
          <cell r="U648" t="str">
            <v>21</v>
          </cell>
          <cell r="V648" t="str">
            <v>2.1 ทุติยภูมิระดับต้น</v>
          </cell>
        </row>
        <row r="649">
          <cell r="A649" t="str">
            <v>14</v>
          </cell>
          <cell r="B649" t="str">
            <v>21002</v>
          </cell>
          <cell r="C649" t="str">
            <v>กระทรวงสาธารณสุข สำนักงานปลัดกระทรวงสาธารณสุข</v>
          </cell>
          <cell r="D649" t="str">
            <v>001098000</v>
          </cell>
          <cell r="E649" t="str">
            <v>10980</v>
          </cell>
          <cell r="F649" t="str">
            <v>รพช.แก้งคร้อ</v>
          </cell>
          <cell r="G649" t="str">
            <v>โรงพยาบาลชุมชนแก้งคร้อ</v>
          </cell>
          <cell r="H649" t="str">
            <v>36120101</v>
          </cell>
          <cell r="I649">
            <v>36</v>
          </cell>
          <cell r="J649" t="str">
            <v>จังหวัดชัยภูมิ</v>
          </cell>
          <cell r="K649">
            <v>3612</v>
          </cell>
          <cell r="L649" t="str">
            <v>แก้งคร้อ</v>
          </cell>
          <cell r="M649">
            <v>361201</v>
          </cell>
          <cell r="N649" t="str">
            <v>ช่องสามหมอ</v>
          </cell>
          <cell r="O649" t="str">
            <v>ตะวันออกเฉียงเหนือ</v>
          </cell>
          <cell r="P649" t="str">
            <v>07</v>
          </cell>
          <cell r="Q649" t="str">
            <v>โรงพยาบาลชุมชน</v>
          </cell>
          <cell r="R649">
            <v>4</v>
          </cell>
          <cell r="S649">
            <v>60</v>
          </cell>
          <cell r="T649" t="str">
            <v>60</v>
          </cell>
          <cell r="U649" t="str">
            <v>21</v>
          </cell>
          <cell r="V649" t="str">
            <v>2.1 ทุติยภูมิระดับต้น</v>
          </cell>
        </row>
        <row r="650">
          <cell r="A650" t="str">
            <v>14</v>
          </cell>
          <cell r="B650" t="str">
            <v>21002</v>
          </cell>
          <cell r="C650" t="str">
            <v>กระทรวงสาธารณสุข สำนักงานปลัดกระทรวงสาธารณสุข</v>
          </cell>
          <cell r="D650" t="str">
            <v>001098100</v>
          </cell>
          <cell r="E650" t="str">
            <v>10981</v>
          </cell>
          <cell r="F650" t="str">
            <v>รพช.คอนสาร</v>
          </cell>
          <cell r="G650" t="str">
            <v>โรงพยาบาลชุมชนคอนสาร</v>
          </cell>
          <cell r="H650" t="str">
            <v>36130705</v>
          </cell>
          <cell r="I650">
            <v>36</v>
          </cell>
          <cell r="J650" t="str">
            <v>จังหวัดชัยภูมิ</v>
          </cell>
          <cell r="K650">
            <v>3613</v>
          </cell>
          <cell r="L650" t="str">
            <v>คอนสาร</v>
          </cell>
          <cell r="M650">
            <v>361307</v>
          </cell>
          <cell r="N650" t="str">
            <v>ทุ่งนาเลา</v>
          </cell>
          <cell r="O650" t="str">
            <v>ตะวันออกเฉียงเหนือ</v>
          </cell>
          <cell r="P650" t="str">
            <v>07</v>
          </cell>
          <cell r="Q650" t="str">
            <v>โรงพยาบาลชุมชน</v>
          </cell>
          <cell r="R650">
            <v>5</v>
          </cell>
          <cell r="S650">
            <v>30</v>
          </cell>
          <cell r="T650" t="str">
            <v>30</v>
          </cell>
          <cell r="U650" t="str">
            <v>21</v>
          </cell>
          <cell r="V650" t="str">
            <v>2.1 ทุติยภูมิระดับต้น</v>
          </cell>
        </row>
        <row r="651">
          <cell r="A651" t="str">
            <v>14</v>
          </cell>
          <cell r="B651" t="str">
            <v>21002</v>
          </cell>
          <cell r="C651" t="str">
            <v>กระทรวงสาธารณสุข สำนักงานปลัดกระทรวงสาธารณสุข</v>
          </cell>
          <cell r="D651" t="str">
            <v>001098200</v>
          </cell>
          <cell r="E651" t="str">
            <v>10982</v>
          </cell>
          <cell r="F651" t="str">
            <v>รพช.ภักดีชุมพล</v>
          </cell>
          <cell r="G651" t="str">
            <v>โรงพยาบาลชุมชนภักดีชุมพล</v>
          </cell>
          <cell r="H651" t="str">
            <v>36140203</v>
          </cell>
          <cell r="I651">
            <v>36</v>
          </cell>
          <cell r="J651" t="str">
            <v>จังหวัดชัยภูมิ</v>
          </cell>
          <cell r="K651">
            <v>3614</v>
          </cell>
          <cell r="L651" t="str">
            <v>ภักดีชุมพล</v>
          </cell>
          <cell r="M651">
            <v>361402</v>
          </cell>
          <cell r="N651" t="str">
            <v>เจาทอง</v>
          </cell>
          <cell r="O651" t="str">
            <v>ตะวันออกเฉียงเหนือ</v>
          </cell>
          <cell r="P651" t="str">
            <v>07</v>
          </cell>
          <cell r="Q651" t="str">
            <v>โรงพยาบาลชุมชน</v>
          </cell>
          <cell r="R651">
            <v>5</v>
          </cell>
          <cell r="S651">
            <v>30</v>
          </cell>
          <cell r="T651" t="str">
            <v>30</v>
          </cell>
          <cell r="U651" t="str">
            <v>21</v>
          </cell>
          <cell r="V651" t="str">
            <v>2.1 ทุติยภูมิระดับต้น</v>
          </cell>
        </row>
        <row r="652">
          <cell r="A652" t="str">
            <v>14</v>
          </cell>
          <cell r="B652" t="str">
            <v>21002</v>
          </cell>
          <cell r="C652" t="str">
            <v>กระทรวงสาธารณสุข สำนักงานปลัดกระทรวงสาธารณสุข</v>
          </cell>
          <cell r="D652" t="str">
            <v>001098300</v>
          </cell>
          <cell r="E652" t="str">
            <v>10983</v>
          </cell>
          <cell r="F652" t="str">
            <v>รพช.เนินสง่า</v>
          </cell>
          <cell r="G652" t="str">
            <v>โรงพยาบาลชุมชนเนินสง่า</v>
          </cell>
          <cell r="H652" t="str">
            <v>36150105</v>
          </cell>
          <cell r="I652">
            <v>36</v>
          </cell>
          <cell r="J652" t="str">
            <v>จังหวัดชัยภูมิ</v>
          </cell>
          <cell r="K652">
            <v>3615</v>
          </cell>
          <cell r="L652" t="str">
            <v>เนินสง่า</v>
          </cell>
          <cell r="M652">
            <v>361501</v>
          </cell>
          <cell r="N652" t="str">
            <v>หนองฉิม</v>
          </cell>
          <cell r="O652" t="str">
            <v>ตะวันออกเฉียงเหนือ</v>
          </cell>
          <cell r="P652" t="str">
            <v>07</v>
          </cell>
          <cell r="Q652" t="str">
            <v>โรงพยาบาลชุมชน</v>
          </cell>
          <cell r="R652">
            <v>5</v>
          </cell>
          <cell r="S652">
            <v>30</v>
          </cell>
          <cell r="T652" t="str">
            <v>30</v>
          </cell>
          <cell r="U652" t="str">
            <v>21</v>
          </cell>
          <cell r="V652" t="str">
            <v>2.1 ทุติยภูมิระดับต้น</v>
          </cell>
        </row>
        <row r="653">
          <cell r="A653" t="str">
            <v>15</v>
          </cell>
          <cell r="B653" t="str">
            <v>21002</v>
          </cell>
          <cell r="C653" t="str">
            <v>กระทรวงสาธารณสุข สำนักงานปลัดกระทรวงสาธารณสุข</v>
          </cell>
          <cell r="D653" t="str">
            <v>001071300</v>
          </cell>
          <cell r="E653" t="str">
            <v>10713</v>
          </cell>
          <cell r="F653" t="str">
            <v>รพท.นครพิงค์</v>
          </cell>
          <cell r="G653" t="str">
            <v>โรงพยาบาลทั่วไปนครพิงค์</v>
          </cell>
          <cell r="H653" t="str">
            <v>50070104</v>
          </cell>
          <cell r="I653">
            <v>50</v>
          </cell>
          <cell r="J653" t="str">
            <v>จังหวัดเชียงใหม่</v>
          </cell>
          <cell r="K653">
            <v>5007</v>
          </cell>
          <cell r="L653" t="str">
            <v>แม่ริม</v>
          </cell>
          <cell r="M653">
            <v>500710</v>
          </cell>
          <cell r="N653" t="str">
            <v>ดอนแก้ว</v>
          </cell>
          <cell r="O653" t="str">
            <v>เหนือ</v>
          </cell>
          <cell r="P653" t="str">
            <v>06</v>
          </cell>
          <cell r="Q653" t="str">
            <v>โรงพยาบาลทั่วไป</v>
          </cell>
          <cell r="R653">
            <v>2</v>
          </cell>
          <cell r="S653">
            <v>519</v>
          </cell>
          <cell r="T653" t="str">
            <v>416</v>
          </cell>
          <cell r="U653" t="str">
            <v>31</v>
          </cell>
          <cell r="V653" t="str">
            <v>3.1 ตติยภูมิ</v>
          </cell>
        </row>
        <row r="654">
          <cell r="A654" t="str">
            <v>15</v>
          </cell>
          <cell r="B654" t="str">
            <v>21002</v>
          </cell>
          <cell r="C654" t="str">
            <v>กระทรวงสาธารณสุข สำนักงานปลัดกระทรวงสาธารณสุข</v>
          </cell>
          <cell r="D654" t="str">
            <v>001111900</v>
          </cell>
          <cell r="E654" t="str">
            <v>11119</v>
          </cell>
          <cell r="F654" t="str">
            <v>รพช.จอมทอง</v>
          </cell>
          <cell r="G654" t="str">
            <v>โรงพยาบาลชุมชนจอมทอง</v>
          </cell>
          <cell r="H654" t="str">
            <v>50020702</v>
          </cell>
          <cell r="I654">
            <v>50</v>
          </cell>
          <cell r="J654" t="str">
            <v>จังหวัดเชียงใหม่</v>
          </cell>
          <cell r="K654">
            <v>5002</v>
          </cell>
          <cell r="L654" t="str">
            <v>จอมทอง</v>
          </cell>
          <cell r="M654">
            <v>500207</v>
          </cell>
          <cell r="N654" t="str">
            <v>ดอยแก้ว</v>
          </cell>
          <cell r="O654" t="str">
            <v>เหนือ</v>
          </cell>
          <cell r="P654" t="str">
            <v>07</v>
          </cell>
          <cell r="Q654" t="str">
            <v>โรงพยาบาลชุมชน</v>
          </cell>
          <cell r="R654">
            <v>4</v>
          </cell>
          <cell r="S654">
            <v>130</v>
          </cell>
          <cell r="T654" t="str">
            <v>90</v>
          </cell>
          <cell r="U654" t="str">
            <v>23</v>
          </cell>
          <cell r="V654" t="str">
            <v>2.3 ทุติยภูมิระดับสูง</v>
          </cell>
        </row>
        <row r="655">
          <cell r="A655" t="str">
            <v>15</v>
          </cell>
          <cell r="B655" t="str">
            <v>21002</v>
          </cell>
          <cell r="C655" t="str">
            <v>กระทรวงสาธารณสุข สำนักงานปลัดกระทรวงสาธารณสุข</v>
          </cell>
          <cell r="D655" t="str">
            <v>001112000</v>
          </cell>
          <cell r="E655" t="str">
            <v>11120</v>
          </cell>
          <cell r="F655" t="str">
            <v>รพช.แม่แจ่ม</v>
          </cell>
          <cell r="G655" t="str">
            <v>โรงพยาบาลชุมชนแม่แจ่ม</v>
          </cell>
          <cell r="H655" t="str">
            <v>50030104</v>
          </cell>
          <cell r="I655">
            <v>50</v>
          </cell>
          <cell r="J655" t="str">
            <v>จังหวัดเชียงใหม่</v>
          </cell>
          <cell r="K655">
            <v>5003</v>
          </cell>
          <cell r="L655" t="str">
            <v>แม่แจ่ม</v>
          </cell>
          <cell r="M655">
            <v>500301</v>
          </cell>
          <cell r="N655" t="str">
            <v>ช่างเคิ่ง</v>
          </cell>
          <cell r="O655" t="str">
            <v>เหนือ</v>
          </cell>
          <cell r="P655" t="str">
            <v>07</v>
          </cell>
          <cell r="Q655" t="str">
            <v>โรงพยาบาลชุมชน</v>
          </cell>
          <cell r="R655">
            <v>5</v>
          </cell>
          <cell r="S655">
            <v>30</v>
          </cell>
          <cell r="T655" t="str">
            <v>30</v>
          </cell>
          <cell r="U655" t="str">
            <v>21</v>
          </cell>
          <cell r="V655" t="str">
            <v>2.1 ทุติยภูมิระดับต้น</v>
          </cell>
        </row>
        <row r="656">
          <cell r="A656" t="str">
            <v>15</v>
          </cell>
          <cell r="B656" t="str">
            <v>21002</v>
          </cell>
          <cell r="C656" t="str">
            <v>กระทรวงสาธารณสุข สำนักงานปลัดกระทรวงสาธารณสุข</v>
          </cell>
          <cell r="D656" t="str">
            <v>001112100</v>
          </cell>
          <cell r="E656" t="str">
            <v>11121</v>
          </cell>
          <cell r="F656" t="str">
            <v>รพช.เชียงดาว</v>
          </cell>
          <cell r="G656" t="str">
            <v>โรงพยาบาลชุมชนเชียงดาว</v>
          </cell>
          <cell r="H656" t="str">
            <v>50040102</v>
          </cell>
          <cell r="I656">
            <v>50</v>
          </cell>
          <cell r="J656" t="str">
            <v>จังหวัดเชียงใหม่</v>
          </cell>
          <cell r="K656">
            <v>5004</v>
          </cell>
          <cell r="L656" t="str">
            <v>เชียงดาว</v>
          </cell>
          <cell r="M656">
            <v>500401</v>
          </cell>
          <cell r="N656" t="str">
            <v>เชียงดาว</v>
          </cell>
          <cell r="O656" t="str">
            <v>เหนือ</v>
          </cell>
          <cell r="P656" t="str">
            <v>07</v>
          </cell>
          <cell r="Q656" t="str">
            <v>โรงพยาบาลชุมชน</v>
          </cell>
          <cell r="R656">
            <v>4</v>
          </cell>
          <cell r="S656">
            <v>60</v>
          </cell>
          <cell r="T656" t="str">
            <v>60</v>
          </cell>
          <cell r="U656" t="str">
            <v>21</v>
          </cell>
          <cell r="V656" t="str">
            <v>2.1 ทุติยภูมิระดับต้น</v>
          </cell>
        </row>
        <row r="657">
          <cell r="A657" t="str">
            <v>15</v>
          </cell>
          <cell r="B657" t="str">
            <v>21002</v>
          </cell>
          <cell r="C657" t="str">
            <v>กระทรวงสาธารณสุข สำนักงานปลัดกระทรวงสาธารณสุข</v>
          </cell>
          <cell r="D657" t="str">
            <v>001112200</v>
          </cell>
          <cell r="E657" t="str">
            <v>11122</v>
          </cell>
          <cell r="F657" t="str">
            <v>รพช.ดอยสะเก็ด</v>
          </cell>
          <cell r="G657" t="str">
            <v>โรงพยาบาลชุมชนดอยสะเก็ด</v>
          </cell>
          <cell r="H657" t="str">
            <v>50050108</v>
          </cell>
          <cell r="I657">
            <v>50</v>
          </cell>
          <cell r="J657" t="str">
            <v>จังหวัดเชียงใหม่</v>
          </cell>
          <cell r="K657">
            <v>5005</v>
          </cell>
          <cell r="L657" t="str">
            <v>ดอยสะเก็ด</v>
          </cell>
          <cell r="M657">
            <v>500501</v>
          </cell>
          <cell r="N657" t="str">
            <v>เชิงดอย</v>
          </cell>
          <cell r="O657" t="str">
            <v>เหนือ</v>
          </cell>
          <cell r="P657" t="str">
            <v>07</v>
          </cell>
          <cell r="Q657" t="str">
            <v>โรงพยาบาลชุมชน</v>
          </cell>
          <cell r="R657">
            <v>5</v>
          </cell>
          <cell r="S657">
            <v>30</v>
          </cell>
          <cell r="T657" t="str">
            <v>60</v>
          </cell>
          <cell r="U657" t="str">
            <v>21</v>
          </cell>
          <cell r="V657" t="str">
            <v>2.1 ทุติยภูมิระดับต้น</v>
          </cell>
        </row>
        <row r="658">
          <cell r="A658" t="str">
            <v>15</v>
          </cell>
          <cell r="B658" t="str">
            <v>21002</v>
          </cell>
          <cell r="C658" t="str">
            <v>กระทรวงสาธารณสุข สำนักงานปลัดกระทรวงสาธารณสุข</v>
          </cell>
          <cell r="D658" t="str">
            <v>001112300</v>
          </cell>
          <cell r="E658" t="str">
            <v>11123</v>
          </cell>
          <cell r="F658" t="str">
            <v>รพช.แม่แตง</v>
          </cell>
          <cell r="G658" t="str">
            <v>โรงพยาบาลชุมชนแม่แตง</v>
          </cell>
          <cell r="H658" t="str">
            <v>50060107</v>
          </cell>
          <cell r="I658">
            <v>50</v>
          </cell>
          <cell r="J658" t="str">
            <v>จังหวัดเชียงใหม่</v>
          </cell>
          <cell r="K658">
            <v>5006</v>
          </cell>
          <cell r="L658" t="str">
            <v>แม่แตง</v>
          </cell>
          <cell r="M658">
            <v>500601</v>
          </cell>
          <cell r="N658" t="str">
            <v>สันมหาพน</v>
          </cell>
          <cell r="O658" t="str">
            <v>เหนือ</v>
          </cell>
          <cell r="P658" t="str">
            <v>07</v>
          </cell>
          <cell r="Q658" t="str">
            <v>โรงพยาบาลชุมชน</v>
          </cell>
          <cell r="R658">
            <v>5</v>
          </cell>
          <cell r="S658">
            <v>30</v>
          </cell>
          <cell r="T658" t="str">
            <v>60</v>
          </cell>
          <cell r="U658" t="str">
            <v>21</v>
          </cell>
          <cell r="V658" t="str">
            <v>2.1 ทุติยภูมิระดับต้น</v>
          </cell>
        </row>
        <row r="659">
          <cell r="A659" t="str">
            <v>15</v>
          </cell>
          <cell r="B659" t="str">
            <v>21002</v>
          </cell>
          <cell r="C659" t="str">
            <v>กระทรวงสาธารณสุข สำนักงานปลัดกระทรวงสาธารณสุข</v>
          </cell>
          <cell r="D659" t="str">
            <v>001112400</v>
          </cell>
          <cell r="E659" t="str">
            <v>11124</v>
          </cell>
          <cell r="F659" t="str">
            <v>รพช.สะเมิง</v>
          </cell>
          <cell r="G659" t="str">
            <v>โรงพยาบาลชุมชนสะเมิง</v>
          </cell>
          <cell r="H659" t="str">
            <v>50080110</v>
          </cell>
          <cell r="I659">
            <v>50</v>
          </cell>
          <cell r="J659" t="str">
            <v>จังหวัดเชียงใหม่</v>
          </cell>
          <cell r="K659">
            <v>5008</v>
          </cell>
          <cell r="L659" t="str">
            <v>สะเมิง</v>
          </cell>
          <cell r="M659">
            <v>500801</v>
          </cell>
          <cell r="N659" t="str">
            <v>สะเมิงใต้</v>
          </cell>
          <cell r="O659" t="str">
            <v>เหนือ</v>
          </cell>
          <cell r="P659" t="str">
            <v>07</v>
          </cell>
          <cell r="Q659" t="str">
            <v>โรงพยาบาลชุมชน</v>
          </cell>
          <cell r="R659">
            <v>5</v>
          </cell>
          <cell r="S659">
            <v>30</v>
          </cell>
          <cell r="T659" t="str">
            <v>30</v>
          </cell>
          <cell r="U659" t="str">
            <v>21</v>
          </cell>
          <cell r="V659" t="str">
            <v>2.1 ทุติยภูมิระดับต้น</v>
          </cell>
        </row>
        <row r="660">
          <cell r="A660" t="str">
            <v>15</v>
          </cell>
          <cell r="B660" t="str">
            <v>21002</v>
          </cell>
          <cell r="C660" t="str">
            <v>กระทรวงสาธารณสุข สำนักงานปลัดกระทรวงสาธารณสุข</v>
          </cell>
          <cell r="D660" t="str">
            <v>001112500</v>
          </cell>
          <cell r="E660" t="str">
            <v>11125</v>
          </cell>
          <cell r="F660" t="str">
            <v>รพช.ฝาง</v>
          </cell>
          <cell r="G660" t="str">
            <v>โรงพยาบาลชุมชนฝาง</v>
          </cell>
          <cell r="H660" t="str">
            <v>50090104</v>
          </cell>
          <cell r="I660">
            <v>50</v>
          </cell>
          <cell r="J660" t="str">
            <v>จังหวัดเชียงใหม่</v>
          </cell>
          <cell r="K660">
            <v>5009</v>
          </cell>
          <cell r="L660" t="str">
            <v>ฝาง</v>
          </cell>
          <cell r="M660">
            <v>500901</v>
          </cell>
          <cell r="N660" t="str">
            <v>เวียง</v>
          </cell>
          <cell r="O660" t="str">
            <v>เหนือ</v>
          </cell>
          <cell r="P660" t="str">
            <v>07</v>
          </cell>
          <cell r="Q660" t="str">
            <v>โรงพยาบาลชุมชน</v>
          </cell>
          <cell r="R660">
            <v>4</v>
          </cell>
          <cell r="S660">
            <v>90</v>
          </cell>
          <cell r="T660" t="str">
            <v>120</v>
          </cell>
          <cell r="U660" t="str">
            <v>21</v>
          </cell>
          <cell r="V660" t="str">
            <v>2.1 ทุติยภูมิระดับต้น</v>
          </cell>
        </row>
        <row r="661">
          <cell r="A661" t="str">
            <v>15</v>
          </cell>
          <cell r="B661" t="str">
            <v>21002</v>
          </cell>
          <cell r="C661" t="str">
            <v>กระทรวงสาธารณสุข สำนักงานปลัดกระทรวงสาธารณสุข</v>
          </cell>
          <cell r="D661" t="str">
            <v>001112600</v>
          </cell>
          <cell r="E661" t="str">
            <v>11126</v>
          </cell>
          <cell r="F661" t="str">
            <v>รพช.แม่อาย</v>
          </cell>
          <cell r="G661" t="str">
            <v>โรงพยาบาลชุมชนแม่อาย</v>
          </cell>
          <cell r="H661" t="str">
            <v>50100108</v>
          </cell>
          <cell r="I661">
            <v>50</v>
          </cell>
          <cell r="J661" t="str">
            <v>จังหวัดเชียงใหม่</v>
          </cell>
          <cell r="K661">
            <v>5010</v>
          </cell>
          <cell r="L661" t="str">
            <v>แม่อาย</v>
          </cell>
          <cell r="M661">
            <v>501001</v>
          </cell>
          <cell r="N661" t="str">
            <v>แม่อาย</v>
          </cell>
          <cell r="O661" t="str">
            <v>เหนือ</v>
          </cell>
          <cell r="P661" t="str">
            <v>07</v>
          </cell>
          <cell r="Q661" t="str">
            <v>โรงพยาบาลชุมชน</v>
          </cell>
          <cell r="R661">
            <v>4</v>
          </cell>
          <cell r="S661">
            <v>72</v>
          </cell>
          <cell r="T661" t="str">
            <v>60</v>
          </cell>
          <cell r="U661" t="str">
            <v>21</v>
          </cell>
          <cell r="V661" t="str">
            <v>2.1 ทุติยภูมิระดับต้น</v>
          </cell>
        </row>
        <row r="662">
          <cell r="A662" t="str">
            <v>15</v>
          </cell>
          <cell r="B662" t="str">
            <v>21002</v>
          </cell>
          <cell r="C662" t="str">
            <v>กระทรวงสาธารณสุข สำนักงานปลัดกระทรวงสาธารณสุข</v>
          </cell>
          <cell r="D662" t="str">
            <v>001112700</v>
          </cell>
          <cell r="E662" t="str">
            <v>11127</v>
          </cell>
          <cell r="F662" t="str">
            <v>รพช.พร้าว</v>
          </cell>
          <cell r="G662" t="str">
            <v>โรงพยาบาลชุมชนพร้าว</v>
          </cell>
          <cell r="H662" t="str">
            <v>50110104</v>
          </cell>
          <cell r="I662">
            <v>50</v>
          </cell>
          <cell r="J662" t="str">
            <v>จังหวัดเชียงใหม่</v>
          </cell>
          <cell r="K662">
            <v>5011</v>
          </cell>
          <cell r="L662" t="str">
            <v>พร้าว</v>
          </cell>
          <cell r="M662">
            <v>501101</v>
          </cell>
          <cell r="N662" t="str">
            <v>เวียง</v>
          </cell>
          <cell r="O662" t="str">
            <v>เหนือ</v>
          </cell>
          <cell r="P662" t="str">
            <v>07</v>
          </cell>
          <cell r="Q662" t="str">
            <v>โรงพยาบาลชุมชน</v>
          </cell>
          <cell r="R662">
            <v>4</v>
          </cell>
          <cell r="S662">
            <v>60</v>
          </cell>
          <cell r="T662" t="str">
            <v>60</v>
          </cell>
          <cell r="U662" t="str">
            <v>22</v>
          </cell>
          <cell r="V662" t="str">
            <v>2.2 ทุติยภูมิระดับกลาง</v>
          </cell>
        </row>
        <row r="663">
          <cell r="A663" t="str">
            <v>15</v>
          </cell>
          <cell r="B663" t="str">
            <v>21002</v>
          </cell>
          <cell r="C663" t="str">
            <v>กระทรวงสาธารณสุข สำนักงานปลัดกระทรวงสาธารณสุข</v>
          </cell>
          <cell r="D663" t="str">
            <v>001112800</v>
          </cell>
          <cell r="E663" t="str">
            <v>11128</v>
          </cell>
          <cell r="F663" t="str">
            <v>รพช.สันป่าตอง</v>
          </cell>
          <cell r="G663" t="str">
            <v>โรงพยาบาลชุมชนสันป่าตอง</v>
          </cell>
          <cell r="H663" t="str">
            <v>50120109</v>
          </cell>
          <cell r="I663">
            <v>50</v>
          </cell>
          <cell r="J663" t="str">
            <v>จังหวัดเชียงใหม่</v>
          </cell>
          <cell r="K663">
            <v>5012</v>
          </cell>
          <cell r="L663" t="str">
            <v>สันป่าตอง</v>
          </cell>
          <cell r="M663">
            <v>501201</v>
          </cell>
          <cell r="N663" t="str">
            <v>ยุหว่า</v>
          </cell>
          <cell r="O663" t="str">
            <v>เหนือ</v>
          </cell>
          <cell r="P663" t="str">
            <v>07</v>
          </cell>
          <cell r="Q663" t="str">
            <v>โรงพยาบาลชุมชน</v>
          </cell>
          <cell r="R663">
            <v>4</v>
          </cell>
          <cell r="S663">
            <v>150</v>
          </cell>
          <cell r="T663" t="str">
            <v>120</v>
          </cell>
          <cell r="U663" t="str">
            <v>21</v>
          </cell>
          <cell r="V663" t="str">
            <v>2.1 ทุติยภูมิระดับต้น</v>
          </cell>
        </row>
        <row r="664">
          <cell r="A664" t="str">
            <v>15</v>
          </cell>
          <cell r="B664" t="str">
            <v>21002</v>
          </cell>
          <cell r="C664" t="str">
            <v>กระทรวงสาธารณสุข สำนักงานปลัดกระทรวงสาธารณสุข</v>
          </cell>
          <cell r="D664" t="str">
            <v>001112900</v>
          </cell>
          <cell r="E664" t="str">
            <v>11129</v>
          </cell>
          <cell r="F664" t="str">
            <v>รพช.สันกำแพง</v>
          </cell>
          <cell r="G664" t="str">
            <v>โรงพยาบาลชุมชนสันกำแพง</v>
          </cell>
          <cell r="H664" t="str">
            <v>50130401</v>
          </cell>
          <cell r="I664">
            <v>50</v>
          </cell>
          <cell r="J664" t="str">
            <v>จังหวัดเชียงใหม่</v>
          </cell>
          <cell r="K664">
            <v>5013</v>
          </cell>
          <cell r="L664" t="str">
            <v>สันกำแพง</v>
          </cell>
          <cell r="M664">
            <v>501304</v>
          </cell>
          <cell r="N664" t="str">
            <v>บวกค้าง</v>
          </cell>
          <cell r="O664" t="str">
            <v>เหนือ</v>
          </cell>
          <cell r="P664" t="str">
            <v>07</v>
          </cell>
          <cell r="Q664" t="str">
            <v>โรงพยาบาลชุมชน</v>
          </cell>
          <cell r="R664">
            <v>5</v>
          </cell>
          <cell r="S664">
            <v>30</v>
          </cell>
          <cell r="T664" t="str">
            <v>30</v>
          </cell>
          <cell r="U664" t="str">
            <v>21</v>
          </cell>
          <cell r="V664" t="str">
            <v>2.1 ทุติยภูมิระดับต้น</v>
          </cell>
        </row>
        <row r="665">
          <cell r="A665" t="str">
            <v>15</v>
          </cell>
          <cell r="B665" t="str">
            <v>21002</v>
          </cell>
          <cell r="C665" t="str">
            <v>กระทรวงสาธารณสุข สำนักงานปลัดกระทรวงสาธารณสุข</v>
          </cell>
          <cell r="D665" t="str">
            <v>001113000</v>
          </cell>
          <cell r="E665" t="str">
            <v>11130</v>
          </cell>
          <cell r="F665" t="str">
            <v>รพช.สันทราย</v>
          </cell>
          <cell r="G665" t="str">
            <v>โรงพยาบาลชุมชนสันทราย</v>
          </cell>
          <cell r="H665" t="str">
            <v>50140811</v>
          </cell>
          <cell r="I665">
            <v>50</v>
          </cell>
          <cell r="J665" t="str">
            <v>จังหวัดเชียงใหม่</v>
          </cell>
          <cell r="K665">
            <v>5014</v>
          </cell>
          <cell r="L665" t="str">
            <v>สันทราย</v>
          </cell>
          <cell r="M665">
            <v>501408</v>
          </cell>
          <cell r="N665" t="str">
            <v>หนองหาร</v>
          </cell>
          <cell r="O665" t="str">
            <v>เหนือ</v>
          </cell>
          <cell r="P665" t="str">
            <v>07</v>
          </cell>
          <cell r="Q665" t="str">
            <v>โรงพยาบาลชุมชน</v>
          </cell>
          <cell r="R665">
            <v>4</v>
          </cell>
          <cell r="S665">
            <v>53</v>
          </cell>
          <cell r="T665" t="str">
            <v>60</v>
          </cell>
          <cell r="U665" t="str">
            <v>21</v>
          </cell>
          <cell r="V665" t="str">
            <v>2.1 ทุติยภูมิระดับต้น</v>
          </cell>
        </row>
        <row r="666">
          <cell r="A666" t="str">
            <v>15</v>
          </cell>
          <cell r="B666" t="str">
            <v>21002</v>
          </cell>
          <cell r="C666" t="str">
            <v>กระทรวงสาธารณสุข สำนักงานปลัดกระทรวงสาธารณสุข</v>
          </cell>
          <cell r="D666" t="str">
            <v>001113100</v>
          </cell>
          <cell r="E666" t="str">
            <v>11131</v>
          </cell>
          <cell r="F666" t="str">
            <v>รพช.หางดง</v>
          </cell>
          <cell r="G666" t="str">
            <v>โรงพยาบาลชุมชนหางดง</v>
          </cell>
          <cell r="H666" t="str">
            <v>50150103</v>
          </cell>
          <cell r="I666">
            <v>50</v>
          </cell>
          <cell r="J666" t="str">
            <v>จังหวัดเชียงใหม่</v>
          </cell>
          <cell r="K666">
            <v>5015</v>
          </cell>
          <cell r="L666" t="str">
            <v>หางดง</v>
          </cell>
          <cell r="M666">
            <v>501501</v>
          </cell>
          <cell r="N666" t="str">
            <v>หางดง</v>
          </cell>
          <cell r="O666" t="str">
            <v>เหนือ</v>
          </cell>
          <cell r="P666" t="str">
            <v>07</v>
          </cell>
          <cell r="Q666" t="str">
            <v>โรงพยาบาลชุมชน</v>
          </cell>
          <cell r="R666">
            <v>5</v>
          </cell>
          <cell r="S666">
            <v>25</v>
          </cell>
          <cell r="T666" t="str">
            <v>23</v>
          </cell>
          <cell r="U666" t="str">
            <v>21</v>
          </cell>
          <cell r="V666" t="str">
            <v>2.1 ทุติยภูมิระดับต้น</v>
          </cell>
        </row>
        <row r="667">
          <cell r="A667" t="str">
            <v>15</v>
          </cell>
          <cell r="B667" t="str">
            <v>21002</v>
          </cell>
          <cell r="C667" t="str">
            <v>กระทรวงสาธารณสุข สำนักงานปลัดกระทรวงสาธารณสุข</v>
          </cell>
          <cell r="D667" t="str">
            <v>001113200</v>
          </cell>
          <cell r="E667" t="str">
            <v>11132</v>
          </cell>
          <cell r="F667" t="str">
            <v>รพช.ฮอด</v>
          </cell>
          <cell r="G667" t="str">
            <v>โรงพยาบาลชุมชนฮอด</v>
          </cell>
          <cell r="H667" t="str">
            <v>50160110</v>
          </cell>
          <cell r="I667">
            <v>50</v>
          </cell>
          <cell r="J667" t="str">
            <v>จังหวัดเชียงใหม่</v>
          </cell>
          <cell r="K667">
            <v>5016</v>
          </cell>
          <cell r="L667" t="str">
            <v>ฮอด</v>
          </cell>
          <cell r="M667">
            <v>501601</v>
          </cell>
          <cell r="N667" t="str">
            <v>หางดง</v>
          </cell>
          <cell r="O667" t="str">
            <v>เหนือ</v>
          </cell>
          <cell r="P667" t="str">
            <v>07</v>
          </cell>
          <cell r="Q667" t="str">
            <v>โรงพยาบาลชุมชน</v>
          </cell>
          <cell r="R667">
            <v>4</v>
          </cell>
          <cell r="S667">
            <v>60</v>
          </cell>
          <cell r="T667" t="str">
            <v>60</v>
          </cell>
          <cell r="U667" t="str">
            <v>21</v>
          </cell>
          <cell r="V667" t="str">
            <v>2.1 ทุติยภูมิระดับต้น</v>
          </cell>
        </row>
        <row r="668">
          <cell r="A668" t="str">
            <v>15</v>
          </cell>
          <cell r="B668" t="str">
            <v>21002</v>
          </cell>
          <cell r="C668" t="str">
            <v>กระทรวงสาธารณสุข สำนักงานปลัดกระทรวงสาธารณสุข</v>
          </cell>
          <cell r="D668" t="str">
            <v>001113300</v>
          </cell>
          <cell r="E668" t="str">
            <v>11133</v>
          </cell>
          <cell r="F668" t="str">
            <v>รพช.ดอยเต่า</v>
          </cell>
          <cell r="G668" t="str">
            <v>โรงพยาบาลชุมชนดอยเต่า</v>
          </cell>
          <cell r="H668" t="str">
            <v>50170103</v>
          </cell>
          <cell r="I668">
            <v>50</v>
          </cell>
          <cell r="J668" t="str">
            <v>จังหวัดเชียงใหม่</v>
          </cell>
          <cell r="K668">
            <v>5017</v>
          </cell>
          <cell r="L668" t="str">
            <v>ดอยเต่า</v>
          </cell>
          <cell r="M668">
            <v>501702</v>
          </cell>
          <cell r="N668" t="str">
            <v>ท่าเดื่อ</v>
          </cell>
          <cell r="O668" t="str">
            <v>เหนือ</v>
          </cell>
          <cell r="P668" t="str">
            <v>07</v>
          </cell>
          <cell r="Q668" t="str">
            <v>โรงพยาบาลชุมชน</v>
          </cell>
          <cell r="R668">
            <v>5</v>
          </cell>
          <cell r="S668">
            <v>30</v>
          </cell>
          <cell r="T668" t="str">
            <v>30</v>
          </cell>
          <cell r="U668" t="str">
            <v>21</v>
          </cell>
          <cell r="V668" t="str">
            <v>2.1 ทุติยภูมิระดับต้น</v>
          </cell>
        </row>
        <row r="669">
          <cell r="A669" t="str">
            <v>15</v>
          </cell>
          <cell r="B669" t="str">
            <v>21002</v>
          </cell>
          <cell r="C669" t="str">
            <v>กระทรวงสาธารณสุข สำนักงานปลัดกระทรวงสาธารณสุข</v>
          </cell>
          <cell r="D669" t="str">
            <v>001113400</v>
          </cell>
          <cell r="E669" t="str">
            <v>11134</v>
          </cell>
          <cell r="F669" t="str">
            <v>รพช.อมก๋อย</v>
          </cell>
          <cell r="G669" t="str">
            <v>โรงพยาบาลชุมชนอมก๋อย</v>
          </cell>
          <cell r="H669" t="str">
            <v>50180101</v>
          </cell>
          <cell r="I669">
            <v>50</v>
          </cell>
          <cell r="J669" t="str">
            <v>จังหวัดเชียงใหม่</v>
          </cell>
          <cell r="K669">
            <v>5018</v>
          </cell>
          <cell r="L669" t="str">
            <v>อมก๋อย</v>
          </cell>
          <cell r="M669">
            <v>501801</v>
          </cell>
          <cell r="N669" t="str">
            <v>อมก๋อย</v>
          </cell>
          <cell r="O669" t="str">
            <v>เหนือ</v>
          </cell>
          <cell r="P669" t="str">
            <v>07</v>
          </cell>
          <cell r="Q669" t="str">
            <v>โรงพยาบาลชุมชน</v>
          </cell>
          <cell r="R669">
            <v>5</v>
          </cell>
          <cell r="S669">
            <v>30</v>
          </cell>
          <cell r="T669" t="str">
            <v>30</v>
          </cell>
          <cell r="U669" t="str">
            <v>21</v>
          </cell>
          <cell r="V669" t="str">
            <v>2.1 ทุติยภูมิระดับต้น</v>
          </cell>
        </row>
        <row r="670">
          <cell r="A670" t="str">
            <v>15</v>
          </cell>
          <cell r="B670" t="str">
            <v>21002</v>
          </cell>
          <cell r="C670" t="str">
            <v>กระทรวงสาธารณสุข สำนักงานปลัดกระทรวงสาธารณสุข</v>
          </cell>
          <cell r="D670" t="str">
            <v>001113500</v>
          </cell>
          <cell r="E670" t="str">
            <v>11135</v>
          </cell>
          <cell r="F670" t="str">
            <v>รพช.สารภี</v>
          </cell>
          <cell r="G670" t="str">
            <v>โรงพยาบาลชุมชนสารภี</v>
          </cell>
          <cell r="H670" t="str">
            <v>50190203</v>
          </cell>
          <cell r="I670">
            <v>50</v>
          </cell>
          <cell r="J670" t="str">
            <v>จังหวัดเชียงใหม่</v>
          </cell>
          <cell r="K670">
            <v>5019</v>
          </cell>
          <cell r="L670" t="str">
            <v>สารภี</v>
          </cell>
          <cell r="M670">
            <v>501902</v>
          </cell>
          <cell r="N670" t="str">
            <v>สารภี</v>
          </cell>
          <cell r="O670" t="str">
            <v>เหนือ</v>
          </cell>
          <cell r="P670" t="str">
            <v>07</v>
          </cell>
          <cell r="Q670" t="str">
            <v>โรงพยาบาลชุมชน</v>
          </cell>
          <cell r="R670">
            <v>4</v>
          </cell>
          <cell r="S670">
            <v>59</v>
          </cell>
          <cell r="T670" t="str">
            <v>30</v>
          </cell>
          <cell r="U670" t="str">
            <v>21</v>
          </cell>
          <cell r="V670" t="str">
            <v>2.1 ทุติยภูมิระดับต้น</v>
          </cell>
        </row>
        <row r="671">
          <cell r="A671" t="str">
            <v>15</v>
          </cell>
          <cell r="B671" t="str">
            <v>21002</v>
          </cell>
          <cell r="C671" t="str">
            <v>กระทรวงสาธารณสุข สำนักงานปลัดกระทรวงสาธารณสุข</v>
          </cell>
          <cell r="D671" t="str">
            <v>001113600</v>
          </cell>
          <cell r="E671" t="str">
            <v>11136</v>
          </cell>
          <cell r="F671" t="str">
            <v>รพช.เวียงแหง</v>
          </cell>
          <cell r="G671" t="str">
            <v>โรงพยาบาลชุมชนเวียงแหง</v>
          </cell>
          <cell r="H671" t="str">
            <v>50200103</v>
          </cell>
          <cell r="I671">
            <v>50</v>
          </cell>
          <cell r="J671" t="str">
            <v>จังหวัดเชียงใหม่</v>
          </cell>
          <cell r="K671">
            <v>5020</v>
          </cell>
          <cell r="L671" t="str">
            <v>เวียงแหง</v>
          </cell>
          <cell r="M671">
            <v>502001</v>
          </cell>
          <cell r="N671" t="str">
            <v>เมืองแหง</v>
          </cell>
          <cell r="O671" t="str">
            <v>เหนือ</v>
          </cell>
          <cell r="P671" t="str">
            <v>07</v>
          </cell>
          <cell r="Q671" t="str">
            <v>โรงพยาบาลชุมชน</v>
          </cell>
          <cell r="R671">
            <v>5</v>
          </cell>
          <cell r="S671">
            <v>30</v>
          </cell>
          <cell r="T671" t="str">
            <v>30</v>
          </cell>
          <cell r="U671" t="str">
            <v>21</v>
          </cell>
          <cell r="V671" t="str">
            <v>2.1 ทุติยภูมิระดับต้น</v>
          </cell>
        </row>
        <row r="672">
          <cell r="A672" t="str">
            <v>15</v>
          </cell>
          <cell r="B672" t="str">
            <v>21002</v>
          </cell>
          <cell r="C672" t="str">
            <v>กระทรวงสาธารณสุข สำนักงานปลัดกระทรวงสาธารณสุข</v>
          </cell>
          <cell r="D672" t="str">
            <v>001113700</v>
          </cell>
          <cell r="E672" t="str">
            <v>11137</v>
          </cell>
          <cell r="F672" t="str">
            <v>รพช.ไชยปราการ</v>
          </cell>
          <cell r="G672" t="str">
            <v>โรงพยาบาลชุมชนไชยปราการ</v>
          </cell>
          <cell r="H672" t="str">
            <v>50210203</v>
          </cell>
          <cell r="I672">
            <v>50</v>
          </cell>
          <cell r="J672" t="str">
            <v>จังหวัดเชียงใหม่</v>
          </cell>
          <cell r="K672">
            <v>5021</v>
          </cell>
          <cell r="L672" t="str">
            <v>ไชยปราการ</v>
          </cell>
          <cell r="M672">
            <v>502102</v>
          </cell>
          <cell r="N672" t="str">
            <v>ศรีดงเย็น</v>
          </cell>
          <cell r="O672" t="str">
            <v>เหนือ</v>
          </cell>
          <cell r="P672" t="str">
            <v>07</v>
          </cell>
          <cell r="Q672" t="str">
            <v>โรงพยาบาลชุมชน</v>
          </cell>
          <cell r="R672">
            <v>5</v>
          </cell>
          <cell r="S672">
            <v>30</v>
          </cell>
          <cell r="T672" t="str">
            <v>42</v>
          </cell>
          <cell r="U672" t="str">
            <v>21</v>
          </cell>
          <cell r="V672" t="str">
            <v>2.1 ทุติยภูมิระดับต้น</v>
          </cell>
        </row>
        <row r="673">
          <cell r="A673" t="str">
            <v>15</v>
          </cell>
          <cell r="B673" t="str">
            <v>21002</v>
          </cell>
          <cell r="C673" t="str">
            <v>กระทรวงสาธารณสุข สำนักงานปลัดกระทรวงสาธารณสุข</v>
          </cell>
          <cell r="D673" t="str">
            <v>001113800</v>
          </cell>
          <cell r="E673" t="str">
            <v>11138</v>
          </cell>
          <cell r="F673" t="str">
            <v>รพช.แม่วาง</v>
          </cell>
          <cell r="G673" t="str">
            <v>โรงพยาบาลชุมชนแม่วาง</v>
          </cell>
          <cell r="H673" t="str">
            <v>50220101</v>
          </cell>
          <cell r="I673">
            <v>50</v>
          </cell>
          <cell r="J673" t="str">
            <v>จังหวัดเชียงใหม่</v>
          </cell>
          <cell r="K673">
            <v>5022</v>
          </cell>
          <cell r="L673" t="str">
            <v>แม่วาง</v>
          </cell>
          <cell r="M673">
            <v>502201</v>
          </cell>
          <cell r="N673" t="str">
            <v>บ้านกาด</v>
          </cell>
          <cell r="O673" t="str">
            <v>เหนือ</v>
          </cell>
          <cell r="P673" t="str">
            <v>07</v>
          </cell>
          <cell r="Q673" t="str">
            <v>โรงพยาบาลชุมชน</v>
          </cell>
          <cell r="R673">
            <v>5</v>
          </cell>
          <cell r="S673">
            <v>30</v>
          </cell>
          <cell r="T673" t="str">
            <v>30</v>
          </cell>
          <cell r="U673" t="str">
            <v>21</v>
          </cell>
          <cell r="V673" t="str">
            <v>2.1 ทุติยภูมิระดับต้น</v>
          </cell>
        </row>
        <row r="674">
          <cell r="A674" t="str">
            <v>15</v>
          </cell>
          <cell r="B674" t="str">
            <v>21002</v>
          </cell>
          <cell r="C674" t="str">
            <v>กระทรวงสาธารณสุข สำนักงานปลัดกระทรวงสาธารณสุข</v>
          </cell>
          <cell r="D674" t="str">
            <v>001113900</v>
          </cell>
          <cell r="E674" t="str">
            <v>11139</v>
          </cell>
          <cell r="F674" t="str">
            <v>รพช.แม่ออน</v>
          </cell>
          <cell r="G674" t="str">
            <v>โรงพยาบาลชุมชนแม่ออน</v>
          </cell>
          <cell r="H674" t="str">
            <v>50230301</v>
          </cell>
          <cell r="I674">
            <v>50</v>
          </cell>
          <cell r="J674" t="str">
            <v>จังหวัดเชียงใหม่</v>
          </cell>
          <cell r="K674">
            <v>5023</v>
          </cell>
          <cell r="L674" t="str">
            <v>แม่ออน</v>
          </cell>
          <cell r="M674">
            <v>502303</v>
          </cell>
          <cell r="N674" t="str">
            <v>บ้านสหกรณ์</v>
          </cell>
          <cell r="O674" t="str">
            <v>เหนือ</v>
          </cell>
          <cell r="P674" t="str">
            <v>07</v>
          </cell>
          <cell r="Q674" t="str">
            <v>โรงพยาบาลชุมชน</v>
          </cell>
          <cell r="R674">
            <v>5</v>
          </cell>
          <cell r="S674">
            <v>18</v>
          </cell>
          <cell r="T674" t="str">
            <v>10</v>
          </cell>
          <cell r="U674" t="str">
            <v>21</v>
          </cell>
          <cell r="V674" t="str">
            <v>2.1 ทุติยภูมิระดับต้น</v>
          </cell>
        </row>
        <row r="675">
          <cell r="A675" t="str">
            <v>15</v>
          </cell>
          <cell r="B675" t="str">
            <v>21002</v>
          </cell>
          <cell r="C675" t="str">
            <v>กระทรวงสาธารณสุข สำนักงานปลัดกระทรวงสาธารณสุข</v>
          </cell>
          <cell r="D675" t="str">
            <v>001164300</v>
          </cell>
          <cell r="E675" t="str">
            <v>11643</v>
          </cell>
          <cell r="F675" t="str">
            <v>รพช.ดอยหล่อ</v>
          </cell>
          <cell r="G675" t="str">
            <v>โรงพยาบาลชุมชนดอยหล่อ</v>
          </cell>
          <cell r="H675" t="str">
            <v>50240105</v>
          </cell>
          <cell r="I675">
            <v>50</v>
          </cell>
          <cell r="J675" t="str">
            <v>จังหวัดเชียงใหม่</v>
          </cell>
          <cell r="K675">
            <v>5024</v>
          </cell>
          <cell r="L675" t="str">
            <v>ดอยหล่อ</v>
          </cell>
          <cell r="M675">
            <v>502401</v>
          </cell>
          <cell r="N675" t="str">
            <v>ดอยหล่อ</v>
          </cell>
          <cell r="O675" t="str">
            <v>เหนือ</v>
          </cell>
          <cell r="P675" t="str">
            <v>07</v>
          </cell>
          <cell r="Q675" t="str">
            <v>โรงพยาบาลชุมชน</v>
          </cell>
          <cell r="R675">
            <v>5</v>
          </cell>
          <cell r="S675">
            <v>30</v>
          </cell>
          <cell r="T675" t="str">
            <v>30</v>
          </cell>
          <cell r="U675" t="str">
            <v>22</v>
          </cell>
          <cell r="V675" t="str">
            <v>2.2 ทุติยภูมิระดับกลาง</v>
          </cell>
        </row>
        <row r="676">
          <cell r="A676" t="str">
            <v>15</v>
          </cell>
          <cell r="B676" t="str">
            <v>21002</v>
          </cell>
          <cell r="C676" t="str">
            <v>กระทรวงสาธารณสุข สำนักงานปลัดกระทรวงสาธารณสุข</v>
          </cell>
          <cell r="D676" t="str">
            <v>002373600</v>
          </cell>
          <cell r="E676" t="str">
            <v>23736</v>
          </cell>
          <cell r="F676" t="str">
            <v>รพช.วัดจันทร์เฉลิมพระเกียรติ 80 พรรษา</v>
          </cell>
          <cell r="G676" t="str">
            <v>โรงพยาบาลชุมชนวัดจันทร์เฉลิมพระเกียรติ 80 พรรษา</v>
          </cell>
          <cell r="H676" t="str">
            <v>50030603</v>
          </cell>
          <cell r="I676">
            <v>50</v>
          </cell>
          <cell r="J676" t="str">
            <v>จังหวัดเชียงใหม่</v>
          </cell>
          <cell r="K676">
            <v>5003</v>
          </cell>
          <cell r="L676" t="str">
            <v>แม่แจ่ม</v>
          </cell>
          <cell r="M676">
            <v>500306</v>
          </cell>
          <cell r="N676" t="str">
            <v>บ้านจันทร์</v>
          </cell>
          <cell r="O676" t="str">
            <v>เหนือ</v>
          </cell>
          <cell r="P676" t="str">
            <v>07</v>
          </cell>
          <cell r="Q676" t="str">
            <v>โรงพยาบาลชุมชน</v>
          </cell>
          <cell r="R676">
            <v>5</v>
          </cell>
          <cell r="S676">
            <v>10</v>
          </cell>
          <cell r="T676" t="str">
            <v>10</v>
          </cell>
        </row>
        <row r="677">
          <cell r="A677" t="str">
            <v>15</v>
          </cell>
          <cell r="B677" t="str">
            <v>21002</v>
          </cell>
          <cell r="C677" t="str">
            <v>กระทรวงสาธารณสุข สำนักงานปลัดกระทรวงสาธารณสุข</v>
          </cell>
          <cell r="D677" t="str">
            <v>001071400</v>
          </cell>
          <cell r="E677" t="str">
            <v>10714</v>
          </cell>
          <cell r="F677" t="str">
            <v>รพท.ลำพูน</v>
          </cell>
          <cell r="G677" t="str">
            <v>โรงพยาบาลทั่วไปลำพูน</v>
          </cell>
          <cell r="H677" t="str">
            <v>51011101</v>
          </cell>
          <cell r="I677">
            <v>51</v>
          </cell>
          <cell r="J677" t="str">
            <v>จังหวัดลำพูน</v>
          </cell>
          <cell r="K677">
            <v>5101</v>
          </cell>
          <cell r="L677" t="str">
            <v>เมืองลำพูน</v>
          </cell>
          <cell r="M677">
            <v>510111</v>
          </cell>
          <cell r="N677" t="str">
            <v>เวียงยอง</v>
          </cell>
          <cell r="O677" t="str">
            <v>เหนือ</v>
          </cell>
          <cell r="P677" t="str">
            <v>06</v>
          </cell>
          <cell r="Q677" t="str">
            <v>โรงพยาบาลทั่วไป</v>
          </cell>
          <cell r="R677">
            <v>2</v>
          </cell>
          <cell r="S677">
            <v>434</v>
          </cell>
          <cell r="T677" t="str">
            <v>411</v>
          </cell>
          <cell r="U677" t="str">
            <v>31</v>
          </cell>
          <cell r="V677" t="str">
            <v>3.1 ตติยภูมิ</v>
          </cell>
        </row>
        <row r="678">
          <cell r="A678" t="str">
            <v>15</v>
          </cell>
          <cell r="B678" t="str">
            <v>21002</v>
          </cell>
          <cell r="C678" t="str">
            <v>กระทรวงสาธารณสุข สำนักงานปลัดกระทรวงสาธารณสุข</v>
          </cell>
          <cell r="D678" t="str">
            <v>001114000</v>
          </cell>
          <cell r="E678" t="str">
            <v>11140</v>
          </cell>
          <cell r="F678" t="str">
            <v>รพช.แม่ทา</v>
          </cell>
          <cell r="G678" t="str">
            <v>โรงพยาบาลชุมชนแม่ทา</v>
          </cell>
          <cell r="H678" t="str">
            <v>51020208</v>
          </cell>
          <cell r="I678">
            <v>51</v>
          </cell>
          <cell r="J678" t="str">
            <v>จังหวัดลำพูน</v>
          </cell>
          <cell r="K678">
            <v>5102</v>
          </cell>
          <cell r="L678" t="str">
            <v>แม่ทา</v>
          </cell>
          <cell r="M678">
            <v>510202</v>
          </cell>
          <cell r="N678" t="str">
            <v>ทาสบเส้า</v>
          </cell>
          <cell r="O678" t="str">
            <v>เหนือ</v>
          </cell>
          <cell r="P678" t="str">
            <v>07</v>
          </cell>
          <cell r="Q678" t="str">
            <v>โรงพยาบาลชุมชน</v>
          </cell>
          <cell r="R678">
            <v>5</v>
          </cell>
          <cell r="S678">
            <v>30</v>
          </cell>
          <cell r="T678" t="str">
            <v>30</v>
          </cell>
          <cell r="U678" t="str">
            <v>21</v>
          </cell>
          <cell r="V678" t="str">
            <v>2.1 ทุติยภูมิระดับต้น</v>
          </cell>
        </row>
        <row r="679">
          <cell r="A679" t="str">
            <v>15</v>
          </cell>
          <cell r="B679" t="str">
            <v>21002</v>
          </cell>
          <cell r="C679" t="str">
            <v>กระทรวงสาธารณสุข สำนักงานปลัดกระทรวงสาธารณสุข</v>
          </cell>
          <cell r="D679" t="str">
            <v>001114100</v>
          </cell>
          <cell r="E679" t="str">
            <v>11141</v>
          </cell>
          <cell r="F679" t="str">
            <v>รพช.บ้านโฮ่ง</v>
          </cell>
          <cell r="G679" t="str">
            <v>โรงพยาบาลชุมชนบ้านโฮ่ง</v>
          </cell>
          <cell r="H679" t="str">
            <v>51030102</v>
          </cell>
          <cell r="I679">
            <v>51</v>
          </cell>
          <cell r="J679" t="str">
            <v>จังหวัดลำพูน</v>
          </cell>
          <cell r="K679">
            <v>5103</v>
          </cell>
          <cell r="L679" t="str">
            <v>บ้านโฮ่ง</v>
          </cell>
          <cell r="M679">
            <v>510301</v>
          </cell>
          <cell r="N679" t="str">
            <v>บ้านโฮ่ง</v>
          </cell>
          <cell r="O679" t="str">
            <v>เหนือ</v>
          </cell>
          <cell r="P679" t="str">
            <v>07</v>
          </cell>
          <cell r="Q679" t="str">
            <v>โรงพยาบาลชุมชน</v>
          </cell>
          <cell r="R679">
            <v>5</v>
          </cell>
          <cell r="S679">
            <v>30</v>
          </cell>
          <cell r="T679" t="str">
            <v>30</v>
          </cell>
          <cell r="U679" t="str">
            <v>21</v>
          </cell>
          <cell r="V679" t="str">
            <v>2.1 ทุติยภูมิระดับต้น</v>
          </cell>
        </row>
        <row r="680">
          <cell r="A680" t="str">
            <v>15</v>
          </cell>
          <cell r="B680" t="str">
            <v>21002</v>
          </cell>
          <cell r="C680" t="str">
            <v>กระทรวงสาธารณสุข สำนักงานปลัดกระทรวงสาธารณสุข</v>
          </cell>
          <cell r="D680" t="str">
            <v>001114200</v>
          </cell>
          <cell r="E680" t="str">
            <v>11142</v>
          </cell>
          <cell r="F680" t="str">
            <v>รพช.ลี้</v>
          </cell>
          <cell r="G680" t="str">
            <v>โรงพยาบาลชุมชนลี้</v>
          </cell>
          <cell r="H680" t="str">
            <v>51040104</v>
          </cell>
          <cell r="I680">
            <v>51</v>
          </cell>
          <cell r="J680" t="str">
            <v>จังหวัดลำพูน</v>
          </cell>
          <cell r="K680">
            <v>5104</v>
          </cell>
          <cell r="L680" t="str">
            <v>ลี้</v>
          </cell>
          <cell r="M680">
            <v>510401</v>
          </cell>
          <cell r="N680" t="str">
            <v>ลี้</v>
          </cell>
          <cell r="O680" t="str">
            <v>เหนือ</v>
          </cell>
          <cell r="P680" t="str">
            <v>07</v>
          </cell>
          <cell r="Q680" t="str">
            <v>โรงพยาบาลชุมชน</v>
          </cell>
          <cell r="R680">
            <v>4</v>
          </cell>
          <cell r="S680">
            <v>60</v>
          </cell>
          <cell r="T680" t="str">
            <v>60</v>
          </cell>
          <cell r="U680" t="str">
            <v>22</v>
          </cell>
          <cell r="V680" t="str">
            <v>2.2 ทุติยภูมิระดับกลาง</v>
          </cell>
        </row>
        <row r="681">
          <cell r="A681" t="str">
            <v>15</v>
          </cell>
          <cell r="B681" t="str">
            <v>21002</v>
          </cell>
          <cell r="C681" t="str">
            <v>กระทรวงสาธารณสุข สำนักงานปลัดกระทรวงสาธารณสุข</v>
          </cell>
          <cell r="D681" t="str">
            <v>001114300</v>
          </cell>
          <cell r="E681" t="str">
            <v>11143</v>
          </cell>
          <cell r="F681" t="str">
            <v>รพช.ทุ่งหัวช้าง</v>
          </cell>
          <cell r="G681" t="str">
            <v>โรงพยาบาลชุมชนทุ่งหัวช้าง</v>
          </cell>
          <cell r="H681" t="str">
            <v>51050103</v>
          </cell>
          <cell r="I681">
            <v>51</v>
          </cell>
          <cell r="J681" t="str">
            <v>จังหวัดลำพูน</v>
          </cell>
          <cell r="K681">
            <v>5105</v>
          </cell>
          <cell r="L681" t="str">
            <v>ทุ่งหัวช้าง</v>
          </cell>
          <cell r="M681">
            <v>510501</v>
          </cell>
          <cell r="N681" t="str">
            <v>ทุ่งหัวช้าง</v>
          </cell>
          <cell r="O681" t="str">
            <v>เหนือ</v>
          </cell>
          <cell r="P681" t="str">
            <v>07</v>
          </cell>
          <cell r="Q681" t="str">
            <v>โรงพยาบาลชุมชน</v>
          </cell>
          <cell r="R681">
            <v>5</v>
          </cell>
          <cell r="S681">
            <v>30</v>
          </cell>
          <cell r="T681" t="str">
            <v>30</v>
          </cell>
          <cell r="U681" t="str">
            <v>21</v>
          </cell>
          <cell r="V681" t="str">
            <v>2.1 ทุติยภูมิระดับต้น</v>
          </cell>
        </row>
        <row r="682">
          <cell r="A682" t="str">
            <v>15</v>
          </cell>
          <cell r="B682" t="str">
            <v>21002</v>
          </cell>
          <cell r="C682" t="str">
            <v>กระทรวงสาธารณสุข สำนักงานปลัดกระทรวงสาธารณสุข</v>
          </cell>
          <cell r="D682" t="str">
            <v>001114400</v>
          </cell>
          <cell r="E682" t="str">
            <v>11144</v>
          </cell>
          <cell r="F682" t="str">
            <v>รพช.ป่าซาง</v>
          </cell>
          <cell r="G682" t="str">
            <v>โรงพยาบาลชุมชนป่าซาง</v>
          </cell>
          <cell r="H682" t="str">
            <v>51061107</v>
          </cell>
          <cell r="I682">
            <v>51</v>
          </cell>
          <cell r="J682" t="str">
            <v>จังหวัดลำพูน</v>
          </cell>
          <cell r="K682">
            <v>5106</v>
          </cell>
          <cell r="L682" t="str">
            <v>ป่าซาง</v>
          </cell>
          <cell r="M682">
            <v>510611</v>
          </cell>
          <cell r="N682" t="str">
            <v>นครเจดีย์</v>
          </cell>
          <cell r="O682" t="str">
            <v>เหนือ</v>
          </cell>
          <cell r="P682" t="str">
            <v>07</v>
          </cell>
          <cell r="Q682" t="str">
            <v>โรงพยาบาลชุมชน</v>
          </cell>
          <cell r="R682">
            <v>4</v>
          </cell>
          <cell r="S682">
            <v>90</v>
          </cell>
          <cell r="T682" t="str">
            <v>60</v>
          </cell>
          <cell r="U682" t="str">
            <v>21</v>
          </cell>
          <cell r="V682" t="str">
            <v>2.1 ทุติยภูมิระดับต้น</v>
          </cell>
        </row>
        <row r="683">
          <cell r="A683" t="str">
            <v>15</v>
          </cell>
          <cell r="B683" t="str">
            <v>21002</v>
          </cell>
          <cell r="C683" t="str">
            <v>กระทรวงสาธารณสุข สำนักงานปลัดกระทรวงสาธารณสุข</v>
          </cell>
          <cell r="D683" t="str">
            <v>001114500</v>
          </cell>
          <cell r="E683" t="str">
            <v>11145</v>
          </cell>
          <cell r="F683" t="str">
            <v>รพช.บ้านธิ</v>
          </cell>
          <cell r="G683" t="str">
            <v>โรงพยาบาลชุมชนบ้านธิ</v>
          </cell>
          <cell r="H683" t="str">
            <v>51070106</v>
          </cell>
          <cell r="I683">
            <v>51</v>
          </cell>
          <cell r="J683" t="str">
            <v>จังหวัดลำพูน</v>
          </cell>
          <cell r="K683">
            <v>5107</v>
          </cell>
          <cell r="L683" t="str">
            <v>บ้านธิ</v>
          </cell>
          <cell r="M683">
            <v>510701</v>
          </cell>
          <cell r="N683" t="str">
            <v>บ้านธิ</v>
          </cell>
          <cell r="O683" t="str">
            <v>เหนือ</v>
          </cell>
          <cell r="P683" t="str">
            <v>07</v>
          </cell>
          <cell r="Q683" t="str">
            <v>โรงพยาบาลชุมชน</v>
          </cell>
          <cell r="R683">
            <v>5</v>
          </cell>
          <cell r="S683">
            <v>30</v>
          </cell>
          <cell r="T683" t="str">
            <v>30</v>
          </cell>
          <cell r="U683" t="str">
            <v>21</v>
          </cell>
          <cell r="V683" t="str">
            <v>2.1 ทุติยภูมิระดับต้น</v>
          </cell>
        </row>
        <row r="684">
          <cell r="A684" t="str">
            <v>15</v>
          </cell>
          <cell r="B684" t="str">
            <v>21002</v>
          </cell>
          <cell r="C684" t="str">
            <v>กระทรวงสาธารณสุข สำนักงานปลัดกระทรวงสาธารณสุข</v>
          </cell>
          <cell r="D684" t="str">
            <v>001067200</v>
          </cell>
          <cell r="E684" t="str">
            <v>10672</v>
          </cell>
          <cell r="F684" t="str">
            <v>รพศ.ลำปาง</v>
          </cell>
          <cell r="G684" t="str">
            <v>โรงพยาบาลศูนย์ลำปาง</v>
          </cell>
          <cell r="H684" t="str">
            <v>52010200</v>
          </cell>
          <cell r="I684">
            <v>52</v>
          </cell>
          <cell r="J684" t="str">
            <v>จังหวัดลำปาง</v>
          </cell>
          <cell r="K684">
            <v>5201</v>
          </cell>
          <cell r="L684" t="str">
            <v>เมืองลำปาง</v>
          </cell>
          <cell r="M684">
            <v>520102</v>
          </cell>
          <cell r="N684" t="str">
            <v>หัวเวียง</v>
          </cell>
          <cell r="O684" t="str">
            <v>เหนือ</v>
          </cell>
          <cell r="P684" t="str">
            <v>05</v>
          </cell>
          <cell r="Q684" t="str">
            <v>โรงพยาบาลศูนย์</v>
          </cell>
          <cell r="R684">
            <v>1</v>
          </cell>
          <cell r="S684">
            <v>800</v>
          </cell>
          <cell r="T684" t="str">
            <v>803</v>
          </cell>
          <cell r="U684" t="str">
            <v>31</v>
          </cell>
          <cell r="V684" t="str">
            <v>3.1 ตติยภูมิ</v>
          </cell>
        </row>
        <row r="685">
          <cell r="A685" t="str">
            <v>15</v>
          </cell>
          <cell r="B685" t="str">
            <v>21002</v>
          </cell>
          <cell r="C685" t="str">
            <v>กระทรวงสาธารณสุข สำนักงานปลัดกระทรวงสาธารณสุข</v>
          </cell>
          <cell r="D685" t="str">
            <v>001114600</v>
          </cell>
          <cell r="E685" t="str">
            <v>11146</v>
          </cell>
          <cell r="F685" t="str">
            <v>รพช.แม่เมาะ</v>
          </cell>
          <cell r="G685" t="str">
            <v>โรงพยาบาลชุมชนแม่เมาะ</v>
          </cell>
          <cell r="H685" t="str">
            <v>52020407</v>
          </cell>
          <cell r="I685">
            <v>52</v>
          </cell>
          <cell r="J685" t="str">
            <v>จังหวัดลำปาง</v>
          </cell>
          <cell r="K685">
            <v>5202</v>
          </cell>
          <cell r="L685" t="str">
            <v>แม่เมาะ</v>
          </cell>
          <cell r="M685">
            <v>520204</v>
          </cell>
          <cell r="N685" t="str">
            <v>แม่เมาะ</v>
          </cell>
          <cell r="O685" t="str">
            <v>เหนือ</v>
          </cell>
          <cell r="P685" t="str">
            <v>07</v>
          </cell>
          <cell r="Q685" t="str">
            <v>โรงพยาบาลชุมชน</v>
          </cell>
          <cell r="R685">
            <v>5</v>
          </cell>
          <cell r="S685">
            <v>30</v>
          </cell>
          <cell r="T685" t="str">
            <v>30</v>
          </cell>
          <cell r="U685" t="str">
            <v>21</v>
          </cell>
          <cell r="V685" t="str">
            <v>2.1 ทุติยภูมิระดับต้น</v>
          </cell>
        </row>
        <row r="686">
          <cell r="A686" t="str">
            <v>15</v>
          </cell>
          <cell r="B686" t="str">
            <v>21002</v>
          </cell>
          <cell r="C686" t="str">
            <v>กระทรวงสาธารณสุข สำนักงานปลัดกระทรวงสาธารณสุข</v>
          </cell>
          <cell r="D686" t="str">
            <v>001114700</v>
          </cell>
          <cell r="E686" t="str">
            <v>11147</v>
          </cell>
          <cell r="F686" t="str">
            <v>รพช.เกาะคา</v>
          </cell>
          <cell r="G686" t="str">
            <v>โรงพยาบาลชุมชนเกาะคา</v>
          </cell>
          <cell r="H686" t="str">
            <v>52030503</v>
          </cell>
          <cell r="I686">
            <v>52</v>
          </cell>
          <cell r="J686" t="str">
            <v>จังหวัดลำปาง</v>
          </cell>
          <cell r="K686">
            <v>5203</v>
          </cell>
          <cell r="L686" t="str">
            <v>เกาะคา</v>
          </cell>
          <cell r="M686">
            <v>520305</v>
          </cell>
          <cell r="N686" t="str">
            <v>ศาลา</v>
          </cell>
          <cell r="O686" t="str">
            <v>เหนือ</v>
          </cell>
          <cell r="P686" t="str">
            <v>07</v>
          </cell>
          <cell r="Q686" t="str">
            <v>โรงพยาบาลชุมชน</v>
          </cell>
          <cell r="R686">
            <v>4</v>
          </cell>
          <cell r="S686">
            <v>60</v>
          </cell>
          <cell r="T686" t="str">
            <v>30</v>
          </cell>
          <cell r="U686" t="str">
            <v>22</v>
          </cell>
          <cell r="V686" t="str">
            <v>2.2 ทุติยภูมิระดับกลาง</v>
          </cell>
        </row>
        <row r="687">
          <cell r="A687" t="str">
            <v>15</v>
          </cell>
          <cell r="B687" t="str">
            <v>21002</v>
          </cell>
          <cell r="C687" t="str">
            <v>กระทรวงสาธารณสุข สำนักงานปลัดกระทรวงสาธารณสุข</v>
          </cell>
          <cell r="D687" t="str">
            <v>001114800</v>
          </cell>
          <cell r="E687" t="str">
            <v>11148</v>
          </cell>
          <cell r="F687" t="str">
            <v>รพช.เสริมงาม</v>
          </cell>
          <cell r="G687" t="str">
            <v>โรงพยาบาลชุมชนเสริมงาม</v>
          </cell>
          <cell r="H687" t="str">
            <v>52040103</v>
          </cell>
          <cell r="I687">
            <v>52</v>
          </cell>
          <cell r="J687" t="str">
            <v>จังหวัดลำปาง</v>
          </cell>
          <cell r="K687">
            <v>5204</v>
          </cell>
          <cell r="L687" t="str">
            <v>เสริมงาม</v>
          </cell>
          <cell r="M687">
            <v>520401</v>
          </cell>
          <cell r="N687" t="str">
            <v>ทุ่งงาม</v>
          </cell>
          <cell r="O687" t="str">
            <v>เหนือ</v>
          </cell>
          <cell r="P687" t="str">
            <v>07</v>
          </cell>
          <cell r="Q687" t="str">
            <v>โรงพยาบาลชุมชน</v>
          </cell>
          <cell r="R687">
            <v>5</v>
          </cell>
          <cell r="S687">
            <v>30</v>
          </cell>
          <cell r="T687" t="str">
            <v>30</v>
          </cell>
          <cell r="U687" t="str">
            <v>21</v>
          </cell>
          <cell r="V687" t="str">
            <v>2.1 ทุติยภูมิระดับต้น</v>
          </cell>
        </row>
        <row r="688">
          <cell r="A688" t="str">
            <v>15</v>
          </cell>
          <cell r="B688" t="str">
            <v>21002</v>
          </cell>
          <cell r="C688" t="str">
            <v>กระทรวงสาธารณสุข สำนักงานปลัดกระทรวงสาธารณสุข</v>
          </cell>
          <cell r="D688" t="str">
            <v>001114900</v>
          </cell>
          <cell r="E688" t="str">
            <v>11149</v>
          </cell>
          <cell r="F688" t="str">
            <v>รพช.งาว</v>
          </cell>
          <cell r="G688" t="str">
            <v>โรงพยาบาลชุมชนงาว</v>
          </cell>
          <cell r="H688" t="str">
            <v>52050104</v>
          </cell>
          <cell r="I688">
            <v>52</v>
          </cell>
          <cell r="J688" t="str">
            <v>จังหวัดลำปาง</v>
          </cell>
          <cell r="K688">
            <v>5205</v>
          </cell>
          <cell r="L688" t="str">
            <v>งาว</v>
          </cell>
          <cell r="M688">
            <v>520501</v>
          </cell>
          <cell r="N688" t="str">
            <v>หลวงเหนือ</v>
          </cell>
          <cell r="O688" t="str">
            <v>เหนือ</v>
          </cell>
          <cell r="P688" t="str">
            <v>07</v>
          </cell>
          <cell r="Q688" t="str">
            <v>โรงพยาบาลชุมชน</v>
          </cell>
          <cell r="R688">
            <v>5</v>
          </cell>
          <cell r="S688">
            <v>30</v>
          </cell>
          <cell r="T688" t="str">
            <v>30</v>
          </cell>
          <cell r="U688" t="str">
            <v>21</v>
          </cell>
          <cell r="V688" t="str">
            <v>2.1 ทุติยภูมิระดับต้น</v>
          </cell>
        </row>
        <row r="689">
          <cell r="A689" t="str">
            <v>15</v>
          </cell>
          <cell r="B689" t="str">
            <v>21002</v>
          </cell>
          <cell r="C689" t="str">
            <v>กระทรวงสาธารณสุข สำนักงานปลัดกระทรวงสาธารณสุข</v>
          </cell>
          <cell r="D689" t="str">
            <v>001115000</v>
          </cell>
          <cell r="E689" t="str">
            <v>11150</v>
          </cell>
          <cell r="F689" t="str">
            <v>รพช.แจ้ห่ม</v>
          </cell>
          <cell r="G689" t="str">
            <v>โรงพยาบาลชุมชนแจ้ห่ม</v>
          </cell>
          <cell r="H689" t="str">
            <v>52060703</v>
          </cell>
          <cell r="I689">
            <v>52</v>
          </cell>
          <cell r="J689" t="str">
            <v>จังหวัดลำปาง</v>
          </cell>
          <cell r="K689">
            <v>5206</v>
          </cell>
          <cell r="L689" t="str">
            <v>แจ้ห่ม</v>
          </cell>
          <cell r="M689">
            <v>520607</v>
          </cell>
          <cell r="N689" t="str">
            <v>วิเชตนคร</v>
          </cell>
          <cell r="O689" t="str">
            <v>เหนือ</v>
          </cell>
          <cell r="P689" t="str">
            <v>07</v>
          </cell>
          <cell r="Q689" t="str">
            <v>โรงพยาบาลชุมชน</v>
          </cell>
          <cell r="R689">
            <v>4</v>
          </cell>
          <cell r="S689">
            <v>60</v>
          </cell>
          <cell r="T689" t="str">
            <v>60</v>
          </cell>
          <cell r="U689" t="str">
            <v>21</v>
          </cell>
          <cell r="V689" t="str">
            <v>2.1 ทุติยภูมิระดับต้น</v>
          </cell>
        </row>
        <row r="690">
          <cell r="A690" t="str">
            <v>15</v>
          </cell>
          <cell r="B690" t="str">
            <v>21002</v>
          </cell>
          <cell r="C690" t="str">
            <v>กระทรวงสาธารณสุข สำนักงานปลัดกระทรวงสาธารณสุข</v>
          </cell>
          <cell r="D690" t="str">
            <v>001115100</v>
          </cell>
          <cell r="E690" t="str">
            <v>11151</v>
          </cell>
          <cell r="F690" t="str">
            <v>รพช.วังเหนือ</v>
          </cell>
          <cell r="G690" t="str">
            <v>โรงพยาบาลชุมชนวังเหนือ</v>
          </cell>
          <cell r="H690" t="str">
            <v>52070204</v>
          </cell>
          <cell r="I690">
            <v>52</v>
          </cell>
          <cell r="J690" t="str">
            <v>จังหวัดลำปาง</v>
          </cell>
          <cell r="K690">
            <v>5207</v>
          </cell>
          <cell r="L690" t="str">
            <v>วังเหนือ</v>
          </cell>
          <cell r="M690">
            <v>520702</v>
          </cell>
          <cell r="N690" t="str">
            <v>วังเหนือ</v>
          </cell>
          <cell r="O690" t="str">
            <v>เหนือ</v>
          </cell>
          <cell r="P690" t="str">
            <v>07</v>
          </cell>
          <cell r="Q690" t="str">
            <v>โรงพยาบาลชุมชน</v>
          </cell>
          <cell r="R690">
            <v>4</v>
          </cell>
          <cell r="S690">
            <v>31</v>
          </cell>
          <cell r="T690" t="str">
            <v>30</v>
          </cell>
          <cell r="U690" t="str">
            <v>21</v>
          </cell>
          <cell r="V690" t="str">
            <v>2.1 ทุติยภูมิระดับต้น</v>
          </cell>
        </row>
        <row r="691">
          <cell r="A691" t="str">
            <v>15</v>
          </cell>
          <cell r="B691" t="str">
            <v>21002</v>
          </cell>
          <cell r="C691" t="str">
            <v>กระทรวงสาธารณสุข สำนักงานปลัดกระทรวงสาธารณสุข</v>
          </cell>
          <cell r="D691" t="str">
            <v>001115200</v>
          </cell>
          <cell r="E691" t="str">
            <v>11152</v>
          </cell>
          <cell r="F691" t="str">
            <v>รพช.เถิน</v>
          </cell>
          <cell r="G691" t="str">
            <v>โรงพยาบาลชุมชนเถิน</v>
          </cell>
          <cell r="H691" t="str">
            <v>52080107</v>
          </cell>
          <cell r="I691">
            <v>52</v>
          </cell>
          <cell r="J691" t="str">
            <v>จังหวัดลำปาง</v>
          </cell>
          <cell r="K691">
            <v>5208</v>
          </cell>
          <cell r="L691" t="str">
            <v>เถิน</v>
          </cell>
          <cell r="M691">
            <v>520801</v>
          </cell>
          <cell r="N691" t="str">
            <v>ล้อมแรด</v>
          </cell>
          <cell r="O691" t="str">
            <v>เหนือ</v>
          </cell>
          <cell r="P691" t="str">
            <v>07</v>
          </cell>
          <cell r="Q691" t="str">
            <v>โรงพยาบาลชุมชน</v>
          </cell>
          <cell r="R691">
            <v>5</v>
          </cell>
          <cell r="S691">
            <v>30</v>
          </cell>
          <cell r="T691" t="str">
            <v>30</v>
          </cell>
          <cell r="U691" t="str">
            <v>22</v>
          </cell>
          <cell r="V691" t="str">
            <v>2.2 ทุติยภูมิระดับกลาง</v>
          </cell>
        </row>
        <row r="692">
          <cell r="A692" t="str">
            <v>15</v>
          </cell>
          <cell r="B692" t="str">
            <v>21002</v>
          </cell>
          <cell r="C692" t="str">
            <v>กระทรวงสาธารณสุข สำนักงานปลัดกระทรวงสาธารณสุข</v>
          </cell>
          <cell r="D692" t="str">
            <v>001115300</v>
          </cell>
          <cell r="E692" t="str">
            <v>11153</v>
          </cell>
          <cell r="F692" t="str">
            <v>รพช.แม่พริก</v>
          </cell>
          <cell r="G692" t="str">
            <v>โรงพยาบาลชุมชนแม่พริก</v>
          </cell>
          <cell r="H692" t="str">
            <v>52090405</v>
          </cell>
          <cell r="I692">
            <v>52</v>
          </cell>
          <cell r="J692" t="str">
            <v>จังหวัดลำปาง</v>
          </cell>
          <cell r="K692">
            <v>5209</v>
          </cell>
          <cell r="L692" t="str">
            <v>แม่พริก</v>
          </cell>
          <cell r="M692">
            <v>520904</v>
          </cell>
          <cell r="N692" t="str">
            <v>พระบาทวังตวง</v>
          </cell>
          <cell r="O692" t="str">
            <v>เหนือ</v>
          </cell>
          <cell r="P692" t="str">
            <v>07</v>
          </cell>
          <cell r="Q692" t="str">
            <v>โรงพยาบาลชุมชน</v>
          </cell>
          <cell r="R692">
            <v>5</v>
          </cell>
          <cell r="S692">
            <v>30</v>
          </cell>
          <cell r="T692" t="str">
            <v>30</v>
          </cell>
          <cell r="U692" t="str">
            <v>21</v>
          </cell>
          <cell r="V692" t="str">
            <v>2.1 ทุติยภูมิระดับต้น</v>
          </cell>
        </row>
        <row r="693">
          <cell r="A693" t="str">
            <v>15</v>
          </cell>
          <cell r="B693" t="str">
            <v>21002</v>
          </cell>
          <cell r="C693" t="str">
            <v>กระทรวงสาธารณสุข สำนักงานปลัดกระทรวงสาธารณสุข</v>
          </cell>
          <cell r="D693" t="str">
            <v>001115400</v>
          </cell>
          <cell r="E693" t="str">
            <v>11154</v>
          </cell>
          <cell r="F693" t="str">
            <v>รพช.แม่ทะ</v>
          </cell>
          <cell r="G693" t="str">
            <v>โรงพยาบาลชุมชนแม่ทะ</v>
          </cell>
          <cell r="H693" t="str">
            <v>52100202</v>
          </cell>
          <cell r="I693">
            <v>52</v>
          </cell>
          <cell r="J693" t="str">
            <v>จังหวัดลำปาง</v>
          </cell>
          <cell r="K693">
            <v>5210</v>
          </cell>
          <cell r="L693" t="str">
            <v>แม่ทะ</v>
          </cell>
          <cell r="M693">
            <v>521002</v>
          </cell>
          <cell r="N693" t="str">
            <v>นาครัว</v>
          </cell>
          <cell r="O693" t="str">
            <v>เหนือ</v>
          </cell>
          <cell r="P693" t="str">
            <v>07</v>
          </cell>
          <cell r="Q693" t="str">
            <v>โรงพยาบาลชุมชน</v>
          </cell>
          <cell r="R693">
            <v>5</v>
          </cell>
          <cell r="S693">
            <v>30</v>
          </cell>
          <cell r="T693" t="str">
            <v>30</v>
          </cell>
          <cell r="U693" t="str">
            <v>21</v>
          </cell>
          <cell r="V693" t="str">
            <v>2.1 ทุติยภูมิระดับต้น</v>
          </cell>
        </row>
        <row r="694">
          <cell r="A694" t="str">
            <v>15</v>
          </cell>
          <cell r="B694" t="str">
            <v>21002</v>
          </cell>
          <cell r="C694" t="str">
            <v>กระทรวงสาธารณสุข สำนักงานปลัดกระทรวงสาธารณสุข</v>
          </cell>
          <cell r="D694" t="str">
            <v>001115500</v>
          </cell>
          <cell r="E694" t="str">
            <v>11155</v>
          </cell>
          <cell r="F694" t="str">
            <v>รพช.สบปราบ</v>
          </cell>
          <cell r="G694" t="str">
            <v>โรงพยาบาลชุมชนสบปราบ</v>
          </cell>
          <cell r="H694" t="str">
            <v>52110102</v>
          </cell>
          <cell r="I694">
            <v>52</v>
          </cell>
          <cell r="J694" t="str">
            <v>จังหวัดลำปาง</v>
          </cell>
          <cell r="K694">
            <v>5211</v>
          </cell>
          <cell r="L694" t="str">
            <v>สบปราบ</v>
          </cell>
          <cell r="M694">
            <v>521101</v>
          </cell>
          <cell r="N694" t="str">
            <v>สบปราบ</v>
          </cell>
          <cell r="O694" t="str">
            <v>เหนือ</v>
          </cell>
          <cell r="P694" t="str">
            <v>07</v>
          </cell>
          <cell r="Q694" t="str">
            <v>โรงพยาบาลชุมชน</v>
          </cell>
          <cell r="R694">
            <v>5</v>
          </cell>
          <cell r="S694">
            <v>30</v>
          </cell>
          <cell r="T694" t="str">
            <v>30</v>
          </cell>
          <cell r="U694" t="str">
            <v>21</v>
          </cell>
          <cell r="V694" t="str">
            <v>2.1 ทุติยภูมิระดับต้น</v>
          </cell>
        </row>
        <row r="695">
          <cell r="A695" t="str">
            <v>15</v>
          </cell>
          <cell r="B695" t="str">
            <v>21002</v>
          </cell>
          <cell r="C695" t="str">
            <v>กระทรวงสาธารณสุข สำนักงานปลัดกระทรวงสาธารณสุข</v>
          </cell>
          <cell r="D695" t="str">
            <v>001115600</v>
          </cell>
          <cell r="E695" t="str">
            <v>11156</v>
          </cell>
          <cell r="F695" t="str">
            <v>รพช.ห้างฉัตร</v>
          </cell>
          <cell r="G695" t="str">
            <v>โรงพยาบาลชุมชนห้างฉัตร</v>
          </cell>
          <cell r="H695" t="str">
            <v>52120107</v>
          </cell>
          <cell r="I695">
            <v>52</v>
          </cell>
          <cell r="J695" t="str">
            <v>จังหวัดลำปาง</v>
          </cell>
          <cell r="K695">
            <v>5212</v>
          </cell>
          <cell r="L695" t="str">
            <v>ห้างฉัตร</v>
          </cell>
          <cell r="M695">
            <v>521201</v>
          </cell>
          <cell r="N695" t="str">
            <v>ห้างฉัตร</v>
          </cell>
          <cell r="O695" t="str">
            <v>เหนือ</v>
          </cell>
          <cell r="P695" t="str">
            <v>07</v>
          </cell>
          <cell r="Q695" t="str">
            <v>โรงพยาบาลชุมชน</v>
          </cell>
          <cell r="R695">
            <v>4</v>
          </cell>
          <cell r="S695">
            <v>60</v>
          </cell>
          <cell r="T695" t="str">
            <v>30</v>
          </cell>
          <cell r="U695" t="str">
            <v>21</v>
          </cell>
          <cell r="V695" t="str">
            <v>2.1 ทุติยภูมิระดับต้น</v>
          </cell>
        </row>
        <row r="696">
          <cell r="A696" t="str">
            <v>15</v>
          </cell>
          <cell r="B696" t="str">
            <v>21002</v>
          </cell>
          <cell r="C696" t="str">
            <v>กระทรวงสาธารณสุข สำนักงานปลัดกระทรวงสาธารณสุข</v>
          </cell>
          <cell r="D696" t="str">
            <v>001115700</v>
          </cell>
          <cell r="E696" t="str">
            <v>11157</v>
          </cell>
          <cell r="F696" t="str">
            <v>รพช.เมืองปาน</v>
          </cell>
          <cell r="G696" t="str">
            <v>โรงพยาบาลชุมชนเมืองปาน</v>
          </cell>
          <cell r="H696" t="str">
            <v>52130104</v>
          </cell>
          <cell r="I696">
            <v>52</v>
          </cell>
          <cell r="J696" t="str">
            <v>จังหวัดลำปาง</v>
          </cell>
          <cell r="K696">
            <v>5213</v>
          </cell>
          <cell r="L696" t="str">
            <v>เมืองปาน</v>
          </cell>
          <cell r="M696">
            <v>521301</v>
          </cell>
          <cell r="N696" t="str">
            <v>เมืองปาน</v>
          </cell>
          <cell r="O696" t="str">
            <v>เหนือ</v>
          </cell>
          <cell r="P696" t="str">
            <v>07</v>
          </cell>
          <cell r="Q696" t="str">
            <v>โรงพยาบาลชุมชน</v>
          </cell>
          <cell r="R696">
            <v>5</v>
          </cell>
          <cell r="S696">
            <v>30</v>
          </cell>
          <cell r="T696" t="str">
            <v>10</v>
          </cell>
          <cell r="U696" t="str">
            <v>21</v>
          </cell>
          <cell r="V696" t="str">
            <v>2.1 ทุติยภูมิระดับต้น</v>
          </cell>
        </row>
        <row r="697">
          <cell r="A697" t="str">
            <v>15</v>
          </cell>
          <cell r="B697" t="str">
            <v>21002</v>
          </cell>
          <cell r="C697" t="str">
            <v>กระทรวงสาธารณสุข สำนักงานปลัดกระทรวงสาธารณสุข</v>
          </cell>
          <cell r="D697" t="str">
            <v>001071900</v>
          </cell>
          <cell r="E697" t="str">
            <v>10719</v>
          </cell>
          <cell r="F697" t="str">
            <v>รพท.ศรีสังวาลย์</v>
          </cell>
          <cell r="G697" t="str">
            <v>โรงพยาบาลทั่วไปศรีสังวาลย์</v>
          </cell>
          <cell r="H697" t="str">
            <v>58010100</v>
          </cell>
          <cell r="I697">
            <v>58</v>
          </cell>
          <cell r="J697" t="str">
            <v>จังหวัดแม่ฮ่องสอน</v>
          </cell>
          <cell r="K697">
            <v>5801</v>
          </cell>
          <cell r="L697" t="str">
            <v>เมืองแม่ฮ่องสอน</v>
          </cell>
          <cell r="M697">
            <v>580101</v>
          </cell>
          <cell r="N697" t="str">
            <v>จองคำ</v>
          </cell>
          <cell r="O697" t="str">
            <v>เหนือ</v>
          </cell>
          <cell r="P697" t="str">
            <v>06</v>
          </cell>
          <cell r="Q697" t="str">
            <v>โรงพยาบาลทั่วไป</v>
          </cell>
          <cell r="R697">
            <v>3</v>
          </cell>
          <cell r="S697">
            <v>154</v>
          </cell>
          <cell r="T697" t="str">
            <v>150</v>
          </cell>
          <cell r="U697" t="str">
            <v>23</v>
          </cell>
          <cell r="V697" t="str">
            <v>2.3 ทุติยภูมิระดับสูง</v>
          </cell>
        </row>
        <row r="698">
          <cell r="A698" t="str">
            <v>15</v>
          </cell>
          <cell r="B698" t="str">
            <v>21002</v>
          </cell>
          <cell r="C698" t="str">
            <v>กระทรวงสาธารณสุข สำนักงานปลัดกระทรวงสาธารณสุข</v>
          </cell>
          <cell r="D698" t="str">
            <v>001120300</v>
          </cell>
          <cell r="E698" t="str">
            <v>11203</v>
          </cell>
          <cell r="F698" t="str">
            <v>รพช.ขุนยวม</v>
          </cell>
          <cell r="G698" t="str">
            <v>โรงพยาบาลชุมชนขุนยวม</v>
          </cell>
          <cell r="H698" t="str">
            <v>58020101</v>
          </cell>
          <cell r="I698">
            <v>58</v>
          </cell>
          <cell r="J698" t="str">
            <v>จังหวัดแม่ฮ่องสอน</v>
          </cell>
          <cell r="K698">
            <v>5802</v>
          </cell>
          <cell r="L698" t="str">
            <v>ขุนยวม</v>
          </cell>
          <cell r="M698">
            <v>580201</v>
          </cell>
          <cell r="N698" t="str">
            <v>ขุนยวม</v>
          </cell>
          <cell r="O698" t="str">
            <v>เหนือ</v>
          </cell>
          <cell r="P698" t="str">
            <v>07</v>
          </cell>
          <cell r="Q698" t="str">
            <v>โรงพยาบาลชุมชน</v>
          </cell>
          <cell r="R698">
            <v>5</v>
          </cell>
          <cell r="S698">
            <v>30</v>
          </cell>
          <cell r="T698" t="str">
            <v>10</v>
          </cell>
          <cell r="U698" t="str">
            <v>21</v>
          </cell>
          <cell r="V698" t="str">
            <v>2.1 ทุติยภูมิระดับต้น</v>
          </cell>
        </row>
        <row r="699">
          <cell r="A699" t="str">
            <v>15</v>
          </cell>
          <cell r="B699" t="str">
            <v>21002</v>
          </cell>
          <cell r="C699" t="str">
            <v>กระทรวงสาธารณสุข สำนักงานปลัดกระทรวงสาธารณสุข</v>
          </cell>
          <cell r="D699" t="str">
            <v>001120400</v>
          </cell>
          <cell r="E699" t="str">
            <v>11204</v>
          </cell>
          <cell r="F699" t="str">
            <v>รพช.ปาย</v>
          </cell>
          <cell r="G699" t="str">
            <v>โรงพยาบาลชุมชนปาย</v>
          </cell>
          <cell r="H699" t="str">
            <v>58030101</v>
          </cell>
          <cell r="I699">
            <v>58</v>
          </cell>
          <cell r="J699" t="str">
            <v>จังหวัดแม่ฮ่องสอน</v>
          </cell>
          <cell r="K699">
            <v>5803</v>
          </cell>
          <cell r="L699" t="str">
            <v>ปาย</v>
          </cell>
          <cell r="M699">
            <v>580301</v>
          </cell>
          <cell r="N699" t="str">
            <v>เวียงใต้</v>
          </cell>
          <cell r="O699" t="str">
            <v>เหนือ</v>
          </cell>
          <cell r="P699" t="str">
            <v>07</v>
          </cell>
          <cell r="Q699" t="str">
            <v>โรงพยาบาลชุมชน</v>
          </cell>
          <cell r="R699">
            <v>5</v>
          </cell>
          <cell r="S699">
            <v>30</v>
          </cell>
          <cell r="T699" t="str">
            <v>60</v>
          </cell>
          <cell r="U699" t="str">
            <v>21</v>
          </cell>
          <cell r="V699" t="str">
            <v>2.1 ทุติยภูมิระดับต้น</v>
          </cell>
        </row>
        <row r="700">
          <cell r="A700" t="str">
            <v>15</v>
          </cell>
          <cell r="B700" t="str">
            <v>21002</v>
          </cell>
          <cell r="C700" t="str">
            <v>กระทรวงสาธารณสุข สำนักงานปลัดกระทรวงสาธารณสุข</v>
          </cell>
          <cell r="D700" t="str">
            <v>001120500</v>
          </cell>
          <cell r="E700" t="str">
            <v>11205</v>
          </cell>
          <cell r="F700" t="str">
            <v>รพช.แม่สะเรียง</v>
          </cell>
          <cell r="G700" t="str">
            <v>โรงพยาบาลชุมชนแม่สะเรียง</v>
          </cell>
          <cell r="H700" t="str">
            <v>58040201</v>
          </cell>
          <cell r="I700">
            <v>58</v>
          </cell>
          <cell r="J700" t="str">
            <v>จังหวัดแม่ฮ่องสอน</v>
          </cell>
          <cell r="K700">
            <v>5804</v>
          </cell>
          <cell r="L700" t="str">
            <v>แม่สะเรียง</v>
          </cell>
          <cell r="M700">
            <v>580402</v>
          </cell>
          <cell r="N700" t="str">
            <v>แม่สะเรียง</v>
          </cell>
          <cell r="O700" t="str">
            <v>เหนือ</v>
          </cell>
          <cell r="P700" t="str">
            <v>07</v>
          </cell>
          <cell r="Q700" t="str">
            <v>โรงพยาบาลชุมชน</v>
          </cell>
          <cell r="R700">
            <v>4</v>
          </cell>
          <cell r="S700">
            <v>90</v>
          </cell>
          <cell r="T700" t="str">
            <v>90</v>
          </cell>
          <cell r="U700" t="str">
            <v>21</v>
          </cell>
          <cell r="V700" t="str">
            <v>2.1 ทุติยภูมิระดับต้น</v>
          </cell>
        </row>
        <row r="701">
          <cell r="A701" t="str">
            <v>15</v>
          </cell>
          <cell r="B701" t="str">
            <v>21002</v>
          </cell>
          <cell r="C701" t="str">
            <v>กระทรวงสาธารณสุข สำนักงานปลัดกระทรวงสาธารณสุข</v>
          </cell>
          <cell r="D701" t="str">
            <v>001120600</v>
          </cell>
          <cell r="E701" t="str">
            <v>11206</v>
          </cell>
          <cell r="F701" t="str">
            <v>รพช.แม่ลาน้อย</v>
          </cell>
          <cell r="G701" t="str">
            <v>โรงพยาบาลชุมชนแม่ลาน้อย</v>
          </cell>
          <cell r="H701" t="str">
            <v>58050809</v>
          </cell>
          <cell r="I701">
            <v>58</v>
          </cell>
          <cell r="J701" t="str">
            <v>จังหวัดแม่ฮ่องสอน</v>
          </cell>
          <cell r="K701">
            <v>5805</v>
          </cell>
          <cell r="L701" t="str">
            <v>แม่ลาน้อย</v>
          </cell>
          <cell r="M701">
            <v>580508</v>
          </cell>
          <cell r="N701" t="str">
            <v>ขุนแม่ลาน้อย</v>
          </cell>
          <cell r="O701" t="str">
            <v>เหนือ</v>
          </cell>
          <cell r="P701" t="str">
            <v>07</v>
          </cell>
          <cell r="Q701" t="str">
            <v>โรงพยาบาลชุมชน</v>
          </cell>
          <cell r="R701">
            <v>5</v>
          </cell>
          <cell r="S701">
            <v>30</v>
          </cell>
          <cell r="T701" t="str">
            <v>10</v>
          </cell>
          <cell r="U701" t="str">
            <v>21</v>
          </cell>
          <cell r="V701" t="str">
            <v>2.1 ทุติยภูมิระดับต้น</v>
          </cell>
        </row>
        <row r="702">
          <cell r="A702" t="str">
            <v>15</v>
          </cell>
          <cell r="B702" t="str">
            <v>21002</v>
          </cell>
          <cell r="C702" t="str">
            <v>กระทรวงสาธารณสุข สำนักงานปลัดกระทรวงสาธารณสุข</v>
          </cell>
          <cell r="D702" t="str">
            <v>001120700</v>
          </cell>
          <cell r="E702" t="str">
            <v>11207</v>
          </cell>
          <cell r="F702" t="str">
            <v>รพช.สบเมย</v>
          </cell>
          <cell r="G702" t="str">
            <v>โรงพยาบาลชุมชนสบเมย</v>
          </cell>
          <cell r="H702" t="str">
            <v>58060401</v>
          </cell>
          <cell r="I702">
            <v>58</v>
          </cell>
          <cell r="J702" t="str">
            <v>จังหวัดแม่ฮ่องสอน</v>
          </cell>
          <cell r="K702">
            <v>5806</v>
          </cell>
          <cell r="L702" t="str">
            <v>สบเมย</v>
          </cell>
          <cell r="M702">
            <v>580604</v>
          </cell>
          <cell r="N702" t="str">
            <v>แม่สวด</v>
          </cell>
          <cell r="O702" t="str">
            <v>เหนือ</v>
          </cell>
          <cell r="P702" t="str">
            <v>07</v>
          </cell>
          <cell r="Q702" t="str">
            <v>โรงพยาบาลชุมชน</v>
          </cell>
          <cell r="R702">
            <v>5</v>
          </cell>
          <cell r="S702">
            <v>30</v>
          </cell>
          <cell r="T702" t="str">
            <v>10</v>
          </cell>
          <cell r="U702" t="str">
            <v>21</v>
          </cell>
          <cell r="V702" t="str">
            <v>2.1 ทุติยภูมิระดับต้น</v>
          </cell>
        </row>
        <row r="703">
          <cell r="A703" t="str">
            <v>15</v>
          </cell>
          <cell r="B703" t="str">
            <v>21002</v>
          </cell>
          <cell r="C703" t="str">
            <v>กระทรวงสาธารณสุข สำนักงานปลัดกระทรวงสาธารณสุข</v>
          </cell>
          <cell r="D703" t="str">
            <v>001120800</v>
          </cell>
          <cell r="E703" t="str">
            <v>11208</v>
          </cell>
          <cell r="F703" t="str">
            <v>รพช.ปางมะผ้า</v>
          </cell>
          <cell r="G703" t="str">
            <v>โรงพยาบาลชุมชนปางมะผ้า</v>
          </cell>
          <cell r="H703" t="str">
            <v>58070101</v>
          </cell>
          <cell r="I703">
            <v>58</v>
          </cell>
          <cell r="J703" t="str">
            <v>จังหวัดแม่ฮ่องสอน</v>
          </cell>
          <cell r="K703">
            <v>5807</v>
          </cell>
          <cell r="L703" t="str">
            <v>ปางมะผ้า</v>
          </cell>
          <cell r="M703">
            <v>580701</v>
          </cell>
          <cell r="N703" t="str">
            <v>สบป่อง</v>
          </cell>
          <cell r="O703" t="str">
            <v>เหนือ</v>
          </cell>
          <cell r="P703" t="str">
            <v>07</v>
          </cell>
          <cell r="Q703" t="str">
            <v>โรงพยาบาลชุมชน</v>
          </cell>
          <cell r="R703">
            <v>5</v>
          </cell>
          <cell r="S703">
            <v>30</v>
          </cell>
          <cell r="T703" t="str">
            <v>10</v>
          </cell>
          <cell r="U703" t="str">
            <v>21</v>
          </cell>
          <cell r="V703" t="str">
            <v>2.1 ทุติยภูมิระดับต้น</v>
          </cell>
        </row>
        <row r="704">
          <cell r="A704" t="str">
            <v>16</v>
          </cell>
          <cell r="B704" t="str">
            <v>21002</v>
          </cell>
          <cell r="C704" t="str">
            <v>กระทรวงสาธารณสุข สำนักงานปลัดกระทรวงสาธารณสุข</v>
          </cell>
          <cell r="D704" t="str">
            <v>001071500</v>
          </cell>
          <cell r="E704" t="str">
            <v>10715</v>
          </cell>
          <cell r="F704" t="str">
            <v>รพท.แพร่</v>
          </cell>
          <cell r="G704" t="str">
            <v>โรงพยาบาลทั่วไปแพร่</v>
          </cell>
          <cell r="H704" t="str">
            <v>54010100</v>
          </cell>
          <cell r="I704">
            <v>54</v>
          </cell>
          <cell r="J704" t="str">
            <v>จังหวัดแพร่</v>
          </cell>
          <cell r="K704">
            <v>5401</v>
          </cell>
          <cell r="L704" t="str">
            <v>เมืองแพร่</v>
          </cell>
          <cell r="M704">
            <v>540101</v>
          </cell>
          <cell r="N704" t="str">
            <v>ในเวียง</v>
          </cell>
          <cell r="O704" t="str">
            <v>เหนือ</v>
          </cell>
          <cell r="P704" t="str">
            <v>06</v>
          </cell>
          <cell r="Q704" t="str">
            <v>โรงพยาบาลทั่วไป</v>
          </cell>
          <cell r="R704">
            <v>2</v>
          </cell>
          <cell r="S704">
            <v>460</v>
          </cell>
          <cell r="T704" t="str">
            <v>395</v>
          </cell>
          <cell r="U704" t="str">
            <v>23</v>
          </cell>
          <cell r="V704" t="str">
            <v>2.3 ทุติยภูมิระดับสูง</v>
          </cell>
        </row>
        <row r="705">
          <cell r="A705" t="str">
            <v>16</v>
          </cell>
          <cell r="B705" t="str">
            <v>21002</v>
          </cell>
          <cell r="C705" t="str">
            <v>กระทรวงสาธารณสุข สำนักงานปลัดกระทรวงสาธารณสุข</v>
          </cell>
          <cell r="D705" t="str">
            <v>001116600</v>
          </cell>
          <cell r="E705" t="str">
            <v>11166</v>
          </cell>
          <cell r="F705" t="str">
            <v>รพช.ร้องกวาง</v>
          </cell>
          <cell r="G705" t="str">
            <v>โรงพยาบาลชุมชนร้องกวาง</v>
          </cell>
          <cell r="H705" t="str">
            <v>54020406</v>
          </cell>
          <cell r="I705">
            <v>54</v>
          </cell>
          <cell r="J705" t="str">
            <v>จังหวัดแพร่</v>
          </cell>
          <cell r="K705">
            <v>5402</v>
          </cell>
          <cell r="L705" t="str">
            <v>ร้องกวาง</v>
          </cell>
          <cell r="M705">
            <v>540204</v>
          </cell>
          <cell r="N705" t="str">
            <v>ร้องเข็ม</v>
          </cell>
          <cell r="O705" t="str">
            <v>เหนือ</v>
          </cell>
          <cell r="P705" t="str">
            <v>07</v>
          </cell>
          <cell r="Q705" t="str">
            <v>โรงพยาบาลชุมชน</v>
          </cell>
          <cell r="R705">
            <v>5</v>
          </cell>
          <cell r="S705">
            <v>46</v>
          </cell>
          <cell r="T705" t="str">
            <v>30</v>
          </cell>
          <cell r="U705" t="str">
            <v>22</v>
          </cell>
          <cell r="V705" t="str">
            <v>2.2 ทุติยภูมิระดับกลาง</v>
          </cell>
        </row>
        <row r="706">
          <cell r="A706" t="str">
            <v>16</v>
          </cell>
          <cell r="B706" t="str">
            <v>21002</v>
          </cell>
          <cell r="C706" t="str">
            <v>กระทรวงสาธารณสุข สำนักงานปลัดกระทรวงสาธารณสุข</v>
          </cell>
          <cell r="D706" t="str">
            <v>001116700</v>
          </cell>
          <cell r="E706" t="str">
            <v>11167</v>
          </cell>
          <cell r="F706" t="str">
            <v>รพช.ลอง</v>
          </cell>
          <cell r="G706" t="str">
            <v>โรงพยาบาลชุมชนลอง</v>
          </cell>
          <cell r="H706" t="str">
            <v>54030206</v>
          </cell>
          <cell r="I706">
            <v>54</v>
          </cell>
          <cell r="J706" t="str">
            <v>จังหวัดแพร่</v>
          </cell>
          <cell r="K706">
            <v>5403</v>
          </cell>
          <cell r="L706" t="str">
            <v>ลอง</v>
          </cell>
          <cell r="M706">
            <v>540302</v>
          </cell>
          <cell r="N706" t="str">
            <v>ห้วยอ้อ</v>
          </cell>
          <cell r="O706" t="str">
            <v>เหนือ</v>
          </cell>
          <cell r="P706" t="str">
            <v>07</v>
          </cell>
          <cell r="Q706" t="str">
            <v>โรงพยาบาลชุมชน</v>
          </cell>
          <cell r="R706">
            <v>4</v>
          </cell>
          <cell r="S706">
            <v>46</v>
          </cell>
          <cell r="T706" t="str">
            <v>60</v>
          </cell>
          <cell r="U706" t="str">
            <v>22</v>
          </cell>
          <cell r="V706" t="str">
            <v>2.2 ทุติยภูมิระดับกลาง</v>
          </cell>
        </row>
        <row r="707">
          <cell r="A707" t="str">
            <v>16</v>
          </cell>
          <cell r="B707" t="str">
            <v>21002</v>
          </cell>
          <cell r="C707" t="str">
            <v>กระทรวงสาธารณสุข สำนักงานปลัดกระทรวงสาธารณสุข</v>
          </cell>
          <cell r="D707" t="str">
            <v>001116900</v>
          </cell>
          <cell r="E707" t="str">
            <v>11169</v>
          </cell>
          <cell r="F707" t="str">
            <v>รพช.สูงเม่น</v>
          </cell>
          <cell r="G707" t="str">
            <v>โรงพยาบาลชุมชนสูงเม่น</v>
          </cell>
          <cell r="H707" t="str">
            <v>54040406</v>
          </cell>
          <cell r="I707">
            <v>54</v>
          </cell>
          <cell r="J707" t="str">
            <v>จังหวัดแพร่</v>
          </cell>
          <cell r="K707">
            <v>5404</v>
          </cell>
          <cell r="L707" t="str">
            <v>สูงเม่น</v>
          </cell>
          <cell r="M707">
            <v>540404</v>
          </cell>
          <cell r="N707" t="str">
            <v>ดอนมูล</v>
          </cell>
          <cell r="O707" t="str">
            <v>เหนือ</v>
          </cell>
          <cell r="P707" t="str">
            <v>07</v>
          </cell>
          <cell r="Q707" t="str">
            <v>โรงพยาบาลชุมชน</v>
          </cell>
          <cell r="R707">
            <v>5</v>
          </cell>
          <cell r="S707">
            <v>45</v>
          </cell>
          <cell r="T707" t="str">
            <v>30</v>
          </cell>
          <cell r="U707" t="str">
            <v>22</v>
          </cell>
          <cell r="V707" t="str">
            <v>2.2 ทุติยภูมิระดับกลาง</v>
          </cell>
        </row>
        <row r="708">
          <cell r="A708" t="str">
            <v>16</v>
          </cell>
          <cell r="B708" t="str">
            <v>21002</v>
          </cell>
          <cell r="C708" t="str">
            <v>กระทรวงสาธารณสุข สำนักงานปลัดกระทรวงสาธารณสุข</v>
          </cell>
          <cell r="D708" t="str">
            <v>001117000</v>
          </cell>
          <cell r="E708" t="str">
            <v>11170</v>
          </cell>
          <cell r="F708" t="str">
            <v>รพช.สอง</v>
          </cell>
          <cell r="G708" t="str">
            <v>โรงพยาบาลชุมชนสอง</v>
          </cell>
          <cell r="H708" t="str">
            <v>54060104</v>
          </cell>
          <cell r="I708">
            <v>54</v>
          </cell>
          <cell r="J708" t="str">
            <v>จังหวัดแพร่</v>
          </cell>
          <cell r="K708">
            <v>5406</v>
          </cell>
          <cell r="L708" t="str">
            <v>สอง</v>
          </cell>
          <cell r="M708">
            <v>540601</v>
          </cell>
          <cell r="N708" t="str">
            <v>บ้านหนุน</v>
          </cell>
          <cell r="O708" t="str">
            <v>เหนือ</v>
          </cell>
          <cell r="P708" t="str">
            <v>07</v>
          </cell>
          <cell r="Q708" t="str">
            <v>โรงพยาบาลชุมชน</v>
          </cell>
          <cell r="R708">
            <v>5</v>
          </cell>
          <cell r="S708">
            <v>44</v>
          </cell>
          <cell r="T708" t="str">
            <v>30</v>
          </cell>
          <cell r="U708" t="str">
            <v>22</v>
          </cell>
          <cell r="V708" t="str">
            <v>2.2 ทุติยภูมิระดับกลาง</v>
          </cell>
        </row>
        <row r="709">
          <cell r="A709" t="str">
            <v>16</v>
          </cell>
          <cell r="B709" t="str">
            <v>21002</v>
          </cell>
          <cell r="C709" t="str">
            <v>กระทรวงสาธารณสุข สำนักงานปลัดกระทรวงสาธารณสุข</v>
          </cell>
          <cell r="D709" t="str">
            <v>001117100</v>
          </cell>
          <cell r="E709" t="str">
            <v>11171</v>
          </cell>
          <cell r="F709" t="str">
            <v>รพช.วังชิ้น</v>
          </cell>
          <cell r="G709" t="str">
            <v>โรงพยาบาลชุมชนวังชิ้น</v>
          </cell>
          <cell r="H709" t="str">
            <v>54070108</v>
          </cell>
          <cell r="I709">
            <v>54</v>
          </cell>
          <cell r="J709" t="str">
            <v>จังหวัดแพร่</v>
          </cell>
          <cell r="K709">
            <v>5407</v>
          </cell>
          <cell r="L709" t="str">
            <v>วังชิ้น</v>
          </cell>
          <cell r="M709">
            <v>540701</v>
          </cell>
          <cell r="N709" t="str">
            <v>วังชิ้น</v>
          </cell>
          <cell r="O709" t="str">
            <v>เหนือ</v>
          </cell>
          <cell r="P709" t="str">
            <v>07</v>
          </cell>
          <cell r="Q709" t="str">
            <v>โรงพยาบาลชุมชน</v>
          </cell>
          <cell r="R709">
            <v>5</v>
          </cell>
          <cell r="S709">
            <v>34</v>
          </cell>
          <cell r="T709" t="str">
            <v>30</v>
          </cell>
          <cell r="U709" t="str">
            <v>22</v>
          </cell>
          <cell r="V709" t="str">
            <v>2.2 ทุติยภูมิระดับกลาง</v>
          </cell>
        </row>
        <row r="710">
          <cell r="A710" t="str">
            <v>16</v>
          </cell>
          <cell r="B710" t="str">
            <v>21002</v>
          </cell>
          <cell r="C710" t="str">
            <v>กระทรวงสาธารณสุข สำนักงานปลัดกระทรวงสาธารณสุข</v>
          </cell>
          <cell r="D710" t="str">
            <v>001117200</v>
          </cell>
          <cell r="E710" t="str">
            <v>11172</v>
          </cell>
          <cell r="F710" t="str">
            <v>รพช.หนองม่วงไข่</v>
          </cell>
          <cell r="G710" t="str">
            <v>โรงพยาบาลชุมชนหนองม่วงไข่</v>
          </cell>
          <cell r="H710" t="str">
            <v>54080304</v>
          </cell>
          <cell r="I710">
            <v>54</v>
          </cell>
          <cell r="J710" t="str">
            <v>จังหวัดแพร่</v>
          </cell>
          <cell r="K710">
            <v>5408</v>
          </cell>
          <cell r="L710" t="str">
            <v>หนองม่วงไข่</v>
          </cell>
          <cell r="M710">
            <v>540803</v>
          </cell>
          <cell r="N710" t="str">
            <v>น้ำรัด</v>
          </cell>
          <cell r="O710" t="str">
            <v>เหนือ</v>
          </cell>
          <cell r="P710" t="str">
            <v>07</v>
          </cell>
          <cell r="Q710" t="str">
            <v>โรงพยาบาลชุมชน</v>
          </cell>
          <cell r="R710">
            <v>5</v>
          </cell>
          <cell r="S710">
            <v>34</v>
          </cell>
          <cell r="T710" t="str">
            <v>30</v>
          </cell>
          <cell r="U710" t="str">
            <v>22</v>
          </cell>
          <cell r="V710" t="str">
            <v>2.2 ทุติยภูมิระดับกลาง</v>
          </cell>
        </row>
        <row r="711">
          <cell r="A711" t="str">
            <v>16</v>
          </cell>
          <cell r="B711" t="str">
            <v>21002</v>
          </cell>
          <cell r="C711" t="str">
            <v>กระทรวงสาธารณสุข สำนักงานปลัดกระทรวงสาธารณสุข</v>
          </cell>
          <cell r="D711" t="str">
            <v>001145200</v>
          </cell>
          <cell r="E711" t="str">
            <v>11452</v>
          </cell>
          <cell r="F711" t="str">
            <v>รพร.เด่นชัย</v>
          </cell>
          <cell r="G711" t="str">
            <v>โรงพยาบาลสมเด็จพระยุพราชเด่นชัย</v>
          </cell>
          <cell r="H711" t="str">
            <v>54050109</v>
          </cell>
          <cell r="I711">
            <v>54</v>
          </cell>
          <cell r="J711" t="str">
            <v>จังหวัดแพร่</v>
          </cell>
          <cell r="K711">
            <v>5405</v>
          </cell>
          <cell r="L711" t="str">
            <v>เด่นชัย</v>
          </cell>
          <cell r="M711">
            <v>540501</v>
          </cell>
          <cell r="N711" t="str">
            <v>เด่นชัย</v>
          </cell>
          <cell r="O711" t="str">
            <v>เหนือ</v>
          </cell>
          <cell r="P711" t="str">
            <v>07</v>
          </cell>
          <cell r="Q711" t="str">
            <v>โรงพยาบาลชุมชน</v>
          </cell>
          <cell r="R711">
            <v>4</v>
          </cell>
          <cell r="S711">
            <v>38</v>
          </cell>
          <cell r="T711" t="str">
            <v>30</v>
          </cell>
          <cell r="U711" t="str">
            <v>22</v>
          </cell>
          <cell r="V711" t="str">
            <v>2.2 ทุติยภูมิระดับกลาง</v>
          </cell>
        </row>
        <row r="712">
          <cell r="A712" t="str">
            <v>16</v>
          </cell>
          <cell r="B712" t="str">
            <v>21002</v>
          </cell>
          <cell r="C712" t="str">
            <v>กระทรวงสาธารณสุข สำนักงานปลัดกระทรวงสาธารณสุข</v>
          </cell>
          <cell r="D712" t="str">
            <v>001071600</v>
          </cell>
          <cell r="E712" t="str">
            <v>10716</v>
          </cell>
          <cell r="F712" t="str">
            <v>รพท.น่าน</v>
          </cell>
          <cell r="G712" t="str">
            <v>โรงพยาบาลทั่วไปน่าน</v>
          </cell>
          <cell r="H712" t="str">
            <v>55010100</v>
          </cell>
          <cell r="I712">
            <v>55</v>
          </cell>
          <cell r="J712" t="str">
            <v>จังหวัดน่าน</v>
          </cell>
          <cell r="K712">
            <v>5501</v>
          </cell>
          <cell r="L712" t="str">
            <v>เมืองน่าน</v>
          </cell>
          <cell r="M712">
            <v>550101</v>
          </cell>
          <cell r="N712" t="str">
            <v>ในเวียง</v>
          </cell>
          <cell r="O712" t="str">
            <v>เหนือ</v>
          </cell>
          <cell r="P712" t="str">
            <v>06</v>
          </cell>
          <cell r="Q712" t="str">
            <v>โรงพยาบาลทั่วไป</v>
          </cell>
          <cell r="R712">
            <v>2</v>
          </cell>
          <cell r="S712">
            <v>500</v>
          </cell>
          <cell r="T712" t="str">
            <v>420</v>
          </cell>
          <cell r="U712" t="str">
            <v>23</v>
          </cell>
          <cell r="V712" t="str">
            <v>2.3 ทุติยภูมิระดับสูง</v>
          </cell>
        </row>
        <row r="713">
          <cell r="A713" t="str">
            <v>16</v>
          </cell>
          <cell r="B713" t="str">
            <v>21002</v>
          </cell>
          <cell r="C713" t="str">
            <v>กระทรวงสาธารณสุข สำนักงานปลัดกระทรวงสาธารณสุข</v>
          </cell>
          <cell r="D713" t="str">
            <v>001117300</v>
          </cell>
          <cell r="E713" t="str">
            <v>11173</v>
          </cell>
          <cell r="F713" t="str">
            <v>รพช.แม่จริม</v>
          </cell>
          <cell r="G713" t="str">
            <v>โรงพยาบาลชุมชนแม่จริม</v>
          </cell>
          <cell r="H713" t="str">
            <v>55020204</v>
          </cell>
          <cell r="I713">
            <v>55</v>
          </cell>
          <cell r="J713" t="str">
            <v>จังหวัดน่าน</v>
          </cell>
          <cell r="K713">
            <v>5502</v>
          </cell>
          <cell r="L713" t="str">
            <v>แม่จริม</v>
          </cell>
          <cell r="M713">
            <v>550202</v>
          </cell>
          <cell r="N713" t="str">
            <v>หนองแดง</v>
          </cell>
          <cell r="O713" t="str">
            <v>เหนือ</v>
          </cell>
          <cell r="P713" t="str">
            <v>07</v>
          </cell>
          <cell r="Q713" t="str">
            <v>โรงพยาบาลชุมชน</v>
          </cell>
          <cell r="R713">
            <v>5</v>
          </cell>
          <cell r="S713">
            <v>30</v>
          </cell>
          <cell r="T713" t="str">
            <v>30</v>
          </cell>
          <cell r="U713" t="str">
            <v>22</v>
          </cell>
          <cell r="V713" t="str">
            <v>2.2 ทุติยภูมิระดับกลาง</v>
          </cell>
        </row>
        <row r="714">
          <cell r="A714" t="str">
            <v>16</v>
          </cell>
          <cell r="B714" t="str">
            <v>21002</v>
          </cell>
          <cell r="C714" t="str">
            <v>กระทรวงสาธารณสุข สำนักงานปลัดกระทรวงสาธารณสุข</v>
          </cell>
          <cell r="D714" t="str">
            <v>001117400</v>
          </cell>
          <cell r="E714" t="str">
            <v>11174</v>
          </cell>
          <cell r="F714" t="str">
            <v>รพช.บ้านหลวง</v>
          </cell>
          <cell r="G714" t="str">
            <v>โรงพยาบาลชุมชนบ้านหลวง</v>
          </cell>
          <cell r="H714" t="str">
            <v>55030105</v>
          </cell>
          <cell r="I714">
            <v>55</v>
          </cell>
          <cell r="J714" t="str">
            <v>จังหวัดน่าน</v>
          </cell>
          <cell r="K714">
            <v>5503</v>
          </cell>
          <cell r="L714" t="str">
            <v>บ้านหลวง</v>
          </cell>
          <cell r="M714">
            <v>550302</v>
          </cell>
          <cell r="N714" t="str">
            <v>ป่าคาหลวง</v>
          </cell>
          <cell r="O714" t="str">
            <v>เหนือ</v>
          </cell>
          <cell r="P714" t="str">
            <v>07</v>
          </cell>
          <cell r="Q714" t="str">
            <v>โรงพยาบาลชุมชน</v>
          </cell>
          <cell r="R714">
            <v>5</v>
          </cell>
          <cell r="S714">
            <v>30</v>
          </cell>
          <cell r="T714" t="str">
            <v>30</v>
          </cell>
          <cell r="U714" t="str">
            <v>22</v>
          </cell>
          <cell r="V714" t="str">
            <v>2.2 ทุติยภูมิระดับกลาง</v>
          </cell>
        </row>
        <row r="715">
          <cell r="A715" t="str">
            <v>16</v>
          </cell>
          <cell r="B715" t="str">
            <v>21002</v>
          </cell>
          <cell r="C715" t="str">
            <v>กระทรวงสาธารณสุข สำนักงานปลัดกระทรวงสาธารณสุข</v>
          </cell>
          <cell r="D715" t="str">
            <v>001117500</v>
          </cell>
          <cell r="E715" t="str">
            <v>11175</v>
          </cell>
          <cell r="F715" t="str">
            <v>รพช.นาน้อย</v>
          </cell>
          <cell r="G715" t="str">
            <v>โรงพยาบาลชุมชนนาน้อย</v>
          </cell>
          <cell r="H715" t="str">
            <v>55040306</v>
          </cell>
          <cell r="I715">
            <v>55</v>
          </cell>
          <cell r="J715" t="str">
            <v>จังหวัดน่าน</v>
          </cell>
          <cell r="K715">
            <v>5504</v>
          </cell>
          <cell r="L715" t="str">
            <v>นาน้อย</v>
          </cell>
          <cell r="M715">
            <v>550403</v>
          </cell>
          <cell r="N715" t="str">
            <v>ศรีษะเกษ</v>
          </cell>
          <cell r="O715" t="str">
            <v>เหนือ</v>
          </cell>
          <cell r="P715" t="str">
            <v>07</v>
          </cell>
          <cell r="Q715" t="str">
            <v>โรงพยาบาลชุมชน</v>
          </cell>
          <cell r="R715">
            <v>4</v>
          </cell>
          <cell r="S715">
            <v>49</v>
          </cell>
          <cell r="T715" t="str">
            <v>30</v>
          </cell>
          <cell r="U715" t="str">
            <v>22</v>
          </cell>
          <cell r="V715" t="str">
            <v>2.2 ทุติยภูมิระดับกลาง</v>
          </cell>
        </row>
        <row r="716">
          <cell r="A716" t="str">
            <v>16</v>
          </cell>
          <cell r="B716" t="str">
            <v>21002</v>
          </cell>
          <cell r="C716" t="str">
            <v>กระทรวงสาธารณสุข สำนักงานปลัดกระทรวงสาธารณสุข</v>
          </cell>
          <cell r="D716" t="str">
            <v>001117600</v>
          </cell>
          <cell r="E716" t="str">
            <v>11176</v>
          </cell>
          <cell r="F716" t="str">
            <v>รพช.ท่าวังผา</v>
          </cell>
          <cell r="G716" t="str">
            <v>โรงพยาบาลชุมชนท่าวังผา</v>
          </cell>
          <cell r="H716" t="str">
            <v>55060906</v>
          </cell>
          <cell r="I716">
            <v>55</v>
          </cell>
          <cell r="J716" t="str">
            <v>จังหวัดน่าน</v>
          </cell>
          <cell r="K716">
            <v>5506</v>
          </cell>
          <cell r="L716" t="str">
            <v>ท่าวังผา</v>
          </cell>
          <cell r="M716">
            <v>550609</v>
          </cell>
          <cell r="N716" t="str">
            <v>ท่าวังผา</v>
          </cell>
          <cell r="O716" t="str">
            <v>เหนือ</v>
          </cell>
          <cell r="P716" t="str">
            <v>07</v>
          </cell>
          <cell r="Q716" t="str">
            <v>โรงพยาบาลชุมชน</v>
          </cell>
          <cell r="R716">
            <v>5</v>
          </cell>
          <cell r="S716">
            <v>30</v>
          </cell>
          <cell r="T716" t="str">
            <v>30</v>
          </cell>
          <cell r="U716" t="str">
            <v>22</v>
          </cell>
          <cell r="V716" t="str">
            <v>2.2 ทุติยภูมิระดับกลาง</v>
          </cell>
        </row>
        <row r="717">
          <cell r="A717" t="str">
            <v>16</v>
          </cell>
          <cell r="B717" t="str">
            <v>21002</v>
          </cell>
          <cell r="C717" t="str">
            <v>กระทรวงสาธารณสุข สำนักงานปลัดกระทรวงสาธารณสุข</v>
          </cell>
          <cell r="D717" t="str">
            <v>001117700</v>
          </cell>
          <cell r="E717" t="str">
            <v>11177</v>
          </cell>
          <cell r="F717" t="str">
            <v>รพช.เวียงสา</v>
          </cell>
          <cell r="G717" t="str">
            <v>โรงพยาบาลชุมชนเวียงสา</v>
          </cell>
          <cell r="H717" t="str">
            <v>55070111</v>
          </cell>
          <cell r="I717">
            <v>55</v>
          </cell>
          <cell r="J717" t="str">
            <v>จังหวัดน่าน</v>
          </cell>
          <cell r="K717">
            <v>5507</v>
          </cell>
          <cell r="L717" t="str">
            <v>เวียงสา</v>
          </cell>
          <cell r="M717">
            <v>550701</v>
          </cell>
          <cell r="N717" t="str">
            <v>กลางเวียง</v>
          </cell>
          <cell r="O717" t="str">
            <v>เหนือ</v>
          </cell>
          <cell r="P717" t="str">
            <v>07</v>
          </cell>
          <cell r="Q717" t="str">
            <v>โรงพยาบาลชุมชน</v>
          </cell>
          <cell r="R717">
            <v>4</v>
          </cell>
          <cell r="S717">
            <v>60</v>
          </cell>
          <cell r="T717" t="str">
            <v>60</v>
          </cell>
          <cell r="U717" t="str">
            <v>22</v>
          </cell>
          <cell r="V717" t="str">
            <v>2.2 ทุติยภูมิระดับกลาง</v>
          </cell>
        </row>
        <row r="718">
          <cell r="A718" t="str">
            <v>16</v>
          </cell>
          <cell r="B718" t="str">
            <v>21002</v>
          </cell>
          <cell r="C718" t="str">
            <v>กระทรวงสาธารณสุข สำนักงานปลัดกระทรวงสาธารณสุข</v>
          </cell>
          <cell r="D718" t="str">
            <v>001117800</v>
          </cell>
          <cell r="E718" t="str">
            <v>11178</v>
          </cell>
          <cell r="F718" t="str">
            <v>รพช.ทุ่งช้าง</v>
          </cell>
          <cell r="G718" t="str">
            <v>โรงพยาบาลชุมชนทุ่งช้าง</v>
          </cell>
          <cell r="H718" t="str">
            <v>55080402</v>
          </cell>
          <cell r="I718">
            <v>55</v>
          </cell>
          <cell r="J718" t="str">
            <v>จังหวัดน่าน</v>
          </cell>
          <cell r="K718">
            <v>5508</v>
          </cell>
          <cell r="L718" t="str">
            <v>ทุ่งช้าง</v>
          </cell>
          <cell r="M718">
            <v>550804</v>
          </cell>
          <cell r="N718" t="str">
            <v>ทุ่งช้าง</v>
          </cell>
          <cell r="O718" t="str">
            <v>เหนือ</v>
          </cell>
          <cell r="P718" t="str">
            <v>07</v>
          </cell>
          <cell r="Q718" t="str">
            <v>โรงพยาบาลชุมชน</v>
          </cell>
          <cell r="R718">
            <v>5</v>
          </cell>
          <cell r="S718">
            <v>30</v>
          </cell>
          <cell r="T718" t="str">
            <v>30</v>
          </cell>
          <cell r="U718" t="str">
            <v>22</v>
          </cell>
          <cell r="V718" t="str">
            <v>2.2 ทุติยภูมิระดับกลาง</v>
          </cell>
        </row>
        <row r="719">
          <cell r="A719" t="str">
            <v>16</v>
          </cell>
          <cell r="B719" t="str">
            <v>21002</v>
          </cell>
          <cell r="C719" t="str">
            <v>กระทรวงสาธารณสุข สำนักงานปลัดกระทรวงสาธารณสุข</v>
          </cell>
          <cell r="D719" t="str">
            <v>001117900</v>
          </cell>
          <cell r="E719" t="str">
            <v>11179</v>
          </cell>
          <cell r="F719" t="str">
            <v>รพช.เชียงกลาง</v>
          </cell>
          <cell r="G719" t="str">
            <v>โรงพยาบาลชุมชนเชียงกลาง</v>
          </cell>
          <cell r="H719" t="str">
            <v>55090105</v>
          </cell>
          <cell r="I719">
            <v>55</v>
          </cell>
          <cell r="J719" t="str">
            <v>จังหวัดน่าน</v>
          </cell>
          <cell r="K719">
            <v>5509</v>
          </cell>
          <cell r="L719" t="str">
            <v>เชียงกลาง</v>
          </cell>
          <cell r="M719">
            <v>550901</v>
          </cell>
          <cell r="N719" t="str">
            <v>เชียงกลาง</v>
          </cell>
          <cell r="O719" t="str">
            <v>เหนือ</v>
          </cell>
          <cell r="P719" t="str">
            <v>07</v>
          </cell>
          <cell r="Q719" t="str">
            <v>โรงพยาบาลชุมชน</v>
          </cell>
          <cell r="R719">
            <v>5</v>
          </cell>
          <cell r="S719">
            <v>30</v>
          </cell>
          <cell r="T719" t="str">
            <v>30</v>
          </cell>
          <cell r="U719" t="str">
            <v>22</v>
          </cell>
          <cell r="V719" t="str">
            <v>2.2 ทุติยภูมิระดับกลาง</v>
          </cell>
        </row>
        <row r="720">
          <cell r="A720" t="str">
            <v>16</v>
          </cell>
          <cell r="B720" t="str">
            <v>21002</v>
          </cell>
          <cell r="C720" t="str">
            <v>กระทรวงสาธารณสุข สำนักงานปลัดกระทรวงสาธารณสุข</v>
          </cell>
          <cell r="D720" t="str">
            <v>001118000</v>
          </cell>
          <cell r="E720" t="str">
            <v>11180</v>
          </cell>
          <cell r="F720" t="str">
            <v>รพช.นาหมื่น</v>
          </cell>
          <cell r="G720" t="str">
            <v>โรงพยาบาลชุมชนนาหมื่น</v>
          </cell>
          <cell r="H720" t="str">
            <v>55100114</v>
          </cell>
          <cell r="I720">
            <v>55</v>
          </cell>
          <cell r="J720" t="str">
            <v>จังหวัดน่าน</v>
          </cell>
          <cell r="K720">
            <v>5510</v>
          </cell>
          <cell r="L720" t="str">
            <v>นาหมื่น</v>
          </cell>
          <cell r="M720">
            <v>551002</v>
          </cell>
          <cell r="N720" t="str">
            <v>บ่อแก้ว</v>
          </cell>
          <cell r="O720" t="str">
            <v>เหนือ</v>
          </cell>
          <cell r="P720" t="str">
            <v>07</v>
          </cell>
          <cell r="Q720" t="str">
            <v>โรงพยาบาลชุมชน</v>
          </cell>
          <cell r="R720">
            <v>5</v>
          </cell>
          <cell r="S720">
            <v>30</v>
          </cell>
          <cell r="T720" t="str">
            <v>30</v>
          </cell>
          <cell r="U720" t="str">
            <v>22</v>
          </cell>
          <cell r="V720" t="str">
            <v>2.2 ทุติยภูมิระดับกลาง</v>
          </cell>
        </row>
        <row r="721">
          <cell r="A721" t="str">
            <v>16</v>
          </cell>
          <cell r="B721" t="str">
            <v>21002</v>
          </cell>
          <cell r="C721" t="str">
            <v>กระทรวงสาธารณสุข สำนักงานปลัดกระทรวงสาธารณสุข</v>
          </cell>
          <cell r="D721" t="str">
            <v>001118100</v>
          </cell>
          <cell r="E721" t="str">
            <v>11181</v>
          </cell>
          <cell r="F721" t="str">
            <v>รพช.สันติสุข</v>
          </cell>
          <cell r="G721" t="str">
            <v>โรงพยาบาลชุมชนสันติสุข</v>
          </cell>
          <cell r="H721" t="str">
            <v>55110104</v>
          </cell>
          <cell r="I721">
            <v>55</v>
          </cell>
          <cell r="J721" t="str">
            <v>จังหวัดน่าน</v>
          </cell>
          <cell r="K721">
            <v>5511</v>
          </cell>
          <cell r="L721" t="str">
            <v>สันติสุข</v>
          </cell>
          <cell r="M721">
            <v>551101</v>
          </cell>
          <cell r="N721" t="str">
            <v>ดู่พงษ์</v>
          </cell>
          <cell r="O721" t="str">
            <v>เหนือ</v>
          </cell>
          <cell r="P721" t="str">
            <v>07</v>
          </cell>
          <cell r="Q721" t="str">
            <v>โรงพยาบาลชุมชน</v>
          </cell>
          <cell r="R721">
            <v>5</v>
          </cell>
          <cell r="S721">
            <v>30</v>
          </cell>
          <cell r="T721" t="str">
            <v>30</v>
          </cell>
          <cell r="U721" t="str">
            <v>22</v>
          </cell>
          <cell r="V721" t="str">
            <v>2.2 ทุติยภูมิระดับกลาง</v>
          </cell>
        </row>
        <row r="722">
          <cell r="A722" t="str">
            <v>16</v>
          </cell>
          <cell r="B722" t="str">
            <v>21002</v>
          </cell>
          <cell r="C722" t="str">
            <v>กระทรวงสาธารณสุข สำนักงานปลัดกระทรวงสาธารณสุข</v>
          </cell>
          <cell r="D722" t="str">
            <v>001118200</v>
          </cell>
          <cell r="E722" t="str">
            <v>11182</v>
          </cell>
          <cell r="F722" t="str">
            <v>รพช.บ่อเกลือ</v>
          </cell>
          <cell r="G722" t="str">
            <v>โรงพยาบาลชุมชนบ่อเกลือ</v>
          </cell>
          <cell r="H722" t="str">
            <v>55120203</v>
          </cell>
          <cell r="I722">
            <v>55</v>
          </cell>
          <cell r="J722" t="str">
            <v>จังหวัดน่าน</v>
          </cell>
          <cell r="K722">
            <v>5512</v>
          </cell>
          <cell r="L722" t="str">
            <v>บ่อเกลือ</v>
          </cell>
          <cell r="M722">
            <v>551202</v>
          </cell>
          <cell r="N722" t="str">
            <v>บ่อเกลือใต้</v>
          </cell>
          <cell r="O722" t="str">
            <v>เหนือ</v>
          </cell>
          <cell r="P722" t="str">
            <v>07</v>
          </cell>
          <cell r="Q722" t="str">
            <v>โรงพยาบาลชุมชน</v>
          </cell>
          <cell r="R722">
            <v>5</v>
          </cell>
          <cell r="S722">
            <v>10</v>
          </cell>
          <cell r="T722" t="str">
            <v>10</v>
          </cell>
          <cell r="U722" t="str">
            <v>22</v>
          </cell>
          <cell r="V722" t="str">
            <v>2.2 ทุติยภูมิระดับกลาง</v>
          </cell>
        </row>
        <row r="723">
          <cell r="A723" t="str">
            <v>16</v>
          </cell>
          <cell r="B723" t="str">
            <v>21002</v>
          </cell>
          <cell r="C723" t="str">
            <v>กระทรวงสาธารณสุข สำนักงานปลัดกระทรวงสาธารณสุข</v>
          </cell>
          <cell r="D723" t="str">
            <v>001118300</v>
          </cell>
          <cell r="E723" t="str">
            <v>11183</v>
          </cell>
          <cell r="F723" t="str">
            <v>รพช.สองแคว</v>
          </cell>
          <cell r="G723" t="str">
            <v>โรงพยาบาลชุมชนสองแคว</v>
          </cell>
          <cell r="H723" t="str">
            <v>55130102</v>
          </cell>
          <cell r="I723">
            <v>55</v>
          </cell>
          <cell r="J723" t="str">
            <v>จังหวัดน่าน</v>
          </cell>
          <cell r="K723">
            <v>5513</v>
          </cell>
          <cell r="L723" t="str">
            <v>สองแคว</v>
          </cell>
          <cell r="M723">
            <v>551301</v>
          </cell>
          <cell r="N723" t="str">
            <v>นาไร่หลวง</v>
          </cell>
          <cell r="O723" t="str">
            <v>เหนือ</v>
          </cell>
          <cell r="P723" t="str">
            <v>07</v>
          </cell>
          <cell r="Q723" t="str">
            <v>โรงพยาบาลชุมชน</v>
          </cell>
          <cell r="R723">
            <v>5</v>
          </cell>
          <cell r="S723">
            <v>30</v>
          </cell>
          <cell r="T723" t="str">
            <v>10</v>
          </cell>
          <cell r="U723" t="str">
            <v>22</v>
          </cell>
          <cell r="V723" t="str">
            <v>2.2 ทุติยภูมิระดับกลาง</v>
          </cell>
        </row>
        <row r="724">
          <cell r="A724" t="str">
            <v>16</v>
          </cell>
          <cell r="B724" t="str">
            <v>21002</v>
          </cell>
          <cell r="C724" t="str">
            <v>กระทรวงสาธารณสุข สำนักงานปลัดกระทรวงสาธารณสุข</v>
          </cell>
          <cell r="D724" t="str">
            <v>001145300</v>
          </cell>
          <cell r="E724" t="str">
            <v>11453</v>
          </cell>
          <cell r="F724" t="str">
            <v>รพร.ปัว</v>
          </cell>
          <cell r="G724" t="str">
            <v>โรงพยาบาลสมเด็จพระยุพราชปัว</v>
          </cell>
          <cell r="H724" t="str">
            <v>55051406</v>
          </cell>
          <cell r="I724">
            <v>55</v>
          </cell>
          <cell r="J724" t="str">
            <v>จังหวัดน่าน</v>
          </cell>
          <cell r="K724">
            <v>5505</v>
          </cell>
          <cell r="L724" t="str">
            <v>ปัว</v>
          </cell>
          <cell r="M724">
            <v>550514</v>
          </cell>
          <cell r="N724" t="str">
            <v>วรนคร</v>
          </cell>
          <cell r="O724" t="str">
            <v>เหนือ</v>
          </cell>
          <cell r="P724" t="str">
            <v>07</v>
          </cell>
          <cell r="Q724" t="str">
            <v>โรงพยาบาลชุมชน</v>
          </cell>
          <cell r="R724">
            <v>4</v>
          </cell>
          <cell r="S724">
            <v>90</v>
          </cell>
          <cell r="T724" t="str">
            <v>90</v>
          </cell>
          <cell r="U724" t="str">
            <v>22</v>
          </cell>
          <cell r="V724" t="str">
            <v>2.2 ทุติยภูมิระดับกลาง</v>
          </cell>
        </row>
        <row r="725">
          <cell r="A725" t="str">
            <v>16</v>
          </cell>
          <cell r="B725" t="str">
            <v>21002</v>
          </cell>
          <cell r="C725" t="str">
            <v>กระทรวงสาธารณสุข สำนักงานปลัดกระทรวงสาธารณสุข</v>
          </cell>
          <cell r="D725" t="str">
            <v>001162500</v>
          </cell>
          <cell r="E725" t="str">
            <v>11625</v>
          </cell>
          <cell r="F725" t="str">
            <v>รพช.เฉลิมพระเกียรติ</v>
          </cell>
          <cell r="G725" t="str">
            <v>โรงพยาบาลชุมชนเฉลิมพระเกียรติ</v>
          </cell>
          <cell r="H725" t="str">
            <v>55150201</v>
          </cell>
          <cell r="I725">
            <v>55</v>
          </cell>
          <cell r="J725" t="str">
            <v>จังหวัดน่าน</v>
          </cell>
          <cell r="K725">
            <v>5515</v>
          </cell>
          <cell r="L725" t="str">
            <v>เฉลิมพระเกียรติ</v>
          </cell>
          <cell r="M725">
            <v>551502</v>
          </cell>
          <cell r="N725" t="str">
            <v>ขุนน่าน</v>
          </cell>
          <cell r="O725" t="str">
            <v>เหนือ</v>
          </cell>
          <cell r="P725" t="str">
            <v>07</v>
          </cell>
          <cell r="Q725" t="str">
            <v>โรงพยาบาลชุมชน</v>
          </cell>
          <cell r="R725">
            <v>5</v>
          </cell>
          <cell r="S725">
            <v>10</v>
          </cell>
          <cell r="T725" t="str">
            <v>30</v>
          </cell>
          <cell r="U725" t="str">
            <v>22</v>
          </cell>
          <cell r="V725" t="str">
            <v>2.2 ทุติยภูมิระดับกลาง</v>
          </cell>
        </row>
        <row r="726">
          <cell r="A726" t="str">
            <v>16</v>
          </cell>
          <cell r="B726" t="str">
            <v>21002</v>
          </cell>
          <cell r="C726" t="str">
            <v>กระทรวงสาธารณสุข สำนักงานปลัดกระทรวงสาธารณสุข</v>
          </cell>
          <cell r="D726" t="str">
            <v>001071700</v>
          </cell>
          <cell r="E726" t="str">
            <v>10717</v>
          </cell>
          <cell r="F726" t="str">
            <v>รพท.พะเยา</v>
          </cell>
          <cell r="G726" t="str">
            <v>โรงพยาบาลทั่วไปพะเยา</v>
          </cell>
          <cell r="H726" t="str">
            <v>56010700</v>
          </cell>
          <cell r="I726">
            <v>56</v>
          </cell>
          <cell r="J726" t="str">
            <v>จังหวัดพะเยา</v>
          </cell>
          <cell r="K726">
            <v>5601</v>
          </cell>
          <cell r="L726" t="str">
            <v>เมืองพะเยา</v>
          </cell>
          <cell r="M726">
            <v>560107</v>
          </cell>
          <cell r="N726" t="str">
            <v>บ้านต๋อม</v>
          </cell>
          <cell r="O726" t="str">
            <v>เหนือ</v>
          </cell>
          <cell r="P726" t="str">
            <v>06</v>
          </cell>
          <cell r="Q726" t="str">
            <v>โรงพยาบาลทั่วไป</v>
          </cell>
          <cell r="R726">
            <v>2</v>
          </cell>
          <cell r="S726">
            <v>377</v>
          </cell>
          <cell r="T726" t="str">
            <v>360</v>
          </cell>
          <cell r="U726" t="str">
            <v>23</v>
          </cell>
          <cell r="V726" t="str">
            <v>2.3 ทุติยภูมิระดับสูง</v>
          </cell>
        </row>
        <row r="727">
          <cell r="A727" t="str">
            <v>16</v>
          </cell>
          <cell r="B727" t="str">
            <v>21002</v>
          </cell>
          <cell r="C727" t="str">
            <v>กระทรวงสาธารณสุข สำนักงานปลัดกระทรวงสาธารณสุข</v>
          </cell>
          <cell r="D727" t="str">
            <v>001071800</v>
          </cell>
          <cell r="E727" t="str">
            <v>10718</v>
          </cell>
          <cell r="F727" t="str">
            <v>รพท.เชียงคำ</v>
          </cell>
          <cell r="G727" t="str">
            <v>โรงพยาบาลทั่วไปเชียงคำ</v>
          </cell>
          <cell r="H727" t="str">
            <v>56030100</v>
          </cell>
          <cell r="I727">
            <v>56</v>
          </cell>
          <cell r="J727" t="str">
            <v>จังหวัดพะเยา</v>
          </cell>
          <cell r="K727">
            <v>5603</v>
          </cell>
          <cell r="L727" t="str">
            <v>เชียงคำ</v>
          </cell>
          <cell r="M727">
            <v>560301</v>
          </cell>
          <cell r="N727" t="str">
            <v>หย่วน</v>
          </cell>
          <cell r="O727" t="str">
            <v>เหนือ</v>
          </cell>
          <cell r="P727" t="str">
            <v>06</v>
          </cell>
          <cell r="Q727" t="str">
            <v>โรงพยาบาลทั่วไป</v>
          </cell>
          <cell r="R727">
            <v>3</v>
          </cell>
          <cell r="S727">
            <v>225</v>
          </cell>
          <cell r="T727" t="str">
            <v>232</v>
          </cell>
          <cell r="U727" t="str">
            <v>23</v>
          </cell>
          <cell r="V727" t="str">
            <v>2.3 ทุติยภูมิระดับสูง</v>
          </cell>
        </row>
        <row r="728">
          <cell r="A728" t="str">
            <v>16</v>
          </cell>
          <cell r="B728" t="str">
            <v>21002</v>
          </cell>
          <cell r="C728" t="str">
            <v>กระทรวงสาธารณสุข สำนักงานปลัดกระทรวงสาธารณสุข</v>
          </cell>
          <cell r="D728" t="str">
            <v>001118400</v>
          </cell>
          <cell r="E728" t="str">
            <v>11184</v>
          </cell>
          <cell r="F728" t="str">
            <v>รพช.จุน</v>
          </cell>
          <cell r="G728" t="str">
            <v>โรงพยาบาลชุมชนจุน</v>
          </cell>
          <cell r="H728" t="str">
            <v>56020107</v>
          </cell>
          <cell r="I728">
            <v>56</v>
          </cell>
          <cell r="J728" t="str">
            <v>จังหวัดพะเยา</v>
          </cell>
          <cell r="K728">
            <v>5602</v>
          </cell>
          <cell r="L728" t="str">
            <v>จุน</v>
          </cell>
          <cell r="M728">
            <v>560201</v>
          </cell>
          <cell r="N728" t="str">
            <v>ห้วยข้าวก่ำ</v>
          </cell>
          <cell r="O728" t="str">
            <v>เหนือ</v>
          </cell>
          <cell r="P728" t="str">
            <v>07</v>
          </cell>
          <cell r="Q728" t="str">
            <v>โรงพยาบาลชุมชน</v>
          </cell>
          <cell r="R728">
            <v>5</v>
          </cell>
          <cell r="S728">
            <v>30</v>
          </cell>
          <cell r="T728" t="str">
            <v>30</v>
          </cell>
          <cell r="U728" t="str">
            <v>21</v>
          </cell>
          <cell r="V728" t="str">
            <v>2.1 ทุติยภูมิระดับต้น</v>
          </cell>
        </row>
        <row r="729">
          <cell r="A729" t="str">
            <v>16</v>
          </cell>
          <cell r="B729" t="str">
            <v>21002</v>
          </cell>
          <cell r="C729" t="str">
            <v>กระทรวงสาธารณสุข สำนักงานปลัดกระทรวงสาธารณสุข</v>
          </cell>
          <cell r="D729" t="str">
            <v>001118500</v>
          </cell>
          <cell r="E729" t="str">
            <v>11185</v>
          </cell>
          <cell r="F729" t="str">
            <v>รพช.เชียงม่วน</v>
          </cell>
          <cell r="G729" t="str">
            <v>โรงพยาบาลชุมชนเชียงม่วน</v>
          </cell>
          <cell r="H729" t="str">
            <v>56040201</v>
          </cell>
          <cell r="I729">
            <v>56</v>
          </cell>
          <cell r="J729" t="str">
            <v>จังหวัดพะเยา</v>
          </cell>
          <cell r="K729">
            <v>5604</v>
          </cell>
          <cell r="L729" t="str">
            <v>เชียงม่วน</v>
          </cell>
          <cell r="M729">
            <v>560402</v>
          </cell>
          <cell r="N729" t="str">
            <v>บ้านมาง</v>
          </cell>
          <cell r="O729" t="str">
            <v>เหนือ</v>
          </cell>
          <cell r="P729" t="str">
            <v>07</v>
          </cell>
          <cell r="Q729" t="str">
            <v>โรงพยาบาลชุมชน</v>
          </cell>
          <cell r="R729">
            <v>5</v>
          </cell>
          <cell r="S729">
            <v>30</v>
          </cell>
          <cell r="T729" t="str">
            <v>30</v>
          </cell>
          <cell r="U729" t="str">
            <v>21</v>
          </cell>
          <cell r="V729" t="str">
            <v>2.1 ทุติยภูมิระดับต้น</v>
          </cell>
        </row>
        <row r="730">
          <cell r="A730" t="str">
            <v>16</v>
          </cell>
          <cell r="B730" t="str">
            <v>21002</v>
          </cell>
          <cell r="C730" t="str">
            <v>กระทรวงสาธารณสุข สำนักงานปลัดกระทรวงสาธารณสุข</v>
          </cell>
          <cell r="D730" t="str">
            <v>001118600</v>
          </cell>
          <cell r="E730" t="str">
            <v>11186</v>
          </cell>
          <cell r="F730" t="str">
            <v>รพช.ดอกคำใต้</v>
          </cell>
          <cell r="G730" t="str">
            <v>โรงพยาบาลชุมชนดอกคำใต้</v>
          </cell>
          <cell r="H730" t="str">
            <v>56050208</v>
          </cell>
          <cell r="I730">
            <v>56</v>
          </cell>
          <cell r="J730" t="str">
            <v>จังหวัดพะเยา</v>
          </cell>
          <cell r="K730">
            <v>5605</v>
          </cell>
          <cell r="L730" t="str">
            <v>ดอกคำใต้</v>
          </cell>
          <cell r="M730">
            <v>560502</v>
          </cell>
          <cell r="N730" t="str">
            <v>ดอนศรีชุม</v>
          </cell>
          <cell r="O730" t="str">
            <v>เหนือ</v>
          </cell>
          <cell r="P730" t="str">
            <v>07</v>
          </cell>
          <cell r="Q730" t="str">
            <v>โรงพยาบาลชุมชน</v>
          </cell>
          <cell r="R730">
            <v>4</v>
          </cell>
          <cell r="S730">
            <v>60</v>
          </cell>
          <cell r="T730" t="str">
            <v>30</v>
          </cell>
          <cell r="U730" t="str">
            <v>21</v>
          </cell>
          <cell r="V730" t="str">
            <v>2.1 ทุติยภูมิระดับต้น</v>
          </cell>
        </row>
        <row r="731">
          <cell r="A731" t="str">
            <v>16</v>
          </cell>
          <cell r="B731" t="str">
            <v>21002</v>
          </cell>
          <cell r="C731" t="str">
            <v>กระทรวงสาธารณสุข สำนักงานปลัดกระทรวงสาธารณสุข</v>
          </cell>
          <cell r="D731" t="str">
            <v>001118700</v>
          </cell>
          <cell r="E731" t="str">
            <v>11187</v>
          </cell>
          <cell r="F731" t="str">
            <v>รพช.ปง</v>
          </cell>
          <cell r="G731" t="str">
            <v>โรงพยาบาลชุมชนปง</v>
          </cell>
          <cell r="H731" t="str">
            <v>56060601</v>
          </cell>
          <cell r="I731">
            <v>56</v>
          </cell>
          <cell r="J731" t="str">
            <v>จังหวัดพะเยา</v>
          </cell>
          <cell r="K731">
            <v>5606</v>
          </cell>
          <cell r="L731" t="str">
            <v>ปง</v>
          </cell>
          <cell r="M731">
            <v>560606</v>
          </cell>
          <cell r="N731" t="str">
            <v>นาปรัง</v>
          </cell>
          <cell r="O731" t="str">
            <v>เหนือ</v>
          </cell>
          <cell r="P731" t="str">
            <v>07</v>
          </cell>
          <cell r="Q731" t="str">
            <v>โรงพยาบาลชุมชน</v>
          </cell>
          <cell r="R731">
            <v>5</v>
          </cell>
          <cell r="S731">
            <v>30</v>
          </cell>
          <cell r="T731" t="str">
            <v>30</v>
          </cell>
          <cell r="U731" t="str">
            <v>21</v>
          </cell>
          <cell r="V731" t="str">
            <v>2.1 ทุติยภูมิระดับต้น</v>
          </cell>
        </row>
        <row r="732">
          <cell r="A732" t="str">
            <v>16</v>
          </cell>
          <cell r="B732" t="str">
            <v>21002</v>
          </cell>
          <cell r="C732" t="str">
            <v>กระทรวงสาธารณสุข สำนักงานปลัดกระทรวงสาธารณสุข</v>
          </cell>
          <cell r="D732" t="str">
            <v>001118800</v>
          </cell>
          <cell r="E732" t="str">
            <v>11188</v>
          </cell>
          <cell r="F732" t="str">
            <v>รพช.แม่ใจ</v>
          </cell>
          <cell r="G732" t="str">
            <v>โรงพยาบาลชุมชนแม่ใจ</v>
          </cell>
          <cell r="H732" t="str">
            <v>56070209</v>
          </cell>
          <cell r="I732">
            <v>56</v>
          </cell>
          <cell r="J732" t="str">
            <v>จังหวัดพะเยา</v>
          </cell>
          <cell r="K732">
            <v>5607</v>
          </cell>
          <cell r="L732" t="str">
            <v>แม่ใจ</v>
          </cell>
          <cell r="M732">
            <v>560702</v>
          </cell>
          <cell r="N732" t="str">
            <v>ศรีถ้อย</v>
          </cell>
          <cell r="O732" t="str">
            <v>เหนือ</v>
          </cell>
          <cell r="P732" t="str">
            <v>07</v>
          </cell>
          <cell r="Q732" t="str">
            <v>โรงพยาบาลชุมชน</v>
          </cell>
          <cell r="R732">
            <v>5</v>
          </cell>
          <cell r="S732">
            <v>30</v>
          </cell>
          <cell r="T732" t="str">
            <v>30</v>
          </cell>
          <cell r="U732" t="str">
            <v>21</v>
          </cell>
          <cell r="V732" t="str">
            <v>2.1 ทุติยภูมิระดับต้น</v>
          </cell>
        </row>
        <row r="733">
          <cell r="A733" t="str">
            <v>16</v>
          </cell>
          <cell r="B733" t="str">
            <v>21002</v>
          </cell>
          <cell r="C733" t="str">
            <v>กระทรวงสาธารณสุข สำนักงานปลัดกระทรวงสาธารณสุข</v>
          </cell>
          <cell r="D733" t="str">
            <v>001067400</v>
          </cell>
          <cell r="E733" t="str">
            <v>10674</v>
          </cell>
          <cell r="F733" t="str">
            <v>รพศ.เชียงรายประชานุเคราะห์</v>
          </cell>
          <cell r="G733" t="str">
            <v>โรงพยาบาลศูนย์เชียงรายประชานุเคราะห์</v>
          </cell>
          <cell r="H733" t="str">
            <v>57010100</v>
          </cell>
          <cell r="I733">
            <v>57</v>
          </cell>
          <cell r="J733" t="str">
            <v>จังหวัดเชียงราย</v>
          </cell>
          <cell r="K733">
            <v>5701</v>
          </cell>
          <cell r="L733" t="str">
            <v>เมืองเชียงราย</v>
          </cell>
          <cell r="M733">
            <v>570101</v>
          </cell>
          <cell r="N733" t="str">
            <v>เวียง</v>
          </cell>
          <cell r="O733" t="str">
            <v>เหนือ</v>
          </cell>
          <cell r="P733" t="str">
            <v>05</v>
          </cell>
          <cell r="Q733" t="str">
            <v>โรงพยาบาลศูนย์</v>
          </cell>
          <cell r="R733">
            <v>1</v>
          </cell>
          <cell r="S733">
            <v>756</v>
          </cell>
          <cell r="T733" t="str">
            <v>756</v>
          </cell>
          <cell r="U733" t="str">
            <v>31</v>
          </cell>
          <cell r="V733" t="str">
            <v>3.1 ตติยภูมิ</v>
          </cell>
        </row>
        <row r="734">
          <cell r="A734" t="str">
            <v>16</v>
          </cell>
          <cell r="B734" t="str">
            <v>21002</v>
          </cell>
          <cell r="C734" t="str">
            <v>กระทรวงสาธารณสุข สำนักงานปลัดกระทรวงสาธารณสุข</v>
          </cell>
          <cell r="D734" t="str">
            <v>001118900</v>
          </cell>
          <cell r="E734" t="str">
            <v>11189</v>
          </cell>
          <cell r="F734" t="str">
            <v>รพช.เทิง</v>
          </cell>
          <cell r="G734" t="str">
            <v>โรงพยาบาลชุมชนเทิง</v>
          </cell>
          <cell r="H734" t="str">
            <v>57040120</v>
          </cell>
          <cell r="I734">
            <v>57</v>
          </cell>
          <cell r="J734" t="str">
            <v>จังหวัดเชียงราย</v>
          </cell>
          <cell r="K734">
            <v>5704</v>
          </cell>
          <cell r="L734" t="str">
            <v>เทิง</v>
          </cell>
          <cell r="M734">
            <v>570401</v>
          </cell>
          <cell r="N734" t="str">
            <v>เวียง</v>
          </cell>
          <cell r="O734" t="str">
            <v>เหนือ</v>
          </cell>
          <cell r="P734" t="str">
            <v>07</v>
          </cell>
          <cell r="Q734" t="str">
            <v>โรงพยาบาลชุมชน</v>
          </cell>
          <cell r="R734">
            <v>4</v>
          </cell>
          <cell r="S734">
            <v>60</v>
          </cell>
          <cell r="T734" t="str">
            <v>60</v>
          </cell>
          <cell r="U734" t="str">
            <v>21</v>
          </cell>
          <cell r="V734" t="str">
            <v>2.1 ทุติยภูมิระดับต้น</v>
          </cell>
        </row>
        <row r="735">
          <cell r="A735" t="str">
            <v>16</v>
          </cell>
          <cell r="B735" t="str">
            <v>21002</v>
          </cell>
          <cell r="C735" t="str">
            <v>กระทรวงสาธารณสุข สำนักงานปลัดกระทรวงสาธารณสุข</v>
          </cell>
          <cell r="D735" t="str">
            <v>001119000</v>
          </cell>
          <cell r="E735" t="str">
            <v>11190</v>
          </cell>
          <cell r="F735" t="str">
            <v>รพช.พาน</v>
          </cell>
          <cell r="G735" t="str">
            <v>โรงพยาบาลชุมชนพาน</v>
          </cell>
          <cell r="H735" t="str">
            <v>57050901</v>
          </cell>
          <cell r="I735">
            <v>57</v>
          </cell>
          <cell r="J735" t="str">
            <v>จังหวัดเชียงราย</v>
          </cell>
          <cell r="K735">
            <v>5705</v>
          </cell>
          <cell r="L735" t="str">
            <v>พาน</v>
          </cell>
          <cell r="M735">
            <v>570509</v>
          </cell>
          <cell r="N735" t="str">
            <v>ม่วงคำ</v>
          </cell>
          <cell r="O735" t="str">
            <v>เหนือ</v>
          </cell>
          <cell r="P735" t="str">
            <v>07</v>
          </cell>
          <cell r="Q735" t="str">
            <v>โรงพยาบาลชุมชน</v>
          </cell>
          <cell r="R735">
            <v>4</v>
          </cell>
          <cell r="S735">
            <v>120</v>
          </cell>
          <cell r="T735" t="str">
            <v>90</v>
          </cell>
          <cell r="U735" t="str">
            <v>21</v>
          </cell>
          <cell r="V735" t="str">
            <v>2.1 ทุติยภูมิระดับต้น</v>
          </cell>
        </row>
        <row r="736">
          <cell r="A736" t="str">
            <v>16</v>
          </cell>
          <cell r="B736" t="str">
            <v>21002</v>
          </cell>
          <cell r="C736" t="str">
            <v>กระทรวงสาธารณสุข สำนักงานปลัดกระทรวงสาธารณสุข</v>
          </cell>
          <cell r="D736" t="str">
            <v>001119100</v>
          </cell>
          <cell r="E736" t="str">
            <v>11191</v>
          </cell>
          <cell r="F736" t="str">
            <v>รพช.ป่าแดด</v>
          </cell>
          <cell r="G736" t="str">
            <v>โรงพยาบาลชุมชนป่าแดด</v>
          </cell>
          <cell r="H736" t="str">
            <v>57060104</v>
          </cell>
          <cell r="I736">
            <v>57</v>
          </cell>
          <cell r="J736" t="str">
            <v>จังหวัดเชียงราย</v>
          </cell>
          <cell r="K736">
            <v>5706</v>
          </cell>
          <cell r="L736" t="str">
            <v>ป่าแดด</v>
          </cell>
          <cell r="M736">
            <v>570601</v>
          </cell>
          <cell r="N736" t="str">
            <v>ป่าแดด</v>
          </cell>
          <cell r="O736" t="str">
            <v>เหนือ</v>
          </cell>
          <cell r="P736" t="str">
            <v>07</v>
          </cell>
          <cell r="Q736" t="str">
            <v>โรงพยาบาลชุมชน</v>
          </cell>
          <cell r="R736">
            <v>5</v>
          </cell>
          <cell r="S736">
            <v>30</v>
          </cell>
          <cell r="T736" t="str">
            <v>30</v>
          </cell>
          <cell r="U736" t="str">
            <v>21</v>
          </cell>
          <cell r="V736" t="str">
            <v>2.1 ทุติยภูมิระดับต้น</v>
          </cell>
        </row>
        <row r="737">
          <cell r="A737" t="str">
            <v>16</v>
          </cell>
          <cell r="B737" t="str">
            <v>21002</v>
          </cell>
          <cell r="C737" t="str">
            <v>กระทรวงสาธารณสุข สำนักงานปลัดกระทรวงสาธารณสุข</v>
          </cell>
          <cell r="D737" t="str">
            <v>001119200</v>
          </cell>
          <cell r="E737" t="str">
            <v>11192</v>
          </cell>
          <cell r="F737" t="str">
            <v>รพช.แม่จัน</v>
          </cell>
          <cell r="G737" t="str">
            <v>โรงพยาบาลชุมชนแม่จัน</v>
          </cell>
          <cell r="H737" t="str">
            <v>57070105</v>
          </cell>
          <cell r="I737">
            <v>57</v>
          </cell>
          <cell r="J737" t="str">
            <v>จังหวัดเชียงราย</v>
          </cell>
          <cell r="K737">
            <v>5707</v>
          </cell>
          <cell r="L737" t="str">
            <v>แม่จัน</v>
          </cell>
          <cell r="M737">
            <v>570701</v>
          </cell>
          <cell r="N737" t="str">
            <v>แม่จัน</v>
          </cell>
          <cell r="O737" t="str">
            <v>เหนือ</v>
          </cell>
          <cell r="P737" t="str">
            <v>07</v>
          </cell>
          <cell r="Q737" t="str">
            <v>โรงพยาบาลชุมชน</v>
          </cell>
          <cell r="R737">
            <v>4</v>
          </cell>
          <cell r="S737">
            <v>90</v>
          </cell>
          <cell r="T737" t="str">
            <v>101</v>
          </cell>
          <cell r="U737" t="str">
            <v>21</v>
          </cell>
          <cell r="V737" t="str">
            <v>2.1 ทุติยภูมิระดับต้น</v>
          </cell>
        </row>
        <row r="738">
          <cell r="A738" t="str">
            <v>16</v>
          </cell>
          <cell r="B738" t="str">
            <v>21002</v>
          </cell>
          <cell r="C738" t="str">
            <v>กระทรวงสาธารณสุข สำนักงานปลัดกระทรวงสาธารณสุข</v>
          </cell>
          <cell r="D738" t="str">
            <v>001119300</v>
          </cell>
          <cell r="E738" t="str">
            <v>11193</v>
          </cell>
          <cell r="F738" t="str">
            <v>รพช.เชียงแสน</v>
          </cell>
          <cell r="G738" t="str">
            <v>โรงพยาบาลชุมชนเชียงแสน</v>
          </cell>
          <cell r="H738" t="str">
            <v>57080106</v>
          </cell>
          <cell r="I738">
            <v>57</v>
          </cell>
          <cell r="J738" t="str">
            <v>จังหวัดเชียงราย</v>
          </cell>
          <cell r="K738">
            <v>5708</v>
          </cell>
          <cell r="L738" t="str">
            <v>เชียงแสน</v>
          </cell>
          <cell r="M738">
            <v>570801</v>
          </cell>
          <cell r="N738" t="str">
            <v>เวียง</v>
          </cell>
          <cell r="O738" t="str">
            <v>เหนือ</v>
          </cell>
          <cell r="P738" t="str">
            <v>07</v>
          </cell>
          <cell r="Q738" t="str">
            <v>โรงพยาบาลชุมชน</v>
          </cell>
          <cell r="R738">
            <v>4</v>
          </cell>
          <cell r="S738">
            <v>60</v>
          </cell>
          <cell r="T738" t="str">
            <v>60</v>
          </cell>
          <cell r="U738" t="str">
            <v>21</v>
          </cell>
          <cell r="V738" t="str">
            <v>2.1 ทุติยภูมิระดับต้น</v>
          </cell>
        </row>
        <row r="739">
          <cell r="A739" t="str">
            <v>16</v>
          </cell>
          <cell r="B739" t="str">
            <v>21002</v>
          </cell>
          <cell r="C739" t="str">
            <v>กระทรวงสาธารณสุข สำนักงานปลัดกระทรวงสาธารณสุข</v>
          </cell>
          <cell r="D739" t="str">
            <v>001119400</v>
          </cell>
          <cell r="E739" t="str">
            <v>11194</v>
          </cell>
          <cell r="F739" t="str">
            <v>รพช.แม่สาย</v>
          </cell>
          <cell r="G739" t="str">
            <v>โรงพยาบาลชุมชนแม่สาย</v>
          </cell>
          <cell r="H739" t="str">
            <v>57090610</v>
          </cell>
          <cell r="I739">
            <v>57</v>
          </cell>
          <cell r="J739" t="str">
            <v>จังหวัดเชียงราย</v>
          </cell>
          <cell r="K739">
            <v>5709</v>
          </cell>
          <cell r="L739" t="str">
            <v>แม่สาย</v>
          </cell>
          <cell r="M739">
            <v>570906</v>
          </cell>
          <cell r="N739" t="str">
            <v>เวียงพางคำ</v>
          </cell>
          <cell r="O739" t="str">
            <v>เหนือ</v>
          </cell>
          <cell r="P739" t="str">
            <v>07</v>
          </cell>
          <cell r="Q739" t="str">
            <v>โรงพยาบาลชุมชน</v>
          </cell>
          <cell r="R739">
            <v>4</v>
          </cell>
          <cell r="S739">
            <v>90</v>
          </cell>
          <cell r="T739" t="str">
            <v>90</v>
          </cell>
          <cell r="U739" t="str">
            <v>21</v>
          </cell>
          <cell r="V739" t="str">
            <v>2.1 ทุติยภูมิระดับต้น</v>
          </cell>
        </row>
        <row r="740">
          <cell r="A740" t="str">
            <v>16</v>
          </cell>
          <cell r="B740" t="str">
            <v>21002</v>
          </cell>
          <cell r="C740" t="str">
            <v>กระทรวงสาธารณสุข สำนักงานปลัดกระทรวงสาธารณสุข</v>
          </cell>
          <cell r="D740" t="str">
            <v>001119500</v>
          </cell>
          <cell r="E740" t="str">
            <v>11195</v>
          </cell>
          <cell r="F740" t="str">
            <v>รพช.แม่สรวย</v>
          </cell>
          <cell r="G740" t="str">
            <v>โรงพยาบาลชุมชนแม่สรวย</v>
          </cell>
          <cell r="H740" t="str">
            <v>57100313</v>
          </cell>
          <cell r="I740">
            <v>57</v>
          </cell>
          <cell r="J740" t="str">
            <v>จังหวัดเชียงราย</v>
          </cell>
          <cell r="K740">
            <v>5710</v>
          </cell>
          <cell r="L740" t="str">
            <v>แม่สรวย</v>
          </cell>
          <cell r="M740">
            <v>571003</v>
          </cell>
          <cell r="N740" t="str">
            <v>แม่พริก</v>
          </cell>
          <cell r="O740" t="str">
            <v>เหนือ</v>
          </cell>
          <cell r="P740" t="str">
            <v>07</v>
          </cell>
          <cell r="Q740" t="str">
            <v>โรงพยาบาลชุมชน</v>
          </cell>
          <cell r="R740">
            <v>4</v>
          </cell>
          <cell r="S740">
            <v>48</v>
          </cell>
          <cell r="T740" t="str">
            <v>60</v>
          </cell>
          <cell r="U740" t="str">
            <v>21</v>
          </cell>
          <cell r="V740" t="str">
            <v>2.1 ทุติยภูมิระดับต้น</v>
          </cell>
        </row>
        <row r="741">
          <cell r="A741" t="str">
            <v>16</v>
          </cell>
          <cell r="B741" t="str">
            <v>21002</v>
          </cell>
          <cell r="C741" t="str">
            <v>กระทรวงสาธารณสุข สำนักงานปลัดกระทรวงสาธารณสุข</v>
          </cell>
          <cell r="D741" t="str">
            <v>001119600</v>
          </cell>
          <cell r="E741" t="str">
            <v>11196</v>
          </cell>
          <cell r="F741" t="str">
            <v>รพช.เวียงป่าเป้า</v>
          </cell>
          <cell r="G741" t="str">
            <v>โรงพยาบาลชุมชนเวียงป่าเป้า</v>
          </cell>
          <cell r="H741" t="str">
            <v>57110211</v>
          </cell>
          <cell r="I741">
            <v>57</v>
          </cell>
          <cell r="J741" t="str">
            <v>จังหวัดเชียงราย</v>
          </cell>
          <cell r="K741">
            <v>5711</v>
          </cell>
          <cell r="L741" t="str">
            <v>เวียงป่าเป้า</v>
          </cell>
          <cell r="M741">
            <v>571102</v>
          </cell>
          <cell r="N741" t="str">
            <v>เวียง</v>
          </cell>
          <cell r="O741" t="str">
            <v>เหนือ</v>
          </cell>
          <cell r="P741" t="str">
            <v>07</v>
          </cell>
          <cell r="Q741" t="str">
            <v>โรงพยาบาลชุมชน</v>
          </cell>
          <cell r="R741">
            <v>4</v>
          </cell>
          <cell r="S741">
            <v>60</v>
          </cell>
          <cell r="T741" t="str">
            <v>60</v>
          </cell>
          <cell r="U741" t="str">
            <v>21</v>
          </cell>
          <cell r="V741" t="str">
            <v>2.1 ทุติยภูมิระดับต้น</v>
          </cell>
        </row>
        <row r="742">
          <cell r="A742" t="str">
            <v>16</v>
          </cell>
          <cell r="B742" t="str">
            <v>21002</v>
          </cell>
          <cell r="C742" t="str">
            <v>กระทรวงสาธารณสุข สำนักงานปลัดกระทรวงสาธารณสุข</v>
          </cell>
          <cell r="D742" t="str">
            <v>001119700</v>
          </cell>
          <cell r="E742" t="str">
            <v>11197</v>
          </cell>
          <cell r="F742" t="str">
            <v>รพช.พญาเม็งราย</v>
          </cell>
          <cell r="G742" t="str">
            <v>โรงพยาบาลชุมชนพญาเม็งราย</v>
          </cell>
          <cell r="H742" t="str">
            <v>57120110</v>
          </cell>
          <cell r="I742">
            <v>57</v>
          </cell>
          <cell r="J742" t="str">
            <v>จังหวัดเชียงราย</v>
          </cell>
          <cell r="K742">
            <v>5712</v>
          </cell>
          <cell r="L742" t="str">
            <v>พญาเม็งราย</v>
          </cell>
          <cell r="M742">
            <v>571201</v>
          </cell>
          <cell r="N742" t="str">
            <v>แม่เปา</v>
          </cell>
          <cell r="O742" t="str">
            <v>เหนือ</v>
          </cell>
          <cell r="P742" t="str">
            <v>07</v>
          </cell>
          <cell r="Q742" t="str">
            <v>โรงพยาบาลชุมชน</v>
          </cell>
          <cell r="R742">
            <v>5</v>
          </cell>
          <cell r="S742">
            <v>30</v>
          </cell>
          <cell r="T742" t="str">
            <v>30</v>
          </cell>
          <cell r="U742" t="str">
            <v>21</v>
          </cell>
          <cell r="V742" t="str">
            <v>2.1 ทุติยภูมิระดับต้น</v>
          </cell>
        </row>
        <row r="743">
          <cell r="A743" t="str">
            <v>16</v>
          </cell>
          <cell r="B743" t="str">
            <v>21002</v>
          </cell>
          <cell r="C743" t="str">
            <v>กระทรวงสาธารณสุข สำนักงานปลัดกระทรวงสาธารณสุข</v>
          </cell>
          <cell r="D743" t="str">
            <v>001119800</v>
          </cell>
          <cell r="E743" t="str">
            <v>11198</v>
          </cell>
          <cell r="F743" t="str">
            <v>รพช.เวียงแก่น</v>
          </cell>
          <cell r="G743" t="str">
            <v>โรงพยาบาลชุมชนเวียงแก่น</v>
          </cell>
          <cell r="H743" t="str">
            <v>57130106</v>
          </cell>
          <cell r="I743">
            <v>57</v>
          </cell>
          <cell r="J743" t="str">
            <v>จังหวัดเชียงราย</v>
          </cell>
          <cell r="K743">
            <v>5713</v>
          </cell>
          <cell r="L743" t="str">
            <v>เวียงแก่น</v>
          </cell>
          <cell r="M743">
            <v>571304</v>
          </cell>
          <cell r="N743" t="str">
            <v>ท่าข้าม</v>
          </cell>
          <cell r="O743" t="str">
            <v>เหนือ</v>
          </cell>
          <cell r="P743" t="str">
            <v>07</v>
          </cell>
          <cell r="Q743" t="str">
            <v>โรงพยาบาลชุมชน</v>
          </cell>
          <cell r="R743">
            <v>5</v>
          </cell>
          <cell r="S743">
            <v>30</v>
          </cell>
          <cell r="T743" t="str">
            <v>30</v>
          </cell>
          <cell r="U743" t="str">
            <v>21</v>
          </cell>
          <cell r="V743" t="str">
            <v>2.1 ทุติยภูมิระดับต้น</v>
          </cell>
        </row>
        <row r="744">
          <cell r="A744" t="str">
            <v>16</v>
          </cell>
          <cell r="B744" t="str">
            <v>21002</v>
          </cell>
          <cell r="C744" t="str">
            <v>กระทรวงสาธารณสุข สำนักงานปลัดกระทรวงสาธารณสุข</v>
          </cell>
          <cell r="D744" t="str">
            <v>001119900</v>
          </cell>
          <cell r="E744" t="str">
            <v>11199</v>
          </cell>
          <cell r="F744" t="str">
            <v>รพช.ขุนตาล</v>
          </cell>
          <cell r="G744" t="str">
            <v>โรงพยาบาลชุมชนขุนตาล</v>
          </cell>
          <cell r="H744" t="str">
            <v>57140112</v>
          </cell>
          <cell r="I744">
            <v>57</v>
          </cell>
          <cell r="J744" t="str">
            <v>จังหวัดเชียงราย</v>
          </cell>
          <cell r="K744">
            <v>5714</v>
          </cell>
          <cell r="L744" t="str">
            <v>ขุนตาล</v>
          </cell>
          <cell r="M744">
            <v>571403</v>
          </cell>
          <cell r="N744" t="str">
            <v>ยางฮอม</v>
          </cell>
          <cell r="O744" t="str">
            <v>เหนือ</v>
          </cell>
          <cell r="P744" t="str">
            <v>07</v>
          </cell>
          <cell r="Q744" t="str">
            <v>โรงพยาบาลชุมชน</v>
          </cell>
          <cell r="R744">
            <v>5</v>
          </cell>
          <cell r="S744">
            <v>30</v>
          </cell>
          <cell r="T744" t="str">
            <v>30</v>
          </cell>
          <cell r="U744" t="str">
            <v>21</v>
          </cell>
          <cell r="V744" t="str">
            <v>2.1 ทุติยภูมิระดับต้น</v>
          </cell>
        </row>
        <row r="745">
          <cell r="A745" t="str">
            <v>16</v>
          </cell>
          <cell r="B745" t="str">
            <v>21002</v>
          </cell>
          <cell r="C745" t="str">
            <v>กระทรวงสาธารณสุข สำนักงานปลัดกระทรวงสาธารณสุข</v>
          </cell>
          <cell r="D745" t="str">
            <v>001120000</v>
          </cell>
          <cell r="E745" t="str">
            <v>11200</v>
          </cell>
          <cell r="F745" t="str">
            <v>รพช.แม่ฟ้าหลวง</v>
          </cell>
          <cell r="G745" t="str">
            <v>โรงพยาบาลชุมชนแม่ฟ้าหลวง</v>
          </cell>
          <cell r="H745" t="str">
            <v>57150201</v>
          </cell>
          <cell r="I745">
            <v>57</v>
          </cell>
          <cell r="J745" t="str">
            <v>จังหวัดเชียงราย</v>
          </cell>
          <cell r="K745">
            <v>5715</v>
          </cell>
          <cell r="L745" t="str">
            <v>แม่ฟ้าหลวง</v>
          </cell>
          <cell r="M745">
            <v>571502</v>
          </cell>
          <cell r="N745" t="str">
            <v>แม่สลองใน</v>
          </cell>
          <cell r="O745" t="str">
            <v>เหนือ</v>
          </cell>
          <cell r="P745" t="str">
            <v>07</v>
          </cell>
          <cell r="Q745" t="str">
            <v>โรงพยาบาลชุมชน</v>
          </cell>
          <cell r="R745">
            <v>5</v>
          </cell>
          <cell r="S745">
            <v>27</v>
          </cell>
          <cell r="T745" t="str">
            <v>30</v>
          </cell>
          <cell r="U745" t="str">
            <v>21</v>
          </cell>
          <cell r="V745" t="str">
            <v>2.1 ทุติยภูมิระดับต้น</v>
          </cell>
        </row>
        <row r="746">
          <cell r="A746" t="str">
            <v>16</v>
          </cell>
          <cell r="B746" t="str">
            <v>21002</v>
          </cell>
          <cell r="C746" t="str">
            <v>กระทรวงสาธารณสุข สำนักงานปลัดกระทรวงสาธารณสุข</v>
          </cell>
          <cell r="D746" t="str">
            <v>001120100</v>
          </cell>
          <cell r="E746" t="str">
            <v>11201</v>
          </cell>
          <cell r="F746" t="str">
            <v>รพช.แม่ลาว</v>
          </cell>
          <cell r="G746" t="str">
            <v>โรงพยาบาลชุมชนแม่ลาว</v>
          </cell>
          <cell r="H746" t="str">
            <v>57160203</v>
          </cell>
          <cell r="I746">
            <v>57</v>
          </cell>
          <cell r="J746" t="str">
            <v>จังหวัดเชียงราย</v>
          </cell>
          <cell r="K746">
            <v>5716</v>
          </cell>
          <cell r="L746" t="str">
            <v>แม่ลาว</v>
          </cell>
          <cell r="M746">
            <v>571602</v>
          </cell>
          <cell r="N746" t="str">
            <v>จอมหมอกแก้ว</v>
          </cell>
          <cell r="O746" t="str">
            <v>เหนือ</v>
          </cell>
          <cell r="P746" t="str">
            <v>07</v>
          </cell>
          <cell r="Q746" t="str">
            <v>โรงพยาบาลชุมชน</v>
          </cell>
          <cell r="R746">
            <v>5</v>
          </cell>
          <cell r="S746">
            <v>30</v>
          </cell>
          <cell r="T746" t="str">
            <v>30</v>
          </cell>
          <cell r="U746" t="str">
            <v>21</v>
          </cell>
          <cell r="V746" t="str">
            <v>2.1 ทุติยภูมิระดับต้น</v>
          </cell>
        </row>
        <row r="747">
          <cell r="A747" t="str">
            <v>16</v>
          </cell>
          <cell r="B747" t="str">
            <v>21002</v>
          </cell>
          <cell r="C747" t="str">
            <v>กระทรวงสาธารณสุข สำนักงานปลัดกระทรวงสาธารณสุข</v>
          </cell>
          <cell r="D747" t="str">
            <v>001120200</v>
          </cell>
          <cell r="E747" t="str">
            <v>11202</v>
          </cell>
          <cell r="F747" t="str">
            <v>รพช.เวียงเชียงรุ้ง</v>
          </cell>
          <cell r="G747" t="str">
            <v>โรงพยาบาลชุมชนเวียงเชียงรุ้ง</v>
          </cell>
          <cell r="H747" t="str">
            <v>57170101</v>
          </cell>
          <cell r="I747">
            <v>57</v>
          </cell>
          <cell r="J747" t="str">
            <v>จังหวัดเชียงราย</v>
          </cell>
          <cell r="K747">
            <v>5717</v>
          </cell>
          <cell r="L747" t="str">
            <v>เวียงเชียงรุ้ง</v>
          </cell>
          <cell r="M747">
            <v>571701</v>
          </cell>
          <cell r="N747" t="str">
            <v>ทุ่งก่อ</v>
          </cell>
          <cell r="O747" t="str">
            <v>เหนือ</v>
          </cell>
          <cell r="P747" t="str">
            <v>07</v>
          </cell>
          <cell r="Q747" t="str">
            <v>โรงพยาบาลชุมชน</v>
          </cell>
          <cell r="R747">
            <v>5</v>
          </cell>
          <cell r="S747">
            <v>30</v>
          </cell>
          <cell r="T747" t="str">
            <v>30</v>
          </cell>
          <cell r="U747" t="str">
            <v>21</v>
          </cell>
          <cell r="V747" t="str">
            <v>2.1 ทุติยภูมิระดับต้น</v>
          </cell>
        </row>
        <row r="748">
          <cell r="A748" t="str">
            <v>16</v>
          </cell>
          <cell r="B748" t="str">
            <v>21002</v>
          </cell>
          <cell r="C748" t="str">
            <v>กระทรวงสาธารณสุข สำนักงานปลัดกระทรวงสาธารณสุข</v>
          </cell>
          <cell r="D748" t="str">
            <v>001145400</v>
          </cell>
          <cell r="E748" t="str">
            <v>11454</v>
          </cell>
          <cell r="F748" t="str">
            <v>รพร.เชียงของ</v>
          </cell>
          <cell r="G748" t="str">
            <v>โรงพยาบาลสมเด็จพระยุพราชเชียงของ</v>
          </cell>
          <cell r="H748" t="str">
            <v>57030110</v>
          </cell>
          <cell r="I748">
            <v>57</v>
          </cell>
          <cell r="J748" t="str">
            <v>จังหวัดเชียงราย</v>
          </cell>
          <cell r="K748">
            <v>5703</v>
          </cell>
          <cell r="L748" t="str">
            <v>เชียงของ</v>
          </cell>
          <cell r="M748">
            <v>570301</v>
          </cell>
          <cell r="N748" t="str">
            <v>เวียง</v>
          </cell>
          <cell r="O748" t="str">
            <v>เหนือ</v>
          </cell>
          <cell r="P748" t="str">
            <v>07</v>
          </cell>
          <cell r="Q748" t="str">
            <v>โรงพยาบาลชุมชน</v>
          </cell>
          <cell r="R748">
            <v>4</v>
          </cell>
          <cell r="S748">
            <v>69</v>
          </cell>
          <cell r="T748" t="str">
            <v>90</v>
          </cell>
          <cell r="U748" t="str">
            <v>21</v>
          </cell>
          <cell r="V748" t="str">
            <v>2.1 ทุติยภูมิระดับต้น</v>
          </cell>
        </row>
        <row r="749">
          <cell r="A749" t="str">
            <v>16</v>
          </cell>
          <cell r="B749" t="str">
            <v>21002</v>
          </cell>
          <cell r="C749" t="str">
            <v>กระทรวงสาธารณสุข สำนักงานปลัดกระทรวงสาธารณสุข</v>
          </cell>
          <cell r="D749" t="str">
            <v>001501200</v>
          </cell>
          <cell r="E749" t="str">
            <v>15012</v>
          </cell>
          <cell r="F749" t="str">
            <v>รพช.สมเด็จพระญาณสังวร</v>
          </cell>
          <cell r="G749" t="str">
            <v>โรงพยาบาลชุมชนสมเด็จพระญาณสังวร</v>
          </cell>
          <cell r="H749" t="str">
            <v>57020203</v>
          </cell>
          <cell r="I749">
            <v>57</v>
          </cell>
          <cell r="J749" t="str">
            <v>จังหวัดเชียงราย</v>
          </cell>
          <cell r="K749">
            <v>5701</v>
          </cell>
          <cell r="L749" t="str">
            <v>เมืองเชียงราย</v>
          </cell>
          <cell r="M749">
            <v>570116</v>
          </cell>
          <cell r="N749" t="str">
            <v>ป่าอ้อดอนชัย</v>
          </cell>
          <cell r="O749" t="str">
            <v>เหนือ</v>
          </cell>
          <cell r="P749" t="str">
            <v>07</v>
          </cell>
          <cell r="Q749" t="str">
            <v>โรงพยาบาลชุมชน</v>
          </cell>
          <cell r="R749">
            <v>5</v>
          </cell>
          <cell r="S749">
            <v>30</v>
          </cell>
          <cell r="T749" t="str">
            <v>30</v>
          </cell>
          <cell r="U749" t="str">
            <v>21</v>
          </cell>
          <cell r="V749" t="str">
            <v>2.1 ทุติยภูมิระดับต้น</v>
          </cell>
        </row>
        <row r="750">
          <cell r="A750" t="str">
            <v>17</v>
          </cell>
          <cell r="B750" t="str">
            <v>21002</v>
          </cell>
          <cell r="C750" t="str">
            <v>กระทรวงสาธารณสุข สำนักงานปลัดกระทรวงสาธารณสุข</v>
          </cell>
          <cell r="D750" t="str">
            <v>001067300</v>
          </cell>
          <cell r="E750" t="str">
            <v>10673</v>
          </cell>
          <cell r="F750" t="str">
            <v>รพศ.อุตรดิตถ์</v>
          </cell>
          <cell r="G750" t="str">
            <v>โรงพยาบาลศูนย์อุตรดิตถ์</v>
          </cell>
          <cell r="H750" t="str">
            <v>53010100</v>
          </cell>
          <cell r="I750">
            <v>53</v>
          </cell>
          <cell r="J750" t="str">
            <v>จังหวัดอุตรดิตถ์</v>
          </cell>
          <cell r="K750">
            <v>5301</v>
          </cell>
          <cell r="L750" t="str">
            <v>เมืองอุตรดิตถ์</v>
          </cell>
          <cell r="M750">
            <v>530101</v>
          </cell>
          <cell r="N750" t="str">
            <v>ท่าอิฐ</v>
          </cell>
          <cell r="O750" t="str">
            <v>เหนือ</v>
          </cell>
          <cell r="P750" t="str">
            <v>05</v>
          </cell>
          <cell r="Q750" t="str">
            <v>โรงพยาบาลศูนย์</v>
          </cell>
          <cell r="R750">
            <v>1</v>
          </cell>
          <cell r="S750">
            <v>561</v>
          </cell>
          <cell r="T750" t="str">
            <v>561</v>
          </cell>
          <cell r="U750" t="str">
            <v>31</v>
          </cell>
          <cell r="V750" t="str">
            <v>3.1 ตติยภูมิ</v>
          </cell>
        </row>
        <row r="751">
          <cell r="A751" t="str">
            <v>17</v>
          </cell>
          <cell r="B751" t="str">
            <v>21002</v>
          </cell>
          <cell r="C751" t="str">
            <v>กระทรวงสาธารณสุข สำนักงานปลัดกระทรวงสาธารณสุข</v>
          </cell>
          <cell r="D751" t="str">
            <v>001115800</v>
          </cell>
          <cell r="E751" t="str">
            <v>11158</v>
          </cell>
          <cell r="F751" t="str">
            <v>รพช.ตรอน</v>
          </cell>
          <cell r="G751" t="str">
            <v>โรงพยาบาลชุมชนตรอน</v>
          </cell>
          <cell r="H751" t="str">
            <v>53020202</v>
          </cell>
          <cell r="I751">
            <v>53</v>
          </cell>
          <cell r="J751" t="str">
            <v>จังหวัดอุตรดิตถ์</v>
          </cell>
          <cell r="K751">
            <v>5302</v>
          </cell>
          <cell r="L751" t="str">
            <v>ตรอน</v>
          </cell>
          <cell r="M751">
            <v>530202</v>
          </cell>
          <cell r="N751" t="str">
            <v>บ้านแก่ง</v>
          </cell>
          <cell r="O751" t="str">
            <v>เหนือ</v>
          </cell>
          <cell r="P751" t="str">
            <v>07</v>
          </cell>
          <cell r="Q751" t="str">
            <v>โรงพยาบาลชุมชน</v>
          </cell>
          <cell r="R751">
            <v>5</v>
          </cell>
          <cell r="S751">
            <v>30</v>
          </cell>
          <cell r="T751" t="str">
            <v>30</v>
          </cell>
          <cell r="U751" t="str">
            <v>22</v>
          </cell>
          <cell r="V751" t="str">
            <v>2.2 ทุติยภูมิระดับกลาง</v>
          </cell>
        </row>
        <row r="752">
          <cell r="A752" t="str">
            <v>17</v>
          </cell>
          <cell r="B752" t="str">
            <v>21002</v>
          </cell>
          <cell r="C752" t="str">
            <v>กระทรวงสาธารณสุข สำนักงานปลัดกระทรวงสาธารณสุข</v>
          </cell>
          <cell r="D752" t="str">
            <v>001115900</v>
          </cell>
          <cell r="E752" t="str">
            <v>11159</v>
          </cell>
          <cell r="F752" t="str">
            <v>รพช.ท่าปลา</v>
          </cell>
          <cell r="G752" t="str">
            <v>โรงพยาบาลชุมชนท่าปลา</v>
          </cell>
          <cell r="H752" t="str">
            <v>53030101</v>
          </cell>
          <cell r="I752">
            <v>53</v>
          </cell>
          <cell r="J752" t="str">
            <v>จังหวัดอุตรดิตถ์</v>
          </cell>
          <cell r="K752">
            <v>5303</v>
          </cell>
          <cell r="L752" t="str">
            <v>ท่าปลา</v>
          </cell>
          <cell r="M752">
            <v>530301</v>
          </cell>
          <cell r="N752" t="str">
            <v>ท่าปลา</v>
          </cell>
          <cell r="O752" t="str">
            <v>เหนือ</v>
          </cell>
          <cell r="P752" t="str">
            <v>07</v>
          </cell>
          <cell r="Q752" t="str">
            <v>โรงพยาบาลชุมชน</v>
          </cell>
          <cell r="R752">
            <v>5</v>
          </cell>
          <cell r="S752">
            <v>30</v>
          </cell>
          <cell r="T752" t="str">
            <v>30</v>
          </cell>
          <cell r="U752" t="str">
            <v>22</v>
          </cell>
          <cell r="V752" t="str">
            <v>2.2 ทุติยภูมิระดับกลาง</v>
          </cell>
        </row>
        <row r="753">
          <cell r="A753" t="str">
            <v>17</v>
          </cell>
          <cell r="B753" t="str">
            <v>21002</v>
          </cell>
          <cell r="C753" t="str">
            <v>กระทรวงสาธารณสุข สำนักงานปลัดกระทรวงสาธารณสุข</v>
          </cell>
          <cell r="D753" t="str">
            <v>001116000</v>
          </cell>
          <cell r="E753" t="str">
            <v>11160</v>
          </cell>
          <cell r="F753" t="str">
            <v>รพช.น้ำปาด</v>
          </cell>
          <cell r="G753" t="str">
            <v>โรงพยาบาลชุมชนน้ำปาด</v>
          </cell>
          <cell r="H753" t="str">
            <v>53040104</v>
          </cell>
          <cell r="I753">
            <v>53</v>
          </cell>
          <cell r="J753" t="str">
            <v>จังหวัดอุตรดิตถ์</v>
          </cell>
          <cell r="K753">
            <v>5304</v>
          </cell>
          <cell r="L753" t="str">
            <v>น้ำปาด</v>
          </cell>
          <cell r="M753">
            <v>530401</v>
          </cell>
          <cell r="N753" t="str">
            <v>แสนตอ</v>
          </cell>
          <cell r="O753" t="str">
            <v>เหนือ</v>
          </cell>
          <cell r="P753" t="str">
            <v>07</v>
          </cell>
          <cell r="Q753" t="str">
            <v>โรงพยาบาลชุมชน</v>
          </cell>
          <cell r="R753">
            <v>5</v>
          </cell>
          <cell r="S753">
            <v>30</v>
          </cell>
          <cell r="T753" t="str">
            <v>30</v>
          </cell>
          <cell r="U753" t="str">
            <v>22</v>
          </cell>
          <cell r="V753" t="str">
            <v>2.2 ทุติยภูมิระดับกลาง</v>
          </cell>
        </row>
        <row r="754">
          <cell r="A754" t="str">
            <v>17</v>
          </cell>
          <cell r="B754" t="str">
            <v>21002</v>
          </cell>
          <cell r="C754" t="str">
            <v>กระทรวงสาธารณสุข สำนักงานปลัดกระทรวงสาธารณสุข</v>
          </cell>
          <cell r="D754" t="str">
            <v>001116100</v>
          </cell>
          <cell r="E754" t="str">
            <v>11161</v>
          </cell>
          <cell r="F754" t="str">
            <v>รพช.ฟากท่า</v>
          </cell>
          <cell r="G754" t="str">
            <v>โรงพยาบาลชุมชนฟากท่า</v>
          </cell>
          <cell r="H754" t="str">
            <v>53050101</v>
          </cell>
          <cell r="I754">
            <v>53</v>
          </cell>
          <cell r="J754" t="str">
            <v>จังหวัดอุตรดิตถ์</v>
          </cell>
          <cell r="K754">
            <v>5305</v>
          </cell>
          <cell r="L754" t="str">
            <v>ฟากท่า</v>
          </cell>
          <cell r="M754">
            <v>530501</v>
          </cell>
          <cell r="N754" t="str">
            <v>ฟากท่า</v>
          </cell>
          <cell r="O754" t="str">
            <v>เหนือ</v>
          </cell>
          <cell r="P754" t="str">
            <v>07</v>
          </cell>
          <cell r="Q754" t="str">
            <v>โรงพยาบาลชุมชน</v>
          </cell>
          <cell r="R754">
            <v>5</v>
          </cell>
          <cell r="S754">
            <v>30</v>
          </cell>
          <cell r="T754" t="str">
            <v>30</v>
          </cell>
          <cell r="U754" t="str">
            <v>22</v>
          </cell>
          <cell r="V754" t="str">
            <v>2.2 ทุติยภูมิระดับกลาง</v>
          </cell>
        </row>
        <row r="755">
          <cell r="A755" t="str">
            <v>17</v>
          </cell>
          <cell r="B755" t="str">
            <v>21002</v>
          </cell>
          <cell r="C755" t="str">
            <v>กระทรวงสาธารณสุข สำนักงานปลัดกระทรวงสาธารณสุข</v>
          </cell>
          <cell r="D755" t="str">
            <v>001116200</v>
          </cell>
          <cell r="E755" t="str">
            <v>11162</v>
          </cell>
          <cell r="F755" t="str">
            <v>รพช.บ้านโคก</v>
          </cell>
          <cell r="G755" t="str">
            <v>โรงพยาบาลชุมชนบ้านโคก</v>
          </cell>
          <cell r="H755" t="str">
            <v>53060203</v>
          </cell>
          <cell r="I755">
            <v>53</v>
          </cell>
          <cell r="J755" t="str">
            <v>จังหวัดอุตรดิตถ์</v>
          </cell>
          <cell r="K755">
            <v>5306</v>
          </cell>
          <cell r="L755" t="str">
            <v>บ้านโคก</v>
          </cell>
          <cell r="M755">
            <v>530602</v>
          </cell>
          <cell r="N755" t="str">
            <v>บ้านโคก</v>
          </cell>
          <cell r="O755" t="str">
            <v>เหนือ</v>
          </cell>
          <cell r="P755" t="str">
            <v>07</v>
          </cell>
          <cell r="Q755" t="str">
            <v>โรงพยาบาลชุมชน</v>
          </cell>
          <cell r="R755">
            <v>5</v>
          </cell>
          <cell r="S755">
            <v>30</v>
          </cell>
          <cell r="T755" t="str">
            <v>30</v>
          </cell>
          <cell r="U755" t="str">
            <v>22</v>
          </cell>
          <cell r="V755" t="str">
            <v>2.2 ทุติยภูมิระดับกลาง</v>
          </cell>
        </row>
        <row r="756">
          <cell r="A756" t="str">
            <v>17</v>
          </cell>
          <cell r="B756" t="str">
            <v>21002</v>
          </cell>
          <cell r="C756" t="str">
            <v>กระทรวงสาธารณสุข สำนักงานปลัดกระทรวงสาธารณสุข</v>
          </cell>
          <cell r="D756" t="str">
            <v>001116300</v>
          </cell>
          <cell r="E756" t="str">
            <v>11163</v>
          </cell>
          <cell r="F756" t="str">
            <v>รพช.พิชัย</v>
          </cell>
          <cell r="G756" t="str">
            <v>โรงพยาบาลชุมชนพิชัย</v>
          </cell>
          <cell r="H756" t="str">
            <v>53070101</v>
          </cell>
          <cell r="I756">
            <v>53</v>
          </cell>
          <cell r="J756" t="str">
            <v>จังหวัดอุตรดิตถ์</v>
          </cell>
          <cell r="K756">
            <v>5307</v>
          </cell>
          <cell r="L756" t="str">
            <v>พิชัย</v>
          </cell>
          <cell r="M756">
            <v>530701</v>
          </cell>
          <cell r="N756" t="str">
            <v>ในเมือง</v>
          </cell>
          <cell r="O756" t="str">
            <v>เหนือ</v>
          </cell>
          <cell r="P756" t="str">
            <v>07</v>
          </cell>
          <cell r="Q756" t="str">
            <v>โรงพยาบาลชุมชน</v>
          </cell>
          <cell r="R756">
            <v>4</v>
          </cell>
          <cell r="S756">
            <v>60</v>
          </cell>
          <cell r="T756" t="str">
            <v>60</v>
          </cell>
          <cell r="U756" t="str">
            <v>22</v>
          </cell>
          <cell r="V756" t="str">
            <v>2.2 ทุติยภูมิระดับกลาง</v>
          </cell>
        </row>
        <row r="757">
          <cell r="A757" t="str">
            <v>17</v>
          </cell>
          <cell r="B757" t="str">
            <v>21002</v>
          </cell>
          <cell r="C757" t="str">
            <v>กระทรวงสาธารณสุข สำนักงานปลัดกระทรวงสาธารณสุข</v>
          </cell>
          <cell r="D757" t="str">
            <v>001116400</v>
          </cell>
          <cell r="E757" t="str">
            <v>11164</v>
          </cell>
          <cell r="F757" t="str">
            <v>รพช.ลับแล</v>
          </cell>
          <cell r="G757" t="str">
            <v>โรงพยาบาลชุมชนลับแล</v>
          </cell>
          <cell r="H757" t="str">
            <v>53080501</v>
          </cell>
          <cell r="I757">
            <v>53</v>
          </cell>
          <cell r="J757" t="str">
            <v>จังหวัดอุตรดิตถ์</v>
          </cell>
          <cell r="K757">
            <v>5308</v>
          </cell>
          <cell r="L757" t="str">
            <v>ลับแล</v>
          </cell>
          <cell r="M757">
            <v>530805</v>
          </cell>
          <cell r="N757" t="str">
            <v>ชัยจุมพล</v>
          </cell>
          <cell r="O757" t="str">
            <v>เหนือ</v>
          </cell>
          <cell r="P757" t="str">
            <v>07</v>
          </cell>
          <cell r="Q757" t="str">
            <v>โรงพยาบาลชุมชน</v>
          </cell>
          <cell r="R757">
            <v>5</v>
          </cell>
          <cell r="S757">
            <v>30</v>
          </cell>
          <cell r="T757" t="str">
            <v>30</v>
          </cell>
          <cell r="U757" t="str">
            <v>22</v>
          </cell>
          <cell r="V757" t="str">
            <v>2.2 ทุติยภูมิระดับกลาง</v>
          </cell>
        </row>
        <row r="758">
          <cell r="A758" t="str">
            <v>17</v>
          </cell>
          <cell r="B758" t="str">
            <v>21002</v>
          </cell>
          <cell r="C758" t="str">
            <v>กระทรวงสาธารณสุข สำนักงานปลัดกระทรวงสาธารณสุข</v>
          </cell>
          <cell r="D758" t="str">
            <v>001116500</v>
          </cell>
          <cell r="E758" t="str">
            <v>11165</v>
          </cell>
          <cell r="F758" t="str">
            <v>รพช.ทองแสนขัน</v>
          </cell>
          <cell r="G758" t="str">
            <v>โรงพยาบาลชุมชนทองแสนขัน</v>
          </cell>
          <cell r="H758" t="str">
            <v>53090209</v>
          </cell>
          <cell r="I758">
            <v>53</v>
          </cell>
          <cell r="J758" t="str">
            <v>จังหวัดอุตรดิตถ์</v>
          </cell>
          <cell r="K758">
            <v>5309</v>
          </cell>
          <cell r="L758" t="str">
            <v>ทองแสนขัน</v>
          </cell>
          <cell r="M758">
            <v>530902</v>
          </cell>
          <cell r="N758" t="str">
            <v>บ่อทอง</v>
          </cell>
          <cell r="O758" t="str">
            <v>เหนือ</v>
          </cell>
          <cell r="P758" t="str">
            <v>07</v>
          </cell>
          <cell r="Q758" t="str">
            <v>โรงพยาบาลชุมชน</v>
          </cell>
          <cell r="R758">
            <v>5</v>
          </cell>
          <cell r="S758">
            <v>30</v>
          </cell>
          <cell r="T758" t="str">
            <v>30</v>
          </cell>
          <cell r="U758" t="str">
            <v>22</v>
          </cell>
          <cell r="V758" t="str">
            <v>2.2 ทุติยภูมิระดับกลาง</v>
          </cell>
        </row>
        <row r="759">
          <cell r="A759" t="str">
            <v>17</v>
          </cell>
          <cell r="B759" t="str">
            <v>21002</v>
          </cell>
          <cell r="C759" t="str">
            <v>กระทรวงสาธารณสุข สำนักงานปลัดกระทรวงสาธารณสุข</v>
          </cell>
          <cell r="D759" t="str">
            <v>001072200</v>
          </cell>
          <cell r="E759" t="str">
            <v>10722</v>
          </cell>
          <cell r="F759" t="str">
            <v>รพท.สมเด็จพระเจ้าตากสินมหาราช</v>
          </cell>
          <cell r="G759" t="str">
            <v>โรงพยาบาลทั่วไปสมเด็จพระเจ้าตากสินมหาราช</v>
          </cell>
          <cell r="H759" t="str">
            <v>63010100</v>
          </cell>
          <cell r="I759">
            <v>63</v>
          </cell>
          <cell r="J759" t="str">
            <v>จังหวัดตาก</v>
          </cell>
          <cell r="K759">
            <v>6301</v>
          </cell>
          <cell r="L759" t="str">
            <v>เมืองตาก</v>
          </cell>
          <cell r="M759">
            <v>630101</v>
          </cell>
          <cell r="N759" t="str">
            <v>ระแหง</v>
          </cell>
          <cell r="O759" t="str">
            <v>เหนือ</v>
          </cell>
          <cell r="P759" t="str">
            <v>06</v>
          </cell>
          <cell r="Q759" t="str">
            <v>โรงพยาบาลทั่วไป</v>
          </cell>
          <cell r="R759">
            <v>2</v>
          </cell>
          <cell r="S759">
            <v>410</v>
          </cell>
          <cell r="T759" t="str">
            <v>320</v>
          </cell>
          <cell r="U759" t="str">
            <v>23</v>
          </cell>
          <cell r="V759" t="str">
            <v>2.3 ทุติยภูมิระดับสูง</v>
          </cell>
        </row>
        <row r="760">
          <cell r="A760" t="str">
            <v>17</v>
          </cell>
          <cell r="B760" t="str">
            <v>21002</v>
          </cell>
          <cell r="C760" t="str">
            <v>กระทรวงสาธารณสุข สำนักงานปลัดกระทรวงสาธารณสุข</v>
          </cell>
          <cell r="D760" t="str">
            <v>001072300</v>
          </cell>
          <cell r="E760" t="str">
            <v>10723</v>
          </cell>
          <cell r="F760" t="str">
            <v>รพท.แม่สอด</v>
          </cell>
          <cell r="G760" t="str">
            <v>โรงพยาบาลทั่วไปแม่สอด</v>
          </cell>
          <cell r="H760" t="str">
            <v>63060100</v>
          </cell>
          <cell r="I760">
            <v>63</v>
          </cell>
          <cell r="J760" t="str">
            <v>จังหวัดตาก</v>
          </cell>
          <cell r="K760">
            <v>6306</v>
          </cell>
          <cell r="L760" t="str">
            <v>แม่สอด</v>
          </cell>
          <cell r="M760">
            <v>630601</v>
          </cell>
          <cell r="N760" t="str">
            <v>แม่สอด</v>
          </cell>
          <cell r="O760" t="str">
            <v>เหนือ</v>
          </cell>
          <cell r="P760" t="str">
            <v>06</v>
          </cell>
          <cell r="Q760" t="str">
            <v>โรงพยาบาลทั่วไป</v>
          </cell>
          <cell r="R760">
            <v>2</v>
          </cell>
          <cell r="S760">
            <v>406</v>
          </cell>
          <cell r="T760" t="str">
            <v>310</v>
          </cell>
          <cell r="U760" t="str">
            <v>23</v>
          </cell>
          <cell r="V760" t="str">
            <v>2.3 ทุติยภูมิระดับสูง</v>
          </cell>
        </row>
        <row r="761">
          <cell r="A761" t="str">
            <v>17</v>
          </cell>
          <cell r="B761" t="str">
            <v>21002</v>
          </cell>
          <cell r="C761" t="str">
            <v>กระทรวงสาธารณสุข สำนักงานปลัดกระทรวงสาธารณสุข</v>
          </cell>
          <cell r="D761" t="str">
            <v>001123800</v>
          </cell>
          <cell r="E761" t="str">
            <v>11238</v>
          </cell>
          <cell r="F761" t="str">
            <v>รพช.บ้านตาก</v>
          </cell>
          <cell r="G761" t="str">
            <v>โรงพยาบาลชุมชนบ้านตาก</v>
          </cell>
          <cell r="H761" t="str">
            <v>63020107</v>
          </cell>
          <cell r="I761">
            <v>63</v>
          </cell>
          <cell r="J761" t="str">
            <v>จังหวัดตาก</v>
          </cell>
          <cell r="K761">
            <v>6302</v>
          </cell>
          <cell r="L761" t="str">
            <v>บ้านตาก</v>
          </cell>
          <cell r="M761">
            <v>630201</v>
          </cell>
          <cell r="N761" t="str">
            <v>ตากออก</v>
          </cell>
          <cell r="O761" t="str">
            <v>เหนือ</v>
          </cell>
          <cell r="P761" t="str">
            <v>07</v>
          </cell>
          <cell r="Q761" t="str">
            <v>โรงพยาบาลชุมชน</v>
          </cell>
          <cell r="R761">
            <v>4</v>
          </cell>
          <cell r="S761">
            <v>70</v>
          </cell>
          <cell r="T761" t="str">
            <v>60</v>
          </cell>
          <cell r="U761" t="str">
            <v>21</v>
          </cell>
          <cell r="V761" t="str">
            <v>2.1 ทุติยภูมิระดับต้น</v>
          </cell>
        </row>
        <row r="762">
          <cell r="A762" t="str">
            <v>17</v>
          </cell>
          <cell r="B762" t="str">
            <v>21002</v>
          </cell>
          <cell r="C762" t="str">
            <v>กระทรวงสาธารณสุข สำนักงานปลัดกระทรวงสาธารณสุข</v>
          </cell>
          <cell r="D762" t="str">
            <v>001123900</v>
          </cell>
          <cell r="E762" t="str">
            <v>11239</v>
          </cell>
          <cell r="F762" t="str">
            <v>รพช.สามเงา</v>
          </cell>
          <cell r="G762" t="str">
            <v>โรงพยาบาลชุมชนสามเงา</v>
          </cell>
          <cell r="H762" t="str">
            <v>63030104</v>
          </cell>
          <cell r="I762">
            <v>63</v>
          </cell>
          <cell r="J762" t="str">
            <v>จังหวัดตาก</v>
          </cell>
          <cell r="K762">
            <v>6303</v>
          </cell>
          <cell r="L762" t="str">
            <v>สามเงา</v>
          </cell>
          <cell r="M762">
            <v>630301</v>
          </cell>
          <cell r="N762" t="str">
            <v>สามเงา</v>
          </cell>
          <cell r="O762" t="str">
            <v>เหนือ</v>
          </cell>
          <cell r="P762" t="str">
            <v>07</v>
          </cell>
          <cell r="Q762" t="str">
            <v>โรงพยาบาลชุมชน</v>
          </cell>
          <cell r="R762">
            <v>5</v>
          </cell>
          <cell r="S762">
            <v>41</v>
          </cell>
          <cell r="T762" t="str">
            <v>30</v>
          </cell>
          <cell r="U762" t="str">
            <v>21</v>
          </cell>
          <cell r="V762" t="str">
            <v>2.1 ทุติยภูมิระดับต้น</v>
          </cell>
        </row>
        <row r="763">
          <cell r="A763" t="str">
            <v>17</v>
          </cell>
          <cell r="B763" t="str">
            <v>21002</v>
          </cell>
          <cell r="C763" t="str">
            <v>กระทรวงสาธารณสุข สำนักงานปลัดกระทรวงสาธารณสุข</v>
          </cell>
          <cell r="D763" t="str">
            <v>001124000</v>
          </cell>
          <cell r="E763" t="str">
            <v>11240</v>
          </cell>
          <cell r="F763" t="str">
            <v>รพช.แม่ระมาด</v>
          </cell>
          <cell r="G763" t="str">
            <v>โรงพยาบาลชุมชนแม่ระมาด</v>
          </cell>
          <cell r="H763" t="str">
            <v>63040104</v>
          </cell>
          <cell r="I763">
            <v>63</v>
          </cell>
          <cell r="J763" t="str">
            <v>จังหวัดตาก</v>
          </cell>
          <cell r="K763">
            <v>6304</v>
          </cell>
          <cell r="L763" t="str">
            <v>แม่ระมาด</v>
          </cell>
          <cell r="M763">
            <v>630401</v>
          </cell>
          <cell r="N763" t="str">
            <v>แม่ระมาด</v>
          </cell>
          <cell r="O763" t="str">
            <v>เหนือ</v>
          </cell>
          <cell r="P763" t="str">
            <v>07</v>
          </cell>
          <cell r="Q763" t="str">
            <v>โรงพยาบาลชุมชน</v>
          </cell>
          <cell r="R763">
            <v>4</v>
          </cell>
          <cell r="S763">
            <v>84</v>
          </cell>
          <cell r="T763" t="str">
            <v>60</v>
          </cell>
          <cell r="U763" t="str">
            <v>21</v>
          </cell>
          <cell r="V763" t="str">
            <v>2.1 ทุติยภูมิระดับต้น</v>
          </cell>
        </row>
        <row r="764">
          <cell r="A764" t="str">
            <v>17</v>
          </cell>
          <cell r="B764" t="str">
            <v>21002</v>
          </cell>
          <cell r="C764" t="str">
            <v>กระทรวงสาธารณสุข สำนักงานปลัดกระทรวงสาธารณสุข</v>
          </cell>
          <cell r="D764" t="str">
            <v>001124100</v>
          </cell>
          <cell r="E764" t="str">
            <v>11241</v>
          </cell>
          <cell r="F764" t="str">
            <v>รพช.ท่าสองยาง</v>
          </cell>
          <cell r="G764" t="str">
            <v>โรงพยาบาลชุมชนท่าสองยาง</v>
          </cell>
          <cell r="H764" t="str">
            <v>63050202</v>
          </cell>
          <cell r="I764">
            <v>63</v>
          </cell>
          <cell r="J764" t="str">
            <v>จังหวัดตาก</v>
          </cell>
          <cell r="K764">
            <v>6305</v>
          </cell>
          <cell r="L764" t="str">
            <v>ท่าสองยาง</v>
          </cell>
          <cell r="M764">
            <v>630502</v>
          </cell>
          <cell r="N764" t="str">
            <v>แม่ต้าน</v>
          </cell>
          <cell r="O764" t="str">
            <v>เหนือ</v>
          </cell>
          <cell r="P764" t="str">
            <v>07</v>
          </cell>
          <cell r="Q764" t="str">
            <v>โรงพยาบาลชุมชน</v>
          </cell>
          <cell r="R764">
            <v>4</v>
          </cell>
          <cell r="S764">
            <v>52</v>
          </cell>
          <cell r="T764" t="str">
            <v>30</v>
          </cell>
          <cell r="U764" t="str">
            <v>21</v>
          </cell>
          <cell r="V764" t="str">
            <v>2.1 ทุติยภูมิระดับต้น</v>
          </cell>
        </row>
        <row r="765">
          <cell r="A765" t="str">
            <v>17</v>
          </cell>
          <cell r="B765" t="str">
            <v>21002</v>
          </cell>
          <cell r="C765" t="str">
            <v>กระทรวงสาธารณสุข สำนักงานปลัดกระทรวงสาธารณสุข</v>
          </cell>
          <cell r="D765" t="str">
            <v>001124200</v>
          </cell>
          <cell r="E765" t="str">
            <v>11242</v>
          </cell>
          <cell r="F765" t="str">
            <v>รพช.พบพระ</v>
          </cell>
          <cell r="G765" t="str">
            <v>โรงพยาบาลชุมชนพบพระ</v>
          </cell>
          <cell r="H765" t="str">
            <v>63070102</v>
          </cell>
          <cell r="I765">
            <v>63</v>
          </cell>
          <cell r="J765" t="str">
            <v>จังหวัดตาก</v>
          </cell>
          <cell r="K765">
            <v>6307</v>
          </cell>
          <cell r="L765" t="str">
            <v>พบพระ</v>
          </cell>
          <cell r="M765">
            <v>630701</v>
          </cell>
          <cell r="N765" t="str">
            <v>พบพระ</v>
          </cell>
          <cell r="O765" t="str">
            <v>เหนือ</v>
          </cell>
          <cell r="P765" t="str">
            <v>07</v>
          </cell>
          <cell r="Q765" t="str">
            <v>โรงพยาบาลชุมชน</v>
          </cell>
          <cell r="R765">
            <v>5</v>
          </cell>
          <cell r="S765">
            <v>73</v>
          </cell>
          <cell r="T765" t="str">
            <v>30</v>
          </cell>
          <cell r="U765" t="str">
            <v>21</v>
          </cell>
          <cell r="V765" t="str">
            <v>2.1 ทุติยภูมิระดับต้น</v>
          </cell>
        </row>
        <row r="766">
          <cell r="A766" t="str">
            <v>17</v>
          </cell>
          <cell r="B766" t="str">
            <v>21002</v>
          </cell>
          <cell r="C766" t="str">
            <v>กระทรวงสาธารณสุข สำนักงานปลัดกระทรวงสาธารณสุข</v>
          </cell>
          <cell r="D766" t="str">
            <v>001124300</v>
          </cell>
          <cell r="E766" t="str">
            <v>11243</v>
          </cell>
          <cell r="F766" t="str">
            <v>รพช.อุ้มผาง</v>
          </cell>
          <cell r="G766" t="str">
            <v>โรงพยาบาลชุมชนอุ้มผาง</v>
          </cell>
          <cell r="H766" t="str">
            <v>63080101</v>
          </cell>
          <cell r="I766">
            <v>63</v>
          </cell>
          <cell r="J766" t="str">
            <v>จังหวัดตาก</v>
          </cell>
          <cell r="K766">
            <v>6308</v>
          </cell>
          <cell r="L766" t="str">
            <v>อุ้มผาง</v>
          </cell>
          <cell r="M766">
            <v>630801</v>
          </cell>
          <cell r="N766" t="str">
            <v>อุ้มผาง</v>
          </cell>
          <cell r="O766" t="str">
            <v>เหนือ</v>
          </cell>
          <cell r="P766" t="str">
            <v>07</v>
          </cell>
          <cell r="Q766" t="str">
            <v>โรงพยาบาลชุมชน</v>
          </cell>
          <cell r="R766">
            <v>4</v>
          </cell>
          <cell r="S766">
            <v>80</v>
          </cell>
          <cell r="T766" t="str">
            <v>30</v>
          </cell>
          <cell r="U766" t="str">
            <v>21</v>
          </cell>
          <cell r="V766" t="str">
            <v>2.1 ทุติยภูมิระดับต้น</v>
          </cell>
        </row>
        <row r="767">
          <cell r="A767" t="str">
            <v>17</v>
          </cell>
          <cell r="B767" t="str">
            <v>21002</v>
          </cell>
          <cell r="C767" t="str">
            <v>กระทรวงสาธารณสุข สำนักงานปลัดกระทรวงสาธารณสุข</v>
          </cell>
          <cell r="D767" t="str">
            <v>001072400</v>
          </cell>
          <cell r="E767" t="str">
            <v>10724</v>
          </cell>
          <cell r="F767" t="str">
            <v>รพท.สุโขทัย</v>
          </cell>
          <cell r="G767" t="str">
            <v>โรงพยาบาลทั่วไปสุโขทัย</v>
          </cell>
          <cell r="H767" t="str">
            <v>64010601</v>
          </cell>
          <cell r="I767">
            <v>64</v>
          </cell>
          <cell r="J767" t="str">
            <v>จังหวัดสุโขทัย</v>
          </cell>
          <cell r="K767">
            <v>6401</v>
          </cell>
          <cell r="L767" t="str">
            <v>เมืองสุโขทัย</v>
          </cell>
          <cell r="M767">
            <v>640106</v>
          </cell>
          <cell r="N767" t="str">
            <v>บ้านกล้วย</v>
          </cell>
          <cell r="O767" t="str">
            <v>เหนือ</v>
          </cell>
          <cell r="P767" t="str">
            <v>06</v>
          </cell>
          <cell r="Q767" t="str">
            <v>โรงพยาบาลทั่วไป</v>
          </cell>
          <cell r="R767">
            <v>2</v>
          </cell>
          <cell r="S767">
            <v>320</v>
          </cell>
          <cell r="T767" t="str">
            <v>320</v>
          </cell>
          <cell r="U767" t="str">
            <v>23</v>
          </cell>
          <cell r="V767" t="str">
            <v>2.3 ทุติยภูมิระดับสูง</v>
          </cell>
        </row>
        <row r="768">
          <cell r="A768" t="str">
            <v>17</v>
          </cell>
          <cell r="B768" t="str">
            <v>21002</v>
          </cell>
          <cell r="C768" t="str">
            <v>กระทรวงสาธารณสุข สำนักงานปลัดกระทรวงสาธารณสุข</v>
          </cell>
          <cell r="D768" t="str">
            <v>001072500</v>
          </cell>
          <cell r="E768" t="str">
            <v>10725</v>
          </cell>
          <cell r="F768" t="str">
            <v>รพท.ศรีสังวรสุโขทัย</v>
          </cell>
          <cell r="G768" t="str">
            <v>โรงพยาบาลทั่วไปศรีสังวรสุโขทัย</v>
          </cell>
          <cell r="H768" t="str">
            <v>64060108</v>
          </cell>
          <cell r="I768">
            <v>64</v>
          </cell>
          <cell r="J768" t="str">
            <v>จังหวัดสุโขทัย</v>
          </cell>
          <cell r="K768">
            <v>6406</v>
          </cell>
          <cell r="L768" t="str">
            <v>ศรีสำโรง</v>
          </cell>
          <cell r="M768">
            <v>640601</v>
          </cell>
          <cell r="N768" t="str">
            <v>คลองตาล</v>
          </cell>
          <cell r="O768" t="str">
            <v>เหนือ</v>
          </cell>
          <cell r="P768" t="str">
            <v>06</v>
          </cell>
          <cell r="Q768" t="str">
            <v>โรงพยาบาลทั่วไป</v>
          </cell>
          <cell r="R768">
            <v>2</v>
          </cell>
          <cell r="S768">
            <v>307</v>
          </cell>
          <cell r="T768" t="str">
            <v>307</v>
          </cell>
          <cell r="U768" t="str">
            <v>23</v>
          </cell>
          <cell r="V768" t="str">
            <v>2.3 ทุติยภูมิระดับสูง</v>
          </cell>
        </row>
        <row r="769">
          <cell r="A769" t="str">
            <v>17</v>
          </cell>
          <cell r="B769" t="str">
            <v>21002</v>
          </cell>
          <cell r="C769" t="str">
            <v>กระทรวงสาธารณสุข สำนักงานปลัดกระทรวงสาธารณสุข</v>
          </cell>
          <cell r="D769" t="str">
            <v>001124400</v>
          </cell>
          <cell r="E769" t="str">
            <v>11244</v>
          </cell>
          <cell r="F769" t="str">
            <v>รพช.บ้านด่านลานหอย</v>
          </cell>
          <cell r="G769" t="str">
            <v>โรงพยาบาลชุมชนบ้านด่านลานหอย</v>
          </cell>
          <cell r="H769" t="str">
            <v>64020202</v>
          </cell>
          <cell r="I769">
            <v>64</v>
          </cell>
          <cell r="J769" t="str">
            <v>จังหวัดสุโขทัย</v>
          </cell>
          <cell r="K769">
            <v>6402</v>
          </cell>
          <cell r="L769" t="str">
            <v>บ้านด่านลานหอย</v>
          </cell>
          <cell r="M769">
            <v>640202</v>
          </cell>
          <cell r="N769" t="str">
            <v>บ้านด่าน</v>
          </cell>
          <cell r="O769" t="str">
            <v>เหนือ</v>
          </cell>
          <cell r="P769" t="str">
            <v>07</v>
          </cell>
          <cell r="Q769" t="str">
            <v>โรงพยาบาลชุมชน</v>
          </cell>
          <cell r="R769">
            <v>5</v>
          </cell>
          <cell r="S769">
            <v>30</v>
          </cell>
          <cell r="T769" t="str">
            <v>30</v>
          </cell>
          <cell r="U769" t="str">
            <v>21</v>
          </cell>
          <cell r="V769" t="str">
            <v>2.1 ทุติยภูมิระดับต้น</v>
          </cell>
        </row>
        <row r="770">
          <cell r="A770" t="str">
            <v>17</v>
          </cell>
          <cell r="B770" t="str">
            <v>21002</v>
          </cell>
          <cell r="C770" t="str">
            <v>กระทรวงสาธารณสุข สำนักงานปลัดกระทรวงสาธารณสุข</v>
          </cell>
          <cell r="D770" t="str">
            <v>001124500</v>
          </cell>
          <cell r="E770" t="str">
            <v>11245</v>
          </cell>
          <cell r="F770" t="str">
            <v>รพช.คีรีมาศ</v>
          </cell>
          <cell r="G770" t="str">
            <v>โรงพยาบาลชุมชนคีรีมาศ</v>
          </cell>
          <cell r="H770" t="str">
            <v>64030107</v>
          </cell>
          <cell r="I770">
            <v>64</v>
          </cell>
          <cell r="J770" t="str">
            <v>จังหวัดสุโขทัย</v>
          </cell>
          <cell r="K770">
            <v>6403</v>
          </cell>
          <cell r="L770" t="str">
            <v>คีรีมาศ</v>
          </cell>
          <cell r="M770">
            <v>640301</v>
          </cell>
          <cell r="N770" t="str">
            <v>โตนด</v>
          </cell>
          <cell r="O770" t="str">
            <v>เหนือ</v>
          </cell>
          <cell r="P770" t="str">
            <v>07</v>
          </cell>
          <cell r="Q770" t="str">
            <v>โรงพยาบาลชุมชน</v>
          </cell>
          <cell r="R770">
            <v>5</v>
          </cell>
          <cell r="S770">
            <v>30</v>
          </cell>
          <cell r="T770" t="str">
            <v>30</v>
          </cell>
          <cell r="U770" t="str">
            <v>21</v>
          </cell>
          <cell r="V770" t="str">
            <v>2.1 ทุติยภูมิระดับต้น</v>
          </cell>
        </row>
        <row r="771">
          <cell r="A771" t="str">
            <v>17</v>
          </cell>
          <cell r="B771" t="str">
            <v>21002</v>
          </cell>
          <cell r="C771" t="str">
            <v>กระทรวงสาธารณสุข สำนักงานปลัดกระทรวงสาธารณสุข</v>
          </cell>
          <cell r="D771" t="str">
            <v>001124600</v>
          </cell>
          <cell r="E771" t="str">
            <v>11246</v>
          </cell>
          <cell r="F771" t="str">
            <v>รพช.กงไกรลาศ</v>
          </cell>
          <cell r="G771" t="str">
            <v>โรงพยาบาลชุมชนกงไกรลาศ</v>
          </cell>
          <cell r="H771" t="str">
            <v>64040102</v>
          </cell>
          <cell r="I771">
            <v>64</v>
          </cell>
          <cell r="J771" t="str">
            <v>จังหวัดสุโขทัย</v>
          </cell>
          <cell r="K771">
            <v>6404</v>
          </cell>
          <cell r="L771" t="str">
            <v>กงไกรลาศ</v>
          </cell>
          <cell r="M771">
            <v>640402</v>
          </cell>
          <cell r="N771" t="str">
            <v>บ้านกร่าง</v>
          </cell>
          <cell r="O771" t="str">
            <v>เหนือ</v>
          </cell>
          <cell r="P771" t="str">
            <v>07</v>
          </cell>
          <cell r="Q771" t="str">
            <v>โรงพยาบาลชุมชน</v>
          </cell>
          <cell r="R771">
            <v>5</v>
          </cell>
          <cell r="S771">
            <v>30</v>
          </cell>
          <cell r="T771" t="str">
            <v>30</v>
          </cell>
          <cell r="U771" t="str">
            <v>21</v>
          </cell>
          <cell r="V771" t="str">
            <v>2.1 ทุติยภูมิระดับต้น</v>
          </cell>
        </row>
        <row r="772">
          <cell r="A772" t="str">
            <v>17</v>
          </cell>
          <cell r="B772" t="str">
            <v>21002</v>
          </cell>
          <cell r="C772" t="str">
            <v>กระทรวงสาธารณสุข สำนักงานปลัดกระทรวงสาธารณสุข</v>
          </cell>
          <cell r="D772" t="str">
            <v>001124700</v>
          </cell>
          <cell r="E772" t="str">
            <v>11247</v>
          </cell>
          <cell r="F772" t="str">
            <v>รพช.ศรีสัชนาลัย</v>
          </cell>
          <cell r="G772" t="str">
            <v>โรงพยาบาลชุมชนศรีสัชนาลัย</v>
          </cell>
          <cell r="H772" t="str">
            <v>64050103</v>
          </cell>
          <cell r="I772">
            <v>64</v>
          </cell>
          <cell r="J772" t="str">
            <v>จังหวัดสุโขทัย</v>
          </cell>
          <cell r="K772">
            <v>6405</v>
          </cell>
          <cell r="L772" t="str">
            <v>ศรีสัชนาลัย</v>
          </cell>
          <cell r="M772">
            <v>640501</v>
          </cell>
          <cell r="N772" t="str">
            <v>หาดเสี้ยว</v>
          </cell>
          <cell r="O772" t="str">
            <v>เหนือ</v>
          </cell>
          <cell r="P772" t="str">
            <v>07</v>
          </cell>
          <cell r="Q772" t="str">
            <v>โรงพยาบาลชุมชน</v>
          </cell>
          <cell r="R772">
            <v>4</v>
          </cell>
          <cell r="S772">
            <v>60</v>
          </cell>
          <cell r="T772" t="str">
            <v>60</v>
          </cell>
          <cell r="U772" t="str">
            <v>21</v>
          </cell>
          <cell r="V772" t="str">
            <v>2.1 ทุติยภูมิระดับต้น</v>
          </cell>
        </row>
        <row r="773">
          <cell r="A773" t="str">
            <v>17</v>
          </cell>
          <cell r="B773" t="str">
            <v>21002</v>
          </cell>
          <cell r="C773" t="str">
            <v>กระทรวงสาธารณสุข สำนักงานปลัดกระทรวงสาธารณสุข</v>
          </cell>
          <cell r="D773" t="str">
            <v>001124800</v>
          </cell>
          <cell r="E773" t="str">
            <v>11248</v>
          </cell>
          <cell r="F773" t="str">
            <v>รพช.สวรรคโลก</v>
          </cell>
          <cell r="G773" t="str">
            <v>โรงพยาบาลชุมชนสวรรคโลก</v>
          </cell>
          <cell r="H773" t="str">
            <v>64070104</v>
          </cell>
          <cell r="I773">
            <v>64</v>
          </cell>
          <cell r="J773" t="str">
            <v>จังหวัดสุโขทัย</v>
          </cell>
          <cell r="K773">
            <v>6407</v>
          </cell>
          <cell r="L773" t="str">
            <v>สวรรคโลก</v>
          </cell>
          <cell r="M773">
            <v>640702</v>
          </cell>
          <cell r="N773" t="str">
            <v>ในเมือง</v>
          </cell>
          <cell r="O773" t="str">
            <v>เหนือ</v>
          </cell>
          <cell r="P773" t="str">
            <v>07</v>
          </cell>
          <cell r="Q773" t="str">
            <v>โรงพยาบาลชุมชน</v>
          </cell>
          <cell r="R773">
            <v>4</v>
          </cell>
          <cell r="S773">
            <v>120</v>
          </cell>
          <cell r="T773" t="str">
            <v>120</v>
          </cell>
          <cell r="U773" t="str">
            <v>21</v>
          </cell>
          <cell r="V773" t="str">
            <v>2.1 ทุติยภูมิระดับต้น</v>
          </cell>
        </row>
        <row r="774">
          <cell r="A774" t="str">
            <v>17</v>
          </cell>
          <cell r="B774" t="str">
            <v>21002</v>
          </cell>
          <cell r="C774" t="str">
            <v>กระทรวงสาธารณสุข สำนักงานปลัดกระทรวงสาธารณสุข</v>
          </cell>
          <cell r="D774" t="str">
            <v>001124900</v>
          </cell>
          <cell r="E774" t="str">
            <v>11249</v>
          </cell>
          <cell r="F774" t="str">
            <v>รพช.ศรีนคร</v>
          </cell>
          <cell r="G774" t="str">
            <v>โรงพยาบาลชุมชนศรีนคร</v>
          </cell>
          <cell r="H774" t="str">
            <v>64080103</v>
          </cell>
          <cell r="I774">
            <v>64</v>
          </cell>
          <cell r="J774" t="str">
            <v>จังหวัดสุโขทัย</v>
          </cell>
          <cell r="K774">
            <v>6408</v>
          </cell>
          <cell r="L774" t="str">
            <v>ศรีนคร</v>
          </cell>
          <cell r="M774">
            <v>640801</v>
          </cell>
          <cell r="N774" t="str">
            <v>ศรีนคร</v>
          </cell>
          <cell r="O774" t="str">
            <v>เหนือ</v>
          </cell>
          <cell r="P774" t="str">
            <v>07</v>
          </cell>
          <cell r="Q774" t="str">
            <v>โรงพยาบาลชุมชน</v>
          </cell>
          <cell r="R774">
            <v>5</v>
          </cell>
          <cell r="S774">
            <v>30</v>
          </cell>
          <cell r="T774" t="str">
            <v>30</v>
          </cell>
          <cell r="U774" t="str">
            <v>21</v>
          </cell>
          <cell r="V774" t="str">
            <v>2.1 ทุติยภูมิระดับต้น</v>
          </cell>
        </row>
        <row r="775">
          <cell r="A775" t="str">
            <v>17</v>
          </cell>
          <cell r="B775" t="str">
            <v>21002</v>
          </cell>
          <cell r="C775" t="str">
            <v>กระทรวงสาธารณสุข สำนักงานปลัดกระทรวงสาธารณสุข</v>
          </cell>
          <cell r="D775" t="str">
            <v>001125000</v>
          </cell>
          <cell r="E775" t="str">
            <v>11250</v>
          </cell>
          <cell r="F775" t="str">
            <v>รพช.ทุ่งเสลี่ยม</v>
          </cell>
          <cell r="G775" t="str">
            <v>โรงพยาบาลชุมชนทุ่งเสลี่ยม</v>
          </cell>
          <cell r="H775" t="str">
            <v>64090308</v>
          </cell>
          <cell r="I775">
            <v>64</v>
          </cell>
          <cell r="J775" t="str">
            <v>จังหวัดสุโขทัย</v>
          </cell>
          <cell r="K775">
            <v>6409</v>
          </cell>
          <cell r="L775" t="str">
            <v>ทุ่งเสลี่ยม</v>
          </cell>
          <cell r="M775">
            <v>640903</v>
          </cell>
          <cell r="N775" t="str">
            <v>ทุ่งเสลี่ยม</v>
          </cell>
          <cell r="O775" t="str">
            <v>เหนือ</v>
          </cell>
          <cell r="P775" t="str">
            <v>07</v>
          </cell>
          <cell r="Q775" t="str">
            <v>โรงพยาบาลชุมชน</v>
          </cell>
          <cell r="R775">
            <v>5</v>
          </cell>
          <cell r="S775">
            <v>30</v>
          </cell>
          <cell r="T775" t="str">
            <v>30</v>
          </cell>
          <cell r="U775" t="str">
            <v>21</v>
          </cell>
          <cell r="V775" t="str">
            <v>2.1 ทุติยภูมิระดับต้น</v>
          </cell>
        </row>
        <row r="776">
          <cell r="A776" t="str">
            <v>17</v>
          </cell>
          <cell r="B776" t="str">
            <v>21002</v>
          </cell>
          <cell r="C776" t="str">
            <v>กระทรวงสาธารณสุข สำนักงานปลัดกระทรวงสาธารณสุข</v>
          </cell>
          <cell r="D776" t="str">
            <v>001067600</v>
          </cell>
          <cell r="E776" t="str">
            <v>10676</v>
          </cell>
          <cell r="F776" t="str">
            <v>รพศ.พุทธชินราช</v>
          </cell>
          <cell r="G776" t="str">
            <v>โรงพยาบาลศูนย์พุทธชินราช</v>
          </cell>
          <cell r="H776" t="str">
            <v>65010100</v>
          </cell>
          <cell r="I776">
            <v>65</v>
          </cell>
          <cell r="J776" t="str">
            <v>จังหวัดพิษณุโลก</v>
          </cell>
          <cell r="K776">
            <v>6501</v>
          </cell>
          <cell r="L776" t="str">
            <v>เมืองพิษณุโลก</v>
          </cell>
          <cell r="M776">
            <v>650101</v>
          </cell>
          <cell r="N776" t="str">
            <v>ในเมือง</v>
          </cell>
          <cell r="O776" t="str">
            <v>เหนือ</v>
          </cell>
          <cell r="P776" t="str">
            <v>05</v>
          </cell>
          <cell r="Q776" t="str">
            <v>โรงพยาบาลศูนย์</v>
          </cell>
          <cell r="R776">
            <v>1</v>
          </cell>
          <cell r="S776">
            <v>905</v>
          </cell>
          <cell r="T776" t="str">
            <v>878</v>
          </cell>
          <cell r="U776" t="str">
            <v>31</v>
          </cell>
          <cell r="V776" t="str">
            <v>3.1 ตติยภูมิ</v>
          </cell>
        </row>
        <row r="777">
          <cell r="A777" t="str">
            <v>17</v>
          </cell>
          <cell r="B777" t="str">
            <v>21002</v>
          </cell>
          <cell r="C777" t="str">
            <v>กระทรวงสาธารณสุข สำนักงานปลัดกระทรวงสาธารณสุข</v>
          </cell>
          <cell r="D777" t="str">
            <v>001125100</v>
          </cell>
          <cell r="E777" t="str">
            <v>11251</v>
          </cell>
          <cell r="F777" t="str">
            <v>รพช.ชาติตระการ</v>
          </cell>
          <cell r="G777" t="str">
            <v>โรงพยาบาลชุมชนชาติตระการ</v>
          </cell>
          <cell r="H777" t="str">
            <v>65030105</v>
          </cell>
          <cell r="I777">
            <v>65</v>
          </cell>
          <cell r="J777" t="str">
            <v>จังหวัดพิษณุโลก</v>
          </cell>
          <cell r="K777">
            <v>6503</v>
          </cell>
          <cell r="L777" t="str">
            <v>ชาติตระการ</v>
          </cell>
          <cell r="M777">
            <v>650301</v>
          </cell>
          <cell r="N777" t="str">
            <v>ป่าแดง</v>
          </cell>
          <cell r="O777" t="str">
            <v>เหนือ</v>
          </cell>
          <cell r="P777" t="str">
            <v>07</v>
          </cell>
          <cell r="Q777" t="str">
            <v>โรงพยาบาลชุมชน</v>
          </cell>
          <cell r="R777">
            <v>5</v>
          </cell>
          <cell r="S777">
            <v>30</v>
          </cell>
          <cell r="T777" t="str">
            <v>30</v>
          </cell>
          <cell r="U777" t="str">
            <v>21</v>
          </cell>
          <cell r="V777" t="str">
            <v>2.1 ทุติยภูมิระดับต้น</v>
          </cell>
        </row>
        <row r="778">
          <cell r="A778" t="str">
            <v>17</v>
          </cell>
          <cell r="B778" t="str">
            <v>21002</v>
          </cell>
          <cell r="C778" t="str">
            <v>กระทรวงสาธารณสุข สำนักงานปลัดกระทรวงสาธารณสุข</v>
          </cell>
          <cell r="D778" t="str">
            <v>001125200</v>
          </cell>
          <cell r="E778" t="str">
            <v>11252</v>
          </cell>
          <cell r="F778" t="str">
            <v>รพช.บางระกำ</v>
          </cell>
          <cell r="G778" t="str">
            <v>โรงพยาบาลชุมชนบางระกำ</v>
          </cell>
          <cell r="H778" t="str">
            <v>65040107</v>
          </cell>
          <cell r="I778">
            <v>65</v>
          </cell>
          <cell r="J778" t="str">
            <v>จังหวัดพิษณุโลก</v>
          </cell>
          <cell r="K778">
            <v>6504</v>
          </cell>
          <cell r="L778" t="str">
            <v>บางระกำ</v>
          </cell>
          <cell r="M778">
            <v>650401</v>
          </cell>
          <cell r="N778" t="str">
            <v>บางระกำ</v>
          </cell>
          <cell r="O778" t="str">
            <v>เหนือ</v>
          </cell>
          <cell r="P778" t="str">
            <v>07</v>
          </cell>
          <cell r="Q778" t="str">
            <v>โรงพยาบาลชุมชน</v>
          </cell>
          <cell r="R778">
            <v>5</v>
          </cell>
          <cell r="S778">
            <v>30</v>
          </cell>
          <cell r="T778" t="str">
            <v>30</v>
          </cell>
          <cell r="U778" t="str">
            <v>21</v>
          </cell>
          <cell r="V778" t="str">
            <v>2.1 ทุติยภูมิระดับต้น</v>
          </cell>
        </row>
        <row r="779">
          <cell r="A779" t="str">
            <v>17</v>
          </cell>
          <cell r="B779" t="str">
            <v>21002</v>
          </cell>
          <cell r="C779" t="str">
            <v>กระทรวงสาธารณสุข สำนักงานปลัดกระทรวงสาธารณสุข</v>
          </cell>
          <cell r="D779" t="str">
            <v>001125300</v>
          </cell>
          <cell r="E779" t="str">
            <v>11253</v>
          </cell>
          <cell r="F779" t="str">
            <v>รพช.บางกระทุ่ม</v>
          </cell>
          <cell r="G779" t="str">
            <v>โรงพยาบาลชุมชนบางกระทุ่ม</v>
          </cell>
          <cell r="H779" t="str">
            <v>65050611</v>
          </cell>
          <cell r="I779">
            <v>65</v>
          </cell>
          <cell r="J779" t="str">
            <v>จังหวัดพิษณุโลก</v>
          </cell>
          <cell r="K779">
            <v>6505</v>
          </cell>
          <cell r="L779" t="str">
            <v>บางกระทุ่ม</v>
          </cell>
          <cell r="M779">
            <v>650506</v>
          </cell>
          <cell r="N779" t="str">
            <v>ไผ่ล้อม</v>
          </cell>
          <cell r="O779" t="str">
            <v>เหนือ</v>
          </cell>
          <cell r="P779" t="str">
            <v>07</v>
          </cell>
          <cell r="Q779" t="str">
            <v>โรงพยาบาลชุมชน</v>
          </cell>
          <cell r="R779">
            <v>5</v>
          </cell>
          <cell r="S779">
            <v>30</v>
          </cell>
          <cell r="T779" t="str">
            <v>30</v>
          </cell>
          <cell r="U779" t="str">
            <v>21</v>
          </cell>
          <cell r="V779" t="str">
            <v>2.1 ทุติยภูมิระดับต้น</v>
          </cell>
        </row>
        <row r="780">
          <cell r="A780" t="str">
            <v>17</v>
          </cell>
          <cell r="B780" t="str">
            <v>21002</v>
          </cell>
          <cell r="C780" t="str">
            <v>กระทรวงสาธารณสุข สำนักงานปลัดกระทรวงสาธารณสุข</v>
          </cell>
          <cell r="D780" t="str">
            <v>001125400</v>
          </cell>
          <cell r="E780" t="str">
            <v>11254</v>
          </cell>
          <cell r="F780" t="str">
            <v>รพช.พรหมพิราม</v>
          </cell>
          <cell r="G780" t="str">
            <v>โรงพยาบาลชุมชนพรหมพิราม</v>
          </cell>
          <cell r="H780" t="str">
            <v>65060101</v>
          </cell>
          <cell r="I780">
            <v>65</v>
          </cell>
          <cell r="J780" t="str">
            <v>จังหวัดพิษณุโลก</v>
          </cell>
          <cell r="K780">
            <v>6506</v>
          </cell>
          <cell r="L780" t="str">
            <v>พรหมพิราม</v>
          </cell>
          <cell r="M780">
            <v>650601</v>
          </cell>
          <cell r="N780" t="str">
            <v>พรหมพิราม</v>
          </cell>
          <cell r="O780" t="str">
            <v>เหนือ</v>
          </cell>
          <cell r="P780" t="str">
            <v>07</v>
          </cell>
          <cell r="Q780" t="str">
            <v>โรงพยาบาลชุมชน</v>
          </cell>
          <cell r="R780">
            <v>5</v>
          </cell>
          <cell r="S780">
            <v>30</v>
          </cell>
          <cell r="T780" t="str">
            <v>30</v>
          </cell>
          <cell r="U780" t="str">
            <v>21</v>
          </cell>
          <cell r="V780" t="str">
            <v>2.1 ทุติยภูมิระดับต้น</v>
          </cell>
        </row>
        <row r="781">
          <cell r="A781" t="str">
            <v>17</v>
          </cell>
          <cell r="B781" t="str">
            <v>21002</v>
          </cell>
          <cell r="C781" t="str">
            <v>กระทรวงสาธารณสุข สำนักงานปลัดกระทรวงสาธารณสุข</v>
          </cell>
          <cell r="D781" t="str">
            <v>001125500</v>
          </cell>
          <cell r="E781" t="str">
            <v>11255</v>
          </cell>
          <cell r="F781" t="str">
            <v>รพช.วัดโบสถ์</v>
          </cell>
          <cell r="G781" t="str">
            <v>โรงพยาบาลชุมชนวัดโบสถ์</v>
          </cell>
          <cell r="H781" t="str">
            <v>65070101</v>
          </cell>
          <cell r="I781">
            <v>65</v>
          </cell>
          <cell r="J781" t="str">
            <v>จังหวัดพิษณุโลก</v>
          </cell>
          <cell r="K781">
            <v>6507</v>
          </cell>
          <cell r="L781" t="str">
            <v>วัดโบสถ์</v>
          </cell>
          <cell r="M781">
            <v>650701</v>
          </cell>
          <cell r="N781" t="str">
            <v>วัดโบสถ์</v>
          </cell>
          <cell r="O781" t="str">
            <v>เหนือ</v>
          </cell>
          <cell r="P781" t="str">
            <v>07</v>
          </cell>
          <cell r="Q781" t="str">
            <v>โรงพยาบาลชุมชน</v>
          </cell>
          <cell r="R781">
            <v>5</v>
          </cell>
          <cell r="S781">
            <v>30</v>
          </cell>
          <cell r="T781" t="str">
            <v>30</v>
          </cell>
          <cell r="U781" t="str">
            <v>21</v>
          </cell>
          <cell r="V781" t="str">
            <v>2.1 ทุติยภูมิระดับต้น</v>
          </cell>
        </row>
        <row r="782">
          <cell r="A782" t="str">
            <v>17</v>
          </cell>
          <cell r="B782" t="str">
            <v>21002</v>
          </cell>
          <cell r="C782" t="str">
            <v>กระทรวงสาธารณสุข สำนักงานปลัดกระทรวงสาธารณสุข</v>
          </cell>
          <cell r="D782" t="str">
            <v>001125600</v>
          </cell>
          <cell r="E782" t="str">
            <v>11256</v>
          </cell>
          <cell r="F782" t="str">
            <v>รพช.วังทอง</v>
          </cell>
          <cell r="G782" t="str">
            <v>โรงพยาบาลชุมชนวังทอง</v>
          </cell>
          <cell r="H782" t="str">
            <v>65080105</v>
          </cell>
          <cell r="I782">
            <v>65</v>
          </cell>
          <cell r="J782" t="str">
            <v>จังหวัดพิษณุโลก</v>
          </cell>
          <cell r="K782">
            <v>6508</v>
          </cell>
          <cell r="L782" t="str">
            <v>วังทอง</v>
          </cell>
          <cell r="M782">
            <v>650801</v>
          </cell>
          <cell r="N782" t="str">
            <v>วังทอง</v>
          </cell>
          <cell r="O782" t="str">
            <v>เหนือ</v>
          </cell>
          <cell r="P782" t="str">
            <v>07</v>
          </cell>
          <cell r="Q782" t="str">
            <v>โรงพยาบาลชุมชน</v>
          </cell>
          <cell r="R782">
            <v>5</v>
          </cell>
          <cell r="S782">
            <v>30</v>
          </cell>
          <cell r="T782" t="str">
            <v>30</v>
          </cell>
          <cell r="U782" t="str">
            <v>21</v>
          </cell>
          <cell r="V782" t="str">
            <v>2.1 ทุติยภูมิระดับต้น</v>
          </cell>
        </row>
        <row r="783">
          <cell r="A783" t="str">
            <v>17</v>
          </cell>
          <cell r="B783" t="str">
            <v>21002</v>
          </cell>
          <cell r="C783" t="str">
            <v>กระทรวงสาธารณสุข สำนักงานปลัดกระทรวงสาธารณสุข</v>
          </cell>
          <cell r="D783" t="str">
            <v>001125700</v>
          </cell>
          <cell r="E783" t="str">
            <v>11257</v>
          </cell>
          <cell r="F783" t="str">
            <v>รพช.เนินมะปราง</v>
          </cell>
          <cell r="G783" t="str">
            <v>โรงพยาบาลชุมชนเนินมะปราง</v>
          </cell>
          <cell r="H783" t="str">
            <v>65090602</v>
          </cell>
          <cell r="I783">
            <v>65</v>
          </cell>
          <cell r="J783" t="str">
            <v>จังหวัดพิษณุโลก</v>
          </cell>
          <cell r="K783">
            <v>6509</v>
          </cell>
          <cell r="L783" t="str">
            <v>เนินมะปราง</v>
          </cell>
          <cell r="M783">
            <v>650906</v>
          </cell>
          <cell r="N783" t="str">
            <v>เนินมะปราง</v>
          </cell>
          <cell r="O783" t="str">
            <v>เหนือ</v>
          </cell>
          <cell r="P783" t="str">
            <v>07</v>
          </cell>
          <cell r="Q783" t="str">
            <v>โรงพยาบาลชุมชน</v>
          </cell>
          <cell r="R783">
            <v>5</v>
          </cell>
          <cell r="S783">
            <v>30</v>
          </cell>
          <cell r="T783" t="str">
            <v>30</v>
          </cell>
          <cell r="U783" t="str">
            <v>21</v>
          </cell>
          <cell r="V783" t="str">
            <v>2.1 ทุติยภูมิระดับต้น</v>
          </cell>
        </row>
        <row r="784">
          <cell r="A784" t="str">
            <v>17</v>
          </cell>
          <cell r="B784" t="str">
            <v>21002</v>
          </cell>
          <cell r="C784" t="str">
            <v>กระทรวงสาธารณสุข สำนักงานปลัดกระทรวงสาธารณสุข</v>
          </cell>
          <cell r="D784" t="str">
            <v>001145500</v>
          </cell>
          <cell r="E784" t="str">
            <v>11455</v>
          </cell>
          <cell r="F784" t="str">
            <v>รพร.นครไทย</v>
          </cell>
          <cell r="G784" t="str">
            <v>โรงพยาบาลสมเด็จพระยุพราชนครไทย</v>
          </cell>
          <cell r="H784" t="str">
            <v>65020107</v>
          </cell>
          <cell r="I784">
            <v>65</v>
          </cell>
          <cell r="J784" t="str">
            <v>จังหวัดพิษณุโลก</v>
          </cell>
          <cell r="K784">
            <v>6502</v>
          </cell>
          <cell r="L784" t="str">
            <v>นครไทย</v>
          </cell>
          <cell r="M784">
            <v>650201</v>
          </cell>
          <cell r="N784" t="str">
            <v>นครไทย</v>
          </cell>
          <cell r="O784" t="str">
            <v>เหนือ</v>
          </cell>
          <cell r="P784" t="str">
            <v>07</v>
          </cell>
          <cell r="Q784" t="str">
            <v>โรงพยาบาลชุมชน</v>
          </cell>
          <cell r="R784">
            <v>4</v>
          </cell>
          <cell r="S784">
            <v>60</v>
          </cell>
          <cell r="T784" t="str">
            <v>60</v>
          </cell>
          <cell r="U784" t="str">
            <v>21</v>
          </cell>
          <cell r="V784" t="str">
            <v>2.1 ทุติยภูมิระดับต้น</v>
          </cell>
        </row>
        <row r="785">
          <cell r="A785" t="str">
            <v>17</v>
          </cell>
          <cell r="B785" t="str">
            <v>21002</v>
          </cell>
          <cell r="C785" t="str">
            <v>กระทรวงสาธารณสุข สำนักงานปลัดกระทรวงสาธารณสุข</v>
          </cell>
          <cell r="D785" t="str">
            <v>001072700</v>
          </cell>
          <cell r="E785" t="str">
            <v>10727</v>
          </cell>
          <cell r="F785" t="str">
            <v>รพท.เพชรบูรณ์</v>
          </cell>
          <cell r="G785" t="str">
            <v>โรงพยาบาลทั่วไปเพชรบูรณ์</v>
          </cell>
          <cell r="H785" t="str">
            <v>67010100</v>
          </cell>
          <cell r="I785">
            <v>67</v>
          </cell>
          <cell r="J785" t="str">
            <v>จังหวัดเพชรบูรณ์</v>
          </cell>
          <cell r="K785">
            <v>6701</v>
          </cell>
          <cell r="L785" t="str">
            <v>เมืองเพชรบูรณ์</v>
          </cell>
          <cell r="M785">
            <v>670101</v>
          </cell>
          <cell r="N785" t="str">
            <v>ในเมือง</v>
          </cell>
          <cell r="O785" t="str">
            <v>เหนือ</v>
          </cell>
          <cell r="P785" t="str">
            <v>06</v>
          </cell>
          <cell r="Q785" t="str">
            <v>โรงพยาบาลทั่วไป</v>
          </cell>
          <cell r="R785">
            <v>2</v>
          </cell>
          <cell r="S785">
            <v>509</v>
          </cell>
          <cell r="T785" t="str">
            <v>344</v>
          </cell>
          <cell r="U785" t="str">
            <v>23</v>
          </cell>
          <cell r="V785" t="str">
            <v>2.3 ทุติยภูมิระดับสูง</v>
          </cell>
        </row>
        <row r="786">
          <cell r="A786" t="str">
            <v>17</v>
          </cell>
          <cell r="B786" t="str">
            <v>21002</v>
          </cell>
          <cell r="C786" t="str">
            <v>กระทรวงสาธารณสุข สำนักงานปลัดกระทรวงสาธารณสุข</v>
          </cell>
          <cell r="D786" t="str">
            <v>001126400</v>
          </cell>
          <cell r="E786" t="str">
            <v>11264</v>
          </cell>
          <cell r="F786" t="str">
            <v>รพช.ชนแดน</v>
          </cell>
          <cell r="G786" t="str">
            <v>โรงพยาบาลชุมชนชนแดน</v>
          </cell>
          <cell r="H786" t="str">
            <v>67020107</v>
          </cell>
          <cell r="I786">
            <v>67</v>
          </cell>
          <cell r="J786" t="str">
            <v>จังหวัดเพชรบูรณ์</v>
          </cell>
          <cell r="K786">
            <v>6702</v>
          </cell>
          <cell r="L786" t="str">
            <v>ชนแดน</v>
          </cell>
          <cell r="M786">
            <v>670201</v>
          </cell>
          <cell r="N786" t="str">
            <v>ชนแดน</v>
          </cell>
          <cell r="O786" t="str">
            <v>เหนือ</v>
          </cell>
          <cell r="P786" t="str">
            <v>07</v>
          </cell>
          <cell r="Q786" t="str">
            <v>โรงพยาบาลชุมชน</v>
          </cell>
          <cell r="R786">
            <v>4</v>
          </cell>
          <cell r="S786">
            <v>60</v>
          </cell>
          <cell r="T786" t="str">
            <v>60</v>
          </cell>
          <cell r="U786" t="str">
            <v>21</v>
          </cell>
          <cell r="V786" t="str">
            <v>2.1 ทุติยภูมิระดับต้น</v>
          </cell>
        </row>
        <row r="787">
          <cell r="A787" t="str">
            <v>17</v>
          </cell>
          <cell r="B787" t="str">
            <v>21002</v>
          </cell>
          <cell r="C787" t="str">
            <v>กระทรวงสาธารณสุข สำนักงานปลัดกระทรวงสาธารณสุข</v>
          </cell>
          <cell r="D787" t="str">
            <v>001126500</v>
          </cell>
          <cell r="E787" t="str">
            <v>11265</v>
          </cell>
          <cell r="F787" t="str">
            <v>รพช.หล่มสัก</v>
          </cell>
          <cell r="G787" t="str">
            <v>โรงพยาบาลชุมชนหล่มสัก</v>
          </cell>
          <cell r="H787" t="str">
            <v>67030100</v>
          </cell>
          <cell r="I787">
            <v>67</v>
          </cell>
          <cell r="J787" t="str">
            <v>จังหวัดเพชรบูรณ์</v>
          </cell>
          <cell r="K787">
            <v>6703</v>
          </cell>
          <cell r="L787" t="str">
            <v>หล่มสัก</v>
          </cell>
          <cell r="M787">
            <v>670301</v>
          </cell>
          <cell r="N787" t="str">
            <v>หล่มสัก</v>
          </cell>
          <cell r="O787" t="str">
            <v>เหนือ</v>
          </cell>
          <cell r="P787" t="str">
            <v>07</v>
          </cell>
          <cell r="Q787" t="str">
            <v>โรงพยาบาลชุมชน</v>
          </cell>
          <cell r="R787">
            <v>4</v>
          </cell>
          <cell r="S787">
            <v>90</v>
          </cell>
          <cell r="T787" t="str">
            <v>90</v>
          </cell>
          <cell r="U787" t="str">
            <v>22</v>
          </cell>
          <cell r="V787" t="str">
            <v>2.2 ทุติยภูมิระดับกลาง</v>
          </cell>
        </row>
        <row r="788">
          <cell r="A788" t="str">
            <v>17</v>
          </cell>
          <cell r="B788" t="str">
            <v>21002</v>
          </cell>
          <cell r="C788" t="str">
            <v>กระทรวงสาธารณสุข สำนักงานปลัดกระทรวงสาธารณสุข</v>
          </cell>
          <cell r="D788" t="str">
            <v>001126600</v>
          </cell>
          <cell r="E788" t="str">
            <v>11266</v>
          </cell>
          <cell r="F788" t="str">
            <v>รพช.วิเชียรบุรี</v>
          </cell>
          <cell r="G788" t="str">
            <v>โรงพยาบาลชุมชนวิเชียรบุรี</v>
          </cell>
          <cell r="H788" t="str">
            <v>67050201</v>
          </cell>
          <cell r="I788">
            <v>67</v>
          </cell>
          <cell r="J788" t="str">
            <v>จังหวัดเพชรบูรณ์</v>
          </cell>
          <cell r="K788">
            <v>6705</v>
          </cell>
          <cell r="L788" t="str">
            <v>วิเชียรบุรี</v>
          </cell>
          <cell r="M788">
            <v>670502</v>
          </cell>
          <cell r="N788" t="str">
            <v>สระประดู่</v>
          </cell>
          <cell r="O788" t="str">
            <v>เหนือ</v>
          </cell>
          <cell r="P788" t="str">
            <v>07</v>
          </cell>
          <cell r="Q788" t="str">
            <v>โรงพยาบาลชุมชน</v>
          </cell>
          <cell r="R788">
            <v>4</v>
          </cell>
          <cell r="S788">
            <v>150</v>
          </cell>
          <cell r="T788" t="str">
            <v>90</v>
          </cell>
          <cell r="U788" t="str">
            <v>23</v>
          </cell>
          <cell r="V788" t="str">
            <v>2.3 ทุติยภูมิระดับสูง</v>
          </cell>
        </row>
        <row r="789">
          <cell r="A789" t="str">
            <v>17</v>
          </cell>
          <cell r="B789" t="str">
            <v>21002</v>
          </cell>
          <cell r="C789" t="str">
            <v>กระทรวงสาธารณสุข สำนักงานปลัดกระทรวงสาธารณสุข</v>
          </cell>
          <cell r="D789" t="str">
            <v>001126700</v>
          </cell>
          <cell r="E789" t="str">
            <v>11267</v>
          </cell>
          <cell r="F789" t="str">
            <v>รพช.ศรีเทพ</v>
          </cell>
          <cell r="G789" t="str">
            <v>โรงพยาบาลชุมชนศรีเทพ</v>
          </cell>
          <cell r="H789" t="str">
            <v>67060212</v>
          </cell>
          <cell r="I789">
            <v>67</v>
          </cell>
          <cell r="J789" t="str">
            <v>จังหวัดเพชรบูรณ์</v>
          </cell>
          <cell r="K789">
            <v>6706</v>
          </cell>
          <cell r="L789" t="str">
            <v>ศรีเทพ</v>
          </cell>
          <cell r="M789">
            <v>670602</v>
          </cell>
          <cell r="N789" t="str">
            <v>สระกรวด</v>
          </cell>
          <cell r="O789" t="str">
            <v>เหนือ</v>
          </cell>
          <cell r="P789" t="str">
            <v>07</v>
          </cell>
          <cell r="Q789" t="str">
            <v>โรงพยาบาลชุมชน</v>
          </cell>
          <cell r="R789">
            <v>5</v>
          </cell>
          <cell r="S789">
            <v>30</v>
          </cell>
          <cell r="T789" t="str">
            <v>30</v>
          </cell>
          <cell r="U789" t="str">
            <v>21</v>
          </cell>
          <cell r="V789" t="str">
            <v>2.1 ทุติยภูมิระดับต้น</v>
          </cell>
        </row>
        <row r="790">
          <cell r="A790" t="str">
            <v>17</v>
          </cell>
          <cell r="B790" t="str">
            <v>21002</v>
          </cell>
          <cell r="C790" t="str">
            <v>กระทรวงสาธารณสุข สำนักงานปลัดกระทรวงสาธารณสุข</v>
          </cell>
          <cell r="D790" t="str">
            <v>001126800</v>
          </cell>
          <cell r="E790" t="str">
            <v>11268</v>
          </cell>
          <cell r="F790" t="str">
            <v>รพช.หนองไผ่</v>
          </cell>
          <cell r="G790" t="str">
            <v>โรงพยาบาลชุมชนหนองไผ่</v>
          </cell>
          <cell r="H790" t="str">
            <v>67071006</v>
          </cell>
          <cell r="I790">
            <v>67</v>
          </cell>
          <cell r="J790" t="str">
            <v>จังหวัดเพชรบูรณ์</v>
          </cell>
          <cell r="K790">
            <v>6707</v>
          </cell>
          <cell r="L790" t="str">
            <v>หนองไผ่</v>
          </cell>
          <cell r="M790">
            <v>670710</v>
          </cell>
          <cell r="N790" t="str">
            <v>หนองไผ่</v>
          </cell>
          <cell r="O790" t="str">
            <v>เหนือ</v>
          </cell>
          <cell r="P790" t="str">
            <v>07</v>
          </cell>
          <cell r="Q790" t="str">
            <v>โรงพยาบาลชุมชน</v>
          </cell>
          <cell r="R790">
            <v>4</v>
          </cell>
          <cell r="S790">
            <v>60</v>
          </cell>
          <cell r="T790" t="str">
            <v>60</v>
          </cell>
          <cell r="U790" t="str">
            <v>21</v>
          </cell>
          <cell r="V790" t="str">
            <v>2.1 ทุติยภูมิระดับต้น</v>
          </cell>
        </row>
        <row r="791">
          <cell r="A791" t="str">
            <v>17</v>
          </cell>
          <cell r="B791" t="str">
            <v>21002</v>
          </cell>
          <cell r="C791" t="str">
            <v>กระทรวงสาธารณสุข สำนักงานปลัดกระทรวงสาธารณสุข</v>
          </cell>
          <cell r="D791" t="str">
            <v>001126900</v>
          </cell>
          <cell r="E791" t="str">
            <v>11269</v>
          </cell>
          <cell r="F791" t="str">
            <v>รพช.บึงสามพัน</v>
          </cell>
          <cell r="G791" t="str">
            <v>โรงพยาบาลชุมชนบึงสามพัน</v>
          </cell>
          <cell r="H791" t="str">
            <v>67080109</v>
          </cell>
          <cell r="I791">
            <v>67</v>
          </cell>
          <cell r="J791" t="str">
            <v>จังหวัดเพชรบูรณ์</v>
          </cell>
          <cell r="K791">
            <v>6708</v>
          </cell>
          <cell r="L791" t="str">
            <v>บึงสามพัน</v>
          </cell>
          <cell r="M791">
            <v>670801</v>
          </cell>
          <cell r="N791" t="str">
            <v>ซับสมอทอด</v>
          </cell>
          <cell r="O791" t="str">
            <v>เหนือ</v>
          </cell>
          <cell r="P791" t="str">
            <v>07</v>
          </cell>
          <cell r="Q791" t="str">
            <v>โรงพยาบาลชุมชน</v>
          </cell>
          <cell r="R791">
            <v>4</v>
          </cell>
          <cell r="S791">
            <v>60</v>
          </cell>
          <cell r="T791" t="str">
            <v>60</v>
          </cell>
          <cell r="U791" t="str">
            <v>21</v>
          </cell>
          <cell r="V791" t="str">
            <v>2.1 ทุติยภูมิระดับต้น</v>
          </cell>
        </row>
        <row r="792">
          <cell r="A792" t="str">
            <v>17</v>
          </cell>
          <cell r="B792" t="str">
            <v>21002</v>
          </cell>
          <cell r="C792" t="str">
            <v>กระทรวงสาธารณสุข สำนักงานปลัดกระทรวงสาธารณสุข</v>
          </cell>
          <cell r="D792" t="str">
            <v>001127000</v>
          </cell>
          <cell r="E792" t="str">
            <v>11270</v>
          </cell>
          <cell r="F792" t="str">
            <v>รพช.น้ำหนาว</v>
          </cell>
          <cell r="G792" t="str">
            <v>โรงพยาบาลชุมชนน้ำหนาว</v>
          </cell>
          <cell r="H792" t="str">
            <v>67090105</v>
          </cell>
          <cell r="I792">
            <v>67</v>
          </cell>
          <cell r="J792" t="str">
            <v>จังหวัดเพชรบูรณ์</v>
          </cell>
          <cell r="K792">
            <v>6709</v>
          </cell>
          <cell r="L792" t="str">
            <v>น้ำหนาว</v>
          </cell>
          <cell r="M792">
            <v>670901</v>
          </cell>
          <cell r="N792" t="str">
            <v>น้ำหนาว</v>
          </cell>
          <cell r="O792" t="str">
            <v>เหนือ</v>
          </cell>
          <cell r="P792" t="str">
            <v>07</v>
          </cell>
          <cell r="Q792" t="str">
            <v>โรงพยาบาลชุมชน</v>
          </cell>
          <cell r="R792">
            <v>5</v>
          </cell>
          <cell r="S792">
            <v>10</v>
          </cell>
          <cell r="T792" t="str">
            <v>10</v>
          </cell>
          <cell r="U792" t="str">
            <v>21</v>
          </cell>
          <cell r="V792" t="str">
            <v>2.1 ทุติยภูมิระดับต้น</v>
          </cell>
        </row>
        <row r="793">
          <cell r="A793" t="str">
            <v>17</v>
          </cell>
          <cell r="B793" t="str">
            <v>21002</v>
          </cell>
          <cell r="C793" t="str">
            <v>กระทรวงสาธารณสุข สำนักงานปลัดกระทรวงสาธารณสุข</v>
          </cell>
          <cell r="D793" t="str">
            <v>001127100</v>
          </cell>
          <cell r="E793" t="str">
            <v>11271</v>
          </cell>
          <cell r="F793" t="str">
            <v>รพช.วังโป่ง</v>
          </cell>
          <cell r="G793" t="str">
            <v>โรงพยาบาลชุมชนวังโป่ง</v>
          </cell>
          <cell r="H793" t="str">
            <v>67100101</v>
          </cell>
          <cell r="I793">
            <v>67</v>
          </cell>
          <cell r="J793" t="str">
            <v>จังหวัดเพชรบูรณ์</v>
          </cell>
          <cell r="K793">
            <v>6710</v>
          </cell>
          <cell r="L793" t="str">
            <v>วังโป่ง</v>
          </cell>
          <cell r="M793">
            <v>671001</v>
          </cell>
          <cell r="N793" t="str">
            <v>วังโป่ง</v>
          </cell>
          <cell r="O793" t="str">
            <v>เหนือ</v>
          </cell>
          <cell r="P793" t="str">
            <v>07</v>
          </cell>
          <cell r="Q793" t="str">
            <v>โรงพยาบาลชุมชน</v>
          </cell>
          <cell r="R793">
            <v>5</v>
          </cell>
          <cell r="S793">
            <v>30</v>
          </cell>
          <cell r="T793" t="str">
            <v>30</v>
          </cell>
          <cell r="U793" t="str">
            <v>21</v>
          </cell>
          <cell r="V793" t="str">
            <v>2.1 ทุติยภูมิระดับต้น</v>
          </cell>
        </row>
        <row r="794">
          <cell r="A794" t="str">
            <v>17</v>
          </cell>
          <cell r="B794" t="str">
            <v>21002</v>
          </cell>
          <cell r="C794" t="str">
            <v>กระทรวงสาธารณสุข สำนักงานปลัดกระทรวงสาธารณสุข</v>
          </cell>
          <cell r="D794" t="str">
            <v>001127200</v>
          </cell>
          <cell r="E794" t="str">
            <v>11272</v>
          </cell>
          <cell r="F794" t="str">
            <v>รพช.เขาค้อ</v>
          </cell>
          <cell r="G794" t="str">
            <v>โรงพยาบาลชุมชนเขาค้อ</v>
          </cell>
          <cell r="H794" t="str">
            <v>67110301</v>
          </cell>
          <cell r="I794">
            <v>67</v>
          </cell>
          <cell r="J794" t="str">
            <v>จังหวัดเพชรบูรณ์</v>
          </cell>
          <cell r="K794">
            <v>6711</v>
          </cell>
          <cell r="L794" t="str">
            <v>เขาค้อ</v>
          </cell>
          <cell r="M794">
            <v>671103</v>
          </cell>
          <cell r="N794" t="str">
            <v>เขาค้อ</v>
          </cell>
          <cell r="O794" t="str">
            <v>เหนือ</v>
          </cell>
          <cell r="P794" t="str">
            <v>07</v>
          </cell>
          <cell r="Q794" t="str">
            <v>โรงพยาบาลชุมชน</v>
          </cell>
          <cell r="R794">
            <v>5</v>
          </cell>
          <cell r="S794">
            <v>30</v>
          </cell>
          <cell r="T794" t="str">
            <v>30</v>
          </cell>
          <cell r="U794" t="str">
            <v>22</v>
          </cell>
          <cell r="V794" t="str">
            <v>2.2 ทุติยภูมิระดับกลาง</v>
          </cell>
        </row>
        <row r="795">
          <cell r="A795" t="str">
            <v>17</v>
          </cell>
          <cell r="B795" t="str">
            <v>21002</v>
          </cell>
          <cell r="C795" t="str">
            <v>กระทรวงสาธารณสุข สำนักงานปลัดกระทรวงสาธารณสุข</v>
          </cell>
          <cell r="D795" t="str">
            <v>001145700</v>
          </cell>
          <cell r="E795" t="str">
            <v>11457</v>
          </cell>
          <cell r="F795" t="str">
            <v>รพร.หล่มเก่า</v>
          </cell>
          <cell r="G795" t="str">
            <v>โรงพยาบาลสมเด็จพระยุพราชหล่มเก่า</v>
          </cell>
          <cell r="H795" t="str">
            <v>67040105</v>
          </cell>
          <cell r="I795">
            <v>67</v>
          </cell>
          <cell r="J795" t="str">
            <v>จังหวัดเพชรบูรณ์</v>
          </cell>
          <cell r="K795">
            <v>6704</v>
          </cell>
          <cell r="L795" t="str">
            <v>หล่มเก่า</v>
          </cell>
          <cell r="M795">
            <v>670401</v>
          </cell>
          <cell r="N795" t="str">
            <v>หล่มเก่า</v>
          </cell>
          <cell r="O795" t="str">
            <v>เหนือ</v>
          </cell>
          <cell r="P795" t="str">
            <v>07</v>
          </cell>
          <cell r="Q795" t="str">
            <v>โรงพยาบาลชุมชน</v>
          </cell>
          <cell r="R795">
            <v>4</v>
          </cell>
          <cell r="S795">
            <v>60</v>
          </cell>
          <cell r="T795" t="str">
            <v>60</v>
          </cell>
          <cell r="U795" t="str">
            <v>22</v>
          </cell>
          <cell r="V795" t="str">
            <v>2.2 ทุติยภูมิระดับกลาง</v>
          </cell>
        </row>
        <row r="796">
          <cell r="A796" t="str">
            <v>18</v>
          </cell>
          <cell r="B796" t="str">
            <v>21002</v>
          </cell>
          <cell r="C796" t="str">
            <v>กระทรวงสาธารณสุข สำนักงานปลัดกระทรวงสาธารณสุข</v>
          </cell>
          <cell r="D796" t="str">
            <v>001067500</v>
          </cell>
          <cell r="E796" t="str">
            <v>10675</v>
          </cell>
          <cell r="F796" t="str">
            <v>รพศ.สวรรค์ประชารักษ์</v>
          </cell>
          <cell r="G796" t="str">
            <v>โรงพยาบาลศูนย์สวรรค์ประชารักษ์</v>
          </cell>
          <cell r="H796" t="str">
            <v>60010100</v>
          </cell>
          <cell r="I796">
            <v>60</v>
          </cell>
          <cell r="J796" t="str">
            <v>จังหวัดนครสวรรค์</v>
          </cell>
          <cell r="K796">
            <v>6001</v>
          </cell>
          <cell r="L796" t="str">
            <v>เมืองนครสวรรค์</v>
          </cell>
          <cell r="M796">
            <v>600101</v>
          </cell>
          <cell r="N796" t="str">
            <v>ปากน้ำโพ</v>
          </cell>
          <cell r="O796" t="str">
            <v>เหนือ</v>
          </cell>
          <cell r="P796" t="str">
            <v>05</v>
          </cell>
          <cell r="Q796" t="str">
            <v>โรงพยาบาลศูนย์</v>
          </cell>
          <cell r="R796">
            <v>1</v>
          </cell>
          <cell r="S796">
            <v>653</v>
          </cell>
          <cell r="T796" t="str">
            <v>672</v>
          </cell>
          <cell r="U796" t="str">
            <v>31</v>
          </cell>
          <cell r="V796" t="str">
            <v>3.1 ตติยภูมิ</v>
          </cell>
        </row>
        <row r="797">
          <cell r="A797" t="str">
            <v>18</v>
          </cell>
          <cell r="B797" t="str">
            <v>21002</v>
          </cell>
          <cell r="C797" t="str">
            <v>กระทรวงสาธารณสุข สำนักงานปลัดกระทรวงสาธารณสุข</v>
          </cell>
          <cell r="D797" t="str">
            <v>001120900</v>
          </cell>
          <cell r="E797" t="str">
            <v>11209</v>
          </cell>
          <cell r="F797" t="str">
            <v>รพช.โกรกพระ</v>
          </cell>
          <cell r="G797" t="str">
            <v>โรงพยาบาลชุมชนโกรกพระ</v>
          </cell>
          <cell r="H797" t="str">
            <v>60020107</v>
          </cell>
          <cell r="I797">
            <v>60</v>
          </cell>
          <cell r="J797" t="str">
            <v>จังหวัดนครสวรรค์</v>
          </cell>
          <cell r="K797">
            <v>6002</v>
          </cell>
          <cell r="L797" t="str">
            <v>โกรกพระ</v>
          </cell>
          <cell r="M797">
            <v>600201</v>
          </cell>
          <cell r="N797" t="str">
            <v>โกรกพระ</v>
          </cell>
          <cell r="O797" t="str">
            <v>เหนือ</v>
          </cell>
          <cell r="P797" t="str">
            <v>07</v>
          </cell>
          <cell r="Q797" t="str">
            <v>โรงพยาบาลชุมชน</v>
          </cell>
          <cell r="R797">
            <v>5</v>
          </cell>
          <cell r="S797">
            <v>30</v>
          </cell>
          <cell r="T797" t="str">
            <v>30</v>
          </cell>
          <cell r="U797" t="str">
            <v>21</v>
          </cell>
          <cell r="V797" t="str">
            <v>2.1 ทุติยภูมิระดับต้น</v>
          </cell>
        </row>
        <row r="798">
          <cell r="A798" t="str">
            <v>18</v>
          </cell>
          <cell r="B798" t="str">
            <v>21002</v>
          </cell>
          <cell r="C798" t="str">
            <v>กระทรวงสาธารณสุข สำนักงานปลัดกระทรวงสาธารณสุข</v>
          </cell>
          <cell r="D798" t="str">
            <v>001121000</v>
          </cell>
          <cell r="E798" t="str">
            <v>11210</v>
          </cell>
          <cell r="F798" t="str">
            <v>รพช.ชุมแสง</v>
          </cell>
          <cell r="G798" t="str">
            <v>โรงพยาบาลชุมชนชุมแสง</v>
          </cell>
          <cell r="H798" t="str">
            <v>60030404</v>
          </cell>
          <cell r="I798">
            <v>60</v>
          </cell>
          <cell r="J798" t="str">
            <v>จังหวัดนครสวรรค์</v>
          </cell>
          <cell r="K798">
            <v>6003</v>
          </cell>
          <cell r="L798" t="str">
            <v>ชุมแสง</v>
          </cell>
          <cell r="M798">
            <v>600304</v>
          </cell>
          <cell r="N798" t="str">
            <v>เกยไชย</v>
          </cell>
          <cell r="O798" t="str">
            <v>เหนือ</v>
          </cell>
          <cell r="P798" t="str">
            <v>07</v>
          </cell>
          <cell r="Q798" t="str">
            <v>โรงพยาบาลชุมชน</v>
          </cell>
          <cell r="R798">
            <v>4</v>
          </cell>
          <cell r="S798">
            <v>60</v>
          </cell>
          <cell r="T798" t="str">
            <v>30</v>
          </cell>
          <cell r="U798" t="str">
            <v>22</v>
          </cell>
          <cell r="V798" t="str">
            <v>2.2 ทุติยภูมิระดับกลาง</v>
          </cell>
        </row>
        <row r="799">
          <cell r="A799" t="str">
            <v>18</v>
          </cell>
          <cell r="B799" t="str">
            <v>21002</v>
          </cell>
          <cell r="C799" t="str">
            <v>กระทรวงสาธารณสุข สำนักงานปลัดกระทรวงสาธารณสุข</v>
          </cell>
          <cell r="D799" t="str">
            <v>001121100</v>
          </cell>
          <cell r="E799" t="str">
            <v>11211</v>
          </cell>
          <cell r="F799" t="str">
            <v>รพช.หนองบัว</v>
          </cell>
          <cell r="G799" t="str">
            <v>โรงพยาบาลชุมชนหนองบัว</v>
          </cell>
          <cell r="H799" t="str">
            <v>60040103</v>
          </cell>
          <cell r="I799">
            <v>60</v>
          </cell>
          <cell r="J799" t="str">
            <v>จังหวัดนครสวรรค์</v>
          </cell>
          <cell r="K799">
            <v>6004</v>
          </cell>
          <cell r="L799" t="str">
            <v>หนองบัว</v>
          </cell>
          <cell r="M799">
            <v>600401</v>
          </cell>
          <cell r="N799" t="str">
            <v>หนองบัว</v>
          </cell>
          <cell r="O799" t="str">
            <v>เหนือ</v>
          </cell>
          <cell r="P799" t="str">
            <v>07</v>
          </cell>
          <cell r="Q799" t="str">
            <v>โรงพยาบาลชุมชน</v>
          </cell>
          <cell r="R799">
            <v>4</v>
          </cell>
          <cell r="S799">
            <v>60</v>
          </cell>
          <cell r="T799" t="str">
            <v>60</v>
          </cell>
          <cell r="U799" t="str">
            <v>21</v>
          </cell>
          <cell r="V799" t="str">
            <v>2.1 ทุติยภูมิระดับต้น</v>
          </cell>
        </row>
        <row r="800">
          <cell r="A800" t="str">
            <v>18</v>
          </cell>
          <cell r="B800" t="str">
            <v>21002</v>
          </cell>
          <cell r="C800" t="str">
            <v>กระทรวงสาธารณสุข สำนักงานปลัดกระทรวงสาธารณสุข</v>
          </cell>
          <cell r="D800" t="str">
            <v>001121200</v>
          </cell>
          <cell r="E800" t="str">
            <v>11212</v>
          </cell>
          <cell r="F800" t="str">
            <v>รพช.บรรพตพิสัย</v>
          </cell>
          <cell r="G800" t="str">
            <v>โรงพยาบาลชุมชนบรรพตพิสัย</v>
          </cell>
          <cell r="H800" t="str">
            <v>60051302</v>
          </cell>
          <cell r="I800">
            <v>60</v>
          </cell>
          <cell r="J800" t="str">
            <v>จังหวัดนครสวรรค์</v>
          </cell>
          <cell r="K800">
            <v>6005</v>
          </cell>
          <cell r="L800" t="str">
            <v>บรรพตพิสัย</v>
          </cell>
          <cell r="M800">
            <v>600513</v>
          </cell>
          <cell r="N800" t="str">
            <v>เจริญผล</v>
          </cell>
          <cell r="O800" t="str">
            <v>เหนือ</v>
          </cell>
          <cell r="P800" t="str">
            <v>07</v>
          </cell>
          <cell r="Q800" t="str">
            <v>โรงพยาบาลชุมชน</v>
          </cell>
          <cell r="R800">
            <v>4</v>
          </cell>
          <cell r="S800">
            <v>60</v>
          </cell>
          <cell r="T800" t="str">
            <v>60</v>
          </cell>
          <cell r="U800" t="str">
            <v>21</v>
          </cell>
          <cell r="V800" t="str">
            <v>2.1 ทุติยภูมิระดับต้น</v>
          </cell>
        </row>
        <row r="801">
          <cell r="A801" t="str">
            <v>18</v>
          </cell>
          <cell r="B801" t="str">
            <v>21002</v>
          </cell>
          <cell r="C801" t="str">
            <v>กระทรวงสาธารณสุข สำนักงานปลัดกระทรวงสาธารณสุข</v>
          </cell>
          <cell r="D801" t="str">
            <v>001121300</v>
          </cell>
          <cell r="E801" t="str">
            <v>11213</v>
          </cell>
          <cell r="F801" t="str">
            <v>รพช.เก้าเลี้ยว</v>
          </cell>
          <cell r="G801" t="str">
            <v>โรงพยาบาลชุมชนเก้าเลี้ยว</v>
          </cell>
          <cell r="H801" t="str">
            <v>60060201</v>
          </cell>
          <cell r="I801">
            <v>60</v>
          </cell>
          <cell r="J801" t="str">
            <v>จังหวัดนครสวรรค์</v>
          </cell>
          <cell r="K801">
            <v>6006</v>
          </cell>
          <cell r="L801" t="str">
            <v>เก้าเลี้ยว</v>
          </cell>
          <cell r="M801">
            <v>600602</v>
          </cell>
          <cell r="N801" t="str">
            <v>เก้าเลี้ยว</v>
          </cell>
          <cell r="O801" t="str">
            <v>เหนือ</v>
          </cell>
          <cell r="P801" t="str">
            <v>07</v>
          </cell>
          <cell r="Q801" t="str">
            <v>โรงพยาบาลชุมชน</v>
          </cell>
          <cell r="R801">
            <v>5</v>
          </cell>
          <cell r="S801">
            <v>30</v>
          </cell>
          <cell r="T801" t="str">
            <v>30</v>
          </cell>
          <cell r="U801" t="str">
            <v>21</v>
          </cell>
          <cell r="V801" t="str">
            <v>2.1 ทุติยภูมิระดับต้น</v>
          </cell>
        </row>
        <row r="802">
          <cell r="A802" t="str">
            <v>18</v>
          </cell>
          <cell r="B802" t="str">
            <v>21002</v>
          </cell>
          <cell r="C802" t="str">
            <v>กระทรวงสาธารณสุข สำนักงานปลัดกระทรวงสาธารณสุข</v>
          </cell>
          <cell r="D802" t="str">
            <v>001121400</v>
          </cell>
          <cell r="E802" t="str">
            <v>11214</v>
          </cell>
          <cell r="F802" t="str">
            <v>รพช.ตาคลี</v>
          </cell>
          <cell r="G802" t="str">
            <v>โรงพยาบาลชุมชนตาคลี</v>
          </cell>
          <cell r="H802" t="str">
            <v>60070114</v>
          </cell>
          <cell r="I802">
            <v>60</v>
          </cell>
          <cell r="J802" t="str">
            <v>จังหวัดนครสวรรค์</v>
          </cell>
          <cell r="K802">
            <v>6007</v>
          </cell>
          <cell r="L802" t="str">
            <v>ตาคลี</v>
          </cell>
          <cell r="M802">
            <v>600701</v>
          </cell>
          <cell r="N802" t="str">
            <v>ตาคลี</v>
          </cell>
          <cell r="O802" t="str">
            <v>เหนือ</v>
          </cell>
          <cell r="P802" t="str">
            <v>07</v>
          </cell>
          <cell r="Q802" t="str">
            <v>โรงพยาบาลชุมชน</v>
          </cell>
          <cell r="R802">
            <v>4</v>
          </cell>
          <cell r="S802">
            <v>90</v>
          </cell>
          <cell r="T802" t="str">
            <v>90</v>
          </cell>
          <cell r="U802" t="str">
            <v>22</v>
          </cell>
          <cell r="V802" t="str">
            <v>2.2 ทุติยภูมิระดับกลาง</v>
          </cell>
        </row>
        <row r="803">
          <cell r="A803" t="str">
            <v>18</v>
          </cell>
          <cell r="B803" t="str">
            <v>21002</v>
          </cell>
          <cell r="C803" t="str">
            <v>กระทรวงสาธารณสุข สำนักงานปลัดกระทรวงสาธารณสุข</v>
          </cell>
          <cell r="D803" t="str">
            <v>001121500</v>
          </cell>
          <cell r="E803" t="str">
            <v>11215</v>
          </cell>
          <cell r="F803" t="str">
            <v>รพช.ท่าตะโก</v>
          </cell>
          <cell r="G803" t="str">
            <v>โรงพยาบาลชุมชนท่าตะโก</v>
          </cell>
          <cell r="H803" t="str">
            <v>60080101</v>
          </cell>
          <cell r="I803">
            <v>60</v>
          </cell>
          <cell r="J803" t="str">
            <v>จังหวัดนครสวรรค์</v>
          </cell>
          <cell r="K803">
            <v>6008</v>
          </cell>
          <cell r="L803" t="str">
            <v>ท่าตะโก</v>
          </cell>
          <cell r="M803">
            <v>600801</v>
          </cell>
          <cell r="N803" t="str">
            <v>ท่าตะโก</v>
          </cell>
          <cell r="O803" t="str">
            <v>เหนือ</v>
          </cell>
          <cell r="P803" t="str">
            <v>07</v>
          </cell>
          <cell r="Q803" t="str">
            <v>โรงพยาบาลชุมชน</v>
          </cell>
          <cell r="R803">
            <v>4</v>
          </cell>
          <cell r="S803">
            <v>60</v>
          </cell>
          <cell r="T803" t="str">
            <v>60</v>
          </cell>
          <cell r="U803" t="str">
            <v>22</v>
          </cell>
          <cell r="V803" t="str">
            <v>2.2 ทุติยภูมิระดับกลาง</v>
          </cell>
        </row>
        <row r="804">
          <cell r="A804" t="str">
            <v>18</v>
          </cell>
          <cell r="B804" t="str">
            <v>21002</v>
          </cell>
          <cell r="C804" t="str">
            <v>กระทรวงสาธารณสุข สำนักงานปลัดกระทรวงสาธารณสุข</v>
          </cell>
          <cell r="D804" t="str">
            <v>001121600</v>
          </cell>
          <cell r="E804" t="str">
            <v>11216</v>
          </cell>
          <cell r="F804" t="str">
            <v>รพช.ไพศาลี</v>
          </cell>
          <cell r="G804" t="str">
            <v>โรงพยาบาลชุมชนไพศาลี</v>
          </cell>
          <cell r="H804" t="str">
            <v>60090808</v>
          </cell>
          <cell r="I804">
            <v>60</v>
          </cell>
          <cell r="J804" t="str">
            <v>จังหวัดนครสวรรค์</v>
          </cell>
          <cell r="K804">
            <v>6009</v>
          </cell>
          <cell r="L804" t="str">
            <v>ไพศาลี</v>
          </cell>
          <cell r="M804">
            <v>600908</v>
          </cell>
          <cell r="N804" t="str">
            <v>ไพศาลี</v>
          </cell>
          <cell r="O804" t="str">
            <v>เหนือ</v>
          </cell>
          <cell r="P804" t="str">
            <v>07</v>
          </cell>
          <cell r="Q804" t="str">
            <v>โรงพยาบาลชุมชน</v>
          </cell>
          <cell r="R804">
            <v>4</v>
          </cell>
          <cell r="S804">
            <v>60</v>
          </cell>
          <cell r="T804" t="str">
            <v>30</v>
          </cell>
          <cell r="U804" t="str">
            <v>21</v>
          </cell>
          <cell r="V804" t="str">
            <v>2.1 ทุติยภูมิระดับต้น</v>
          </cell>
        </row>
        <row r="805">
          <cell r="A805" t="str">
            <v>18</v>
          </cell>
          <cell r="B805" t="str">
            <v>21002</v>
          </cell>
          <cell r="C805" t="str">
            <v>กระทรวงสาธารณสุข สำนักงานปลัดกระทรวงสาธารณสุข</v>
          </cell>
          <cell r="D805" t="str">
            <v>001121700</v>
          </cell>
          <cell r="E805" t="str">
            <v>11217</v>
          </cell>
          <cell r="F805" t="str">
            <v>รพช.พยุหะคีรี</v>
          </cell>
          <cell r="G805" t="str">
            <v>โรงพยาบาลชุมชนพยุหะคีรี</v>
          </cell>
          <cell r="H805" t="str">
            <v>60100108</v>
          </cell>
          <cell r="I805">
            <v>60</v>
          </cell>
          <cell r="J805" t="str">
            <v>จังหวัดนครสวรรค์</v>
          </cell>
          <cell r="K805">
            <v>6010</v>
          </cell>
          <cell r="L805" t="str">
            <v>พยุหะคีรี</v>
          </cell>
          <cell r="M805">
            <v>601001</v>
          </cell>
          <cell r="N805" t="str">
            <v>พยุหะ</v>
          </cell>
          <cell r="O805" t="str">
            <v>เหนือ</v>
          </cell>
          <cell r="P805" t="str">
            <v>07</v>
          </cell>
          <cell r="Q805" t="str">
            <v>โรงพยาบาลชุมชน</v>
          </cell>
          <cell r="R805">
            <v>4</v>
          </cell>
          <cell r="S805">
            <v>42</v>
          </cell>
          <cell r="T805" t="str">
            <v>30</v>
          </cell>
          <cell r="U805" t="str">
            <v>21</v>
          </cell>
          <cell r="V805" t="str">
            <v>2.1 ทุติยภูมิระดับต้น</v>
          </cell>
        </row>
        <row r="806">
          <cell r="A806" t="str">
            <v>18</v>
          </cell>
          <cell r="B806" t="str">
            <v>21002</v>
          </cell>
          <cell r="C806" t="str">
            <v>กระทรวงสาธารณสุข สำนักงานปลัดกระทรวงสาธารณสุข</v>
          </cell>
          <cell r="D806" t="str">
            <v>001121800</v>
          </cell>
          <cell r="E806" t="str">
            <v>11218</v>
          </cell>
          <cell r="F806" t="str">
            <v>รพช.ลาดยาว</v>
          </cell>
          <cell r="G806" t="str">
            <v>โรงพยาบาลชุมชนลาดยาว</v>
          </cell>
          <cell r="H806" t="str">
            <v>60110108</v>
          </cell>
          <cell r="I806">
            <v>60</v>
          </cell>
          <cell r="J806" t="str">
            <v>จังหวัดนครสวรรค์</v>
          </cell>
          <cell r="K806">
            <v>6011</v>
          </cell>
          <cell r="L806" t="str">
            <v>ลาดยาว</v>
          </cell>
          <cell r="M806">
            <v>601101</v>
          </cell>
          <cell r="N806" t="str">
            <v>ลาดยาว</v>
          </cell>
          <cell r="O806" t="str">
            <v>เหนือ</v>
          </cell>
          <cell r="P806" t="str">
            <v>07</v>
          </cell>
          <cell r="Q806" t="str">
            <v>โรงพยาบาลชุมชน</v>
          </cell>
          <cell r="R806">
            <v>4</v>
          </cell>
          <cell r="S806">
            <v>60</v>
          </cell>
          <cell r="T806" t="str">
            <v>60</v>
          </cell>
          <cell r="U806" t="str">
            <v>22</v>
          </cell>
          <cell r="V806" t="str">
            <v>2.2 ทุติยภูมิระดับกลาง</v>
          </cell>
        </row>
        <row r="807">
          <cell r="A807" t="str">
            <v>18</v>
          </cell>
          <cell r="B807" t="str">
            <v>21002</v>
          </cell>
          <cell r="C807" t="str">
            <v>กระทรวงสาธารณสุข สำนักงานปลัดกระทรวงสาธารณสุข</v>
          </cell>
          <cell r="D807" t="str">
            <v>001121900</v>
          </cell>
          <cell r="E807" t="str">
            <v>11219</v>
          </cell>
          <cell r="F807" t="str">
            <v>รพช.ตากฟ้า</v>
          </cell>
          <cell r="G807" t="str">
            <v>โรงพยาบาลชุมชนตากฟ้า</v>
          </cell>
          <cell r="H807" t="str">
            <v>60120101</v>
          </cell>
          <cell r="I807">
            <v>60</v>
          </cell>
          <cell r="J807" t="str">
            <v>จังหวัดนครสวรรค์</v>
          </cell>
          <cell r="K807">
            <v>6012</v>
          </cell>
          <cell r="L807" t="str">
            <v>ตากฟ้า</v>
          </cell>
          <cell r="M807">
            <v>601201</v>
          </cell>
          <cell r="N807" t="str">
            <v>ตากฟ้า</v>
          </cell>
          <cell r="O807" t="str">
            <v>เหนือ</v>
          </cell>
          <cell r="P807" t="str">
            <v>07</v>
          </cell>
          <cell r="Q807" t="str">
            <v>โรงพยาบาลชุมชน</v>
          </cell>
          <cell r="R807">
            <v>5</v>
          </cell>
          <cell r="S807">
            <v>30</v>
          </cell>
          <cell r="T807" t="str">
            <v>30</v>
          </cell>
          <cell r="U807" t="str">
            <v>21</v>
          </cell>
          <cell r="V807" t="str">
            <v>2.1 ทุติยภูมิระดับต้น</v>
          </cell>
        </row>
        <row r="808">
          <cell r="A808" t="str">
            <v>18</v>
          </cell>
          <cell r="B808" t="str">
            <v>21002</v>
          </cell>
          <cell r="C808" t="str">
            <v>กระทรวงสาธารณสุข สำนักงานปลัดกระทรวงสาธารณสุข</v>
          </cell>
          <cell r="D808" t="str">
            <v>001122000</v>
          </cell>
          <cell r="E808" t="str">
            <v>11220</v>
          </cell>
          <cell r="F808" t="str">
            <v>รพช.แม่วงก์</v>
          </cell>
          <cell r="G808" t="str">
            <v>โรงพยาบาลชุมชนแม่วงก์</v>
          </cell>
          <cell r="H808" t="str">
            <v>60130109</v>
          </cell>
          <cell r="I808">
            <v>60</v>
          </cell>
          <cell r="J808" t="str">
            <v>จังหวัดนครสวรรค์</v>
          </cell>
          <cell r="K808">
            <v>6013</v>
          </cell>
          <cell r="L808" t="str">
            <v>แม่วงก์</v>
          </cell>
          <cell r="M808">
            <v>601301</v>
          </cell>
          <cell r="N808" t="str">
            <v>แม่วงก์</v>
          </cell>
          <cell r="O808" t="str">
            <v>เหนือ</v>
          </cell>
          <cell r="P808" t="str">
            <v>07</v>
          </cell>
          <cell r="Q808" t="str">
            <v>โรงพยาบาลชุมชน</v>
          </cell>
          <cell r="R808">
            <v>5</v>
          </cell>
          <cell r="S808">
            <v>30</v>
          </cell>
          <cell r="T808" t="str">
            <v>10</v>
          </cell>
          <cell r="U808" t="str">
            <v>21</v>
          </cell>
          <cell r="V808" t="str">
            <v>2.1 ทุติยภูมิระดับต้น</v>
          </cell>
        </row>
        <row r="809">
          <cell r="A809" t="str">
            <v>18</v>
          </cell>
          <cell r="B809" t="str">
            <v>21002</v>
          </cell>
          <cell r="C809" t="str">
            <v>กระทรวงสาธารณสุข สำนักงานปลัดกระทรวงสาธารณสุข</v>
          </cell>
          <cell r="D809" t="str">
            <v>001072000</v>
          </cell>
          <cell r="E809" t="str">
            <v>10720</v>
          </cell>
          <cell r="F809" t="str">
            <v>รพท.อุทัยธานี</v>
          </cell>
          <cell r="G809" t="str">
            <v>โรงพยาบาลทั่วไปอุทัยธานี</v>
          </cell>
          <cell r="H809" t="str">
            <v>61010100</v>
          </cell>
          <cell r="I809">
            <v>61</v>
          </cell>
          <cell r="J809" t="str">
            <v>จังหวัดอุทัยธานี</v>
          </cell>
          <cell r="K809">
            <v>6101</v>
          </cell>
          <cell r="L809" t="str">
            <v>เมืองอุทัยธานี</v>
          </cell>
          <cell r="M809">
            <v>610101</v>
          </cell>
          <cell r="N809" t="str">
            <v>อุทัยใหม่</v>
          </cell>
          <cell r="O809" t="str">
            <v>เหนือ</v>
          </cell>
          <cell r="P809" t="str">
            <v>06</v>
          </cell>
          <cell r="Q809" t="str">
            <v>โรงพยาบาลทั่วไป</v>
          </cell>
          <cell r="R809">
            <v>2</v>
          </cell>
          <cell r="S809">
            <v>350</v>
          </cell>
          <cell r="T809" t="str">
            <v>350</v>
          </cell>
          <cell r="U809" t="str">
            <v>23</v>
          </cell>
          <cell r="V809" t="str">
            <v>2.3 ทุติยภูมิระดับสูง</v>
          </cell>
        </row>
        <row r="810">
          <cell r="A810" t="str">
            <v>18</v>
          </cell>
          <cell r="B810" t="str">
            <v>21002</v>
          </cell>
          <cell r="C810" t="str">
            <v>กระทรวงสาธารณสุข สำนักงานปลัดกระทรวงสาธารณสุข</v>
          </cell>
          <cell r="D810" t="str">
            <v>001122100</v>
          </cell>
          <cell r="E810" t="str">
            <v>11221</v>
          </cell>
          <cell r="F810" t="str">
            <v>รพช.ทัพทัน</v>
          </cell>
          <cell r="G810" t="str">
            <v>โรงพยาบาลชุมชนทัพทัน</v>
          </cell>
          <cell r="H810" t="str">
            <v>61020101</v>
          </cell>
          <cell r="I810">
            <v>61</v>
          </cell>
          <cell r="J810" t="str">
            <v>จังหวัดอุทัยธานี</v>
          </cell>
          <cell r="K810">
            <v>6102</v>
          </cell>
          <cell r="L810" t="str">
            <v>ทัพทัน</v>
          </cell>
          <cell r="M810">
            <v>610201</v>
          </cell>
          <cell r="N810" t="str">
            <v>ทัพทัน</v>
          </cell>
          <cell r="O810" t="str">
            <v>เหนือ</v>
          </cell>
          <cell r="P810" t="str">
            <v>07</v>
          </cell>
          <cell r="Q810" t="str">
            <v>โรงพยาบาลชุมชน</v>
          </cell>
          <cell r="R810">
            <v>4</v>
          </cell>
          <cell r="S810">
            <v>90</v>
          </cell>
          <cell r="T810" t="str">
            <v>90</v>
          </cell>
          <cell r="U810" t="str">
            <v>21</v>
          </cell>
          <cell r="V810" t="str">
            <v>2.1 ทุติยภูมิระดับต้น</v>
          </cell>
        </row>
        <row r="811">
          <cell r="A811" t="str">
            <v>18</v>
          </cell>
          <cell r="B811" t="str">
            <v>21002</v>
          </cell>
          <cell r="C811" t="str">
            <v>กระทรวงสาธารณสุข สำนักงานปลัดกระทรวงสาธารณสุข</v>
          </cell>
          <cell r="D811" t="str">
            <v>001122200</v>
          </cell>
          <cell r="E811" t="str">
            <v>11222</v>
          </cell>
          <cell r="F811" t="str">
            <v>รพช.สว่างอารมณ์</v>
          </cell>
          <cell r="G811" t="str">
            <v>โรงพยาบาลชุมชนสว่างอารมณ์</v>
          </cell>
          <cell r="H811" t="str">
            <v>61030101</v>
          </cell>
          <cell r="I811">
            <v>61</v>
          </cell>
          <cell r="J811" t="str">
            <v>จังหวัดอุทัยธานี</v>
          </cell>
          <cell r="K811">
            <v>6103</v>
          </cell>
          <cell r="L811" t="str">
            <v>สว่างอารมณ์</v>
          </cell>
          <cell r="M811">
            <v>610301</v>
          </cell>
          <cell r="N811" t="str">
            <v>สว่างอารมณ์</v>
          </cell>
          <cell r="O811" t="str">
            <v>เหนือ</v>
          </cell>
          <cell r="P811" t="str">
            <v>07</v>
          </cell>
          <cell r="Q811" t="str">
            <v>โรงพยาบาลชุมชน</v>
          </cell>
          <cell r="R811">
            <v>5</v>
          </cell>
          <cell r="S811">
            <v>30</v>
          </cell>
          <cell r="T811" t="str">
            <v>30</v>
          </cell>
          <cell r="U811" t="str">
            <v>21</v>
          </cell>
          <cell r="V811" t="str">
            <v>2.1 ทุติยภูมิระดับต้น</v>
          </cell>
        </row>
        <row r="812">
          <cell r="A812" t="str">
            <v>18</v>
          </cell>
          <cell r="B812" t="str">
            <v>21002</v>
          </cell>
          <cell r="C812" t="str">
            <v>กระทรวงสาธารณสุข สำนักงานปลัดกระทรวงสาธารณสุข</v>
          </cell>
          <cell r="D812" t="str">
            <v>001122300</v>
          </cell>
          <cell r="E812" t="str">
            <v>11223</v>
          </cell>
          <cell r="F812" t="str">
            <v>รพช.หนองฉาง</v>
          </cell>
          <cell r="G812" t="str">
            <v>โรงพยาบาลชุมชนหนองฉาง</v>
          </cell>
          <cell r="H812" t="str">
            <v>61040105</v>
          </cell>
          <cell r="I812">
            <v>61</v>
          </cell>
          <cell r="J812" t="str">
            <v>จังหวัดอุทัยธานี</v>
          </cell>
          <cell r="K812">
            <v>6104</v>
          </cell>
          <cell r="L812" t="str">
            <v>หนองฉาง</v>
          </cell>
          <cell r="M812">
            <v>610401</v>
          </cell>
          <cell r="N812" t="str">
            <v>หนองฉาง</v>
          </cell>
          <cell r="O812" t="str">
            <v>เหนือ</v>
          </cell>
          <cell r="P812" t="str">
            <v>07</v>
          </cell>
          <cell r="Q812" t="str">
            <v>โรงพยาบาลชุมชน</v>
          </cell>
          <cell r="R812">
            <v>4</v>
          </cell>
          <cell r="S812">
            <v>60</v>
          </cell>
          <cell r="T812" t="str">
            <v>60</v>
          </cell>
          <cell r="U812" t="str">
            <v>21</v>
          </cell>
          <cell r="V812" t="str">
            <v>2.1 ทุติยภูมิระดับต้น</v>
          </cell>
        </row>
        <row r="813">
          <cell r="A813" t="str">
            <v>18</v>
          </cell>
          <cell r="B813" t="str">
            <v>21002</v>
          </cell>
          <cell r="C813" t="str">
            <v>กระทรวงสาธารณสุข สำนักงานปลัดกระทรวงสาธารณสุข</v>
          </cell>
          <cell r="D813" t="str">
            <v>001122400</v>
          </cell>
          <cell r="E813" t="str">
            <v>11224</v>
          </cell>
          <cell r="F813" t="str">
            <v>รพช.หนองขาหย่าง</v>
          </cell>
          <cell r="G813" t="str">
            <v>โรงพยาบาลชุมชนหนองขาหย่าง</v>
          </cell>
          <cell r="H813" t="str">
            <v>61050105</v>
          </cell>
          <cell r="I813">
            <v>61</v>
          </cell>
          <cell r="J813" t="str">
            <v>จังหวัดอุทัยธานี</v>
          </cell>
          <cell r="K813">
            <v>6105</v>
          </cell>
          <cell r="L813" t="str">
            <v>หนองขาหย่าง</v>
          </cell>
          <cell r="M813">
            <v>610501</v>
          </cell>
          <cell r="N813" t="str">
            <v>หนองขาหย่าง</v>
          </cell>
          <cell r="O813" t="str">
            <v>เหนือ</v>
          </cell>
          <cell r="P813" t="str">
            <v>07</v>
          </cell>
          <cell r="Q813" t="str">
            <v>โรงพยาบาลชุมชน</v>
          </cell>
          <cell r="R813">
            <v>5</v>
          </cell>
          <cell r="S813">
            <v>10</v>
          </cell>
          <cell r="T813" t="str">
            <v>10</v>
          </cell>
          <cell r="U813" t="str">
            <v>21</v>
          </cell>
          <cell r="V813" t="str">
            <v>2.1 ทุติยภูมิระดับต้น</v>
          </cell>
        </row>
        <row r="814">
          <cell r="A814" t="str">
            <v>18</v>
          </cell>
          <cell r="B814" t="str">
            <v>21002</v>
          </cell>
          <cell r="C814" t="str">
            <v>กระทรวงสาธารณสุข สำนักงานปลัดกระทรวงสาธารณสุข</v>
          </cell>
          <cell r="D814" t="str">
            <v>001122500</v>
          </cell>
          <cell r="E814" t="str">
            <v>11225</v>
          </cell>
          <cell r="F814" t="str">
            <v>รพช.บ้านไร่</v>
          </cell>
          <cell r="G814" t="str">
            <v>โรงพยาบาลชุมชนบ้านไร่</v>
          </cell>
          <cell r="H814" t="str">
            <v>61060401</v>
          </cell>
          <cell r="I814">
            <v>61</v>
          </cell>
          <cell r="J814" t="str">
            <v>จังหวัดอุทัยธานี</v>
          </cell>
          <cell r="K814">
            <v>6106</v>
          </cell>
          <cell r="L814" t="str">
            <v>บ้านไร่</v>
          </cell>
          <cell r="M814">
            <v>610604</v>
          </cell>
          <cell r="N814" t="str">
            <v>คอกควาย</v>
          </cell>
          <cell r="O814" t="str">
            <v>เหนือ</v>
          </cell>
          <cell r="P814" t="str">
            <v>07</v>
          </cell>
          <cell r="Q814" t="str">
            <v>โรงพยาบาลชุมชน</v>
          </cell>
          <cell r="R814">
            <v>4</v>
          </cell>
          <cell r="S814">
            <v>60</v>
          </cell>
          <cell r="T814" t="str">
            <v>60</v>
          </cell>
          <cell r="U814" t="str">
            <v>21</v>
          </cell>
          <cell r="V814" t="str">
            <v>2.1 ทุติยภูมิระดับต้น</v>
          </cell>
        </row>
        <row r="815">
          <cell r="A815" t="str">
            <v>18</v>
          </cell>
          <cell r="B815" t="str">
            <v>21002</v>
          </cell>
          <cell r="C815" t="str">
            <v>กระทรวงสาธารณสุข สำนักงานปลัดกระทรวงสาธารณสุข</v>
          </cell>
          <cell r="D815" t="str">
            <v>001122600</v>
          </cell>
          <cell r="E815" t="str">
            <v>11226</v>
          </cell>
          <cell r="F815" t="str">
            <v>รพช.ลานสัก</v>
          </cell>
          <cell r="G815" t="str">
            <v>โรงพยาบาลชุมชนลานสัก</v>
          </cell>
          <cell r="H815" t="str">
            <v>61070102</v>
          </cell>
          <cell r="I815">
            <v>61</v>
          </cell>
          <cell r="J815" t="str">
            <v>จังหวัดอุทัยธานี</v>
          </cell>
          <cell r="K815">
            <v>6107</v>
          </cell>
          <cell r="L815" t="str">
            <v>ลานสัก</v>
          </cell>
          <cell r="M815">
            <v>610701</v>
          </cell>
          <cell r="N815" t="str">
            <v>ลานสัก</v>
          </cell>
          <cell r="O815" t="str">
            <v>เหนือ</v>
          </cell>
          <cell r="P815" t="str">
            <v>07</v>
          </cell>
          <cell r="Q815" t="str">
            <v>โรงพยาบาลชุมชน</v>
          </cell>
          <cell r="R815">
            <v>4</v>
          </cell>
          <cell r="S815">
            <v>60</v>
          </cell>
          <cell r="T815" t="str">
            <v>60</v>
          </cell>
          <cell r="U815" t="str">
            <v>21</v>
          </cell>
          <cell r="V815" t="str">
            <v>2.1 ทุติยภูมิระดับต้น</v>
          </cell>
        </row>
        <row r="816">
          <cell r="A816" t="str">
            <v>18</v>
          </cell>
          <cell r="B816" t="str">
            <v>21002</v>
          </cell>
          <cell r="C816" t="str">
            <v>กระทรวงสาธารณสุข สำนักงานปลัดกระทรวงสาธารณสุข</v>
          </cell>
          <cell r="D816" t="str">
            <v>001122700</v>
          </cell>
          <cell r="E816" t="str">
            <v>11227</v>
          </cell>
          <cell r="F816" t="str">
            <v>รพช.ห้วยคต</v>
          </cell>
          <cell r="G816" t="str">
            <v>โรงพยาบาลชุมชนห้วยคต</v>
          </cell>
          <cell r="H816" t="str">
            <v>61080105</v>
          </cell>
          <cell r="I816">
            <v>61</v>
          </cell>
          <cell r="J816" t="str">
            <v>จังหวัดอุทัยธานี</v>
          </cell>
          <cell r="K816">
            <v>6108</v>
          </cell>
          <cell r="L816" t="str">
            <v>ห้วยคต</v>
          </cell>
          <cell r="M816">
            <v>610803</v>
          </cell>
          <cell r="N816" t="str">
            <v>ห้วยคต</v>
          </cell>
          <cell r="O816" t="str">
            <v>เหนือ</v>
          </cell>
          <cell r="P816" t="str">
            <v>07</v>
          </cell>
          <cell r="Q816" t="str">
            <v>โรงพยาบาลชุมชน</v>
          </cell>
          <cell r="R816">
            <v>5</v>
          </cell>
          <cell r="S816">
            <v>30</v>
          </cell>
          <cell r="T816" t="str">
            <v>30</v>
          </cell>
          <cell r="U816" t="str">
            <v>21</v>
          </cell>
          <cell r="V816" t="str">
            <v>2.1 ทุติยภูมิระดับต้น</v>
          </cell>
        </row>
        <row r="817">
          <cell r="A817" t="str">
            <v>18</v>
          </cell>
          <cell r="B817" t="str">
            <v>21002</v>
          </cell>
          <cell r="C817" t="str">
            <v>กระทรวงสาธารณสุข สำนักงานปลัดกระทรวงสาธารณสุข</v>
          </cell>
          <cell r="D817" t="str">
            <v>001072100</v>
          </cell>
          <cell r="E817" t="str">
            <v>10721</v>
          </cell>
          <cell r="F817" t="str">
            <v>รพท.กำแพงเพชร</v>
          </cell>
          <cell r="G817" t="str">
            <v>โรงพยาบาลทั่วไปกำแพงเพชร</v>
          </cell>
          <cell r="H817" t="str">
            <v>62010100</v>
          </cell>
          <cell r="I817">
            <v>62</v>
          </cell>
          <cell r="J817" t="str">
            <v>จังหวัดกำแพงเพชร</v>
          </cell>
          <cell r="K817">
            <v>6201</v>
          </cell>
          <cell r="L817" t="str">
            <v>เมืองกำแพงเพชร</v>
          </cell>
          <cell r="M817">
            <v>620101</v>
          </cell>
          <cell r="N817" t="str">
            <v>ในเมือง</v>
          </cell>
          <cell r="O817" t="str">
            <v>เหนือ</v>
          </cell>
          <cell r="P817" t="str">
            <v>06</v>
          </cell>
          <cell r="Q817" t="str">
            <v>โรงพยาบาลทั่วไป</v>
          </cell>
          <cell r="R817">
            <v>2</v>
          </cell>
          <cell r="S817">
            <v>334</v>
          </cell>
          <cell r="T817" t="str">
            <v>334</v>
          </cell>
          <cell r="U817" t="str">
            <v>23</v>
          </cell>
          <cell r="V817" t="str">
            <v>2.3 ทุติยภูมิระดับสูง</v>
          </cell>
        </row>
        <row r="818">
          <cell r="A818" t="str">
            <v>18</v>
          </cell>
          <cell r="B818" t="str">
            <v>21002</v>
          </cell>
          <cell r="C818" t="str">
            <v>กระทรวงสาธารณสุข สำนักงานปลัดกระทรวงสาธารณสุข</v>
          </cell>
          <cell r="D818" t="str">
            <v>001122800</v>
          </cell>
          <cell r="E818" t="str">
            <v>11228</v>
          </cell>
          <cell r="F818" t="str">
            <v>รพช.ทุ่งโพธิ์ทะเล</v>
          </cell>
          <cell r="G818" t="str">
            <v>โรงพยาบาลชุมชนทุ่งโพธิ์ทะเล</v>
          </cell>
          <cell r="H818" t="str">
            <v>62011212</v>
          </cell>
          <cell r="I818">
            <v>62</v>
          </cell>
          <cell r="J818" t="str">
            <v>จังหวัดกำแพงเพชร</v>
          </cell>
          <cell r="K818">
            <v>6201</v>
          </cell>
          <cell r="L818" t="str">
            <v>เมืองกำแพงเพชร</v>
          </cell>
          <cell r="M818">
            <v>620112</v>
          </cell>
          <cell r="N818" t="str">
            <v>นิคมทุ่งโพธิ์ทะเล</v>
          </cell>
          <cell r="O818" t="str">
            <v>เหนือ</v>
          </cell>
          <cell r="P818" t="str">
            <v>07</v>
          </cell>
          <cell r="Q818" t="str">
            <v>โรงพยาบาลชุมชน</v>
          </cell>
          <cell r="R818">
            <v>5</v>
          </cell>
          <cell r="S818">
            <v>10</v>
          </cell>
          <cell r="T818" t="str">
            <v>10</v>
          </cell>
          <cell r="U818" t="str">
            <v>21</v>
          </cell>
          <cell r="V818" t="str">
            <v>2.1 ทุติยภูมิระดับต้น</v>
          </cell>
        </row>
        <row r="819">
          <cell r="A819" t="str">
            <v>18</v>
          </cell>
          <cell r="B819" t="str">
            <v>21002</v>
          </cell>
          <cell r="C819" t="str">
            <v>กระทรวงสาธารณสุข สำนักงานปลัดกระทรวงสาธารณสุข</v>
          </cell>
          <cell r="D819" t="str">
            <v>001122900</v>
          </cell>
          <cell r="E819" t="str">
            <v>11229</v>
          </cell>
          <cell r="F819" t="str">
            <v>รพช.ไทรงาม</v>
          </cell>
          <cell r="G819" t="str">
            <v>โรงพยาบาลชุมชนไทรงาม</v>
          </cell>
          <cell r="H819" t="str">
            <v>62020104</v>
          </cell>
          <cell r="I819">
            <v>62</v>
          </cell>
          <cell r="J819" t="str">
            <v>จังหวัดกำแพงเพชร</v>
          </cell>
          <cell r="K819">
            <v>6202</v>
          </cell>
          <cell r="L819" t="str">
            <v>ไทรงาม</v>
          </cell>
          <cell r="M819">
            <v>620201</v>
          </cell>
          <cell r="N819" t="str">
            <v>ไทรงาม</v>
          </cell>
          <cell r="O819" t="str">
            <v>เหนือ</v>
          </cell>
          <cell r="P819" t="str">
            <v>07</v>
          </cell>
          <cell r="Q819" t="str">
            <v>โรงพยาบาลชุมชน</v>
          </cell>
          <cell r="R819">
            <v>5</v>
          </cell>
          <cell r="S819">
            <v>30</v>
          </cell>
          <cell r="T819" t="str">
            <v>30</v>
          </cell>
          <cell r="U819" t="str">
            <v>21</v>
          </cell>
          <cell r="V819" t="str">
            <v>2.1 ทุติยภูมิระดับต้น</v>
          </cell>
        </row>
        <row r="820">
          <cell r="A820" t="str">
            <v>18</v>
          </cell>
          <cell r="B820" t="str">
            <v>21002</v>
          </cell>
          <cell r="C820" t="str">
            <v>กระทรวงสาธารณสุข สำนักงานปลัดกระทรวงสาธารณสุข</v>
          </cell>
          <cell r="D820" t="str">
            <v>001123000</v>
          </cell>
          <cell r="E820" t="str">
            <v>11230</v>
          </cell>
          <cell r="F820" t="str">
            <v>รพช.คลองลาน</v>
          </cell>
          <cell r="G820" t="str">
            <v>โรงพยาบาลชุมชนคลองลาน</v>
          </cell>
          <cell r="H820" t="str">
            <v>62030109</v>
          </cell>
          <cell r="I820">
            <v>62</v>
          </cell>
          <cell r="J820" t="str">
            <v>จังหวัดกำแพงเพชร</v>
          </cell>
          <cell r="K820">
            <v>6203</v>
          </cell>
          <cell r="L820" t="str">
            <v>คลองลาน</v>
          </cell>
          <cell r="M820">
            <v>620301</v>
          </cell>
          <cell r="N820" t="str">
            <v>คลองน้ำไหล</v>
          </cell>
          <cell r="O820" t="str">
            <v>เหนือ</v>
          </cell>
          <cell r="P820" t="str">
            <v>07</v>
          </cell>
          <cell r="Q820" t="str">
            <v>โรงพยาบาลชุมชน</v>
          </cell>
          <cell r="R820">
            <v>4</v>
          </cell>
          <cell r="S820">
            <v>60</v>
          </cell>
          <cell r="T820" t="str">
            <v>60</v>
          </cell>
          <cell r="U820" t="str">
            <v>21</v>
          </cell>
          <cell r="V820" t="str">
            <v>2.1 ทุติยภูมิระดับต้น</v>
          </cell>
        </row>
        <row r="821">
          <cell r="A821" t="str">
            <v>18</v>
          </cell>
          <cell r="B821" t="str">
            <v>21002</v>
          </cell>
          <cell r="C821" t="str">
            <v>กระทรวงสาธารณสุข สำนักงานปลัดกระทรวงสาธารณสุข</v>
          </cell>
          <cell r="D821" t="str">
            <v>001123100</v>
          </cell>
          <cell r="E821" t="str">
            <v>11231</v>
          </cell>
          <cell r="F821" t="str">
            <v>รพช.ขาณุวรลักษบุรี</v>
          </cell>
          <cell r="G821" t="str">
            <v>โรงพยาบาลชุมชนขาณุวรลักษบุรี</v>
          </cell>
          <cell r="H821" t="str">
            <v>62040502</v>
          </cell>
          <cell r="I821">
            <v>62</v>
          </cell>
          <cell r="J821" t="str">
            <v>จังหวัดกำแพงเพชร</v>
          </cell>
          <cell r="K821">
            <v>6204</v>
          </cell>
          <cell r="L821" t="str">
            <v>ขาณุวรลักษบุรี</v>
          </cell>
          <cell r="M821">
            <v>620405</v>
          </cell>
          <cell r="N821" t="str">
            <v>แสนตอ</v>
          </cell>
          <cell r="O821" t="str">
            <v>เหนือ</v>
          </cell>
          <cell r="P821" t="str">
            <v>07</v>
          </cell>
          <cell r="Q821" t="str">
            <v>โรงพยาบาลชุมชน</v>
          </cell>
          <cell r="R821">
            <v>4</v>
          </cell>
          <cell r="S821">
            <v>60</v>
          </cell>
          <cell r="T821" t="str">
            <v>60</v>
          </cell>
          <cell r="U821" t="str">
            <v>21</v>
          </cell>
          <cell r="V821" t="str">
            <v>2.1 ทุติยภูมิระดับต้น</v>
          </cell>
        </row>
        <row r="822">
          <cell r="A822" t="str">
            <v>18</v>
          </cell>
          <cell r="B822" t="str">
            <v>21002</v>
          </cell>
          <cell r="C822" t="str">
            <v>กระทรวงสาธารณสุข สำนักงานปลัดกระทรวงสาธารณสุข</v>
          </cell>
          <cell r="D822" t="str">
            <v>001123200</v>
          </cell>
          <cell r="E822" t="str">
            <v>11232</v>
          </cell>
          <cell r="F822" t="str">
            <v>รพช.คลองขลุง</v>
          </cell>
          <cell r="G822" t="str">
            <v>โรงพยาบาลชุมชนคลองขลุง</v>
          </cell>
          <cell r="H822" t="str">
            <v>62050110</v>
          </cell>
          <cell r="I822">
            <v>62</v>
          </cell>
          <cell r="J822" t="str">
            <v>จังหวัดกำแพงเพชร</v>
          </cell>
          <cell r="K822">
            <v>6205</v>
          </cell>
          <cell r="L822" t="str">
            <v>คลองขลุง</v>
          </cell>
          <cell r="M822">
            <v>620501</v>
          </cell>
          <cell r="N822" t="str">
            <v>คลองขลุง</v>
          </cell>
          <cell r="O822" t="str">
            <v>เหนือ</v>
          </cell>
          <cell r="P822" t="str">
            <v>07</v>
          </cell>
          <cell r="Q822" t="str">
            <v>โรงพยาบาลชุมชน</v>
          </cell>
          <cell r="R822">
            <v>4</v>
          </cell>
          <cell r="S822">
            <v>60</v>
          </cell>
          <cell r="T822" t="str">
            <v>60</v>
          </cell>
          <cell r="U822" t="str">
            <v>21</v>
          </cell>
          <cell r="V822" t="str">
            <v>2.1 ทุติยภูมิระดับต้น</v>
          </cell>
        </row>
        <row r="823">
          <cell r="A823" t="str">
            <v>18</v>
          </cell>
          <cell r="B823" t="str">
            <v>21002</v>
          </cell>
          <cell r="C823" t="str">
            <v>กระทรวงสาธารณสุข สำนักงานปลัดกระทรวงสาธารณสุข</v>
          </cell>
          <cell r="D823" t="str">
            <v>001123300</v>
          </cell>
          <cell r="E823" t="str">
            <v>11233</v>
          </cell>
          <cell r="F823" t="str">
            <v>รพช.พรานกระต่าย</v>
          </cell>
          <cell r="G823" t="str">
            <v>โรงพยาบาลชุมชนพรานกระต่าย</v>
          </cell>
          <cell r="H823" t="str">
            <v>62060111</v>
          </cell>
          <cell r="I823">
            <v>62</v>
          </cell>
          <cell r="J823" t="str">
            <v>จังหวัดกำแพงเพชร</v>
          </cell>
          <cell r="K823">
            <v>6206</v>
          </cell>
          <cell r="L823" t="str">
            <v>พรานกระต่าย</v>
          </cell>
          <cell r="M823">
            <v>620601</v>
          </cell>
          <cell r="N823" t="str">
            <v>พรานกระต่าย</v>
          </cell>
          <cell r="O823" t="str">
            <v>เหนือ</v>
          </cell>
          <cell r="P823" t="str">
            <v>07</v>
          </cell>
          <cell r="Q823" t="str">
            <v>โรงพยาบาลชุมชน</v>
          </cell>
          <cell r="R823">
            <v>4</v>
          </cell>
          <cell r="S823">
            <v>60</v>
          </cell>
          <cell r="T823" t="str">
            <v>60</v>
          </cell>
          <cell r="U823" t="str">
            <v>21</v>
          </cell>
          <cell r="V823" t="str">
            <v>2.1 ทุติยภูมิระดับต้น</v>
          </cell>
        </row>
        <row r="824">
          <cell r="A824" t="str">
            <v>18</v>
          </cell>
          <cell r="B824" t="str">
            <v>21002</v>
          </cell>
          <cell r="C824" t="str">
            <v>กระทรวงสาธารณสุข สำนักงานปลัดกระทรวงสาธารณสุข</v>
          </cell>
          <cell r="D824" t="str">
            <v>001123400</v>
          </cell>
          <cell r="E824" t="str">
            <v>11234</v>
          </cell>
          <cell r="F824" t="str">
            <v>รพช.ลานกระบือ</v>
          </cell>
          <cell r="G824" t="str">
            <v>โรงพยาบาลชุมชนลานกระบือ</v>
          </cell>
          <cell r="H824" t="str">
            <v>62070106</v>
          </cell>
          <cell r="I824">
            <v>62</v>
          </cell>
          <cell r="J824" t="str">
            <v>จังหวัดกำแพงเพชร</v>
          </cell>
          <cell r="K824">
            <v>6207</v>
          </cell>
          <cell r="L824" t="str">
            <v>ลานกระบือ</v>
          </cell>
          <cell r="M824">
            <v>620701</v>
          </cell>
          <cell r="N824" t="str">
            <v>ลานกระบือ</v>
          </cell>
          <cell r="O824" t="str">
            <v>เหนือ</v>
          </cell>
          <cell r="P824" t="str">
            <v>07</v>
          </cell>
          <cell r="Q824" t="str">
            <v>โรงพยาบาลชุมชน</v>
          </cell>
          <cell r="R824">
            <v>5</v>
          </cell>
          <cell r="S824">
            <v>30</v>
          </cell>
          <cell r="T824" t="str">
            <v>30</v>
          </cell>
          <cell r="U824" t="str">
            <v>21</v>
          </cell>
          <cell r="V824" t="str">
            <v>2.1 ทุติยภูมิระดับต้น</v>
          </cell>
        </row>
        <row r="825">
          <cell r="A825" t="str">
            <v>18</v>
          </cell>
          <cell r="B825" t="str">
            <v>21002</v>
          </cell>
          <cell r="C825" t="str">
            <v>กระทรวงสาธารณสุข สำนักงานปลัดกระทรวงสาธารณสุข</v>
          </cell>
          <cell r="D825" t="str">
            <v>001123500</v>
          </cell>
          <cell r="E825" t="str">
            <v>11235</v>
          </cell>
          <cell r="F825" t="str">
            <v>รพช.ทรายทองวัฒนา</v>
          </cell>
          <cell r="G825" t="str">
            <v>โรงพยาบาลชุมชนทรายทองวัฒนา</v>
          </cell>
          <cell r="H825" t="str">
            <v>62080101</v>
          </cell>
          <cell r="I825">
            <v>62</v>
          </cell>
          <cell r="J825" t="str">
            <v>จังหวัดกำแพงเพชร</v>
          </cell>
          <cell r="K825">
            <v>6208</v>
          </cell>
          <cell r="L825" t="str">
            <v>ทรายทองวัฒนา</v>
          </cell>
          <cell r="M825">
            <v>620801</v>
          </cell>
          <cell r="N825" t="str">
            <v>ทุ่งทราย</v>
          </cell>
          <cell r="O825" t="str">
            <v>เหนือ</v>
          </cell>
          <cell r="P825" t="str">
            <v>07</v>
          </cell>
          <cell r="Q825" t="str">
            <v>โรงพยาบาลชุมชน</v>
          </cell>
          <cell r="R825">
            <v>5</v>
          </cell>
          <cell r="S825">
            <v>30</v>
          </cell>
          <cell r="T825" t="str">
            <v>10</v>
          </cell>
          <cell r="U825" t="str">
            <v>21</v>
          </cell>
          <cell r="V825" t="str">
            <v>2.1 ทุติยภูมิระดับต้น</v>
          </cell>
        </row>
        <row r="826">
          <cell r="A826" t="str">
            <v>18</v>
          </cell>
          <cell r="B826" t="str">
            <v>21002</v>
          </cell>
          <cell r="C826" t="str">
            <v>กระทรวงสาธารณสุข สำนักงานปลัดกระทรวงสาธารณสุข</v>
          </cell>
          <cell r="D826" t="str">
            <v>001123600</v>
          </cell>
          <cell r="E826" t="str">
            <v>11236</v>
          </cell>
          <cell r="F826" t="str">
            <v>รพช.ปางศิลาทอง</v>
          </cell>
          <cell r="G826" t="str">
            <v>โรงพยาบาลชุมชนปางศิลาทอง</v>
          </cell>
          <cell r="H826" t="str">
            <v>62090204</v>
          </cell>
          <cell r="I826">
            <v>62</v>
          </cell>
          <cell r="J826" t="str">
            <v>จังหวัดกำแพงเพชร</v>
          </cell>
          <cell r="K826">
            <v>6209</v>
          </cell>
          <cell r="L826" t="str">
            <v>ปางศิลาทอง</v>
          </cell>
          <cell r="M826">
            <v>620902</v>
          </cell>
          <cell r="N826" t="str">
            <v>หินดาต</v>
          </cell>
          <cell r="O826" t="str">
            <v>เหนือ</v>
          </cell>
          <cell r="P826" t="str">
            <v>07</v>
          </cell>
          <cell r="Q826" t="str">
            <v>โรงพยาบาลชุมชน</v>
          </cell>
          <cell r="R826">
            <v>5</v>
          </cell>
          <cell r="S826">
            <v>30</v>
          </cell>
          <cell r="T826" t="str">
            <v>30</v>
          </cell>
          <cell r="U826" t="str">
            <v>21</v>
          </cell>
          <cell r="V826" t="str">
            <v>2.1 ทุติยภูมิระดับต้น</v>
          </cell>
        </row>
        <row r="827">
          <cell r="A827" t="str">
            <v>18</v>
          </cell>
          <cell r="B827" t="str">
            <v>21002</v>
          </cell>
          <cell r="C827" t="str">
            <v>กระทรวงสาธารณสุข สำนักงานปลัดกระทรวงสาธารณสุข</v>
          </cell>
          <cell r="D827" t="str">
            <v>001413500</v>
          </cell>
          <cell r="E827" t="str">
            <v>14135</v>
          </cell>
          <cell r="F827" t="str">
            <v>รพช.บึงสามัคคี</v>
          </cell>
          <cell r="G827" t="str">
            <v>โรงพยาบาลชุมชนบึงสามัคคี</v>
          </cell>
          <cell r="H827" t="str">
            <v>62100307</v>
          </cell>
          <cell r="I827">
            <v>62</v>
          </cell>
          <cell r="J827" t="str">
            <v>จังหวัดกำแพงเพชร</v>
          </cell>
          <cell r="K827">
            <v>6210</v>
          </cell>
          <cell r="L827" t="str">
            <v>บึงสามัคคี</v>
          </cell>
          <cell r="M827">
            <v>621003</v>
          </cell>
          <cell r="N827" t="str">
            <v>ระหาน</v>
          </cell>
          <cell r="O827" t="str">
            <v>เหนือ</v>
          </cell>
          <cell r="P827" t="str">
            <v>07</v>
          </cell>
          <cell r="Q827" t="str">
            <v>โรงพยาบาลชุมชน</v>
          </cell>
          <cell r="R827">
            <v>5</v>
          </cell>
          <cell r="S827">
            <v>30</v>
          </cell>
          <cell r="T827" t="str">
            <v>30</v>
          </cell>
          <cell r="U827" t="str">
            <v>21</v>
          </cell>
          <cell r="V827" t="str">
            <v>2.1 ทุติยภูมิระดับต้น</v>
          </cell>
        </row>
        <row r="828">
          <cell r="A828" t="str">
            <v>18</v>
          </cell>
          <cell r="B828" t="str">
            <v>21002</v>
          </cell>
          <cell r="C828" t="str">
            <v>กระทรวงสาธารณสุข สำนักงานปลัดกระทรวงสาธารณสุข</v>
          </cell>
          <cell r="D828" t="str">
            <v>001072600</v>
          </cell>
          <cell r="E828" t="str">
            <v>10726</v>
          </cell>
          <cell r="F828" t="str">
            <v>รพท.พิจิตร</v>
          </cell>
          <cell r="G828" t="str">
            <v>โรงพยาบาลทั่วไปพิจิตร</v>
          </cell>
          <cell r="H828" t="str">
            <v>66010100</v>
          </cell>
          <cell r="I828">
            <v>66</v>
          </cell>
          <cell r="J828" t="str">
            <v>จังหวัดพิจิตร</v>
          </cell>
          <cell r="K828">
            <v>6601</v>
          </cell>
          <cell r="L828" t="str">
            <v>เมืองพิจิตร</v>
          </cell>
          <cell r="M828">
            <v>660101</v>
          </cell>
          <cell r="N828" t="str">
            <v>ในเมือง</v>
          </cell>
          <cell r="O828" t="str">
            <v>เหนือ</v>
          </cell>
          <cell r="P828" t="str">
            <v>06</v>
          </cell>
          <cell r="Q828" t="str">
            <v>โรงพยาบาลทั่วไป</v>
          </cell>
          <cell r="R828">
            <v>2</v>
          </cell>
          <cell r="S828">
            <v>405</v>
          </cell>
          <cell r="T828" t="str">
            <v>342</v>
          </cell>
          <cell r="U828" t="str">
            <v>23</v>
          </cell>
          <cell r="V828" t="str">
            <v>2.3 ทุติยภูมิระดับสูง</v>
          </cell>
        </row>
        <row r="829">
          <cell r="A829" t="str">
            <v>18</v>
          </cell>
          <cell r="B829" t="str">
            <v>21002</v>
          </cell>
          <cell r="C829" t="str">
            <v>กระทรวงสาธารณสุข สำนักงานปลัดกระทรวงสาธารณสุข</v>
          </cell>
          <cell r="D829" t="str">
            <v>001125800</v>
          </cell>
          <cell r="E829" t="str">
            <v>11258</v>
          </cell>
          <cell r="F829" t="str">
            <v>รพช.วังทรายพูน</v>
          </cell>
          <cell r="G829" t="str">
            <v>โรงพยาบาลชุมชนวังทรายพูน</v>
          </cell>
          <cell r="H829" t="str">
            <v>66020101</v>
          </cell>
          <cell r="I829">
            <v>66</v>
          </cell>
          <cell r="J829" t="str">
            <v>จังหวัดพิจิตร</v>
          </cell>
          <cell r="K829">
            <v>6602</v>
          </cell>
          <cell r="L829" t="str">
            <v>วังทรายพูน</v>
          </cell>
          <cell r="M829">
            <v>660201</v>
          </cell>
          <cell r="N829" t="str">
            <v>วังทรายพูน</v>
          </cell>
          <cell r="O829" t="str">
            <v>เหนือ</v>
          </cell>
          <cell r="P829" t="str">
            <v>07</v>
          </cell>
          <cell r="Q829" t="str">
            <v>โรงพยาบาลชุมชน</v>
          </cell>
          <cell r="R829">
            <v>5</v>
          </cell>
          <cell r="S829">
            <v>30</v>
          </cell>
          <cell r="T829" t="str">
            <v>30</v>
          </cell>
          <cell r="U829" t="str">
            <v>21</v>
          </cell>
          <cell r="V829" t="str">
            <v>2.1 ทุติยภูมิระดับต้น</v>
          </cell>
        </row>
        <row r="830">
          <cell r="A830" t="str">
            <v>18</v>
          </cell>
          <cell r="B830" t="str">
            <v>21002</v>
          </cell>
          <cell r="C830" t="str">
            <v>กระทรวงสาธารณสุข สำนักงานปลัดกระทรวงสาธารณสุข</v>
          </cell>
          <cell r="D830" t="str">
            <v>001125900</v>
          </cell>
          <cell r="E830" t="str">
            <v>11259</v>
          </cell>
          <cell r="F830" t="str">
            <v>รพช.โพธิ์ประทับช้าง</v>
          </cell>
          <cell r="G830" t="str">
            <v>โรงพยาบาลชุมชนโพธิ์ประทับช้าง</v>
          </cell>
          <cell r="H830" t="str">
            <v>66030102</v>
          </cell>
          <cell r="I830">
            <v>66</v>
          </cell>
          <cell r="J830" t="str">
            <v>จังหวัดพิจิตร</v>
          </cell>
          <cell r="K830">
            <v>6603</v>
          </cell>
          <cell r="L830" t="str">
            <v>โพธิ์ประทับช้าง</v>
          </cell>
          <cell r="M830">
            <v>660301</v>
          </cell>
          <cell r="N830" t="str">
            <v>โพธิ์ประทับช้าง</v>
          </cell>
          <cell r="O830" t="str">
            <v>เหนือ</v>
          </cell>
          <cell r="P830" t="str">
            <v>07</v>
          </cell>
          <cell r="Q830" t="str">
            <v>โรงพยาบาลชุมชน</v>
          </cell>
          <cell r="R830">
            <v>5</v>
          </cell>
          <cell r="S830">
            <v>30</v>
          </cell>
          <cell r="T830" t="str">
            <v>30</v>
          </cell>
          <cell r="U830" t="str">
            <v>21</v>
          </cell>
          <cell r="V830" t="str">
            <v>2.1 ทุติยภูมิระดับต้น</v>
          </cell>
        </row>
        <row r="831">
          <cell r="A831" t="str">
            <v>18</v>
          </cell>
          <cell r="B831" t="str">
            <v>21002</v>
          </cell>
          <cell r="C831" t="str">
            <v>กระทรวงสาธารณสุข สำนักงานปลัดกระทรวงสาธารณสุข</v>
          </cell>
          <cell r="D831" t="str">
            <v>001126000</v>
          </cell>
          <cell r="E831" t="str">
            <v>11260</v>
          </cell>
          <cell r="F831" t="str">
            <v>รพช.บางมูลนาก</v>
          </cell>
          <cell r="G831" t="str">
            <v>โรงพยาบาลชุมชนบางมูลนาก</v>
          </cell>
          <cell r="H831" t="str">
            <v>66050109</v>
          </cell>
          <cell r="I831">
            <v>66</v>
          </cell>
          <cell r="J831" t="str">
            <v>จังหวัดพิจิตร</v>
          </cell>
          <cell r="K831">
            <v>6605</v>
          </cell>
          <cell r="L831" t="str">
            <v>บางมูลนาก</v>
          </cell>
          <cell r="M831">
            <v>660503</v>
          </cell>
          <cell r="N831" t="str">
            <v>หอไกร</v>
          </cell>
          <cell r="O831" t="str">
            <v>เหนือ</v>
          </cell>
          <cell r="P831" t="str">
            <v>07</v>
          </cell>
          <cell r="Q831" t="str">
            <v>โรงพยาบาลชุมชน</v>
          </cell>
          <cell r="R831">
            <v>4</v>
          </cell>
          <cell r="S831">
            <v>90</v>
          </cell>
          <cell r="T831" t="str">
            <v>90</v>
          </cell>
          <cell r="U831" t="str">
            <v>21</v>
          </cell>
          <cell r="V831" t="str">
            <v>2.1 ทุติยภูมิระดับต้น</v>
          </cell>
        </row>
        <row r="832">
          <cell r="A832" t="str">
            <v>18</v>
          </cell>
          <cell r="B832" t="str">
            <v>21002</v>
          </cell>
          <cell r="C832" t="str">
            <v>กระทรวงสาธารณสุข สำนักงานปลัดกระทรวงสาธารณสุข</v>
          </cell>
          <cell r="D832" t="str">
            <v>001126100</v>
          </cell>
          <cell r="E832" t="str">
            <v>11261</v>
          </cell>
          <cell r="F832" t="str">
            <v>รพช.โพทะเล</v>
          </cell>
          <cell r="G832" t="str">
            <v>โรงพยาบาลชุมชนโพทะเล</v>
          </cell>
          <cell r="H832" t="str">
            <v>66060102</v>
          </cell>
          <cell r="I832">
            <v>66</v>
          </cell>
          <cell r="J832" t="str">
            <v>จังหวัดพิจิตร</v>
          </cell>
          <cell r="K832">
            <v>6606</v>
          </cell>
          <cell r="L832" t="str">
            <v>โพทะเล</v>
          </cell>
          <cell r="M832">
            <v>660601</v>
          </cell>
          <cell r="N832" t="str">
            <v>โพทะเล</v>
          </cell>
          <cell r="O832" t="str">
            <v>เหนือ</v>
          </cell>
          <cell r="P832" t="str">
            <v>07</v>
          </cell>
          <cell r="Q832" t="str">
            <v>โรงพยาบาลชุมชน</v>
          </cell>
          <cell r="R832">
            <v>4</v>
          </cell>
          <cell r="S832">
            <v>60</v>
          </cell>
          <cell r="T832" t="str">
            <v>30</v>
          </cell>
          <cell r="U832" t="str">
            <v>21</v>
          </cell>
          <cell r="V832" t="str">
            <v>2.1 ทุติยภูมิระดับต้น</v>
          </cell>
        </row>
        <row r="833">
          <cell r="A833" t="str">
            <v>18</v>
          </cell>
          <cell r="B833" t="str">
            <v>21002</v>
          </cell>
          <cell r="C833" t="str">
            <v>กระทรวงสาธารณสุข สำนักงานปลัดกระทรวงสาธารณสุข</v>
          </cell>
          <cell r="D833" t="str">
            <v>001126200</v>
          </cell>
          <cell r="E833" t="str">
            <v>11262</v>
          </cell>
          <cell r="F833" t="str">
            <v>รพช.สามง่าม</v>
          </cell>
          <cell r="G833" t="str">
            <v>โรงพยาบาลชุมชนสามง่าม</v>
          </cell>
          <cell r="H833" t="str">
            <v>66070105</v>
          </cell>
          <cell r="I833">
            <v>66</v>
          </cell>
          <cell r="J833" t="str">
            <v>จังหวัดพิจิตร</v>
          </cell>
          <cell r="K833">
            <v>6607</v>
          </cell>
          <cell r="L833" t="str">
            <v>สามง่าม</v>
          </cell>
          <cell r="M833">
            <v>660701</v>
          </cell>
          <cell r="N833" t="str">
            <v>สามง่าม</v>
          </cell>
          <cell r="O833" t="str">
            <v>เหนือ</v>
          </cell>
          <cell r="P833" t="str">
            <v>07</v>
          </cell>
          <cell r="Q833" t="str">
            <v>โรงพยาบาลชุมชน</v>
          </cell>
          <cell r="R833">
            <v>4</v>
          </cell>
          <cell r="S833">
            <v>60</v>
          </cell>
          <cell r="T833" t="str">
            <v>60</v>
          </cell>
          <cell r="U833" t="str">
            <v>21</v>
          </cell>
          <cell r="V833" t="str">
            <v>2.1 ทุติยภูมิระดับต้น</v>
          </cell>
        </row>
        <row r="834">
          <cell r="A834" t="str">
            <v>18</v>
          </cell>
          <cell r="B834" t="str">
            <v>21002</v>
          </cell>
          <cell r="C834" t="str">
            <v>กระทรวงสาธารณสุข สำนักงานปลัดกระทรวงสาธารณสุข</v>
          </cell>
          <cell r="D834" t="str">
            <v>001126300</v>
          </cell>
          <cell r="E834" t="str">
            <v>11263</v>
          </cell>
          <cell r="F834" t="str">
            <v>รพช.ทับคล้อ</v>
          </cell>
          <cell r="G834" t="str">
            <v>โรงพยาบาลชุมชนทับคล้อ</v>
          </cell>
          <cell r="H834" t="str">
            <v>66080204</v>
          </cell>
          <cell r="I834">
            <v>66</v>
          </cell>
          <cell r="J834" t="str">
            <v>จังหวัดพิจิตร</v>
          </cell>
          <cell r="K834">
            <v>6608</v>
          </cell>
          <cell r="L834" t="str">
            <v>ทับคล้อ</v>
          </cell>
          <cell r="M834">
            <v>660802</v>
          </cell>
          <cell r="N834" t="str">
            <v>เขาทราย</v>
          </cell>
          <cell r="O834" t="str">
            <v>เหนือ</v>
          </cell>
          <cell r="P834" t="str">
            <v>07</v>
          </cell>
          <cell r="Q834" t="str">
            <v>โรงพยาบาลชุมชน</v>
          </cell>
          <cell r="R834">
            <v>5</v>
          </cell>
          <cell r="S834">
            <v>30</v>
          </cell>
          <cell r="T834" t="str">
            <v>30</v>
          </cell>
          <cell r="U834" t="str">
            <v>21</v>
          </cell>
          <cell r="V834" t="str">
            <v>2.1 ทุติยภูมิระดับต้น</v>
          </cell>
        </row>
        <row r="835">
          <cell r="A835" t="str">
            <v>18</v>
          </cell>
          <cell r="B835" t="str">
            <v>21002</v>
          </cell>
          <cell r="C835" t="str">
            <v>กระทรวงสาธารณสุข สำนักงานปลัดกระทรวงสาธารณสุข</v>
          </cell>
          <cell r="D835" t="str">
            <v>001145600</v>
          </cell>
          <cell r="E835" t="str">
            <v>11456</v>
          </cell>
          <cell r="F835" t="str">
            <v>รพร.ตะพานหิน</v>
          </cell>
          <cell r="G835" t="str">
            <v>โรงพยาบาลสมเด็จพระยุพราชตะพานหิน</v>
          </cell>
          <cell r="H835" t="str">
            <v>66040100</v>
          </cell>
          <cell r="I835">
            <v>66</v>
          </cell>
          <cell r="J835" t="str">
            <v>จังหวัดพิจิตร</v>
          </cell>
          <cell r="K835">
            <v>6604</v>
          </cell>
          <cell r="L835" t="str">
            <v>ตะพานหิน</v>
          </cell>
          <cell r="M835">
            <v>660401</v>
          </cell>
          <cell r="N835" t="str">
            <v>ตะพานหิน</v>
          </cell>
          <cell r="O835" t="str">
            <v>เหนือ</v>
          </cell>
          <cell r="P835" t="str">
            <v>07</v>
          </cell>
          <cell r="Q835" t="str">
            <v>โรงพยาบาลชุมชน</v>
          </cell>
          <cell r="R835">
            <v>4</v>
          </cell>
          <cell r="S835">
            <v>90</v>
          </cell>
          <cell r="T835" t="str">
            <v>90</v>
          </cell>
          <cell r="U835" t="str">
            <v>21</v>
          </cell>
          <cell r="V835" t="str">
            <v>2.1 ทุติยภูมิระดับต้น</v>
          </cell>
        </row>
        <row r="836">
          <cell r="A836" t="str">
            <v>18</v>
          </cell>
          <cell r="B836" t="str">
            <v>21002</v>
          </cell>
          <cell r="C836" t="str">
            <v>กระทรวงสาธารณสุข สำนักงานปลัดกระทรวงสาธารณสุข</v>
          </cell>
          <cell r="D836" t="str">
            <v>001163100</v>
          </cell>
          <cell r="E836" t="str">
            <v>11631</v>
          </cell>
          <cell r="F836" t="str">
            <v>รพช.วชิรบารมี</v>
          </cell>
          <cell r="G836" t="str">
            <v>โรงพยาบาลชุมชนวชิรบารมี</v>
          </cell>
          <cell r="H836" t="str">
            <v>66120113</v>
          </cell>
          <cell r="I836">
            <v>66</v>
          </cell>
          <cell r="J836" t="str">
            <v>จังหวัดพิจิตร</v>
          </cell>
          <cell r="K836">
            <v>6612</v>
          </cell>
          <cell r="L836" t="str">
            <v>วชิรบารมี</v>
          </cell>
          <cell r="M836">
            <v>661201</v>
          </cell>
          <cell r="N836" t="str">
            <v>บ้านนา</v>
          </cell>
          <cell r="O836" t="str">
            <v>เหนือ</v>
          </cell>
          <cell r="P836" t="str">
            <v>07</v>
          </cell>
          <cell r="Q836" t="str">
            <v>โรงพยาบาลชุมชน</v>
          </cell>
          <cell r="R836">
            <v>5</v>
          </cell>
          <cell r="S836">
            <v>30</v>
          </cell>
          <cell r="T836" t="str">
            <v>30</v>
          </cell>
          <cell r="U836" t="str">
            <v>21</v>
          </cell>
          <cell r="V836" t="str">
            <v>2.1 ทุติยภูมิระดับต้น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ealthoffice"/>
      <sheetName val="รพศรพทรพช883"/>
      <sheetName val="t3_รพศรพทรพช883"/>
    </sheetNames>
    <sheetDataSet>
      <sheetData sheetId="0" refreshError="1"/>
      <sheetData sheetId="1" refreshError="1"/>
      <sheetData sheetId="2">
        <row r="1">
          <cell r="A1" t="str">
            <v>รหัส9หลัก</v>
          </cell>
          <cell r="B1" t="str">
            <v>ชื่อหน่วยงาน</v>
          </cell>
          <cell r="C1" t="str">
            <v>รหัสสังกัด</v>
          </cell>
          <cell r="D1" t="str">
            <v>สังกัด</v>
          </cell>
          <cell r="E1" t="str">
            <v>รหัสประเภท</v>
          </cell>
          <cell r="F1" t="str">
            <v>ประเภท</v>
          </cell>
          <cell r="G1" t="str">
            <v>จำนวนเตียง</v>
          </cell>
          <cell r="H1" t="str">
            <v>รหัสจังหวัด</v>
          </cell>
          <cell r="I1" t="str">
            <v>จังหวัด</v>
          </cell>
          <cell r="J1" t="str">
            <v>รหัสอำเภอ</v>
          </cell>
          <cell r="K1" t="str">
            <v>อำเภอ</v>
          </cell>
          <cell r="L1" t="str">
            <v>รหัสตำบล</v>
          </cell>
          <cell r="M1" t="str">
            <v>ตำบล</v>
          </cell>
          <cell r="N1" t="str">
            <v>รหัสหมู่</v>
          </cell>
          <cell r="O1" t="str">
            <v>หมู่</v>
          </cell>
          <cell r="P1" t="str">
            <v>สถานะ</v>
          </cell>
          <cell r="Q1" t="str">
            <v>สถานะการเปิดบริการ</v>
          </cell>
          <cell r="R1" t="str">
            <v>ที่อยู่</v>
          </cell>
          <cell r="S1" t="str">
            <v>รหัสไปรษณีย์</v>
          </cell>
          <cell r="T1" t="str">
            <v>โทรศัพท์</v>
          </cell>
          <cell r="U1" t="str">
            <v>โทรสาร</v>
          </cell>
          <cell r="V1" t="str">
            <v>รหัสระดับการบริการ</v>
          </cell>
          <cell r="W1" t="str">
            <v>ระดับการบริการ</v>
          </cell>
          <cell r="X1" t="str">
            <v>รหัสประเภทบริการ</v>
          </cell>
          <cell r="Y1" t="str">
            <v>ประเภทบริการ</v>
          </cell>
          <cell r="Z1" t="str">
            <v>รหัสการเปลี่ยนแปลง</v>
          </cell>
          <cell r="AA1" t="str">
            <v>ชื่อการเปลี่ยนแปลง</v>
          </cell>
          <cell r="AB1" t="str">
            <v>หมายเหตุ</v>
          </cell>
          <cell r="AC1" t="str">
            <v>วันที่กำหนดรหัส</v>
          </cell>
          <cell r="AD1" t="str">
            <v>วันที่ยกเลิกรหัส</v>
          </cell>
          <cell r="AE1" t="str">
            <v>วันที่เปิดบริการ</v>
          </cell>
          <cell r="AF1" t="str">
            <v>วันที่ปิดบริการ</v>
          </cell>
          <cell r="AG1" t="str">
            <v>วันที่ปรับปรุงข้อมูลล่าสุด</v>
          </cell>
          <cell r="AH1" t="str">
            <v>รหัส5หลัก</v>
          </cell>
        </row>
        <row r="2">
          <cell r="A2" t="str">
            <v>001084500</v>
          </cell>
          <cell r="B2" t="str">
            <v>โรงพยาบาลคลองใหญ่</v>
          </cell>
          <cell r="C2" t="str">
            <v>21002</v>
          </cell>
          <cell r="D2" t="str">
            <v>กระทรวงสาธารณสุข สำนักงานปลัดกระทรวงสาธารณสุข</v>
          </cell>
          <cell r="E2" t="str">
            <v>07</v>
          </cell>
          <cell r="F2" t="str">
            <v>โรงพยาบาลชุมชน</v>
          </cell>
          <cell r="G2" t="str">
            <v>36</v>
          </cell>
          <cell r="H2" t="str">
            <v>23</v>
          </cell>
          <cell r="I2" t="str">
            <v>จ.ตราด</v>
          </cell>
          <cell r="J2" t="str">
            <v>02</v>
          </cell>
          <cell r="K2" t="str">
            <v xml:space="preserve"> อ.คลองใหญ่</v>
          </cell>
          <cell r="L2" t="str">
            <v>01</v>
          </cell>
          <cell r="M2" t="str">
            <v xml:space="preserve"> 'ต.คลองใหญ่'</v>
          </cell>
          <cell r="N2" t="str">
            <v>09</v>
          </cell>
          <cell r="O2" t="str">
            <v xml:space="preserve"> หมู่ 9</v>
          </cell>
          <cell r="P2" t="str">
            <v>01</v>
          </cell>
          <cell r="Q2" t="str">
            <v>เปิดดำเนินการ</v>
          </cell>
          <cell r="R2" t="str">
            <v xml:space="preserve">1 ม.9 ถ.ธนากิจอนุสรณ์ </v>
          </cell>
          <cell r="S2" t="str">
            <v>23110</v>
          </cell>
          <cell r="T2" t="str">
            <v>039-581116</v>
          </cell>
          <cell r="U2" t="str">
            <v>039-581044</v>
          </cell>
          <cell r="V2" t="str">
            <v>21</v>
          </cell>
          <cell r="W2" t="str">
            <v>2.1 ทุติยภูมิระดับต้น</v>
          </cell>
          <cell r="X2" t="str">
            <v>S</v>
          </cell>
          <cell r="Y2" t="str">
            <v xml:space="preserve">บริการ  </v>
          </cell>
          <cell r="AH2" t="str">
            <v>10845</v>
          </cell>
        </row>
        <row r="3">
          <cell r="A3" t="str">
            <v>001136000</v>
          </cell>
          <cell r="B3" t="str">
            <v>โรงพยาบาลไชยา</v>
          </cell>
          <cell r="C3" t="str">
            <v>21002</v>
          </cell>
          <cell r="D3" t="str">
            <v>กระทรวงสาธารณสุข สำนักงานปลัดกระทรวงสาธารณสุข</v>
          </cell>
          <cell r="E3" t="str">
            <v>07</v>
          </cell>
          <cell r="F3" t="str">
            <v>โรงพยาบาลชุมชน</v>
          </cell>
          <cell r="G3" t="str">
            <v>30</v>
          </cell>
          <cell r="H3" t="str">
            <v>84</v>
          </cell>
          <cell r="I3" t="str">
            <v>จ.สุราษฎร์ธานี</v>
          </cell>
          <cell r="J3" t="str">
            <v>06</v>
          </cell>
          <cell r="K3" t="str">
            <v xml:space="preserve"> อ.ไชยา</v>
          </cell>
          <cell r="L3" t="str">
            <v>01</v>
          </cell>
          <cell r="M3" t="str">
            <v xml:space="preserve"> 'ต.ตลาดไชยา'</v>
          </cell>
          <cell r="N3" t="str">
            <v>01</v>
          </cell>
          <cell r="O3" t="str">
            <v xml:space="preserve"> หมู่ 1</v>
          </cell>
          <cell r="P3" t="str">
            <v>01</v>
          </cell>
          <cell r="Q3" t="str">
            <v>เปิดดำเนินการ</v>
          </cell>
          <cell r="R3" t="str">
            <v>ถ.รักษ์นรกิจ</v>
          </cell>
          <cell r="S3" t="str">
            <v>84110</v>
          </cell>
          <cell r="T3" t="str">
            <v>077431466</v>
          </cell>
          <cell r="U3" t="str">
            <v>077431190</v>
          </cell>
          <cell r="V3" t="str">
            <v>21</v>
          </cell>
          <cell r="W3" t="str">
            <v>2.1 ทุติยภูมิระดับต้น</v>
          </cell>
          <cell r="X3" t="str">
            <v>S</v>
          </cell>
          <cell r="Y3" t="str">
            <v xml:space="preserve">บริการ  </v>
          </cell>
          <cell r="AH3" t="str">
            <v>11360</v>
          </cell>
        </row>
        <row r="4">
          <cell r="A4" t="str">
            <v>001067400</v>
          </cell>
          <cell r="B4" t="str">
            <v>โรงพยาบาลเชียงรายประชานุเคราะห์</v>
          </cell>
          <cell r="C4" t="str">
            <v>21002</v>
          </cell>
          <cell r="D4" t="str">
            <v>กระทรวงสาธารณสุข สำนักงานปลัดกระทรวงสาธารณสุข</v>
          </cell>
          <cell r="E4" t="str">
            <v>05</v>
          </cell>
          <cell r="F4" t="str">
            <v>โรงพยาบาลศูนย์</v>
          </cell>
          <cell r="G4" t="str">
            <v>756</v>
          </cell>
          <cell r="H4" t="str">
            <v>57</v>
          </cell>
          <cell r="I4" t="str">
            <v>จ.เชียงราย</v>
          </cell>
          <cell r="J4" t="str">
            <v>01</v>
          </cell>
          <cell r="K4" t="str">
            <v xml:space="preserve"> อ.เมืองเชียงราย</v>
          </cell>
          <cell r="L4" t="str">
            <v>01</v>
          </cell>
          <cell r="M4" t="str">
            <v xml:space="preserve"> 'ต.เวียง'</v>
          </cell>
          <cell r="N4" t="str">
            <v>00</v>
          </cell>
          <cell r="O4" t="str">
            <v xml:space="preserve"> หมู่ 0</v>
          </cell>
          <cell r="P4" t="str">
            <v>01</v>
          </cell>
          <cell r="Q4" t="str">
            <v>เปิดดำเนินการ</v>
          </cell>
          <cell r="R4" t="str">
            <v xml:space="preserve">1039  ถ.สถานพยาบาล </v>
          </cell>
          <cell r="S4" t="str">
            <v>57000</v>
          </cell>
          <cell r="T4" t="str">
            <v>053-711300</v>
          </cell>
          <cell r="U4" t="str">
            <v>053-713044</v>
          </cell>
          <cell r="V4" t="str">
            <v>31</v>
          </cell>
          <cell r="W4" t="str">
            <v>3.1 ตติยภูมิ</v>
          </cell>
          <cell r="X4" t="str">
            <v>S</v>
          </cell>
          <cell r="Y4" t="str">
            <v xml:space="preserve">บริการ  </v>
          </cell>
          <cell r="AH4" t="str">
            <v>10674</v>
          </cell>
        </row>
        <row r="5">
          <cell r="A5" t="str">
            <v>001141000</v>
          </cell>
          <cell r="B5" t="str">
            <v>โรงพยาบาลสิเกา</v>
          </cell>
          <cell r="C5" t="str">
            <v>21002</v>
          </cell>
          <cell r="D5" t="str">
            <v>กระทรวงสาธารณสุข สำนักงานปลัดกระทรวงสาธารณสุข</v>
          </cell>
          <cell r="E5" t="str">
            <v>07</v>
          </cell>
          <cell r="F5" t="str">
            <v>โรงพยาบาลชุมชน</v>
          </cell>
          <cell r="G5" t="str">
            <v>60</v>
          </cell>
          <cell r="H5" t="str">
            <v>92</v>
          </cell>
          <cell r="I5" t="str">
            <v>จ.ตรัง</v>
          </cell>
          <cell r="J5" t="str">
            <v>05</v>
          </cell>
          <cell r="K5" t="str">
            <v xml:space="preserve"> อ.สิเกา</v>
          </cell>
          <cell r="L5" t="str">
            <v>01</v>
          </cell>
          <cell r="M5" t="str">
            <v xml:space="preserve"> 'ต.บ่อหิน'</v>
          </cell>
          <cell r="N5" t="str">
            <v>06</v>
          </cell>
          <cell r="O5" t="str">
            <v xml:space="preserve"> หมู่ 6</v>
          </cell>
          <cell r="P5" t="str">
            <v>01</v>
          </cell>
          <cell r="Q5" t="str">
            <v>เปิดดำเนินการ</v>
          </cell>
          <cell r="R5" t="str">
            <v>231</v>
          </cell>
          <cell r="S5" t="str">
            <v>92150</v>
          </cell>
          <cell r="V5" t="str">
            <v>21</v>
          </cell>
          <cell r="W5" t="str">
            <v>2.1 ทุติยภูมิระดับต้น</v>
          </cell>
          <cell r="X5" t="str">
            <v>S</v>
          </cell>
          <cell r="Y5" t="str">
            <v xml:space="preserve">บริการ  </v>
          </cell>
          <cell r="AH5" t="str">
            <v>11410</v>
          </cell>
        </row>
        <row r="6">
          <cell r="A6" t="str">
            <v>001134700</v>
          </cell>
          <cell r="B6" t="str">
            <v>โรงพยาบาลเกาะยาวชัยพัฒน์</v>
          </cell>
          <cell r="C6" t="str">
            <v>21002</v>
          </cell>
          <cell r="D6" t="str">
            <v>กระทรวงสาธารณสุข สำนักงานปลัดกระทรวงสาธารณสุข</v>
          </cell>
          <cell r="E6" t="str">
            <v>07</v>
          </cell>
          <cell r="F6" t="str">
            <v>โรงพยาบาลชุมชน</v>
          </cell>
          <cell r="G6" t="str">
            <v>30</v>
          </cell>
          <cell r="H6" t="str">
            <v>82</v>
          </cell>
          <cell r="I6" t="str">
            <v>จ.พังงา</v>
          </cell>
          <cell r="J6" t="str">
            <v>02</v>
          </cell>
          <cell r="K6" t="str">
            <v xml:space="preserve"> อ.เกาะยาว</v>
          </cell>
          <cell r="L6" t="str">
            <v>01</v>
          </cell>
          <cell r="M6" t="str">
            <v xml:space="preserve"> 'ต.เกาะยาวน้อย'</v>
          </cell>
          <cell r="N6" t="str">
            <v>02</v>
          </cell>
          <cell r="O6" t="str">
            <v xml:space="preserve"> หมู่ 2</v>
          </cell>
          <cell r="P6" t="str">
            <v>01</v>
          </cell>
          <cell r="Q6" t="str">
            <v>เปิดดำเนินการ</v>
          </cell>
          <cell r="R6" t="str">
            <v xml:space="preserve">52/3 </v>
          </cell>
          <cell r="S6" t="str">
            <v>82160</v>
          </cell>
          <cell r="T6" t="str">
            <v>076597119</v>
          </cell>
          <cell r="U6" t="str">
            <v>076597119</v>
          </cell>
          <cell r="V6" t="str">
            <v>21</v>
          </cell>
          <cell r="W6" t="str">
            <v>2.1 ทุติยภูมิระดับต้น</v>
          </cell>
          <cell r="AH6" t="str">
            <v>11347</v>
          </cell>
        </row>
        <row r="7">
          <cell r="A7" t="str">
            <v>001108900</v>
          </cell>
          <cell r="B7" t="str">
            <v>โรงพยาบาลกุสุมาลย์</v>
          </cell>
          <cell r="C7" t="str">
            <v>21002</v>
          </cell>
          <cell r="D7" t="str">
            <v>กระทรวงสาธารณสุข สำนักงานปลัดกระทรวงสาธารณสุข</v>
          </cell>
          <cell r="E7" t="str">
            <v>07</v>
          </cell>
          <cell r="F7" t="str">
            <v>โรงพยาบาลชุมชน</v>
          </cell>
          <cell r="G7" t="str">
            <v>35</v>
          </cell>
          <cell r="H7" t="str">
            <v>47</v>
          </cell>
          <cell r="I7" t="str">
            <v>จ.สกลนคร</v>
          </cell>
          <cell r="J7" t="str">
            <v>02</v>
          </cell>
          <cell r="K7" t="str">
            <v xml:space="preserve"> อ.กุสุมาลย์</v>
          </cell>
          <cell r="L7" t="str">
            <v>02</v>
          </cell>
          <cell r="M7" t="str">
            <v xml:space="preserve"> 'ต.นาโพธิ์'</v>
          </cell>
          <cell r="N7" t="str">
            <v>11</v>
          </cell>
          <cell r="O7" t="str">
            <v xml:space="preserve"> หมู่ 11</v>
          </cell>
          <cell r="P7" t="str">
            <v>01</v>
          </cell>
          <cell r="Q7" t="str">
            <v>เปิดดำเนินการ</v>
          </cell>
          <cell r="R7" t="str">
            <v xml:space="preserve">  ถ.สกลนคร-นครพนม  </v>
          </cell>
          <cell r="S7" t="str">
            <v>47210</v>
          </cell>
          <cell r="T7" t="str">
            <v>042769041</v>
          </cell>
          <cell r="U7" t="str">
            <v>042769123</v>
          </cell>
          <cell r="V7" t="str">
            <v>21</v>
          </cell>
          <cell r="W7" t="str">
            <v>2.1 ทุติยภูมิระดับต้น</v>
          </cell>
          <cell r="X7" t="str">
            <v>S</v>
          </cell>
          <cell r="Y7" t="str">
            <v xml:space="preserve">บริการ  </v>
          </cell>
          <cell r="AH7" t="str">
            <v>11089</v>
          </cell>
        </row>
        <row r="8">
          <cell r="A8" t="str">
            <v>002132300</v>
          </cell>
          <cell r="B8" t="str">
            <v>โรงพยาบาลพระอาจารย์แบน  ธนากโร</v>
          </cell>
          <cell r="C8" t="str">
            <v>21002</v>
          </cell>
          <cell r="D8" t="str">
            <v>กระทรวงสาธารณสุข สำนักงานปลัดกระทรวงสาธารณสุข</v>
          </cell>
          <cell r="E8" t="str">
            <v>07</v>
          </cell>
          <cell r="F8" t="str">
            <v>โรงพยาบาลชุมชน</v>
          </cell>
          <cell r="G8" t="str">
            <v>90</v>
          </cell>
          <cell r="H8" t="str">
            <v>47</v>
          </cell>
          <cell r="I8" t="str">
            <v>จ.สกลนคร</v>
          </cell>
          <cell r="J8" t="str">
            <v>18</v>
          </cell>
          <cell r="K8" t="str">
            <v xml:space="preserve"> อ.ภูพาน</v>
          </cell>
          <cell r="L8" t="str">
            <v>03</v>
          </cell>
          <cell r="M8" t="str">
            <v xml:space="preserve"> 'ต.โคกภู'</v>
          </cell>
          <cell r="N8" t="str">
            <v>00</v>
          </cell>
          <cell r="O8" t="str">
            <v xml:space="preserve"> หมู่ 0</v>
          </cell>
          <cell r="P8" t="str">
            <v>01</v>
          </cell>
          <cell r="Q8" t="str">
            <v>เปิดดำเนินการ</v>
          </cell>
          <cell r="R8" t="str">
            <v xml:space="preserve">288 ถ.สกลนคร-กาฬสินธุ์ </v>
          </cell>
          <cell r="S8" t="str">
            <v>47180</v>
          </cell>
          <cell r="T8" t="str">
            <v>0422708123</v>
          </cell>
          <cell r="U8" t="str">
            <v>0422708123</v>
          </cell>
          <cell r="V8" t="str">
            <v>22</v>
          </cell>
          <cell r="W8" t="str">
            <v>2.2 ทุติยภูมิระดับกลาง</v>
          </cell>
          <cell r="X8" t="str">
            <v>S</v>
          </cell>
          <cell r="Y8" t="str">
            <v xml:space="preserve">บริการ  </v>
          </cell>
          <cell r="AH8" t="str">
            <v>21323</v>
          </cell>
        </row>
        <row r="9">
          <cell r="A9" t="str">
            <v>001112700</v>
          </cell>
          <cell r="B9" t="str">
            <v>โรงพยาบาลพร้าว</v>
          </cell>
          <cell r="C9" t="str">
            <v>21002</v>
          </cell>
          <cell r="D9" t="str">
            <v>กระทรวงสาธารณสุข สำนักงานปลัดกระทรวงสาธารณสุข</v>
          </cell>
          <cell r="E9" t="str">
            <v>07</v>
          </cell>
          <cell r="F9" t="str">
            <v>โรงพยาบาลชุมชน</v>
          </cell>
          <cell r="G9" t="str">
            <v>60</v>
          </cell>
          <cell r="H9" t="str">
            <v>50</v>
          </cell>
          <cell r="I9" t="str">
            <v>จ.เชียงใหม่</v>
          </cell>
          <cell r="J9" t="str">
            <v>11</v>
          </cell>
          <cell r="K9" t="str">
            <v xml:space="preserve"> อ.พร้าว</v>
          </cell>
          <cell r="L9" t="str">
            <v>01</v>
          </cell>
          <cell r="M9" t="str">
            <v xml:space="preserve"> 'ต.เวียง'</v>
          </cell>
          <cell r="N9" t="str">
            <v>04</v>
          </cell>
          <cell r="O9" t="str">
            <v xml:space="preserve"> หมู่ 4</v>
          </cell>
          <cell r="P9" t="str">
            <v>01</v>
          </cell>
          <cell r="Q9" t="str">
            <v>เปิดดำเนินการ</v>
          </cell>
          <cell r="R9" t="str">
            <v xml:space="preserve">181 ม.4 </v>
          </cell>
          <cell r="S9" t="str">
            <v>50190</v>
          </cell>
          <cell r="V9" t="str">
            <v>22</v>
          </cell>
          <cell r="W9" t="str">
            <v>2.2 ทุติยภูมิระดับกลาง</v>
          </cell>
          <cell r="AH9" t="str">
            <v>11127</v>
          </cell>
        </row>
        <row r="10">
          <cell r="A10" t="str">
            <v>001069700</v>
          </cell>
          <cell r="B10" t="str">
            <v>โรงพยาบาลพุทธโสธร</v>
          </cell>
          <cell r="C10" t="str">
            <v>21002</v>
          </cell>
          <cell r="D10" t="str">
            <v>กระทรวงสาธารณสุข สำนักงานปลัดกระทรวงสาธารณสุข</v>
          </cell>
          <cell r="E10" t="str">
            <v>06</v>
          </cell>
          <cell r="F10" t="str">
            <v>โรงพยาบาลทั่วไป</v>
          </cell>
          <cell r="G10" t="str">
            <v>503</v>
          </cell>
          <cell r="H10" t="str">
            <v>24</v>
          </cell>
          <cell r="I10" t="str">
            <v>จ.ฉะเชิงเทรา</v>
          </cell>
          <cell r="J10" t="str">
            <v>01</v>
          </cell>
          <cell r="K10" t="str">
            <v xml:space="preserve"> อ.เมืองฉะเชิงเทรา</v>
          </cell>
          <cell r="L10" t="str">
            <v>01</v>
          </cell>
          <cell r="M10" t="str">
            <v xml:space="preserve"> 'ต.หน้าเมือง'</v>
          </cell>
          <cell r="N10" t="str">
            <v>00</v>
          </cell>
          <cell r="O10" t="str">
            <v xml:space="preserve"> หมู่ 0</v>
          </cell>
          <cell r="P10" t="str">
            <v>01</v>
          </cell>
          <cell r="Q10" t="str">
            <v>เปิดดำเนินการ</v>
          </cell>
          <cell r="R10" t="str">
            <v>174 ถ.มรุพงษ์  (เขตเทศบาลเมืองฉะเชิงเทรา)</v>
          </cell>
          <cell r="S10" t="str">
            <v>24000</v>
          </cell>
          <cell r="T10" t="str">
            <v>0 38-51 1033</v>
          </cell>
          <cell r="U10" t="str">
            <v>038-514722-3'</v>
          </cell>
          <cell r="W10" t="str">
            <v>31</v>
          </cell>
          <cell r="X10" t="str">
            <v>3.1 ตติยภูมิ</v>
          </cell>
          <cell r="AA10" t="str">
            <v>02</v>
          </cell>
          <cell r="AB10" t="str">
            <v>แก้ไขชื่อ</v>
          </cell>
          <cell r="AC10" t="str">
            <v>แก้ไขชื่อ โรงพยาบาลเมืองฉะเชิงเทรา เป็น โรงพยาบาลพุทธโสธรและแก้ไขจำนวนเตียง</v>
          </cell>
          <cell r="AH10" t="str">
            <v>10697</v>
          </cell>
        </row>
        <row r="11">
          <cell r="A11" t="str">
            <v>001066700</v>
          </cell>
          <cell r="B11" t="str">
            <v>โรงพยาบาลบุรีรัมย์</v>
          </cell>
          <cell r="C11" t="str">
            <v>21002</v>
          </cell>
          <cell r="D11" t="str">
            <v>กระทรวงสาธารณสุข สำนักงานปลัดกระทรวงสาธารณสุข</v>
          </cell>
          <cell r="E11" t="str">
            <v>05</v>
          </cell>
          <cell r="F11" t="str">
            <v>โรงพยาบาลศูนย์</v>
          </cell>
          <cell r="G11" t="str">
            <v>625</v>
          </cell>
          <cell r="H11" t="str">
            <v>31</v>
          </cell>
          <cell r="I11" t="str">
            <v>จ.บุรีรัมย์</v>
          </cell>
          <cell r="J11" t="str">
            <v>01</v>
          </cell>
          <cell r="K11" t="str">
            <v xml:space="preserve"> อ.เมืองบุรีรัมย์</v>
          </cell>
          <cell r="L11" t="str">
            <v>01</v>
          </cell>
          <cell r="M11" t="str">
            <v xml:space="preserve"> 'ต.ในเมือง'</v>
          </cell>
          <cell r="N11" t="str">
            <v>05</v>
          </cell>
          <cell r="O11" t="str">
            <v xml:space="preserve"> หมู่ 5</v>
          </cell>
          <cell r="P11" t="str">
            <v>01</v>
          </cell>
          <cell r="Q11" t="str">
            <v>เปิดดำเนินการ</v>
          </cell>
          <cell r="R11" t="str">
            <v xml:space="preserve">1 ถนนหนัาสถานีรถไฟ </v>
          </cell>
          <cell r="S11" t="str">
            <v>31000</v>
          </cell>
          <cell r="T11" t="str">
            <v>044-615002</v>
          </cell>
          <cell r="V11" t="str">
            <v>31</v>
          </cell>
          <cell r="W11" t="str">
            <v>3.1 ตติยภูมิ</v>
          </cell>
          <cell r="Z11" t="str">
            <v>01</v>
          </cell>
          <cell r="AA11" t="str">
            <v>ตั้งใหม่</v>
          </cell>
          <cell r="AB11" t="str">
            <v>แก้ไขที่ตั้ง หมู่เป็น ม.5</v>
          </cell>
          <cell r="AH11" t="str">
            <v>10667</v>
          </cell>
        </row>
        <row r="12">
          <cell r="A12" t="str">
            <v>001104200</v>
          </cell>
          <cell r="B12" t="str">
            <v>โรงพยาบาลโพนพิสัย</v>
          </cell>
          <cell r="C12" t="str">
            <v>21002</v>
          </cell>
          <cell r="D12" t="str">
            <v>กระทรวงสาธารณสุข สำนักงานปลัดกระทรวงสาธารณสุข</v>
          </cell>
          <cell r="E12" t="str">
            <v>07</v>
          </cell>
          <cell r="F12" t="str">
            <v>โรงพยาบาลชุมชน</v>
          </cell>
          <cell r="G12" t="str">
            <v>60</v>
          </cell>
          <cell r="H12" t="str">
            <v>43</v>
          </cell>
          <cell r="I12" t="str">
            <v>จ.หนองคาย</v>
          </cell>
          <cell r="J12" t="str">
            <v>05</v>
          </cell>
          <cell r="K12" t="str">
            <v xml:space="preserve"> อ.โพนพิสัย</v>
          </cell>
          <cell r="L12" t="str">
            <v>01</v>
          </cell>
          <cell r="M12" t="str">
            <v xml:space="preserve"> 'ต.จุมพล'</v>
          </cell>
          <cell r="N12" t="str">
            <v>03</v>
          </cell>
          <cell r="O12" t="str">
            <v xml:space="preserve"> หมู่ 3</v>
          </cell>
          <cell r="P12" t="str">
            <v>01</v>
          </cell>
          <cell r="Q12" t="str">
            <v>เปิดดำเนินการ</v>
          </cell>
          <cell r="R12" t="str">
            <v xml:space="preserve">77  </v>
          </cell>
          <cell r="S12" t="str">
            <v>43120</v>
          </cell>
          <cell r="T12" t="str">
            <v>042471204</v>
          </cell>
          <cell r="U12" t="str">
            <v>042471668</v>
          </cell>
          <cell r="V12" t="str">
            <v>22</v>
          </cell>
          <cell r="W12" t="str">
            <v>2.2 ทุติยภูมิระดับกลาง</v>
          </cell>
          <cell r="X12" t="str">
            <v>S</v>
          </cell>
          <cell r="Y12" t="str">
            <v xml:space="preserve">บริการ  </v>
          </cell>
          <cell r="AH12" t="str">
            <v>11042</v>
          </cell>
        </row>
        <row r="13">
          <cell r="A13" t="str">
            <v>001086200</v>
          </cell>
          <cell r="B13" t="str">
            <v>โรงพยาบาลศรีมโหสถ</v>
          </cell>
          <cell r="C13" t="str">
            <v>21002</v>
          </cell>
          <cell r="D13" t="str">
            <v>กระทรวงสาธารณสุข สำนักงานปลัดกระทรวงสาธารณสุข</v>
          </cell>
          <cell r="E13" t="str">
            <v>07</v>
          </cell>
          <cell r="F13" t="str">
            <v>โรงพยาบาลชุมชน</v>
          </cell>
          <cell r="G13" t="str">
            <v>30</v>
          </cell>
          <cell r="H13" t="str">
            <v>25</v>
          </cell>
          <cell r="I13" t="str">
            <v>จ.ปราจีนบุรี</v>
          </cell>
          <cell r="J13" t="str">
            <v>09</v>
          </cell>
          <cell r="K13" t="str">
            <v xml:space="preserve"> อ.ศรีมโหสถ</v>
          </cell>
          <cell r="L13" t="str">
            <v>01</v>
          </cell>
          <cell r="M13" t="str">
            <v xml:space="preserve"> 'ต.โคกปีบ'</v>
          </cell>
          <cell r="N13" t="str">
            <v>04</v>
          </cell>
          <cell r="O13" t="str">
            <v xml:space="preserve"> หมู่ 4</v>
          </cell>
          <cell r="P13" t="str">
            <v>01</v>
          </cell>
          <cell r="Q13" t="str">
            <v>เปิดดำเนินการ</v>
          </cell>
          <cell r="R13" t="str">
            <v xml:space="preserve">189  ถ.สุวินทวงศ์ บ้านโคกปีบ </v>
          </cell>
          <cell r="V13" t="str">
            <v>21</v>
          </cell>
          <cell r="W13" t="str">
            <v>2.1 ทุติยภูมิระดับต้น</v>
          </cell>
          <cell r="AH13" t="str">
            <v>10862</v>
          </cell>
        </row>
        <row r="14">
          <cell r="A14" t="str">
            <v>002482100</v>
          </cell>
          <cell r="B14" t="str">
            <v>โรงพยาบาลนาเยีย</v>
          </cell>
          <cell r="C14" t="str">
            <v>21002</v>
          </cell>
          <cell r="D14" t="str">
            <v>กระทรวงสาธารณสุข สำนักงานปลัดกระทรวงสาธารณสุข</v>
          </cell>
          <cell r="E14" t="str">
            <v>07</v>
          </cell>
          <cell r="F14" t="str">
            <v>โรงพยาบาลชุมชน</v>
          </cell>
          <cell r="G14" t="str">
            <v>30</v>
          </cell>
          <cell r="H14" t="str">
            <v>34</v>
          </cell>
          <cell r="I14" t="str">
            <v>จ.อุบลราชธานี</v>
          </cell>
          <cell r="J14" t="str">
            <v>29</v>
          </cell>
          <cell r="K14" t="str">
            <v xml:space="preserve"> อ.นาเยีย</v>
          </cell>
          <cell r="L14" t="str">
            <v>01</v>
          </cell>
          <cell r="M14" t="str">
            <v xml:space="preserve"> 'ต.นาเยีย'</v>
          </cell>
          <cell r="N14" t="str">
            <v>00</v>
          </cell>
          <cell r="O14" t="str">
            <v xml:space="preserve"> หมู่ 0</v>
          </cell>
          <cell r="P14" t="str">
            <v>01</v>
          </cell>
          <cell r="Q14" t="str">
            <v>เปิดดำเนินการ</v>
          </cell>
          <cell r="V14" t="str">
            <v>21</v>
          </cell>
          <cell r="W14" t="str">
            <v>2.1 ทุติยภูมิระดับต้น</v>
          </cell>
          <cell r="X14" t="str">
            <v>S</v>
          </cell>
          <cell r="Y14" t="str">
            <v xml:space="preserve">บริการ  </v>
          </cell>
          <cell r="Z14" t="str">
            <v>00</v>
          </cell>
          <cell r="AC14" t="str">
            <v>2012-05-02</v>
          </cell>
          <cell r="AH14" t="str">
            <v>24821</v>
          </cell>
        </row>
        <row r="15">
          <cell r="A15" t="str">
            <v>001078200</v>
          </cell>
          <cell r="B15" t="str">
            <v>โรงพยาบาลไชโย</v>
          </cell>
          <cell r="C15" t="str">
            <v>21002</v>
          </cell>
          <cell r="D15" t="str">
            <v>กระทรวงสาธารณสุข สำนักงานปลัดกระทรวงสาธารณสุข</v>
          </cell>
          <cell r="E15" t="str">
            <v>07</v>
          </cell>
          <cell r="F15" t="str">
            <v>โรงพยาบาลชุมชน</v>
          </cell>
          <cell r="G15" t="str">
            <v>30</v>
          </cell>
          <cell r="H15" t="str">
            <v>15</v>
          </cell>
          <cell r="I15" t="str">
            <v>จ.อ่างทอง</v>
          </cell>
          <cell r="J15" t="str">
            <v>02</v>
          </cell>
          <cell r="K15" t="str">
            <v xml:space="preserve"> อ.ไชโย</v>
          </cell>
          <cell r="L15" t="str">
            <v>06</v>
          </cell>
          <cell r="M15" t="str">
            <v xml:space="preserve"> 'ต.ไชโย'</v>
          </cell>
          <cell r="N15" t="str">
            <v>05</v>
          </cell>
          <cell r="O15" t="str">
            <v xml:space="preserve"> หมู่ 5</v>
          </cell>
          <cell r="P15" t="str">
            <v>01</v>
          </cell>
          <cell r="Q15" t="str">
            <v>เปิดดำเนินการ</v>
          </cell>
          <cell r="R15" t="str">
            <v xml:space="preserve">80 ม.5 ถ.สิงห์บุรี-อ่างทอง </v>
          </cell>
          <cell r="V15" t="str">
            <v>21</v>
          </cell>
          <cell r="W15" t="str">
            <v>2.1 ทุติยภูมิระดับต้น</v>
          </cell>
          <cell r="Z15" t="str">
            <v>04</v>
          </cell>
          <cell r="AA15" t="str">
            <v>แก้ไข/เปลี่ยนแปลงที่ตั้ง</v>
          </cell>
          <cell r="AB15" t="str">
            <v>เพิ่มเป็น 30 เตียง ตามมติ อกพ.สป</v>
          </cell>
          <cell r="AH15" t="str">
            <v>10782</v>
          </cell>
        </row>
        <row r="16">
          <cell r="A16" t="str">
            <v>002495600</v>
          </cell>
          <cell r="B16" t="str">
            <v>โรงพยาบาลเวียงหนองล่อง</v>
          </cell>
          <cell r="C16" t="str">
            <v>21002</v>
          </cell>
          <cell r="D16" t="str">
            <v>กระทรวงสาธารณสุข สำนักงานปลัดกระทรวงสาธารณสุข</v>
          </cell>
          <cell r="E16" t="str">
            <v>07</v>
          </cell>
          <cell r="F16" t="str">
            <v>โรงพยาบาลชุมชน</v>
          </cell>
          <cell r="G16" t="str">
            <v>30</v>
          </cell>
          <cell r="H16" t="str">
            <v>51</v>
          </cell>
          <cell r="I16" t="str">
            <v>จ.ลำพูน</v>
          </cell>
          <cell r="J16" t="str">
            <v>08</v>
          </cell>
          <cell r="K16" t="str">
            <v xml:space="preserve"> อ.เวียงหนองล่อง</v>
          </cell>
          <cell r="L16" t="str">
            <v>03</v>
          </cell>
          <cell r="M16" t="str">
            <v xml:space="preserve"> 'ต.วังผาง'</v>
          </cell>
          <cell r="N16" t="str">
            <v>09</v>
          </cell>
          <cell r="O16" t="str">
            <v xml:space="preserve"> หมู่ 9</v>
          </cell>
          <cell r="P16" t="str">
            <v>01</v>
          </cell>
          <cell r="Q16" t="str">
            <v>เปิดดำเนินการ</v>
          </cell>
          <cell r="S16" t="str">
            <v>51120</v>
          </cell>
          <cell r="T16" t="str">
            <v>0873018898</v>
          </cell>
          <cell r="V16" t="str">
            <v>10</v>
          </cell>
          <cell r="W16" t="str">
            <v>1 ปฐมภูมิ</v>
          </cell>
          <cell r="X16" t="str">
            <v>S</v>
          </cell>
          <cell r="Y16" t="str">
            <v xml:space="preserve">บริการ  </v>
          </cell>
          <cell r="Z16" t="str">
            <v>06</v>
          </cell>
          <cell r="AA16" t="str">
            <v>แก้ไข/เปลี่ยนแปลงจำนวนเตียง</v>
          </cell>
          <cell r="AC16" t="str">
            <v>2012-07-03</v>
          </cell>
          <cell r="AE16" t="str">
            <v>2012-07-01</v>
          </cell>
          <cell r="AH16" t="str">
            <v>24956</v>
          </cell>
        </row>
        <row r="17">
          <cell r="A17" t="str">
            <v>002501700</v>
          </cell>
          <cell r="B17" t="str">
            <v>โรงพยาบาลภูเพียง</v>
          </cell>
          <cell r="C17" t="str">
            <v>21002</v>
          </cell>
          <cell r="D17" t="str">
            <v>กระทรวงสาธารณสุข สำนักงานปลัดกระทรวงสาธารณสุข</v>
          </cell>
          <cell r="E17" t="str">
            <v>07</v>
          </cell>
          <cell r="F17" t="str">
            <v>โรงพยาบาลชุมชน</v>
          </cell>
          <cell r="G17" t="str">
            <v>30</v>
          </cell>
          <cell r="H17" t="str">
            <v>55</v>
          </cell>
          <cell r="I17" t="str">
            <v>จ.น่าน</v>
          </cell>
          <cell r="J17" t="str">
            <v>14</v>
          </cell>
          <cell r="K17" t="str">
            <v xml:space="preserve"> อ.ภูเพียง</v>
          </cell>
          <cell r="L17" t="str">
            <v>01</v>
          </cell>
          <cell r="M17" t="str">
            <v xml:space="preserve"> 'ต.ม่วงตึ๊ด'</v>
          </cell>
          <cell r="N17" t="str">
            <v>00</v>
          </cell>
          <cell r="P17" t="str">
            <v>01</v>
          </cell>
          <cell r="Q17" t="str">
            <v>เปิดดำเนินการ</v>
          </cell>
          <cell r="S17" t="str">
            <v>55000</v>
          </cell>
          <cell r="T17" t="str">
            <v>0897006073</v>
          </cell>
          <cell r="V17" t="str">
            <v>21</v>
          </cell>
          <cell r="W17" t="str">
            <v>2.1 ทุติยภูมิระดับต้น</v>
          </cell>
          <cell r="X17" t="str">
            <v>S</v>
          </cell>
          <cell r="Y17" t="str">
            <v xml:space="preserve">บริการ  </v>
          </cell>
          <cell r="AC17" t="str">
            <v>2012-09-20</v>
          </cell>
          <cell r="AE17" t="str">
            <v>2012-09-17</v>
          </cell>
          <cell r="AH17" t="str">
            <v>25017</v>
          </cell>
        </row>
        <row r="18">
          <cell r="A18" t="str">
            <v>001082300</v>
          </cell>
          <cell r="B18" t="str">
            <v>โรงพยาบาลแหลมฉบัง</v>
          </cell>
          <cell r="C18" t="str">
            <v>21002</v>
          </cell>
          <cell r="D18" t="str">
            <v>กระทรวงสาธารณสุข สำนักงานปลัดกระทรวงสาธารณสุข</v>
          </cell>
          <cell r="E18" t="str">
            <v>07</v>
          </cell>
          <cell r="F18" t="str">
            <v>โรงพยาบาลชุมชน</v>
          </cell>
          <cell r="G18" t="str">
            <v>114</v>
          </cell>
          <cell r="H18" t="str">
            <v>20</v>
          </cell>
          <cell r="I18" t="str">
            <v>จ.ชลบุรี</v>
          </cell>
          <cell r="J18" t="str">
            <v>07</v>
          </cell>
          <cell r="K18" t="str">
            <v xml:space="preserve"> อ.ศรีราชา</v>
          </cell>
          <cell r="L18" t="str">
            <v>03</v>
          </cell>
          <cell r="M18" t="str">
            <v xml:space="preserve"> 'ต.ทุ่งสุขลา'</v>
          </cell>
          <cell r="N18" t="str">
            <v>07</v>
          </cell>
          <cell r="O18" t="str">
            <v xml:space="preserve"> หมู่ 7</v>
          </cell>
          <cell r="P18" t="str">
            <v>01</v>
          </cell>
          <cell r="Q18" t="str">
            <v>เปิดดำเนินการ</v>
          </cell>
          <cell r="V18" t="str">
            <v>22</v>
          </cell>
          <cell r="W18" t="str">
            <v>2.2 ทุติยภูมิระดับกลาง</v>
          </cell>
          <cell r="X18" t="str">
            <v>S</v>
          </cell>
          <cell r="Y18" t="str">
            <v xml:space="preserve">บริการ  </v>
          </cell>
          <cell r="Z18" t="str">
            <v>02</v>
          </cell>
          <cell r="AA18" t="str">
            <v>แก้ไขชื่อ</v>
          </cell>
          <cell r="AB18" t="str">
            <v>เปลี่ยนชื่อรพ.อ่าวอุดม เป็น รพ.แหลมฉบัง ตามหนังสือสำนักบริหารการสาธารณสุข ที่ 0228.04.3/5918 ลงวันที่ 26 ตค.55 เตียง จาก90 เป็น114 เตียง</v>
          </cell>
          <cell r="AH18" t="str">
            <v>10823</v>
          </cell>
        </row>
        <row r="19">
          <cell r="A19" t="str">
            <v>001077500</v>
          </cell>
          <cell r="B19" t="str">
            <v>โรงพยาบาลภาชี</v>
          </cell>
          <cell r="C19" t="str">
            <v>21002</v>
          </cell>
          <cell r="D19" t="str">
            <v>กระทรวงสาธารณสุข สำนักงานปลัดกระทรวงสาธารณสุข</v>
          </cell>
          <cell r="E19" t="str">
            <v>07</v>
          </cell>
          <cell r="F19" t="str">
            <v>โรงพยาบาลชุมชน</v>
          </cell>
          <cell r="G19" t="str">
            <v>30</v>
          </cell>
          <cell r="H19" t="str">
            <v>14</v>
          </cell>
          <cell r="I19" t="str">
            <v>จ.พระนครศรีอยุธยา</v>
          </cell>
          <cell r="J19" t="str">
            <v>09</v>
          </cell>
          <cell r="K19" t="str">
            <v xml:space="preserve"> อ.ภาชี</v>
          </cell>
          <cell r="L19" t="str">
            <v>01</v>
          </cell>
          <cell r="M19" t="str">
            <v xml:space="preserve"> 'ต.ภาชี'</v>
          </cell>
          <cell r="N19" t="str">
            <v>05</v>
          </cell>
          <cell r="O19" t="str">
            <v xml:space="preserve"> หมู่ 5</v>
          </cell>
          <cell r="P19" t="str">
            <v>01</v>
          </cell>
          <cell r="Q19" t="str">
            <v>เปิดดำเนินการ</v>
          </cell>
          <cell r="R19" t="str">
            <v>15 ม.5 ถ.ผักไห่-ป่าโมก</v>
          </cell>
          <cell r="V19" t="str">
            <v>21</v>
          </cell>
          <cell r="W19" t="str">
            <v>2.1 ทุติยภูมิระดับต้น</v>
          </cell>
          <cell r="AB19" t="str">
            <v>แก้ไขค่าพิกัด</v>
          </cell>
          <cell r="AH19" t="str">
            <v>10775</v>
          </cell>
        </row>
        <row r="20">
          <cell r="A20" t="str">
            <v>001139500</v>
          </cell>
          <cell r="B20" t="str">
            <v>โรงพยาบาลสะเดา</v>
          </cell>
          <cell r="C20" t="str">
            <v>21002</v>
          </cell>
          <cell r="D20" t="str">
            <v>กระทรวงสาธารณสุข สำนักงานปลัดกระทรวงสาธารณสุข</v>
          </cell>
          <cell r="E20" t="str">
            <v>07</v>
          </cell>
          <cell r="F20" t="str">
            <v>โรงพยาบาลชุมชน</v>
          </cell>
          <cell r="G20" t="str">
            <v>30</v>
          </cell>
          <cell r="H20" t="str">
            <v>90</v>
          </cell>
          <cell r="I20" t="str">
            <v>จ.สงขลา</v>
          </cell>
          <cell r="J20" t="str">
            <v>10</v>
          </cell>
          <cell r="K20" t="str">
            <v xml:space="preserve"> อ.สะเดา</v>
          </cell>
          <cell r="L20" t="str">
            <v>01</v>
          </cell>
          <cell r="M20" t="str">
            <v xml:space="preserve"> 'ต.สะเดา'</v>
          </cell>
          <cell r="N20" t="str">
            <v>00</v>
          </cell>
          <cell r="O20" t="str">
            <v xml:space="preserve"> หมู่ 0</v>
          </cell>
          <cell r="P20" t="str">
            <v>01</v>
          </cell>
          <cell r="Q20" t="str">
            <v>เปิดดำเนินการ</v>
          </cell>
          <cell r="R20" t="str">
            <v xml:space="preserve">110 ถ.ปาดังเบซาร์ </v>
          </cell>
          <cell r="S20" t="str">
            <v>90120</v>
          </cell>
          <cell r="T20" t="str">
            <v>074411288</v>
          </cell>
          <cell r="U20" t="str">
            <v>074414236</v>
          </cell>
          <cell r="V20" t="str">
            <v>21</v>
          </cell>
          <cell r="W20" t="str">
            <v>2.1 ทุติยภูมิระดับต้น</v>
          </cell>
          <cell r="X20" t="str">
            <v>S</v>
          </cell>
          <cell r="Y20" t="str">
            <v xml:space="preserve">บริการ  </v>
          </cell>
          <cell r="AH20" t="str">
            <v>11395</v>
          </cell>
        </row>
        <row r="21">
          <cell r="A21" t="str">
            <v>001103100</v>
          </cell>
          <cell r="B21" t="str">
            <v>โรงพยาบาลเชียงคาน</v>
          </cell>
          <cell r="C21" t="str">
            <v>21002</v>
          </cell>
          <cell r="D21" t="str">
            <v>กระทรวงสาธารณสุข สำนักงานปลัดกระทรวงสาธารณสุข</v>
          </cell>
          <cell r="E21" t="str">
            <v>07</v>
          </cell>
          <cell r="F21" t="str">
            <v>โรงพยาบาลชุมชน</v>
          </cell>
          <cell r="G21" t="str">
            <v>30</v>
          </cell>
          <cell r="H21" t="str">
            <v>42</v>
          </cell>
          <cell r="I21" t="str">
            <v>จ.เลย</v>
          </cell>
          <cell r="J21" t="str">
            <v>03</v>
          </cell>
          <cell r="K21" t="str">
            <v xml:space="preserve"> อ.เชียงคาน</v>
          </cell>
          <cell r="L21" t="str">
            <v>01</v>
          </cell>
          <cell r="M21" t="str">
            <v xml:space="preserve"> 'ต.เชียงคาน'</v>
          </cell>
          <cell r="N21" t="str">
            <v>02</v>
          </cell>
          <cell r="O21" t="str">
            <v xml:space="preserve"> หมู่ 2</v>
          </cell>
          <cell r="P21" t="str">
            <v>01</v>
          </cell>
          <cell r="Q21" t="str">
            <v>เปิดดำเนินการ</v>
          </cell>
          <cell r="R21" t="str">
            <v xml:space="preserve">427  ถ.เชียงคาน - ปากชม </v>
          </cell>
          <cell r="S21" t="str">
            <v>42110</v>
          </cell>
          <cell r="T21" t="str">
            <v>042821101</v>
          </cell>
          <cell r="U21" t="str">
            <v>042821101</v>
          </cell>
          <cell r="V21" t="str">
            <v>21</v>
          </cell>
          <cell r="W21" t="str">
            <v>2.1 ทุติยภูมิระดับต้น</v>
          </cell>
          <cell r="X21" t="str">
            <v>S</v>
          </cell>
          <cell r="Y21" t="str">
            <v xml:space="preserve">บริการ  </v>
          </cell>
          <cell r="AH21" t="str">
            <v>11031</v>
          </cell>
        </row>
        <row r="22">
          <cell r="A22" t="str">
            <v>001110600</v>
          </cell>
          <cell r="B22" t="str">
            <v>โรงพยาบาลบ้านแพง</v>
          </cell>
          <cell r="C22" t="str">
            <v>21002</v>
          </cell>
          <cell r="D22" t="str">
            <v>กระทรวงสาธารณสุข สำนักงานปลัดกระทรวงสาธารณสุข</v>
          </cell>
          <cell r="E22" t="str">
            <v>07</v>
          </cell>
          <cell r="F22" t="str">
            <v>โรงพยาบาลชุมชน</v>
          </cell>
          <cell r="G22" t="str">
            <v>30</v>
          </cell>
          <cell r="H22" t="str">
            <v>48</v>
          </cell>
          <cell r="I22" t="str">
            <v>จ.นครพนม</v>
          </cell>
          <cell r="J22" t="str">
            <v>04</v>
          </cell>
          <cell r="K22" t="str">
            <v xml:space="preserve"> อ.บ้านแพง</v>
          </cell>
          <cell r="L22" t="str">
            <v>01</v>
          </cell>
          <cell r="M22" t="str">
            <v xml:space="preserve"> 'ต.บ้านแพง'</v>
          </cell>
          <cell r="N22" t="str">
            <v>02</v>
          </cell>
          <cell r="O22" t="str">
            <v xml:space="preserve"> หมู่ 2</v>
          </cell>
          <cell r="P22" t="str">
            <v>01</v>
          </cell>
          <cell r="Q22" t="str">
            <v>เปิดดำเนินการ</v>
          </cell>
          <cell r="R22" t="str">
            <v xml:space="preserve">339 ม.2 ถ.หนองคาย-นครพนม </v>
          </cell>
          <cell r="S22" t="str">
            <v>48140</v>
          </cell>
          <cell r="V22" t="str">
            <v>21</v>
          </cell>
          <cell r="W22" t="str">
            <v>2.1 ทุติยภูมิระดับต้น</v>
          </cell>
          <cell r="AH22" t="str">
            <v>11106</v>
          </cell>
        </row>
        <row r="23">
          <cell r="A23" t="str">
            <v>001106300</v>
          </cell>
          <cell r="B23" t="str">
            <v>โรงพยาบาลจตุรพักตรพิมาน</v>
          </cell>
          <cell r="C23" t="str">
            <v>21002</v>
          </cell>
          <cell r="D23" t="str">
            <v>กระทรวงสาธารณสุข สำนักงานปลัดกระทรวงสาธารณสุข</v>
          </cell>
          <cell r="E23" t="str">
            <v>07</v>
          </cell>
          <cell r="F23" t="str">
            <v>โรงพยาบาลชุมชน</v>
          </cell>
          <cell r="G23" t="str">
            <v>30</v>
          </cell>
          <cell r="H23" t="str">
            <v>45</v>
          </cell>
          <cell r="I23" t="str">
            <v>จ.ร้อยเอ็ด</v>
          </cell>
          <cell r="J23" t="str">
            <v>04</v>
          </cell>
          <cell r="K23" t="str">
            <v xml:space="preserve"> อ.จตุรพักตรพิมาน</v>
          </cell>
          <cell r="L23" t="str">
            <v>01</v>
          </cell>
          <cell r="M23" t="str">
            <v xml:space="preserve"> 'ต.หัวช้าง'</v>
          </cell>
          <cell r="N23" t="str">
            <v>04</v>
          </cell>
          <cell r="O23" t="str">
            <v xml:space="preserve"> หมู่ 4</v>
          </cell>
          <cell r="P23" t="str">
            <v>01</v>
          </cell>
          <cell r="Q23" t="str">
            <v>เปิดดำเนินการ</v>
          </cell>
          <cell r="R23" t="str">
            <v xml:space="preserve">165 ม.4 ถ.ปัทมานนท์ </v>
          </cell>
          <cell r="S23" t="str">
            <v>45180</v>
          </cell>
          <cell r="V23" t="str">
            <v>21</v>
          </cell>
          <cell r="W23" t="str">
            <v>2.1 ทุติยภูมิระดับต้น</v>
          </cell>
          <cell r="AH23" t="str">
            <v>11063</v>
          </cell>
        </row>
        <row r="24">
          <cell r="A24" t="str">
            <v>001096600</v>
          </cell>
          <cell r="B24" t="str">
            <v>โรงพยาบาลป่าติ้ว</v>
          </cell>
          <cell r="C24" t="str">
            <v>21002</v>
          </cell>
          <cell r="D24" t="str">
            <v>กระทรวงสาธารณสุข สำนักงานปลัดกระทรวงสาธารณสุข</v>
          </cell>
          <cell r="E24" t="str">
            <v>07</v>
          </cell>
          <cell r="F24" t="str">
            <v>โรงพยาบาลชุมชน</v>
          </cell>
          <cell r="G24" t="str">
            <v>30</v>
          </cell>
          <cell r="H24" t="str">
            <v>35</v>
          </cell>
          <cell r="I24" t="str">
            <v>จ.ยโสธร</v>
          </cell>
          <cell r="J24" t="str">
            <v>05</v>
          </cell>
          <cell r="K24" t="str">
            <v xml:space="preserve"> อ.ป่าติ้ว</v>
          </cell>
          <cell r="L24" t="str">
            <v>01</v>
          </cell>
          <cell r="M24" t="str">
            <v xml:space="preserve"> 'ต.โพธิ์ไทร'</v>
          </cell>
          <cell r="N24" t="str">
            <v>04</v>
          </cell>
          <cell r="O24" t="str">
            <v xml:space="preserve"> หมู่ 4</v>
          </cell>
          <cell r="P24" t="str">
            <v>01</v>
          </cell>
          <cell r="Q24" t="str">
            <v>เปิดดำเนินการ</v>
          </cell>
          <cell r="R24" t="str">
            <v>294 ม.4 ถ.อรุณประเสริฐ</v>
          </cell>
          <cell r="S24" t="str">
            <v>35150</v>
          </cell>
          <cell r="V24" t="str">
            <v>21</v>
          </cell>
          <cell r="W24" t="str">
            <v>2.1 ทุติยภูมิระดับต้น</v>
          </cell>
          <cell r="AH24" t="str">
            <v>10966</v>
          </cell>
        </row>
        <row r="25">
          <cell r="A25" t="str">
            <v>001098700</v>
          </cell>
          <cell r="B25" t="str">
            <v>โรงพยาบาลพนา</v>
          </cell>
          <cell r="C25" t="str">
            <v>21002</v>
          </cell>
          <cell r="D25" t="str">
            <v>กระทรวงสาธารณสุข สำนักงานปลัดกระทรวงสาธารณสุข</v>
          </cell>
          <cell r="E25" t="str">
            <v>07</v>
          </cell>
          <cell r="F25" t="str">
            <v>โรงพยาบาลชุมชน</v>
          </cell>
          <cell r="G25" t="str">
            <v>10</v>
          </cell>
          <cell r="H25" t="str">
            <v>37</v>
          </cell>
          <cell r="I25" t="str">
            <v>จ.อำนาจเจริญ</v>
          </cell>
          <cell r="J25" t="str">
            <v>04</v>
          </cell>
          <cell r="K25" t="str">
            <v xml:space="preserve"> อ.พนา</v>
          </cell>
          <cell r="L25" t="str">
            <v>04</v>
          </cell>
          <cell r="M25" t="str">
            <v xml:space="preserve"> 'ต.พระเหลา'</v>
          </cell>
          <cell r="N25" t="str">
            <v>10</v>
          </cell>
          <cell r="O25" t="str">
            <v xml:space="preserve"> หมู่ 10</v>
          </cell>
          <cell r="P25" t="str">
            <v>01</v>
          </cell>
          <cell r="Q25" t="str">
            <v>เปิดดำเนินการ</v>
          </cell>
          <cell r="R25" t="str">
            <v xml:space="preserve">255 ม.10 ถ.อุปชิด </v>
          </cell>
          <cell r="S25" t="str">
            <v>37180</v>
          </cell>
          <cell r="V25" t="str">
            <v>22</v>
          </cell>
          <cell r="W25" t="str">
            <v>2.2 ทุติยภูมิระดับกลาง</v>
          </cell>
          <cell r="AH25" t="str">
            <v>10987</v>
          </cell>
        </row>
        <row r="26">
          <cell r="A26" t="str">
            <v>001097100</v>
          </cell>
          <cell r="B26" t="str">
            <v>โรงพยาบาลคอนสวรรค์</v>
          </cell>
          <cell r="C26" t="str">
            <v>21002</v>
          </cell>
          <cell r="D26" t="str">
            <v>กระทรวงสาธารณสุข สำนักงานปลัดกระทรวงสาธารณสุข</v>
          </cell>
          <cell r="E26" t="str">
            <v>07</v>
          </cell>
          <cell r="F26" t="str">
            <v>โรงพยาบาลชุมชน</v>
          </cell>
          <cell r="G26" t="str">
            <v>30</v>
          </cell>
          <cell r="H26" t="str">
            <v>36</v>
          </cell>
          <cell r="I26" t="str">
            <v>จ.ชัยภูมิ</v>
          </cell>
          <cell r="J26" t="str">
            <v>03</v>
          </cell>
          <cell r="K26" t="str">
            <v xml:space="preserve"> อ.คอนสวรรค์</v>
          </cell>
          <cell r="L26" t="str">
            <v>01</v>
          </cell>
          <cell r="M26" t="str">
            <v xml:space="preserve"> 'ต.คอนสวรรค์'</v>
          </cell>
          <cell r="N26" t="str">
            <v>13</v>
          </cell>
          <cell r="O26" t="str">
            <v xml:space="preserve"> หมู่ 13</v>
          </cell>
          <cell r="P26" t="str">
            <v>01</v>
          </cell>
          <cell r="Q26" t="str">
            <v>เปิดดำเนินการ</v>
          </cell>
          <cell r="R26" t="str">
            <v xml:space="preserve">431 ถ.คอนสวรรค์ -แก้งคร้อ </v>
          </cell>
          <cell r="V26" t="str">
            <v>21</v>
          </cell>
          <cell r="W26" t="str">
            <v>2.1 ทุติยภูมิระดับต้น</v>
          </cell>
          <cell r="AH26" t="str">
            <v>10971</v>
          </cell>
        </row>
        <row r="27">
          <cell r="A27" t="str">
            <v>001088500</v>
          </cell>
          <cell r="B27" t="str">
            <v>โรงพยาบาลห้วยแถลง</v>
          </cell>
          <cell r="C27" t="str">
            <v>21002</v>
          </cell>
          <cell r="D27" t="str">
            <v>กระทรวงสาธารณสุข สำนักงานปลัดกระทรวงสาธารณสุข</v>
          </cell>
          <cell r="E27" t="str">
            <v>07</v>
          </cell>
          <cell r="F27" t="str">
            <v>โรงพยาบาลชุมชน</v>
          </cell>
          <cell r="G27" t="str">
            <v>30</v>
          </cell>
          <cell r="H27" t="str">
            <v>30</v>
          </cell>
          <cell r="I27" t="str">
            <v>จ.นครราชสีมา</v>
          </cell>
          <cell r="J27" t="str">
            <v>16</v>
          </cell>
          <cell r="K27" t="str">
            <v xml:space="preserve"> อ.ห้วยแถลง</v>
          </cell>
          <cell r="L27" t="str">
            <v>01</v>
          </cell>
          <cell r="M27" t="str">
            <v xml:space="preserve"> 'ต.ห้วยแถลง'</v>
          </cell>
          <cell r="N27" t="str">
            <v>01</v>
          </cell>
          <cell r="O27" t="str">
            <v xml:space="preserve"> หมู่ 1</v>
          </cell>
          <cell r="P27" t="str">
            <v>01</v>
          </cell>
          <cell r="Q27" t="str">
            <v>เปิดดำเนินการ</v>
          </cell>
          <cell r="R27" t="str">
            <v xml:space="preserve">422 </v>
          </cell>
          <cell r="V27" t="str">
            <v>21</v>
          </cell>
          <cell r="W27" t="str">
            <v>2.1 ทุติยภูมิระดับต้น</v>
          </cell>
          <cell r="AH27" t="str">
            <v>10885</v>
          </cell>
        </row>
        <row r="28">
          <cell r="A28" t="str">
            <v>001090700</v>
          </cell>
          <cell r="B28" t="str">
            <v>โรงพยาบาลนาโพธิ์</v>
          </cell>
          <cell r="C28" t="str">
            <v>21002</v>
          </cell>
          <cell r="D28" t="str">
            <v>กระทรวงสาธารณสุข สำนักงานปลัดกระทรวงสาธารณสุข</v>
          </cell>
          <cell r="E28" t="str">
            <v>07</v>
          </cell>
          <cell r="F28" t="str">
            <v>โรงพยาบาลชุมชน</v>
          </cell>
          <cell r="G28" t="str">
            <v>30</v>
          </cell>
          <cell r="H28" t="str">
            <v>31</v>
          </cell>
          <cell r="I28" t="str">
            <v>จ.บุรีรัมย์</v>
          </cell>
          <cell r="J28" t="str">
            <v>13</v>
          </cell>
          <cell r="K28" t="str">
            <v xml:space="preserve"> อ.นาโพธิ์</v>
          </cell>
          <cell r="L28" t="str">
            <v>05</v>
          </cell>
          <cell r="M28" t="str">
            <v xml:space="preserve"> 'ต.ศรีสว่าง'</v>
          </cell>
          <cell r="N28" t="str">
            <v>08</v>
          </cell>
          <cell r="O28" t="str">
            <v xml:space="preserve"> หมู่ 8</v>
          </cell>
          <cell r="P28" t="str">
            <v>01</v>
          </cell>
          <cell r="Q28" t="str">
            <v>เปิดดำเนินการ</v>
          </cell>
          <cell r="R28" t="str">
            <v xml:space="preserve">103 </v>
          </cell>
          <cell r="V28" t="str">
            <v>22</v>
          </cell>
          <cell r="W28" t="str">
            <v>2.2 ทุติยภูมิระดับกลาง</v>
          </cell>
          <cell r="AH28" t="str">
            <v>10907</v>
          </cell>
        </row>
        <row r="29">
          <cell r="A29" t="str">
            <v>001120600</v>
          </cell>
          <cell r="B29" t="str">
            <v>โรงพยาบาลแม่ลาน้อย</v>
          </cell>
          <cell r="C29" t="str">
            <v>21002</v>
          </cell>
          <cell r="D29" t="str">
            <v>กระทรวงสาธารณสุข สำนักงานปลัดกระทรวงสาธารณสุข</v>
          </cell>
          <cell r="E29" t="str">
            <v>07</v>
          </cell>
          <cell r="F29" t="str">
            <v>โรงพยาบาลชุมชน</v>
          </cell>
          <cell r="G29" t="str">
            <v>10</v>
          </cell>
          <cell r="H29" t="str">
            <v>58</v>
          </cell>
          <cell r="I29" t="str">
            <v>จ.แม่ฮ่องสอน</v>
          </cell>
          <cell r="J29" t="str">
            <v>05</v>
          </cell>
          <cell r="K29" t="str">
            <v xml:space="preserve"> อ.แม่ลาน้อย</v>
          </cell>
          <cell r="L29" t="str">
            <v>08</v>
          </cell>
          <cell r="M29" t="str">
            <v xml:space="preserve"> 'ต.ขุนแม่ลาน้อย'</v>
          </cell>
          <cell r="N29" t="str">
            <v>09</v>
          </cell>
          <cell r="O29" t="str">
            <v xml:space="preserve"> หมู่ 9</v>
          </cell>
          <cell r="P29" t="str">
            <v>01</v>
          </cell>
          <cell r="Q29" t="str">
            <v>เปิดดำเนินการ</v>
          </cell>
          <cell r="R29" t="str">
            <v>79 ถ.เชียงใหม่-</v>
          </cell>
          <cell r="S29" t="str">
            <v>58120</v>
          </cell>
          <cell r="V29" t="str">
            <v>21</v>
          </cell>
          <cell r="W29" t="str">
            <v>2.1 ทุติยภูมิระดับต้น</v>
          </cell>
          <cell r="AH29" t="str">
            <v>11206</v>
          </cell>
        </row>
        <row r="30">
          <cell r="A30" t="str">
            <v>001120300</v>
          </cell>
          <cell r="B30" t="str">
            <v>โรงพยาบาลขุนยวม</v>
          </cell>
          <cell r="C30" t="str">
            <v>21002</v>
          </cell>
          <cell r="D30" t="str">
            <v>กระทรวงสาธารณสุข สำนักงานปลัดกระทรวงสาธารณสุข</v>
          </cell>
          <cell r="E30" t="str">
            <v>07</v>
          </cell>
          <cell r="F30" t="str">
            <v>โรงพยาบาลชุมชน</v>
          </cell>
          <cell r="G30" t="str">
            <v>10</v>
          </cell>
          <cell r="H30" t="str">
            <v>58</v>
          </cell>
          <cell r="I30" t="str">
            <v>จ.แม่ฮ่องสอน</v>
          </cell>
          <cell r="J30" t="str">
            <v>02</v>
          </cell>
          <cell r="K30" t="str">
            <v xml:space="preserve"> อ.ขุนยวม</v>
          </cell>
          <cell r="L30" t="str">
            <v>01</v>
          </cell>
          <cell r="M30" t="str">
            <v xml:space="preserve"> 'ต.ขุนยวม'</v>
          </cell>
          <cell r="N30" t="str">
            <v>01</v>
          </cell>
          <cell r="O30" t="str">
            <v xml:space="preserve"> หมู่ 1</v>
          </cell>
          <cell r="P30" t="str">
            <v>01</v>
          </cell>
          <cell r="Q30" t="str">
            <v>เปิดดำเนินการ</v>
          </cell>
          <cell r="R30" t="str">
            <v xml:space="preserve">455 ถ.กริชสุวรรณ </v>
          </cell>
          <cell r="S30" t="str">
            <v>58140</v>
          </cell>
          <cell r="V30" t="str">
            <v>21</v>
          </cell>
          <cell r="W30" t="str">
            <v>2.1 ทุติยภูมิระดับต้น</v>
          </cell>
          <cell r="X30" t="str">
            <v>S</v>
          </cell>
          <cell r="Y30" t="str">
            <v xml:space="preserve">บริการ  </v>
          </cell>
          <cell r="AH30" t="str">
            <v>11203</v>
          </cell>
        </row>
        <row r="31">
          <cell r="A31" t="str">
            <v>001115100</v>
          </cell>
          <cell r="B31" t="str">
            <v>โรงพยาบาลวังเหนือ</v>
          </cell>
          <cell r="C31" t="str">
            <v>21002</v>
          </cell>
          <cell r="D31" t="str">
            <v>กระทรวงสาธารณสุข สำนักงานปลัดกระทรวงสาธารณสุข</v>
          </cell>
          <cell r="E31" t="str">
            <v>07</v>
          </cell>
          <cell r="F31" t="str">
            <v>โรงพยาบาลชุมชน</v>
          </cell>
          <cell r="G31" t="str">
            <v>30</v>
          </cell>
          <cell r="H31" t="str">
            <v>52</v>
          </cell>
          <cell r="I31" t="str">
            <v>จ.ลำปาง</v>
          </cell>
          <cell r="J31" t="str">
            <v>07</v>
          </cell>
          <cell r="K31" t="str">
            <v xml:space="preserve"> อ.วังเหนือ</v>
          </cell>
          <cell r="L31" t="str">
            <v>02</v>
          </cell>
          <cell r="M31" t="str">
            <v xml:space="preserve"> 'ต.วังเหนือ'</v>
          </cell>
          <cell r="N31" t="str">
            <v>04</v>
          </cell>
          <cell r="O31" t="str">
            <v xml:space="preserve"> หมู่ 4</v>
          </cell>
          <cell r="P31" t="str">
            <v>01</v>
          </cell>
          <cell r="Q31" t="str">
            <v>เปิดดำเนินการ</v>
          </cell>
          <cell r="V31" t="str">
            <v>21</v>
          </cell>
          <cell r="W31" t="str">
            <v>2.1 ทุติยภูมิระดับต้น</v>
          </cell>
          <cell r="AH31" t="str">
            <v>11151</v>
          </cell>
        </row>
        <row r="32">
          <cell r="A32" t="str">
            <v>001118000</v>
          </cell>
          <cell r="B32" t="str">
            <v>โรงพยาบาลนาหมื่น</v>
          </cell>
          <cell r="C32" t="str">
            <v>21002</v>
          </cell>
          <cell r="D32" t="str">
            <v>กระทรวงสาธารณสุข สำนักงานปลัดกระทรวงสาธารณสุข</v>
          </cell>
          <cell r="E32" t="str">
            <v>07</v>
          </cell>
          <cell r="F32" t="str">
            <v>โรงพยาบาลชุมชน</v>
          </cell>
          <cell r="G32" t="str">
            <v>30</v>
          </cell>
          <cell r="H32" t="str">
            <v>55</v>
          </cell>
          <cell r="I32" t="str">
            <v>จ.น่าน</v>
          </cell>
          <cell r="J32" t="str">
            <v>10</v>
          </cell>
          <cell r="K32" t="str">
            <v xml:space="preserve"> อ.นาหมื่น</v>
          </cell>
          <cell r="L32" t="str">
            <v>01</v>
          </cell>
          <cell r="M32" t="str">
            <v xml:space="preserve"> 'ต.นาทะนุง'</v>
          </cell>
          <cell r="N32" t="str">
            <v>14</v>
          </cell>
          <cell r="O32" t="str">
            <v xml:space="preserve"> หมู่ 14</v>
          </cell>
          <cell r="P32" t="str">
            <v>01</v>
          </cell>
          <cell r="Q32" t="str">
            <v>เปิดดำเนินการ</v>
          </cell>
          <cell r="R32" t="str">
            <v xml:space="preserve">เลขที่ 78  </v>
          </cell>
          <cell r="S32" t="str">
            <v>55180</v>
          </cell>
          <cell r="T32" t="str">
            <v>054787013</v>
          </cell>
          <cell r="V32" t="str">
            <v>22</v>
          </cell>
          <cell r="W32" t="str">
            <v>2.2 ทุติยภูมิระดับกลาง</v>
          </cell>
          <cell r="AH32" t="str">
            <v>11180</v>
          </cell>
        </row>
        <row r="33">
          <cell r="A33" t="str">
            <v>001126800</v>
          </cell>
          <cell r="B33" t="str">
            <v>โรงพยาบาลหนองไผ่</v>
          </cell>
          <cell r="C33" t="str">
            <v>21002</v>
          </cell>
          <cell r="D33" t="str">
            <v>กระทรวงสาธารณสุข สำนักงานปลัดกระทรวงสาธารณสุข</v>
          </cell>
          <cell r="E33" t="str">
            <v>07</v>
          </cell>
          <cell r="F33" t="str">
            <v>โรงพยาบาลชุมชน</v>
          </cell>
          <cell r="G33" t="str">
            <v>60</v>
          </cell>
          <cell r="H33" t="str">
            <v>67</v>
          </cell>
          <cell r="I33" t="str">
            <v>จ.เพชรบูรณ์</v>
          </cell>
          <cell r="J33" t="str">
            <v>07</v>
          </cell>
          <cell r="K33" t="str">
            <v xml:space="preserve"> อ.หนองไผ่</v>
          </cell>
          <cell r="L33" t="str">
            <v>10</v>
          </cell>
          <cell r="M33" t="str">
            <v xml:space="preserve"> 'ต.หนองไผ่'</v>
          </cell>
          <cell r="N33" t="str">
            <v>06</v>
          </cell>
          <cell r="O33" t="str">
            <v xml:space="preserve"> หมู่ 6</v>
          </cell>
          <cell r="P33" t="str">
            <v>01</v>
          </cell>
          <cell r="Q33" t="str">
            <v>เปิดดำเนินการ</v>
          </cell>
          <cell r="R33" t="str">
            <v xml:space="preserve">655 ม.6 ถ.สระบุรี-หล่มสัก </v>
          </cell>
          <cell r="S33" t="str">
            <v>67140</v>
          </cell>
          <cell r="V33" t="str">
            <v>21</v>
          </cell>
          <cell r="W33" t="str">
            <v>2.1 ทุติยภูมิระดับต้น</v>
          </cell>
          <cell r="AH33" t="str">
            <v>11268</v>
          </cell>
        </row>
        <row r="34">
          <cell r="A34" t="str">
            <v>001124700</v>
          </cell>
          <cell r="B34" t="str">
            <v>โรงพยาบาลศรีสัชนาลัย</v>
          </cell>
          <cell r="C34" t="str">
            <v>21002</v>
          </cell>
          <cell r="D34" t="str">
            <v>กระทรวงสาธารณสุข สำนักงานปลัดกระทรวงสาธารณสุข</v>
          </cell>
          <cell r="E34" t="str">
            <v>07</v>
          </cell>
          <cell r="F34" t="str">
            <v>โรงพยาบาลชุมชน</v>
          </cell>
          <cell r="G34" t="str">
            <v>60</v>
          </cell>
          <cell r="H34" t="str">
            <v>64</v>
          </cell>
          <cell r="I34" t="str">
            <v>จ.สุโขทัย</v>
          </cell>
          <cell r="J34" t="str">
            <v>05</v>
          </cell>
          <cell r="K34" t="str">
            <v xml:space="preserve"> อ.ศรีสัชนาลัย</v>
          </cell>
          <cell r="L34" t="str">
            <v>01</v>
          </cell>
          <cell r="M34" t="str">
            <v xml:space="preserve"> 'ต.หาดเสี้ยว'</v>
          </cell>
          <cell r="N34" t="str">
            <v>03</v>
          </cell>
          <cell r="O34" t="str">
            <v xml:space="preserve"> หมู่ 3</v>
          </cell>
          <cell r="P34" t="str">
            <v>01</v>
          </cell>
          <cell r="Q34" t="str">
            <v>เปิดดำเนินการ</v>
          </cell>
          <cell r="R34" t="str">
            <v>ถ.สุโขทัย-อุตรดิตถ์</v>
          </cell>
          <cell r="S34" t="str">
            <v>64130</v>
          </cell>
          <cell r="T34" t="str">
            <v>055671484</v>
          </cell>
          <cell r="U34" t="str">
            <v>055673137</v>
          </cell>
          <cell r="V34" t="str">
            <v>21</v>
          </cell>
          <cell r="W34" t="str">
            <v>2.1 ทุติยภูมิระดับต้น</v>
          </cell>
          <cell r="AH34" t="str">
            <v>11247</v>
          </cell>
        </row>
        <row r="35">
          <cell r="A35" t="str">
            <v>001116400</v>
          </cell>
          <cell r="B35" t="str">
            <v>โรงพยาบาลลับแล</v>
          </cell>
          <cell r="C35" t="str">
            <v>21002</v>
          </cell>
          <cell r="D35" t="str">
            <v>กระทรวงสาธารณสุข สำนักงานปลัดกระทรวงสาธารณสุข</v>
          </cell>
          <cell r="E35" t="str">
            <v>07</v>
          </cell>
          <cell r="F35" t="str">
            <v>โรงพยาบาลชุมชน</v>
          </cell>
          <cell r="G35" t="str">
            <v>30</v>
          </cell>
          <cell r="H35" t="str">
            <v>53</v>
          </cell>
          <cell r="I35" t="str">
            <v>จ.อุตรดิตถ์</v>
          </cell>
          <cell r="J35" t="str">
            <v>08</v>
          </cell>
          <cell r="K35" t="str">
            <v xml:space="preserve"> อ.ลับแล</v>
          </cell>
          <cell r="L35" t="str">
            <v>05</v>
          </cell>
          <cell r="M35" t="str">
            <v xml:space="preserve"> 'ต.ชัยจุมพล'</v>
          </cell>
          <cell r="N35" t="str">
            <v>01</v>
          </cell>
          <cell r="O35" t="str">
            <v xml:space="preserve"> หมู่ 1</v>
          </cell>
          <cell r="P35" t="str">
            <v>01</v>
          </cell>
          <cell r="Q35" t="str">
            <v>เปิดดำเนินการ</v>
          </cell>
          <cell r="R35" t="str">
            <v>163</v>
          </cell>
          <cell r="S35" t="str">
            <v>53130</v>
          </cell>
          <cell r="T35" t="str">
            <v>055431345</v>
          </cell>
          <cell r="U35" t="str">
            <v>055432104</v>
          </cell>
          <cell r="V35" t="str">
            <v>22</v>
          </cell>
          <cell r="W35" t="str">
            <v>2.2 ทุติยภูมิระดับกลาง</v>
          </cell>
          <cell r="AH35" t="str">
            <v>11164</v>
          </cell>
        </row>
        <row r="36">
          <cell r="A36" t="str">
            <v>001130400</v>
          </cell>
          <cell r="B36" t="str">
            <v>โรงพยาบาลกระทุ่มแบน</v>
          </cell>
          <cell r="C36" t="str">
            <v>21002</v>
          </cell>
          <cell r="D36" t="str">
            <v>กระทรวงสาธารณสุข สำนักงานปลัดกระทรวงสาธารณสุข</v>
          </cell>
          <cell r="E36" t="str">
            <v>06</v>
          </cell>
          <cell r="F36" t="str">
            <v>โรงพยาบาลทั่วไป</v>
          </cell>
          <cell r="G36" t="str">
            <v>120</v>
          </cell>
          <cell r="H36" t="str">
            <v>74</v>
          </cell>
          <cell r="I36" t="str">
            <v>จ.สมุทรสาคร</v>
          </cell>
          <cell r="J36" t="str">
            <v>02</v>
          </cell>
          <cell r="K36" t="str">
            <v xml:space="preserve"> อ.กระทุ่มแบน</v>
          </cell>
          <cell r="L36" t="str">
            <v>01</v>
          </cell>
          <cell r="M36" t="str">
            <v xml:space="preserve"> 'ต.ตลาดกระทุ่มแบน'</v>
          </cell>
          <cell r="N36" t="str">
            <v>00</v>
          </cell>
          <cell r="O36" t="str">
            <v xml:space="preserve"> หมู่ 0</v>
          </cell>
          <cell r="P36" t="str">
            <v>01</v>
          </cell>
          <cell r="Q36" t="str">
            <v>เปิดดำเนินการ</v>
          </cell>
          <cell r="R36" t="str">
            <v xml:space="preserve">450/4  </v>
          </cell>
          <cell r="S36" t="str">
            <v>74110</v>
          </cell>
          <cell r="T36" t="str">
            <v>034844430</v>
          </cell>
          <cell r="U36" t="str">
            <v>034470410</v>
          </cell>
          <cell r="V36" t="str">
            <v>22</v>
          </cell>
          <cell r="W36" t="str">
            <v>2.2 ทุติยภูมิระดับกลาง</v>
          </cell>
          <cell r="X36" t="str">
            <v>S</v>
          </cell>
          <cell r="Y36" t="str">
            <v xml:space="preserve">บริการ  </v>
          </cell>
          <cell r="Z36" t="str">
            <v>05</v>
          </cell>
          <cell r="AA36" t="str">
            <v>แก้ไข/เปลี่ยนแปลงประเภท</v>
          </cell>
          <cell r="AB36" t="str">
            <v>เปลี่ยนประเภทจากรพช เป็นรพท. รับแจ้งจากกลุ่มสบส. ที่สธ0201.032/914 วันที่ 25 มค.56</v>
          </cell>
          <cell r="AH36" t="str">
            <v>11304</v>
          </cell>
        </row>
        <row r="37">
          <cell r="A37" t="str">
            <v>001074100</v>
          </cell>
          <cell r="B37" t="str">
            <v>โรงพยาบาลวชิระภูเก็ต</v>
          </cell>
          <cell r="C37" t="str">
            <v>21002</v>
          </cell>
          <cell r="D37" t="str">
            <v>กระทรวงสาธารณสุข สำนักงานปลัดกระทรวงสาธารณสุข</v>
          </cell>
          <cell r="E37" t="str">
            <v>05</v>
          </cell>
          <cell r="F37" t="str">
            <v>โรงพยาบาลศูนย์</v>
          </cell>
          <cell r="G37" t="str">
            <v>503</v>
          </cell>
          <cell r="H37" t="str">
            <v>83</v>
          </cell>
          <cell r="I37" t="str">
            <v>จ.ภูเก็ต</v>
          </cell>
          <cell r="J37" t="str">
            <v>01</v>
          </cell>
          <cell r="K37" t="str">
            <v xml:space="preserve"> อ.เมืองภูเก็ต</v>
          </cell>
          <cell r="L37" t="str">
            <v>01</v>
          </cell>
          <cell r="M37" t="str">
            <v xml:space="preserve"> 'ต.ตลาดใหญ่'</v>
          </cell>
          <cell r="N37" t="str">
            <v>00</v>
          </cell>
          <cell r="O37" t="str">
            <v xml:space="preserve"> หมู่ 0</v>
          </cell>
          <cell r="P37" t="str">
            <v>01</v>
          </cell>
          <cell r="Q37" t="str">
            <v>เปิดดำเนินการ</v>
          </cell>
          <cell r="R37" t="str">
            <v xml:space="preserve">353 ถ.เยาวราช </v>
          </cell>
          <cell r="S37" t="str">
            <v>83000</v>
          </cell>
          <cell r="T37" t="str">
            <v>076361234</v>
          </cell>
          <cell r="V37" t="str">
            <v>31</v>
          </cell>
          <cell r="W37" t="str">
            <v>3.1 ตติยภูมิ</v>
          </cell>
          <cell r="Z37" t="str">
            <v>05</v>
          </cell>
          <cell r="AA37" t="str">
            <v>แก้ไข/เปลี่ยนแปลงประเภท</v>
          </cell>
          <cell r="AB37" t="str">
            <v>เปลี่ยนประเภทจาก รพท.เป็นรพศ. รับแจ้งจาก สบส. ที่สธ0201.032/914 วันที่ 25 มค.56</v>
          </cell>
          <cell r="AH37" t="str">
            <v>10741</v>
          </cell>
        </row>
        <row r="38">
          <cell r="A38" t="str">
            <v>002784000</v>
          </cell>
          <cell r="B38" t="str">
            <v>โรงพยาบาลสีดา</v>
          </cell>
          <cell r="C38" t="str">
            <v>21002</v>
          </cell>
          <cell r="D38" t="str">
            <v>กระทรวงสาธารณสุข สำนักงานปลัดกระทรวงสาธารณสุข</v>
          </cell>
          <cell r="E38" t="str">
            <v>07</v>
          </cell>
          <cell r="F38" t="str">
            <v>โรงพยาบาลชุมชน</v>
          </cell>
          <cell r="G38" t="str">
            <v>30</v>
          </cell>
          <cell r="H38" t="str">
            <v>30</v>
          </cell>
          <cell r="I38" t="str">
            <v>จ.นครราชสีมา</v>
          </cell>
          <cell r="J38" t="str">
            <v>31</v>
          </cell>
          <cell r="K38" t="str">
            <v xml:space="preserve"> อ.สีดา</v>
          </cell>
          <cell r="L38" t="str">
            <v>01</v>
          </cell>
          <cell r="M38" t="str">
            <v xml:space="preserve"> 'ต.สีดา'</v>
          </cell>
          <cell r="N38" t="str">
            <v>01</v>
          </cell>
          <cell r="O38" t="str">
            <v xml:space="preserve"> หมู่ 1</v>
          </cell>
          <cell r="P38" t="str">
            <v>01</v>
          </cell>
          <cell r="Q38" t="str">
            <v>เปิดดำเนินการ</v>
          </cell>
          <cell r="S38" t="str">
            <v>30430</v>
          </cell>
          <cell r="T38" t="str">
            <v>044329234</v>
          </cell>
          <cell r="U38" t="str">
            <v>044329234</v>
          </cell>
          <cell r="X38" t="str">
            <v>S</v>
          </cell>
          <cell r="Y38" t="str">
            <v xml:space="preserve">บริการ  </v>
          </cell>
          <cell r="Z38" t="str">
            <v>01</v>
          </cell>
          <cell r="AA38" t="str">
            <v>ตั้งใหม่</v>
          </cell>
          <cell r="AC38" t="str">
            <v>2013-03-04</v>
          </cell>
          <cell r="AE38" t="str">
            <v>2013-02-01</v>
          </cell>
          <cell r="AH38" t="str">
            <v>27840</v>
          </cell>
        </row>
        <row r="39">
          <cell r="A39" t="str">
            <v>002505800</v>
          </cell>
          <cell r="B39" t="str">
            <v>โรงพยาบาลกู่แก้ว</v>
          </cell>
          <cell r="C39" t="str">
            <v>21002</v>
          </cell>
          <cell r="D39" t="str">
            <v>กระทรวงสาธารณสุข สำนักงานปลัดกระทรวงสาธารณสุข</v>
          </cell>
          <cell r="E39" t="str">
            <v>07</v>
          </cell>
          <cell r="F39" t="str">
            <v>โรงพยาบาลชุมชน</v>
          </cell>
          <cell r="G39" t="str">
            <v>30</v>
          </cell>
          <cell r="H39" t="str">
            <v>41</v>
          </cell>
          <cell r="I39" t="str">
            <v>จ.อุดรธานี</v>
          </cell>
          <cell r="J39" t="str">
            <v>24</v>
          </cell>
          <cell r="K39" t="str">
            <v xml:space="preserve"> อ.กู่แก้ว</v>
          </cell>
          <cell r="L39" t="str">
            <v>01</v>
          </cell>
          <cell r="M39" t="str">
            <v xml:space="preserve"> 'ต.บ้านจีต'</v>
          </cell>
          <cell r="N39" t="str">
            <v>07</v>
          </cell>
          <cell r="O39" t="str">
            <v xml:space="preserve"> หมู่ 7</v>
          </cell>
          <cell r="P39" t="str">
            <v>01</v>
          </cell>
          <cell r="Q39" t="str">
            <v>เปิดดำเนินการ</v>
          </cell>
          <cell r="S39" t="str">
            <v>41130</v>
          </cell>
          <cell r="T39" t="str">
            <v>042256115</v>
          </cell>
          <cell r="U39" t="str">
            <v>042256115</v>
          </cell>
          <cell r="X39" t="str">
            <v>S</v>
          </cell>
          <cell r="Y39" t="str">
            <v xml:space="preserve">บริการ  </v>
          </cell>
          <cell r="Z39" t="str">
            <v>01</v>
          </cell>
          <cell r="AA39" t="str">
            <v>ตั้งใหม่</v>
          </cell>
          <cell r="AC39" t="str">
            <v>2013-02-04</v>
          </cell>
          <cell r="AE39" t="str">
            <v>2013-02-03</v>
          </cell>
          <cell r="AH39" t="str">
            <v>25058</v>
          </cell>
        </row>
        <row r="40">
          <cell r="A40" t="str">
            <v>002505900</v>
          </cell>
          <cell r="B40" t="str">
            <v>โรงพยาบาลประจักษ์ศิลปาคม</v>
          </cell>
          <cell r="C40" t="str">
            <v>21002</v>
          </cell>
          <cell r="D40" t="str">
            <v>กระทรวงสาธารณสุข สำนักงานปลัดกระทรวงสาธารณสุข</v>
          </cell>
          <cell r="E40" t="str">
            <v>07</v>
          </cell>
          <cell r="F40" t="str">
            <v>โรงพยาบาลชุมชน</v>
          </cell>
          <cell r="G40" t="str">
            <v>30</v>
          </cell>
          <cell r="H40" t="str">
            <v>41</v>
          </cell>
          <cell r="I40" t="str">
            <v>จ.อุดรธานี</v>
          </cell>
          <cell r="J40" t="str">
            <v>25</v>
          </cell>
          <cell r="K40" t="str">
            <v xml:space="preserve"> อ.ประจักษ์ศิลปาคม</v>
          </cell>
          <cell r="L40" t="str">
            <v>01</v>
          </cell>
          <cell r="M40" t="str">
            <v xml:space="preserve"> 'ต.นาม่วง'</v>
          </cell>
          <cell r="N40" t="str">
            <v>03</v>
          </cell>
          <cell r="O40" t="str">
            <v xml:space="preserve"> หมู่ 3</v>
          </cell>
          <cell r="P40" t="str">
            <v>01</v>
          </cell>
          <cell r="Q40" t="str">
            <v>เปิดดำเนินการ</v>
          </cell>
          <cell r="S40" t="str">
            <v>41110</v>
          </cell>
          <cell r="X40" t="str">
            <v>S</v>
          </cell>
          <cell r="Y40" t="str">
            <v xml:space="preserve">บริการ  </v>
          </cell>
          <cell r="Z40" t="str">
            <v>01</v>
          </cell>
          <cell r="AA40" t="str">
            <v>ตั้งใหม่</v>
          </cell>
          <cell r="AC40" t="str">
            <v>2013-02-04</v>
          </cell>
          <cell r="AE40" t="str">
            <v>2013-01-01</v>
          </cell>
          <cell r="AH40" t="str">
            <v>25059</v>
          </cell>
        </row>
        <row r="41">
          <cell r="A41" t="str">
            <v>002783900</v>
          </cell>
          <cell r="B41" t="str">
            <v>โรงพยาบาลบัวลาย</v>
          </cell>
          <cell r="C41" t="str">
            <v>21002</v>
          </cell>
          <cell r="D41" t="str">
            <v>กระทรวงสาธารณสุข สำนักงานปลัดกระทรวงสาธารณสุข</v>
          </cell>
          <cell r="E41" t="str">
            <v>07</v>
          </cell>
          <cell r="F41" t="str">
            <v>โรงพยาบาลชุมชน</v>
          </cell>
          <cell r="G41" t="str">
            <v>30</v>
          </cell>
          <cell r="H41" t="str">
            <v>30</v>
          </cell>
          <cell r="I41" t="str">
            <v>จ.นครราชสีมา</v>
          </cell>
          <cell r="J41" t="str">
            <v>30</v>
          </cell>
          <cell r="K41" t="str">
            <v xml:space="preserve"> อ.บัวลาย</v>
          </cell>
          <cell r="L41" t="str">
            <v>01</v>
          </cell>
          <cell r="M41" t="str">
            <v xml:space="preserve"> 'ต.เมืองพะไล'</v>
          </cell>
          <cell r="N41" t="str">
            <v>05</v>
          </cell>
          <cell r="O41" t="str">
            <v xml:space="preserve"> หมู่ 5</v>
          </cell>
          <cell r="P41" t="str">
            <v>01</v>
          </cell>
          <cell r="Q41" t="str">
            <v>เปิดดำเนินการ</v>
          </cell>
          <cell r="R41" t="str">
            <v>55</v>
          </cell>
          <cell r="S41" t="str">
            <v>30120</v>
          </cell>
          <cell r="T41" t="str">
            <v>044-495002</v>
          </cell>
          <cell r="U41" t="str">
            <v>044449201</v>
          </cell>
          <cell r="X41" t="str">
            <v>S</v>
          </cell>
          <cell r="Y41" t="str">
            <v xml:space="preserve">บริการ  </v>
          </cell>
          <cell r="Z41" t="str">
            <v>01</v>
          </cell>
          <cell r="AA41" t="str">
            <v>ตั้งใหม่</v>
          </cell>
          <cell r="AC41" t="str">
            <v>2013-03-04</v>
          </cell>
          <cell r="AE41" t="str">
            <v>2013-02-01</v>
          </cell>
          <cell r="AH41" t="str">
            <v>27839</v>
          </cell>
        </row>
        <row r="42">
          <cell r="A42" t="str">
            <v>002784100</v>
          </cell>
          <cell r="B42" t="str">
            <v>โรงพยาบาลเทพารักษ์</v>
          </cell>
          <cell r="C42" t="str">
            <v>21002</v>
          </cell>
          <cell r="D42" t="str">
            <v>กระทรวงสาธารณสุข สำนักงานปลัดกระทรวงสาธารณสุข</v>
          </cell>
          <cell r="E42" t="str">
            <v>07</v>
          </cell>
          <cell r="F42" t="str">
            <v>โรงพยาบาลชุมชน</v>
          </cell>
          <cell r="G42" t="str">
            <v>30</v>
          </cell>
          <cell r="H42" t="str">
            <v>30</v>
          </cell>
          <cell r="I42" t="str">
            <v>จ.นครราชสีมา</v>
          </cell>
          <cell r="J42" t="str">
            <v>26</v>
          </cell>
          <cell r="K42" t="str">
            <v xml:space="preserve"> อ.เทพารักษ์</v>
          </cell>
          <cell r="L42" t="str">
            <v>01</v>
          </cell>
          <cell r="M42" t="str">
            <v xml:space="preserve"> 'ต.สำนักตะคร้อ'</v>
          </cell>
          <cell r="N42" t="str">
            <v>14</v>
          </cell>
          <cell r="O42" t="str">
            <v xml:space="preserve"> หมู่ 14</v>
          </cell>
          <cell r="P42" t="str">
            <v>01</v>
          </cell>
          <cell r="Q42" t="str">
            <v>เปิดดำเนินการ</v>
          </cell>
          <cell r="R42" t="str">
            <v>222</v>
          </cell>
          <cell r="S42" t="str">
            <v>30210</v>
          </cell>
          <cell r="T42" t="str">
            <v>044-208208-10*201</v>
          </cell>
          <cell r="X42" t="str">
            <v>S</v>
          </cell>
          <cell r="Y42" t="str">
            <v xml:space="preserve">บริการ  </v>
          </cell>
          <cell r="Z42" t="str">
            <v>01</v>
          </cell>
          <cell r="AA42" t="str">
            <v>ตั้งใหม่</v>
          </cell>
          <cell r="AC42" t="str">
            <v>2013-03-04</v>
          </cell>
          <cell r="AE42" t="str">
            <v>2013-04-01</v>
          </cell>
          <cell r="AH42" t="str">
            <v>27841</v>
          </cell>
        </row>
        <row r="43">
          <cell r="A43" t="str">
            <v>002744300</v>
          </cell>
          <cell r="B43" t="str">
            <v>โรงพยาบาลวังเจ้า</v>
          </cell>
          <cell r="C43" t="str">
            <v>21002</v>
          </cell>
          <cell r="D43" t="str">
            <v>กระทรวงสาธารณสุข สำนักงานปลัดกระทรวงสาธารณสุข</v>
          </cell>
          <cell r="E43" t="str">
            <v>07</v>
          </cell>
          <cell r="F43" t="str">
            <v>โรงพยาบาลชุมชน</v>
          </cell>
          <cell r="G43" t="str">
            <v>30</v>
          </cell>
          <cell r="H43" t="str">
            <v>63</v>
          </cell>
          <cell r="I43" t="str">
            <v>จ.ตาก</v>
          </cell>
          <cell r="J43" t="str">
            <v>09</v>
          </cell>
          <cell r="K43" t="str">
            <v xml:space="preserve"> อ.วังเจ้า</v>
          </cell>
          <cell r="L43" t="str">
            <v>01</v>
          </cell>
          <cell r="M43" t="str">
            <v xml:space="preserve"> 'ต.เชียงทอง'</v>
          </cell>
          <cell r="N43" t="str">
            <v>02</v>
          </cell>
          <cell r="O43" t="str">
            <v xml:space="preserve"> หมู่ 2</v>
          </cell>
          <cell r="P43" t="str">
            <v>01</v>
          </cell>
          <cell r="Q43" t="str">
            <v>เปิดดำเนินการ</v>
          </cell>
          <cell r="R43" t="str">
            <v xml:space="preserve">บ้านสบยม </v>
          </cell>
          <cell r="S43" t="str">
            <v>63000</v>
          </cell>
          <cell r="T43" t="str">
            <v>0892980982</v>
          </cell>
          <cell r="V43" t="str">
            <v>23</v>
          </cell>
          <cell r="W43" t="str">
            <v>2.3 ทุติยภูมิระดับสูง</v>
          </cell>
          <cell r="X43" t="str">
            <v>S</v>
          </cell>
          <cell r="Y43" t="str">
            <v xml:space="preserve">บริการ  </v>
          </cell>
          <cell r="Z43" t="str">
            <v>01</v>
          </cell>
          <cell r="AA43" t="str">
            <v>ตั้งใหม่</v>
          </cell>
          <cell r="AC43" t="str">
            <v>2013-02-21</v>
          </cell>
          <cell r="AH43" t="str">
            <v>27443</v>
          </cell>
        </row>
        <row r="44">
          <cell r="A44" t="str">
            <v>001071000</v>
          </cell>
          <cell r="B44" t="str">
            <v>โรงพยาบาลสกลนคร</v>
          </cell>
          <cell r="C44" t="str">
            <v>21002</v>
          </cell>
          <cell r="D44" t="str">
            <v>กระทรวงสาธารณสุข สำนักงานปลัดกระทรวงสาธารณสุข</v>
          </cell>
          <cell r="E44" t="str">
            <v>05</v>
          </cell>
          <cell r="F44" t="str">
            <v>โรงพยาบาลศูนย์</v>
          </cell>
          <cell r="G44" t="str">
            <v>600</v>
          </cell>
          <cell r="H44" t="str">
            <v>47</v>
          </cell>
          <cell r="I44" t="str">
            <v>จ.สกลนคร</v>
          </cell>
          <cell r="J44" t="str">
            <v>01</v>
          </cell>
          <cell r="K44" t="str">
            <v xml:space="preserve"> อ.เมืองสกลนคร</v>
          </cell>
          <cell r="L44" t="str">
            <v>01</v>
          </cell>
          <cell r="M44" t="str">
            <v xml:space="preserve"> 'ต.ธาตุเชิงชุม'</v>
          </cell>
          <cell r="N44" t="str">
            <v>00</v>
          </cell>
          <cell r="O44" t="str">
            <v xml:space="preserve"> หมู่ 0</v>
          </cell>
          <cell r="P44" t="str">
            <v>01</v>
          </cell>
          <cell r="Q44" t="str">
            <v>เปิดดำเนินการ</v>
          </cell>
          <cell r="R44" t="str">
            <v xml:space="preserve">1041 ถ.เจริญเมือง  </v>
          </cell>
          <cell r="S44" t="str">
            <v>47000</v>
          </cell>
          <cell r="T44" t="str">
            <v>042711636</v>
          </cell>
          <cell r="U44" t="str">
            <v xml:space="preserve"> 042 711615'</v>
          </cell>
          <cell r="V44" t="str">
            <v>042711037</v>
          </cell>
          <cell r="W44" t="str">
            <v>31</v>
          </cell>
          <cell r="X44" t="str">
            <v>3.1 ตติยภูมิ</v>
          </cell>
          <cell r="Y44" t="str">
            <v>S</v>
          </cell>
          <cell r="Z44" t="str">
            <v xml:space="preserve">บริการ  </v>
          </cell>
          <cell r="AA44" t="str">
            <v>05</v>
          </cell>
          <cell r="AB44" t="str">
            <v>แก้ไข/เปลี่ยนแปลงประเภท</v>
          </cell>
          <cell r="AC44" t="str">
            <v>เปลี่ยนประเภทจาก รพท.เป็นรพศ. รับแจ้งจากกลุ่มสบส. ที่สธ0201.032/914 วันที่ 25 มค.56</v>
          </cell>
          <cell r="AH44" t="str">
            <v>10710</v>
          </cell>
        </row>
        <row r="45">
          <cell r="A45" t="str">
            <v>002784400</v>
          </cell>
          <cell r="B45" t="str">
            <v>โรงพยาบาลโนนนารายณ์</v>
          </cell>
          <cell r="C45" t="str">
            <v>21002</v>
          </cell>
          <cell r="D45" t="str">
            <v>กระทรวงสาธารณสุข สำนักงานปลัดกระทรวงสาธารณสุข</v>
          </cell>
          <cell r="E45" t="str">
            <v>07</v>
          </cell>
          <cell r="F45" t="str">
            <v>โรงพยาบาลชุมชน</v>
          </cell>
          <cell r="G45" t="str">
            <v>30</v>
          </cell>
          <cell r="H45" t="str">
            <v>32</v>
          </cell>
          <cell r="I45" t="str">
            <v>จ.สุรินทร์</v>
          </cell>
          <cell r="J45" t="str">
            <v>17</v>
          </cell>
          <cell r="K45" t="str">
            <v xml:space="preserve"> อ.โนนนารายณ์</v>
          </cell>
          <cell r="L45" t="str">
            <v>01</v>
          </cell>
          <cell r="M45" t="str">
            <v xml:space="preserve"> 'ต.หนองหลวง'</v>
          </cell>
          <cell r="N45" t="str">
            <v>06</v>
          </cell>
          <cell r="O45" t="str">
            <v xml:space="preserve"> หมู่ 6</v>
          </cell>
          <cell r="P45" t="str">
            <v>01</v>
          </cell>
          <cell r="Q45" t="str">
            <v>เปิดดำเนินการ</v>
          </cell>
          <cell r="R45" t="str">
            <v>บ้านโนนสั้น</v>
          </cell>
          <cell r="T45" t="str">
            <v>044-518402*108</v>
          </cell>
          <cell r="V45" t="str">
            <v>21</v>
          </cell>
          <cell r="W45" t="str">
            <v>2.1 ทุติยภูมิระดับต้น</v>
          </cell>
          <cell r="X45" t="str">
            <v>S</v>
          </cell>
          <cell r="Y45" t="str">
            <v xml:space="preserve">บริการ  </v>
          </cell>
          <cell r="Z45" t="str">
            <v>01</v>
          </cell>
          <cell r="AA45" t="str">
            <v>ตั้งใหม่</v>
          </cell>
          <cell r="AC45" t="str">
            <v>2013-03-05</v>
          </cell>
          <cell r="AE45" t="str">
            <v>2012-12-01</v>
          </cell>
          <cell r="AH45" t="str">
            <v>27844</v>
          </cell>
        </row>
        <row r="46">
          <cell r="A46" t="str">
            <v>002796800</v>
          </cell>
          <cell r="B46" t="str">
            <v>โรงพยาบาลน้ำขุ่น</v>
          </cell>
          <cell r="C46" t="str">
            <v>21002</v>
          </cell>
          <cell r="D46" t="str">
            <v>กระทรวงสาธารณสุข สำนักงานปลัดกระทรวงสาธารณสุข</v>
          </cell>
          <cell r="E46" t="str">
            <v>07</v>
          </cell>
          <cell r="F46" t="str">
            <v>โรงพยาบาลชุมชน</v>
          </cell>
          <cell r="G46" t="str">
            <v>30</v>
          </cell>
          <cell r="H46" t="str">
            <v>34</v>
          </cell>
          <cell r="I46" t="str">
            <v>จ.อุบลราชธานี</v>
          </cell>
          <cell r="J46" t="str">
            <v>33</v>
          </cell>
          <cell r="K46" t="str">
            <v xml:space="preserve"> อ.น้ำขุ่น</v>
          </cell>
          <cell r="L46" t="str">
            <v>03</v>
          </cell>
          <cell r="M46" t="str">
            <v xml:space="preserve"> 'ต.ขี้เหล็ก'</v>
          </cell>
          <cell r="N46" t="str">
            <v>05</v>
          </cell>
          <cell r="O46" t="str">
            <v xml:space="preserve"> หมู่ 5</v>
          </cell>
          <cell r="P46" t="str">
            <v>01</v>
          </cell>
          <cell r="Q46" t="str">
            <v>เปิดดำเนินการ</v>
          </cell>
          <cell r="R46" t="str">
            <v>บ้านตาโอง</v>
          </cell>
          <cell r="S46" t="str">
            <v>34260</v>
          </cell>
          <cell r="T46" t="str">
            <v>081-8782883</v>
          </cell>
          <cell r="V46" t="str">
            <v>21</v>
          </cell>
          <cell r="W46" t="str">
            <v>2.1 ทุติยภูมิระดับต้น</v>
          </cell>
          <cell r="X46" t="str">
            <v>S</v>
          </cell>
          <cell r="Y46" t="str">
            <v xml:space="preserve">บริการ  </v>
          </cell>
          <cell r="Z46" t="str">
            <v>01</v>
          </cell>
          <cell r="AA46" t="str">
            <v>ตั้งใหม่</v>
          </cell>
          <cell r="AC46" t="str">
            <v>2013-03-13</v>
          </cell>
          <cell r="AE46" t="str">
            <v>2013-04-01</v>
          </cell>
          <cell r="AH46" t="str">
            <v>27968</v>
          </cell>
        </row>
        <row r="47">
          <cell r="A47" t="str">
            <v>002784300</v>
          </cell>
          <cell r="B47" t="str">
            <v>โรงพยาบาลศรีณรงค์</v>
          </cell>
          <cell r="C47" t="str">
            <v>21002</v>
          </cell>
          <cell r="D47" t="str">
            <v>กระทรวงสาธารณสุข สำนักงานปลัดกระทรวงสาธารณสุข</v>
          </cell>
          <cell r="E47" t="str">
            <v>07</v>
          </cell>
          <cell r="F47" t="str">
            <v>โรงพยาบาลชุมชน</v>
          </cell>
          <cell r="G47" t="str">
            <v>30</v>
          </cell>
          <cell r="H47" t="str">
            <v>32</v>
          </cell>
          <cell r="I47" t="str">
            <v>จ.สุรินทร์</v>
          </cell>
          <cell r="J47" t="str">
            <v>15</v>
          </cell>
          <cell r="K47" t="str">
            <v xml:space="preserve"> อ.ศรีณรงค์</v>
          </cell>
          <cell r="L47" t="str">
            <v>01</v>
          </cell>
          <cell r="M47" t="str">
            <v xml:space="preserve"> 'ต.ณรงค์'</v>
          </cell>
          <cell r="N47" t="str">
            <v>02</v>
          </cell>
          <cell r="O47" t="str">
            <v xml:space="preserve"> หมู่ 2</v>
          </cell>
          <cell r="P47" t="str">
            <v>01</v>
          </cell>
          <cell r="Q47" t="str">
            <v>เปิดดำเนินการ</v>
          </cell>
          <cell r="R47" t="str">
            <v>บ้านพระโกฎิ</v>
          </cell>
          <cell r="S47" t="str">
            <v>13150</v>
          </cell>
          <cell r="T47" t="str">
            <v>044-518402*108</v>
          </cell>
          <cell r="V47" t="str">
            <v>21</v>
          </cell>
          <cell r="W47" t="str">
            <v>2.1 ทุติยภูมิระดับต้น</v>
          </cell>
          <cell r="Z47" t="str">
            <v>01</v>
          </cell>
          <cell r="AA47" t="str">
            <v>ตั้งใหม่</v>
          </cell>
          <cell r="AC47" t="str">
            <v>2013-03-05</v>
          </cell>
          <cell r="AE47" t="str">
            <v>2012-12-01</v>
          </cell>
          <cell r="AH47" t="str">
            <v>27843</v>
          </cell>
        </row>
        <row r="48">
          <cell r="A48" t="str">
            <v>002796700</v>
          </cell>
          <cell r="B48" t="str">
            <v>โรงพยาบาลสว่างวีระวงศ์</v>
          </cell>
          <cell r="C48" t="str">
            <v>21002</v>
          </cell>
          <cell r="D48" t="str">
            <v>กระทรวงสาธารณสุข สำนักงานปลัดกระทรวงสาธารณสุข</v>
          </cell>
          <cell r="E48" t="str">
            <v>07</v>
          </cell>
          <cell r="F48" t="str">
            <v>โรงพยาบาลชุมชน</v>
          </cell>
          <cell r="G48" t="str">
            <v>30</v>
          </cell>
          <cell r="H48" t="str">
            <v>34</v>
          </cell>
          <cell r="I48" t="str">
            <v>จ.อุบลราชธานี</v>
          </cell>
          <cell r="J48" t="str">
            <v>32</v>
          </cell>
          <cell r="K48" t="str">
            <v xml:space="preserve"> อ.สว่างวีระวงศ์</v>
          </cell>
          <cell r="L48" t="str">
            <v>04</v>
          </cell>
          <cell r="M48" t="str">
            <v xml:space="preserve"> 'ต.สว่าง'</v>
          </cell>
          <cell r="N48" t="str">
            <v>12</v>
          </cell>
          <cell r="O48" t="str">
            <v xml:space="preserve"> หมู่ 12</v>
          </cell>
          <cell r="P48" t="str">
            <v>01</v>
          </cell>
          <cell r="Q48" t="str">
            <v>เปิดดำเนินการ</v>
          </cell>
          <cell r="R48" t="str">
            <v>บ้านนิคมปลาหลาย</v>
          </cell>
          <cell r="S48" t="str">
            <v>34190</v>
          </cell>
          <cell r="T48" t="str">
            <v>081-8782883</v>
          </cell>
          <cell r="V48" t="str">
            <v>21</v>
          </cell>
          <cell r="W48" t="str">
            <v>2.1 ทุติยภูมิระดับต้น</v>
          </cell>
          <cell r="X48" t="str">
            <v>S</v>
          </cell>
          <cell r="Y48" t="str">
            <v xml:space="preserve">บริการ  </v>
          </cell>
          <cell r="Z48" t="str">
            <v>01</v>
          </cell>
          <cell r="AA48" t="str">
            <v>ตั้งใหม่</v>
          </cell>
          <cell r="AC48" t="str">
            <v>2013-03-13</v>
          </cell>
          <cell r="AE48" t="str">
            <v>2013-04-01</v>
          </cell>
          <cell r="AH48" t="str">
            <v>27967</v>
          </cell>
        </row>
        <row r="49">
          <cell r="A49" t="str">
            <v>002784200</v>
          </cell>
          <cell r="B49" t="str">
            <v>โรงพยาบาลเขวาสินรินทร์</v>
          </cell>
          <cell r="C49" t="str">
            <v>21002</v>
          </cell>
          <cell r="D49" t="str">
            <v>กระทรวงสาธารณสุข สำนักงานปลัดกระทรวงสาธารณสุข</v>
          </cell>
          <cell r="E49" t="str">
            <v>07</v>
          </cell>
          <cell r="F49" t="str">
            <v>โรงพยาบาลชุมชน</v>
          </cell>
          <cell r="G49" t="str">
            <v>30</v>
          </cell>
          <cell r="H49" t="str">
            <v>32</v>
          </cell>
          <cell r="I49" t="str">
            <v>จ.สุรินทร์</v>
          </cell>
          <cell r="J49" t="str">
            <v>16</v>
          </cell>
          <cell r="K49" t="str">
            <v xml:space="preserve"> อ.วาสินรินทร์</v>
          </cell>
          <cell r="L49" t="str">
            <v>01</v>
          </cell>
          <cell r="M49" t="str">
            <v xml:space="preserve"> 'ต.เขวาสินรินทร์'</v>
          </cell>
          <cell r="N49" t="str">
            <v>06</v>
          </cell>
          <cell r="O49" t="str">
            <v xml:space="preserve"> หมู่ 6</v>
          </cell>
          <cell r="P49" t="str">
            <v>01</v>
          </cell>
          <cell r="Q49" t="str">
            <v>เปิดดำเนินการ</v>
          </cell>
          <cell r="R49" t="str">
            <v>บ้านสดอ</v>
          </cell>
          <cell r="S49" t="str">
            <v>32000</v>
          </cell>
          <cell r="T49" t="str">
            <v>044-582400</v>
          </cell>
          <cell r="U49" t="str">
            <v>044582402</v>
          </cell>
          <cell r="V49" t="str">
            <v>21</v>
          </cell>
          <cell r="W49" t="str">
            <v>2.1 ทุติยภูมิระดับต้น</v>
          </cell>
          <cell r="X49" t="str">
            <v>S</v>
          </cell>
          <cell r="Y49" t="str">
            <v xml:space="preserve">บริการ  </v>
          </cell>
          <cell r="Z49" t="str">
            <v>01</v>
          </cell>
          <cell r="AA49" t="str">
            <v>ตั้งใหม่</v>
          </cell>
          <cell r="AC49" t="str">
            <v>2013-03-05</v>
          </cell>
          <cell r="AE49" t="str">
            <v>2012-12-01</v>
          </cell>
          <cell r="AH49" t="str">
            <v>27842</v>
          </cell>
        </row>
        <row r="50">
          <cell r="A50" t="str">
            <v>001071300</v>
          </cell>
          <cell r="B50" t="str">
            <v>โรงพยาบาลนครพิงค์</v>
          </cell>
          <cell r="C50" t="str">
            <v>21002</v>
          </cell>
          <cell r="D50" t="str">
            <v>กระทรวงสาธารณสุข สำนักงานปลัดกระทรวงสาธารณสุข</v>
          </cell>
          <cell r="E50" t="str">
            <v>05</v>
          </cell>
          <cell r="F50" t="str">
            <v>โรงพยาบาลศูนย์</v>
          </cell>
          <cell r="G50" t="str">
            <v>673</v>
          </cell>
          <cell r="H50" t="str">
            <v>50</v>
          </cell>
          <cell r="I50" t="str">
            <v>จ.เชียงใหม่</v>
          </cell>
          <cell r="J50" t="str">
            <v>07</v>
          </cell>
          <cell r="K50" t="str">
            <v xml:space="preserve"> อ.แม่ริม</v>
          </cell>
          <cell r="L50" t="str">
            <v>09</v>
          </cell>
          <cell r="M50" t="str">
            <v xml:space="preserve"> 'ต.แม่สา'</v>
          </cell>
          <cell r="N50" t="str">
            <v>04</v>
          </cell>
          <cell r="O50" t="str">
            <v xml:space="preserve"> หมู่ 4</v>
          </cell>
          <cell r="P50" t="str">
            <v>01</v>
          </cell>
          <cell r="Q50" t="str">
            <v>เปิดดำเนินการ</v>
          </cell>
          <cell r="R50" t="str">
            <v xml:space="preserve">159 ม.4 ถ.โชตินา </v>
          </cell>
          <cell r="S50" t="str">
            <v>50000</v>
          </cell>
          <cell r="T50" t="str">
            <v>053-999200</v>
          </cell>
          <cell r="V50" t="str">
            <v>31</v>
          </cell>
          <cell r="W50" t="str">
            <v>3.1 ตติยภูมิ</v>
          </cell>
          <cell r="X50" t="str">
            <v>S</v>
          </cell>
          <cell r="Y50" t="str">
            <v xml:space="preserve">บริการ  </v>
          </cell>
          <cell r="Z50" t="str">
            <v>04</v>
          </cell>
          <cell r="AA50" t="str">
            <v>แก้ไข/เปลี่ยนแปลงที่ตั้ง</v>
          </cell>
          <cell r="AB50" t="str">
            <v xml:space="preserve">เพิ่มเตียง เดิม 665 เป็น 673 จากมติของ อ.ก.พ. สป. </v>
          </cell>
          <cell r="AH50" t="str">
            <v>10713</v>
          </cell>
        </row>
        <row r="51">
          <cell r="A51" t="str">
            <v>002797400</v>
          </cell>
          <cell r="B51" t="str">
            <v>โรงพยาบาลหนองมะโมง</v>
          </cell>
          <cell r="C51" t="str">
            <v>21002</v>
          </cell>
          <cell r="D51" t="str">
            <v>กระทรวงสาธารณสุข สำนักงานปลัดกระทรวงสาธารณสุข</v>
          </cell>
          <cell r="E51" t="str">
            <v>07</v>
          </cell>
          <cell r="F51" t="str">
            <v>โรงพยาบาลชุมชน</v>
          </cell>
          <cell r="G51" t="str">
            <v>30</v>
          </cell>
          <cell r="H51" t="str">
            <v>18</v>
          </cell>
          <cell r="I51" t="str">
            <v>จ.ชัยนาท</v>
          </cell>
          <cell r="J51" t="str">
            <v>07</v>
          </cell>
          <cell r="K51" t="str">
            <v xml:space="preserve"> อ.หนองมะโมง</v>
          </cell>
          <cell r="L51" t="str">
            <v>01</v>
          </cell>
          <cell r="M51" t="str">
            <v xml:space="preserve"> 'ต.หนองมะโมง'</v>
          </cell>
          <cell r="N51" t="str">
            <v>01</v>
          </cell>
          <cell r="O51" t="str">
            <v xml:space="preserve"> หมู่ 1</v>
          </cell>
          <cell r="P51" t="str">
            <v>01</v>
          </cell>
          <cell r="Q51" t="str">
            <v>เปิดดำเนินการ</v>
          </cell>
          <cell r="S51" t="str">
            <v>17120</v>
          </cell>
          <cell r="T51" t="str">
            <v>0812814302</v>
          </cell>
          <cell r="X51" t="str">
            <v>S</v>
          </cell>
          <cell r="Y51" t="str">
            <v xml:space="preserve">บริการ  </v>
          </cell>
          <cell r="Z51" t="str">
            <v>01</v>
          </cell>
          <cell r="AA51" t="str">
            <v>ตั้งใหม่</v>
          </cell>
          <cell r="AC51" t="str">
            <v>2013-03-28</v>
          </cell>
          <cell r="AE51" t="str">
            <v>2013-10-01</v>
          </cell>
          <cell r="AH51" t="str">
            <v>27974</v>
          </cell>
        </row>
        <row r="52">
          <cell r="A52" t="str">
            <v>002797500</v>
          </cell>
          <cell r="B52" t="str">
            <v>โรงพยาบาลเนินขาม</v>
          </cell>
          <cell r="C52" t="str">
            <v>21002</v>
          </cell>
          <cell r="D52" t="str">
            <v>กระทรวงสาธารณสุข สำนักงานปลัดกระทรวงสาธารณสุข</v>
          </cell>
          <cell r="E52" t="str">
            <v>07</v>
          </cell>
          <cell r="F52" t="str">
            <v>โรงพยาบาลชุมชน</v>
          </cell>
          <cell r="G52" t="str">
            <v>30</v>
          </cell>
          <cell r="H52" t="str">
            <v>18</v>
          </cell>
          <cell r="I52" t="str">
            <v>จ.ชัยนาท</v>
          </cell>
          <cell r="J52" t="str">
            <v>08</v>
          </cell>
          <cell r="K52" t="str">
            <v xml:space="preserve"> อ.เนินขาม</v>
          </cell>
          <cell r="L52" t="str">
            <v>01</v>
          </cell>
          <cell r="M52" t="str">
            <v xml:space="preserve"> 'ต.เนินขาม'</v>
          </cell>
          <cell r="N52" t="str">
            <v>14</v>
          </cell>
          <cell r="O52" t="str">
            <v xml:space="preserve"> หมู่ 14</v>
          </cell>
          <cell r="P52" t="str">
            <v>01</v>
          </cell>
          <cell r="Q52" t="str">
            <v>เปิดดำเนินการ</v>
          </cell>
          <cell r="S52" t="str">
            <v>17120</v>
          </cell>
          <cell r="T52" t="str">
            <v>0812824203</v>
          </cell>
          <cell r="Z52" t="str">
            <v>01</v>
          </cell>
          <cell r="AA52" t="str">
            <v>ตั้งใหม่</v>
          </cell>
          <cell r="AC52" t="str">
            <v>2013-03-28</v>
          </cell>
          <cell r="AH52" t="str">
            <v>27975</v>
          </cell>
        </row>
        <row r="53">
          <cell r="A53" t="str">
            <v>002797600</v>
          </cell>
          <cell r="B53" t="str">
            <v>โรงพยาบาลเหล่าเสือโก้ก</v>
          </cell>
          <cell r="C53" t="str">
            <v>21002</v>
          </cell>
          <cell r="D53" t="str">
            <v>กระทรวงสาธารณสุข สำนักงานปลัดกระทรวงสาธารณสุข</v>
          </cell>
          <cell r="E53" t="str">
            <v>07</v>
          </cell>
          <cell r="F53" t="str">
            <v>โรงพยาบาลชุมชน</v>
          </cell>
          <cell r="G53" t="str">
            <v>30</v>
          </cell>
          <cell r="H53" t="str">
            <v>34</v>
          </cell>
          <cell r="I53" t="str">
            <v>จ.อุบลราชธานี</v>
          </cell>
          <cell r="J53" t="str">
            <v>31</v>
          </cell>
          <cell r="K53" t="str">
            <v xml:space="preserve"> อ.เหล่าเสือโก้ก</v>
          </cell>
          <cell r="L53" t="str">
            <v>01</v>
          </cell>
          <cell r="M53" t="str">
            <v xml:space="preserve"> 'ต.เหล่าเสือโก้ก'</v>
          </cell>
          <cell r="N53" t="str">
            <v>06</v>
          </cell>
          <cell r="O53" t="str">
            <v xml:space="preserve"> หมู่ 6</v>
          </cell>
          <cell r="P53" t="str">
            <v>01</v>
          </cell>
          <cell r="Q53" t="str">
            <v>เปิดดำเนินการ</v>
          </cell>
          <cell r="R53" t="str">
            <v>บ้านเหล่าเสือโก้ก</v>
          </cell>
          <cell r="S53" t="str">
            <v>34000</v>
          </cell>
          <cell r="T53" t="str">
            <v>081 8782883</v>
          </cell>
          <cell r="X53" t="str">
            <v>S</v>
          </cell>
          <cell r="Y53" t="str">
            <v xml:space="preserve">บริการ  </v>
          </cell>
          <cell r="Z53" t="str">
            <v>01</v>
          </cell>
          <cell r="AA53" t="str">
            <v>ตั้งใหม่</v>
          </cell>
          <cell r="AC53" t="str">
            <v>2013-04-01</v>
          </cell>
          <cell r="AE53" t="str">
            <v>2013-04-01</v>
          </cell>
          <cell r="AH53" t="str">
            <v>27976</v>
          </cell>
        </row>
        <row r="54">
          <cell r="A54" t="str">
            <v>002797800</v>
          </cell>
          <cell r="B54" t="str">
            <v>โรงพยาบาลสากเหล็ก</v>
          </cell>
          <cell r="C54" t="str">
            <v>21002</v>
          </cell>
          <cell r="D54" t="str">
            <v>กระทรวงสาธารณสุข สำนักงานปลัดกระทรวงสาธารณสุข</v>
          </cell>
          <cell r="E54" t="str">
            <v>07</v>
          </cell>
          <cell r="F54" t="str">
            <v>โรงพยาบาลชุมชน</v>
          </cell>
          <cell r="G54" t="str">
            <v>30</v>
          </cell>
          <cell r="H54" t="str">
            <v>66</v>
          </cell>
          <cell r="I54" t="str">
            <v>จ.พิจิตร</v>
          </cell>
          <cell r="J54" t="str">
            <v>09</v>
          </cell>
          <cell r="K54" t="str">
            <v xml:space="preserve"> อ.สากเหล็ก</v>
          </cell>
          <cell r="L54" t="str">
            <v>01</v>
          </cell>
          <cell r="M54" t="str">
            <v xml:space="preserve"> 'ต.สากเหล็ก'</v>
          </cell>
          <cell r="N54" t="str">
            <v>12</v>
          </cell>
          <cell r="O54" t="str">
            <v xml:space="preserve"> หมู่ 12</v>
          </cell>
          <cell r="P54" t="str">
            <v>01</v>
          </cell>
          <cell r="Q54" t="str">
            <v>เปิดดำเนินการ</v>
          </cell>
          <cell r="S54" t="str">
            <v>66160</v>
          </cell>
          <cell r="T54" t="str">
            <v>056990354</v>
          </cell>
          <cell r="X54" t="str">
            <v>S</v>
          </cell>
          <cell r="Y54" t="str">
            <v xml:space="preserve">บริการ  </v>
          </cell>
          <cell r="Z54" t="str">
            <v>01</v>
          </cell>
          <cell r="AA54" t="str">
            <v>ตั้งใหม่</v>
          </cell>
          <cell r="AC54" t="str">
            <v>2013-04-03</v>
          </cell>
          <cell r="AE54" t="str">
            <v>2013-06-01</v>
          </cell>
          <cell r="AH54" t="str">
            <v>27978</v>
          </cell>
        </row>
        <row r="55">
          <cell r="A55" t="str">
            <v>002797900</v>
          </cell>
          <cell r="B55" t="str">
            <v>โรงพยาบาลบึงนาราง</v>
          </cell>
          <cell r="C55" t="str">
            <v>21002</v>
          </cell>
          <cell r="D55" t="str">
            <v>กระทรวงสาธารณสุข สำนักงานปลัดกระทรวงสาธารณสุข</v>
          </cell>
          <cell r="E55" t="str">
            <v>07</v>
          </cell>
          <cell r="F55" t="str">
            <v>โรงพยาบาลชุมชน</v>
          </cell>
          <cell r="G55" t="str">
            <v>30</v>
          </cell>
          <cell r="H55" t="str">
            <v>66</v>
          </cell>
          <cell r="I55" t="str">
            <v>จ.พิจิตร</v>
          </cell>
          <cell r="J55" t="str">
            <v>10</v>
          </cell>
          <cell r="K55" t="str">
            <v xml:space="preserve"> อ.บึงนาราง</v>
          </cell>
          <cell r="L55" t="str">
            <v>05</v>
          </cell>
          <cell r="M55" t="str">
            <v xml:space="preserve"> 'ต.บึงนาราง'</v>
          </cell>
          <cell r="N55" t="str">
            <v>02</v>
          </cell>
          <cell r="O55" t="str">
            <v xml:space="preserve"> หมู่ 2</v>
          </cell>
          <cell r="P55" t="str">
            <v>01</v>
          </cell>
          <cell r="Q55" t="str">
            <v>เปิดดำเนินการ</v>
          </cell>
          <cell r="S55" t="str">
            <v>66130</v>
          </cell>
          <cell r="T55" t="str">
            <v>056990354</v>
          </cell>
          <cell r="Z55" t="str">
            <v>01</v>
          </cell>
          <cell r="AA55" t="str">
            <v>ตั้งใหม่</v>
          </cell>
          <cell r="AC55" t="str">
            <v>2013-04-03</v>
          </cell>
          <cell r="AE55" t="str">
            <v>2013-06-01</v>
          </cell>
          <cell r="AH55" t="str">
            <v>27979</v>
          </cell>
        </row>
        <row r="56">
          <cell r="A56" t="str">
            <v>002798000</v>
          </cell>
          <cell r="B56" t="str">
            <v>โรงพยาบาลดงเจริญ</v>
          </cell>
          <cell r="C56" t="str">
            <v>21002</v>
          </cell>
          <cell r="D56" t="str">
            <v>กระทรวงสาธารณสุข สำนักงานปลัดกระทรวงสาธารณสุข</v>
          </cell>
          <cell r="E56" t="str">
            <v>07</v>
          </cell>
          <cell r="F56" t="str">
            <v>โรงพยาบาลชุมชน</v>
          </cell>
          <cell r="G56" t="str">
            <v>30</v>
          </cell>
          <cell r="H56" t="str">
            <v>66</v>
          </cell>
          <cell r="I56" t="str">
            <v>จ.พิจิตร</v>
          </cell>
          <cell r="J56" t="str">
            <v>11</v>
          </cell>
          <cell r="K56" t="str">
            <v xml:space="preserve"> อ.ดงเจริญ</v>
          </cell>
          <cell r="L56" t="str">
            <v>05</v>
          </cell>
          <cell r="M56" t="str">
            <v xml:space="preserve"> 'ต.สำนักขุนเณร'</v>
          </cell>
          <cell r="N56" t="str">
            <v>02</v>
          </cell>
          <cell r="O56" t="str">
            <v xml:space="preserve"> หมู่ 2</v>
          </cell>
          <cell r="P56" t="str">
            <v>01</v>
          </cell>
          <cell r="Q56" t="str">
            <v>เปิดดำเนินการ</v>
          </cell>
          <cell r="R56" t="str">
            <v>111</v>
          </cell>
          <cell r="S56" t="str">
            <v>66210</v>
          </cell>
          <cell r="T56" t="str">
            <v>056990354</v>
          </cell>
          <cell r="X56" t="str">
            <v>S</v>
          </cell>
          <cell r="Y56" t="str">
            <v xml:space="preserve">บริการ  </v>
          </cell>
          <cell r="Z56" t="str">
            <v>01</v>
          </cell>
          <cell r="AA56" t="str">
            <v>ตั้งใหม่</v>
          </cell>
          <cell r="AC56" t="str">
            <v>2013-04-03</v>
          </cell>
          <cell r="AE56" t="str">
            <v>2013-06-01</v>
          </cell>
          <cell r="AH56" t="str">
            <v>27980</v>
          </cell>
        </row>
        <row r="57">
          <cell r="A57" t="str">
            <v>002798800</v>
          </cell>
          <cell r="B57" t="str">
            <v>โรงพยาบาลทุ่งเขาหลวง</v>
          </cell>
          <cell r="C57" t="str">
            <v>21002</v>
          </cell>
          <cell r="D57" t="str">
            <v>กระทรวงสาธารณสุข สำนักงานปลัดกระทรวงสาธารณสุข</v>
          </cell>
          <cell r="E57" t="str">
            <v>07</v>
          </cell>
          <cell r="F57" t="str">
            <v>โรงพยาบาลชุมชน</v>
          </cell>
          <cell r="G57" t="str">
            <v>10</v>
          </cell>
          <cell r="H57" t="str">
            <v>45</v>
          </cell>
          <cell r="I57" t="str">
            <v>จ.ร้อยเอ็ด</v>
          </cell>
          <cell r="J57" t="str">
            <v>20</v>
          </cell>
          <cell r="K57" t="str">
            <v xml:space="preserve"> อ.ทุ่งเขาหลวง</v>
          </cell>
          <cell r="L57" t="str">
            <v>01</v>
          </cell>
          <cell r="M57" t="str">
            <v xml:space="preserve"> 'ต.ทุ่งเขาหลวง'</v>
          </cell>
          <cell r="N57" t="str">
            <v>07</v>
          </cell>
          <cell r="O57" t="str">
            <v xml:space="preserve"> หมู่ 7</v>
          </cell>
          <cell r="P57" t="str">
            <v>01</v>
          </cell>
          <cell r="Q57" t="str">
            <v>เปิดดำเนินการ</v>
          </cell>
          <cell r="R57" t="str">
            <v>201</v>
          </cell>
          <cell r="S57" t="str">
            <v>45170</v>
          </cell>
          <cell r="T57" t="str">
            <v>043557126</v>
          </cell>
          <cell r="X57" t="str">
            <v>S</v>
          </cell>
          <cell r="Y57" t="str">
            <v xml:space="preserve">บริการ  </v>
          </cell>
          <cell r="Z57" t="str">
            <v>01</v>
          </cell>
          <cell r="AA57" t="str">
            <v>ตั้งใหม่</v>
          </cell>
          <cell r="AC57" t="str">
            <v>2013-04-22</v>
          </cell>
          <cell r="AE57" t="str">
            <v>2013-05-01</v>
          </cell>
          <cell r="AH57" t="str">
            <v>27988</v>
          </cell>
        </row>
        <row r="58">
          <cell r="A58" t="str">
            <v>002798900</v>
          </cell>
          <cell r="B58" t="str">
            <v>โรงพยาบาลเชียงขวัญ</v>
          </cell>
          <cell r="C58" t="str">
            <v>21002</v>
          </cell>
          <cell r="D58" t="str">
            <v>กระทรวงสาธารณสุข สำนักงานปลัดกระทรวงสาธารณสุข</v>
          </cell>
          <cell r="E58" t="str">
            <v>07</v>
          </cell>
          <cell r="F58" t="str">
            <v>โรงพยาบาลชุมชน</v>
          </cell>
          <cell r="G58" t="str">
            <v>10</v>
          </cell>
          <cell r="H58" t="str">
            <v>45</v>
          </cell>
          <cell r="I58" t="str">
            <v>จ.ร้อยเอ็ด</v>
          </cell>
          <cell r="J58" t="str">
            <v>18</v>
          </cell>
          <cell r="K58" t="str">
            <v xml:space="preserve"> อ.เชียงขวัญ</v>
          </cell>
          <cell r="L58" t="str">
            <v>03</v>
          </cell>
          <cell r="M58" t="str">
            <v xml:space="preserve"> 'ต.พระธาตุ'</v>
          </cell>
          <cell r="N58" t="str">
            <v>02</v>
          </cell>
          <cell r="O58" t="str">
            <v xml:space="preserve"> หมู่ 2</v>
          </cell>
          <cell r="P58" t="str">
            <v>01</v>
          </cell>
          <cell r="Q58" t="str">
            <v>เปิดดำเนินการ</v>
          </cell>
          <cell r="R58" t="str">
            <v>199</v>
          </cell>
          <cell r="S58" t="str">
            <v>45000</v>
          </cell>
          <cell r="X58" t="str">
            <v>S</v>
          </cell>
          <cell r="Y58" t="str">
            <v xml:space="preserve">บริการ  </v>
          </cell>
          <cell r="Z58" t="str">
            <v>01</v>
          </cell>
          <cell r="AA58" t="str">
            <v>ตั้งใหม่</v>
          </cell>
          <cell r="AC58" t="str">
            <v>2013-04-22</v>
          </cell>
          <cell r="AE58" t="str">
            <v>2013-05-01</v>
          </cell>
          <cell r="AH58" t="str">
            <v>27989</v>
          </cell>
        </row>
        <row r="59">
          <cell r="A59" t="str">
            <v>002799000</v>
          </cell>
          <cell r="B59" t="str">
            <v>โรงพยาบาลหนองฮี</v>
          </cell>
          <cell r="C59" t="str">
            <v>21002</v>
          </cell>
          <cell r="D59" t="str">
            <v>กระทรวงสาธารณสุข สำนักงานปลัดกระทรวงสาธารณสุข</v>
          </cell>
          <cell r="E59" t="str">
            <v>07</v>
          </cell>
          <cell r="F59" t="str">
            <v>โรงพยาบาลชุมชน</v>
          </cell>
          <cell r="G59" t="str">
            <v>10</v>
          </cell>
          <cell r="H59" t="str">
            <v>45</v>
          </cell>
          <cell r="I59" t="str">
            <v>จ.ร้อยเอ็ด</v>
          </cell>
          <cell r="J59" t="str">
            <v>19</v>
          </cell>
          <cell r="K59" t="str">
            <v xml:space="preserve"> อ.หนองฮี</v>
          </cell>
          <cell r="L59" t="str">
            <v>01</v>
          </cell>
          <cell r="M59" t="str">
            <v xml:space="preserve"> 'ต.หนองฮี'</v>
          </cell>
          <cell r="N59" t="str">
            <v>10</v>
          </cell>
          <cell r="O59" t="str">
            <v xml:space="preserve"> หมู่ 10</v>
          </cell>
          <cell r="P59" t="str">
            <v>01</v>
          </cell>
          <cell r="Q59" t="str">
            <v>เปิดดำเนินการ</v>
          </cell>
          <cell r="R59" t="str">
            <v>120</v>
          </cell>
          <cell r="S59" t="str">
            <v>45140</v>
          </cell>
          <cell r="T59" t="str">
            <v>0435066167</v>
          </cell>
          <cell r="U59" t="str">
            <v>0435066167</v>
          </cell>
          <cell r="X59" t="str">
            <v>S</v>
          </cell>
          <cell r="Y59" t="str">
            <v xml:space="preserve">บริการ  </v>
          </cell>
          <cell r="Z59" t="str">
            <v>01</v>
          </cell>
          <cell r="AA59" t="str">
            <v>ตั้งใหม่</v>
          </cell>
          <cell r="AC59" t="str">
            <v>2013-04-22</v>
          </cell>
          <cell r="AE59" t="str">
            <v>2013-05-01</v>
          </cell>
          <cell r="AH59" t="str">
            <v>27990</v>
          </cell>
        </row>
        <row r="60">
          <cell r="A60" t="str">
            <v>002403200</v>
          </cell>
          <cell r="B60" t="str">
            <v>โรงพยาบาลนาตาล</v>
          </cell>
          <cell r="C60" t="str">
            <v>21002</v>
          </cell>
          <cell r="D60" t="str">
            <v>กระทรวงสาธารณสุข สำนักงานปลัดกระทรวงสาธารณสุข</v>
          </cell>
          <cell r="E60" t="str">
            <v>07</v>
          </cell>
          <cell r="F60" t="str">
            <v>โรงพยาบาลชุมชน</v>
          </cell>
          <cell r="G60" t="str">
            <v>10</v>
          </cell>
          <cell r="H60" t="str">
            <v>34</v>
          </cell>
          <cell r="I60" t="str">
            <v>จ.อุบลราชธานี</v>
          </cell>
          <cell r="J60" t="str">
            <v>30</v>
          </cell>
          <cell r="K60" t="str">
            <v xml:space="preserve"> อ.นาตาล</v>
          </cell>
          <cell r="L60" t="str">
            <v>01</v>
          </cell>
          <cell r="M60" t="str">
            <v xml:space="preserve"> 'ต.นาตาล'</v>
          </cell>
          <cell r="N60" t="str">
            <v>05</v>
          </cell>
          <cell r="O60" t="str">
            <v xml:space="preserve"> หมู่ 5</v>
          </cell>
          <cell r="P60" t="str">
            <v>01</v>
          </cell>
          <cell r="Q60" t="str">
            <v>เปิดดำเนินการ</v>
          </cell>
          <cell r="R60" t="str">
            <v>ที่ตั้ง 169</v>
          </cell>
          <cell r="S60" t="str">
            <v>24170</v>
          </cell>
          <cell r="V60" t="str">
            <v>21</v>
          </cell>
          <cell r="W60" t="str">
            <v>2.1 ทุติยภูมิระดับต้น</v>
          </cell>
          <cell r="X60" t="str">
            <v>S</v>
          </cell>
          <cell r="Y60" t="str">
            <v xml:space="preserve">บริการ  </v>
          </cell>
          <cell r="AB60" t="str">
            <v xml:space="preserve">เป็นรพช.ที่เปิดให้บริการเฉพาะ OPD ก่อน จำนวนเตียงตามกรอบเป็น 30 </v>
          </cell>
          <cell r="AC60" t="str">
            <v>2010-01-18</v>
          </cell>
          <cell r="AE60" t="str">
            <v>2010-01-18</v>
          </cell>
          <cell r="AH60" t="str">
            <v>24032</v>
          </cell>
        </row>
        <row r="61">
          <cell r="A61" t="str">
            <v>002800600</v>
          </cell>
          <cell r="B61" t="str">
            <v>โรงพยาบาลเกาะจันทร์</v>
          </cell>
          <cell r="C61" t="str">
            <v>21002</v>
          </cell>
          <cell r="D61" t="str">
            <v>กระทรวงสาธารณสุข สำนักงานปลัดกระทรวงสาธารณสุข</v>
          </cell>
          <cell r="E61" t="str">
            <v>07</v>
          </cell>
          <cell r="F61" t="str">
            <v>โรงพยาบาลชุมชน</v>
          </cell>
          <cell r="G61" t="str">
            <v>30</v>
          </cell>
          <cell r="H61" t="str">
            <v>20</v>
          </cell>
          <cell r="I61" t="str">
            <v>จ.ชลบุรี</v>
          </cell>
          <cell r="J61" t="str">
            <v>11</v>
          </cell>
          <cell r="K61" t="str">
            <v xml:space="preserve"> อ.เกาะจันทร์</v>
          </cell>
          <cell r="L61" t="str">
            <v>01</v>
          </cell>
          <cell r="M61" t="str">
            <v xml:space="preserve"> 'ต.เกาะจันทร์'</v>
          </cell>
          <cell r="N61" t="str">
            <v>14</v>
          </cell>
          <cell r="O61" t="str">
            <v xml:space="preserve"> หมู่ 14</v>
          </cell>
          <cell r="P61" t="str">
            <v>01</v>
          </cell>
          <cell r="Q61" t="str">
            <v>เปิดดำเนินการ</v>
          </cell>
          <cell r="R61" t="str">
            <v>เลขที่ 1</v>
          </cell>
          <cell r="S61" t="str">
            <v>20240</v>
          </cell>
          <cell r="X61" t="str">
            <v>S</v>
          </cell>
          <cell r="Y61" t="str">
            <v xml:space="preserve">บริการ  </v>
          </cell>
          <cell r="Z61" t="str">
            <v>01</v>
          </cell>
          <cell r="AA61" t="str">
            <v>ตั้งใหม่</v>
          </cell>
          <cell r="AC61" t="str">
            <v>2013-06-13</v>
          </cell>
          <cell r="AH61" t="str">
            <v>28006</v>
          </cell>
        </row>
        <row r="62">
          <cell r="A62" t="str">
            <v>002801000</v>
          </cell>
          <cell r="B62" t="str">
            <v>โรงพยาบาลโกสัมพีนคร</v>
          </cell>
          <cell r="C62" t="str">
            <v>21002</v>
          </cell>
          <cell r="D62" t="str">
            <v>กระทรวงสาธารณสุข สำนักงานปลัดกระทรวงสาธารณสุข</v>
          </cell>
          <cell r="E62" t="str">
            <v>07</v>
          </cell>
          <cell r="F62" t="str">
            <v>โรงพยาบาลชุมชน</v>
          </cell>
          <cell r="G62" t="str">
            <v>30</v>
          </cell>
          <cell r="H62" t="str">
            <v>62</v>
          </cell>
          <cell r="I62" t="str">
            <v>จ.กำแพงเพชร</v>
          </cell>
          <cell r="J62" t="str">
            <v>11</v>
          </cell>
          <cell r="K62" t="str">
            <v xml:space="preserve"> อ.โกสัมพีนคร</v>
          </cell>
          <cell r="L62" t="str">
            <v>01</v>
          </cell>
          <cell r="M62" t="str">
            <v xml:space="preserve"> 'ต.โกสัมพี'</v>
          </cell>
          <cell r="N62" t="str">
            <v>03</v>
          </cell>
          <cell r="O62" t="str">
            <v xml:space="preserve"> หมู่ 3</v>
          </cell>
          <cell r="P62" t="str">
            <v>01</v>
          </cell>
          <cell r="Q62" t="str">
            <v>เปิดดำเนินการ</v>
          </cell>
          <cell r="R62" t="str">
            <v>บ้านคลองเมือง</v>
          </cell>
          <cell r="S62" t="str">
            <v>62000</v>
          </cell>
          <cell r="X62" t="str">
            <v>S</v>
          </cell>
          <cell r="Y62" t="str">
            <v xml:space="preserve">บริการ  </v>
          </cell>
          <cell r="Z62" t="str">
            <v>01</v>
          </cell>
          <cell r="AA62" t="str">
            <v>ตั้งใหม่</v>
          </cell>
          <cell r="AC62" t="str">
            <v>2013-07-01</v>
          </cell>
          <cell r="AE62" t="str">
            <v>2013-08-15</v>
          </cell>
          <cell r="AH62" t="str">
            <v>28010</v>
          </cell>
        </row>
        <row r="63">
          <cell r="A63" t="str">
            <v>001128200</v>
          </cell>
          <cell r="B63" t="str">
            <v>โรงพยาบาลสมเด็จพระสังฆราชองค์ที่ ๑๙</v>
          </cell>
          <cell r="C63" t="str">
            <v>21002</v>
          </cell>
          <cell r="D63" t="str">
            <v>กระทรวงสาธารณสุข สำนักงานปลัดกระทรวงสาธารณสุข</v>
          </cell>
          <cell r="E63" t="str">
            <v>07</v>
          </cell>
          <cell r="F63" t="str">
            <v>โรงพยาบาลชุมชน</v>
          </cell>
          <cell r="G63" t="str">
            <v>120</v>
          </cell>
          <cell r="H63" t="str">
            <v>71</v>
          </cell>
          <cell r="I63" t="str">
            <v>จ.กาญจนบุรี</v>
          </cell>
          <cell r="J63" t="str">
            <v>06</v>
          </cell>
          <cell r="K63" t="str">
            <v xml:space="preserve"> อ.ท่าม่วง</v>
          </cell>
          <cell r="L63" t="str">
            <v>01</v>
          </cell>
          <cell r="M63" t="str">
            <v xml:space="preserve"> 'ต.ท่าม่วง'</v>
          </cell>
          <cell r="N63" t="str">
            <v>01</v>
          </cell>
          <cell r="O63" t="str">
            <v xml:space="preserve"> หมู่ 1</v>
          </cell>
          <cell r="P63" t="str">
            <v>01</v>
          </cell>
          <cell r="Q63" t="str">
            <v>เปิดดำเนินการ</v>
          </cell>
          <cell r="R63" t="str">
            <v>978/1</v>
          </cell>
          <cell r="S63" t="str">
            <v>71110</v>
          </cell>
          <cell r="T63" t="str">
            <v>034611033</v>
          </cell>
          <cell r="U63" t="str">
            <v>034613489</v>
          </cell>
          <cell r="V63" t="str">
            <v>22</v>
          </cell>
          <cell r="W63" t="str">
            <v>2.2 ทุติยภูมิระดับกลาง</v>
          </cell>
          <cell r="X63" t="str">
            <v>S</v>
          </cell>
          <cell r="Y63" t="str">
            <v xml:space="preserve">บริการ  </v>
          </cell>
          <cell r="Z63" t="str">
            <v>02</v>
          </cell>
          <cell r="AA63" t="str">
            <v>แก้ไขชื่อ</v>
          </cell>
          <cell r="AB63" t="str">
            <v>แก้ไขชื่อจาก รพ.ท่าม่วง เป็นรพ.สมเด็จพระสังฆราชองค์ที่ ๑๙ ตามหนังสือ สำนักเลขานุการสมเด็จพระสังหราช วัดบวรฯที่ พ ๐๕๖๙/๒๕๕๖</v>
          </cell>
          <cell r="AH63" t="str">
            <v>11282</v>
          </cell>
        </row>
        <row r="64">
          <cell r="A64" t="str">
            <v>000400700</v>
          </cell>
          <cell r="B64" t="str">
            <v>โรงพยาบาลซับใหญ่</v>
          </cell>
          <cell r="C64" t="str">
            <v>21002</v>
          </cell>
          <cell r="D64" t="str">
            <v>กระทรวงสาธารณสุข สำนักงานปลัดกระทรวงสาธารณสุข</v>
          </cell>
          <cell r="E64" t="str">
            <v>07</v>
          </cell>
          <cell r="F64" t="str">
            <v>โรงพยาบาลชุมชน</v>
          </cell>
          <cell r="G64" t="str">
            <v>30</v>
          </cell>
          <cell r="H64" t="str">
            <v>36</v>
          </cell>
          <cell r="I64" t="str">
            <v>จ.ชัยภูมิ</v>
          </cell>
          <cell r="J64" t="str">
            <v>16</v>
          </cell>
          <cell r="K64" t="str">
            <v xml:space="preserve"> อ.อำเภอซับใหญ่</v>
          </cell>
          <cell r="L64" t="str">
            <v>01</v>
          </cell>
          <cell r="M64" t="str">
            <v xml:space="preserve"> 'ต.ซับใหญ่'</v>
          </cell>
          <cell r="N64" t="str">
            <v>01</v>
          </cell>
          <cell r="O64" t="str">
            <v xml:space="preserve"> หมู่ 1</v>
          </cell>
          <cell r="P64" t="str">
            <v>01</v>
          </cell>
          <cell r="Q64" t="str">
            <v>เปิดดำเนินการ</v>
          </cell>
          <cell r="R64" t="str">
            <v>บ้านซับใหญ่</v>
          </cell>
          <cell r="S64" t="str">
            <v>36130</v>
          </cell>
          <cell r="T64" t="str">
            <v>044731044</v>
          </cell>
          <cell r="AB64" t="str">
            <v>ยกฐานะรพ.สต.ซับใหญ่ รหัส 04007 เป็น  รพช.ซับใหญ่ รหัสเดิม 04007</v>
          </cell>
          <cell r="AH64" t="str">
            <v>04007</v>
          </cell>
        </row>
        <row r="65">
          <cell r="A65" t="str">
            <v>002801500</v>
          </cell>
          <cell r="B65" t="str">
            <v>โรงพยาบาลโพธิ์ศรีสุวรรณ</v>
          </cell>
          <cell r="C65" t="str">
            <v>21002</v>
          </cell>
          <cell r="D65" t="str">
            <v>กระทรวงสาธารณสุข สำนักงานปลัดกระทรวงสาธารณสุข</v>
          </cell>
          <cell r="E65" t="str">
            <v>07</v>
          </cell>
          <cell r="F65" t="str">
            <v>โรงพยาบาลชุมชน</v>
          </cell>
          <cell r="G65" t="str">
            <v>30</v>
          </cell>
          <cell r="H65" t="str">
            <v>33</v>
          </cell>
          <cell r="I65" t="str">
            <v>จ.ศรีสะเกษ</v>
          </cell>
          <cell r="J65" t="str">
            <v>21</v>
          </cell>
          <cell r="K65" t="str">
            <v xml:space="preserve"> อ.ศรีสุวรรณ</v>
          </cell>
          <cell r="L65" t="str">
            <v>02</v>
          </cell>
          <cell r="M65" t="str">
            <v xml:space="preserve"> 'ต.เสียว'</v>
          </cell>
          <cell r="N65" t="str">
            <v>05</v>
          </cell>
          <cell r="O65" t="str">
            <v xml:space="preserve"> หมู่ 5</v>
          </cell>
          <cell r="P65" t="str">
            <v>01</v>
          </cell>
          <cell r="Q65" t="str">
            <v>เปิดดำเนินการ</v>
          </cell>
          <cell r="R65" t="str">
            <v>58 บ้านหนองแคน</v>
          </cell>
          <cell r="S65" t="str">
            <v>33120</v>
          </cell>
          <cell r="T65" t="str">
            <v>045604053</v>
          </cell>
          <cell r="U65" t="str">
            <v>045604121</v>
          </cell>
          <cell r="X65" t="str">
            <v>S</v>
          </cell>
          <cell r="Y65" t="str">
            <v xml:space="preserve">บริการ  </v>
          </cell>
          <cell r="Z65" t="str">
            <v>01</v>
          </cell>
          <cell r="AA65" t="str">
            <v>ตั้งใหม่</v>
          </cell>
          <cell r="AC65" t="str">
            <v>2013-07-09</v>
          </cell>
          <cell r="AE65" t="str">
            <v>2013-10-01</v>
          </cell>
          <cell r="AH65" t="str">
            <v>28015</v>
          </cell>
        </row>
        <row r="66">
          <cell r="A66" t="str">
            <v>002801600</v>
          </cell>
          <cell r="B66" t="str">
            <v>โรงพยาบาลศิลาลาด</v>
          </cell>
          <cell r="C66" t="str">
            <v>21002</v>
          </cell>
          <cell r="D66" t="str">
            <v>กระทรวงสาธารณสุข สำนักงานปลัดกระทรวงสาธารณสุข</v>
          </cell>
          <cell r="E66" t="str">
            <v>07</v>
          </cell>
          <cell r="F66" t="str">
            <v>โรงพยาบาลชุมชน</v>
          </cell>
          <cell r="G66" t="str">
            <v>30</v>
          </cell>
          <cell r="H66" t="str">
            <v>33</v>
          </cell>
          <cell r="I66" t="str">
            <v>จ.ศรีสะเกษ</v>
          </cell>
          <cell r="J66" t="str">
            <v>22</v>
          </cell>
          <cell r="K66" t="str">
            <v xml:space="preserve"> อ.ศิลาลาด</v>
          </cell>
          <cell r="L66" t="str">
            <v>01</v>
          </cell>
          <cell r="M66" t="str">
            <v xml:space="preserve"> 'ต.กุง'</v>
          </cell>
          <cell r="N66" t="str">
            <v>05</v>
          </cell>
          <cell r="O66" t="str">
            <v xml:space="preserve"> หมู่ 5</v>
          </cell>
          <cell r="P66" t="str">
            <v>01</v>
          </cell>
          <cell r="Q66" t="str">
            <v>เปิดดำเนินการ</v>
          </cell>
          <cell r="R66" t="str">
            <v>108 บ้านสงยาง</v>
          </cell>
          <cell r="S66" t="str">
            <v>33160</v>
          </cell>
          <cell r="T66" t="str">
            <v>045668123</v>
          </cell>
          <cell r="U66" t="str">
            <v>045668123</v>
          </cell>
          <cell r="X66" t="str">
            <v>S</v>
          </cell>
          <cell r="Y66" t="str">
            <v xml:space="preserve">บริการ  </v>
          </cell>
          <cell r="Z66" t="str">
            <v>01</v>
          </cell>
          <cell r="AA66" t="str">
            <v>ตั้งใหม่</v>
          </cell>
          <cell r="AC66" t="str">
            <v>2013-07-09</v>
          </cell>
          <cell r="AE66" t="str">
            <v>2013-10-01</v>
          </cell>
          <cell r="AH66" t="str">
            <v>28016</v>
          </cell>
        </row>
        <row r="67">
          <cell r="A67" t="str">
            <v>002801700</v>
          </cell>
          <cell r="B67" t="str">
            <v>โรงพยาบาลนาคู</v>
          </cell>
          <cell r="C67" t="str">
            <v>21002</v>
          </cell>
          <cell r="D67" t="str">
            <v>กระทรวงสาธารณสุข สำนักงานปลัดกระทรวงสาธารณสุข</v>
          </cell>
          <cell r="E67" t="str">
            <v>07</v>
          </cell>
          <cell r="F67" t="str">
            <v>โรงพยาบาลชุมชน</v>
          </cell>
          <cell r="G67" t="str">
            <v>30</v>
          </cell>
          <cell r="H67" t="str">
            <v>46</v>
          </cell>
          <cell r="I67" t="str">
            <v>จ.กาฬสินธุ์</v>
          </cell>
          <cell r="J67" t="str">
            <v>16</v>
          </cell>
          <cell r="K67" t="str">
            <v xml:space="preserve"> อ.นาคู</v>
          </cell>
          <cell r="L67" t="str">
            <v>01</v>
          </cell>
          <cell r="M67" t="str">
            <v xml:space="preserve"> 'ต.นาคู'</v>
          </cell>
          <cell r="N67" t="str">
            <v>09</v>
          </cell>
          <cell r="O67" t="str">
            <v xml:space="preserve"> หมู่ 9</v>
          </cell>
          <cell r="P67" t="str">
            <v>01</v>
          </cell>
          <cell r="Q67" t="str">
            <v>เปิดดำเนินการ</v>
          </cell>
          <cell r="R67" t="str">
            <v>319</v>
          </cell>
          <cell r="S67" t="str">
            <v>46160</v>
          </cell>
          <cell r="T67" t="str">
            <v>0873748222</v>
          </cell>
          <cell r="X67" t="str">
            <v>S</v>
          </cell>
          <cell r="Y67" t="str">
            <v xml:space="preserve">บริการ  </v>
          </cell>
          <cell r="Z67" t="str">
            <v>01</v>
          </cell>
          <cell r="AA67" t="str">
            <v>ตั้งใหม่</v>
          </cell>
          <cell r="AC67" t="str">
            <v>2013-07-12</v>
          </cell>
          <cell r="AE67" t="str">
            <v>2013-06-03</v>
          </cell>
          <cell r="AH67" t="str">
            <v>28017</v>
          </cell>
        </row>
        <row r="68">
          <cell r="A68" t="str">
            <v>001124300</v>
          </cell>
          <cell r="B68" t="str">
            <v>โรงพยาบาลอุ้มผาง</v>
          </cell>
          <cell r="C68" t="str">
            <v>21002</v>
          </cell>
          <cell r="D68" t="str">
            <v>กระทรวงสาธารณสุข สำนักงานปลัดกระทรวงสาธารณสุข</v>
          </cell>
          <cell r="E68" t="str">
            <v>07</v>
          </cell>
          <cell r="F68" t="str">
            <v>โรงพยาบาลชุมชน</v>
          </cell>
          <cell r="G68" t="str">
            <v>60</v>
          </cell>
          <cell r="H68" t="str">
            <v>63</v>
          </cell>
          <cell r="I68" t="str">
            <v>จ.ตาก</v>
          </cell>
          <cell r="J68" t="str">
            <v>08</v>
          </cell>
          <cell r="K68" t="str">
            <v xml:space="preserve"> อ.อุ้มผาง</v>
          </cell>
          <cell r="L68" t="str">
            <v>01</v>
          </cell>
          <cell r="M68" t="str">
            <v xml:space="preserve"> 'ต.อุ้มผาง'</v>
          </cell>
          <cell r="N68" t="str">
            <v>01</v>
          </cell>
          <cell r="O68" t="str">
            <v xml:space="preserve"> หมู่ 1</v>
          </cell>
          <cell r="P68" t="str">
            <v>01</v>
          </cell>
          <cell r="Q68" t="str">
            <v>เปิดดำเนินการ</v>
          </cell>
          <cell r="R68" t="str">
            <v>159 บ้านอุ้มผาง ประเวศไพรวัลย์</v>
          </cell>
          <cell r="S68" t="str">
            <v>63170</v>
          </cell>
          <cell r="T68" t="str">
            <v>055561270</v>
          </cell>
          <cell r="U68" t="str">
            <v>055561016</v>
          </cell>
          <cell r="V68" t="str">
            <v>21</v>
          </cell>
          <cell r="W68" t="str">
            <v>2.1 ทุติยภูมิระดับต้น</v>
          </cell>
          <cell r="Z68" t="str">
            <v>06</v>
          </cell>
          <cell r="AA68" t="str">
            <v>แก้ไข/เปลี่ยนแปลงจำนวนเตียง</v>
          </cell>
          <cell r="AB68" t="str">
            <v>ปรับจำนวนเตียง 30 เป็น 60</v>
          </cell>
          <cell r="AH68" t="str">
            <v>11243</v>
          </cell>
        </row>
        <row r="69">
          <cell r="A69" t="str">
            <v>002802000</v>
          </cell>
          <cell r="B69" t="str">
            <v>โรงพยาบาลบ้านด่าน</v>
          </cell>
          <cell r="C69" t="str">
            <v>21002</v>
          </cell>
          <cell r="D69" t="str">
            <v>กระทรวงสาธารณสุข สำนักงานปลัดกระทรวงสาธารณสุข</v>
          </cell>
          <cell r="E69" t="str">
            <v>07</v>
          </cell>
          <cell r="F69" t="str">
            <v>โรงพยาบาลชุมชน</v>
          </cell>
          <cell r="G69" t="str">
            <v>10</v>
          </cell>
          <cell r="H69" t="str">
            <v>31</v>
          </cell>
          <cell r="I69" t="str">
            <v>จ.บุรีรัมย์</v>
          </cell>
          <cell r="J69" t="str">
            <v>21</v>
          </cell>
          <cell r="K69" t="str">
            <v xml:space="preserve"> อ.บ้านด่าน</v>
          </cell>
          <cell r="L69" t="str">
            <v>01</v>
          </cell>
          <cell r="M69" t="str">
            <v xml:space="preserve"> 'ต.บ้านด่าน'</v>
          </cell>
          <cell r="N69" t="str">
            <v>09</v>
          </cell>
          <cell r="O69" t="str">
            <v xml:space="preserve"> หมู่ 9</v>
          </cell>
          <cell r="P69" t="str">
            <v>01</v>
          </cell>
          <cell r="Q69" t="str">
            <v>เปิดดำเนินการ</v>
          </cell>
          <cell r="R69" t="str">
            <v>192</v>
          </cell>
          <cell r="S69" t="str">
            <v>31000</v>
          </cell>
          <cell r="T69" t="str">
            <v>044664005</v>
          </cell>
          <cell r="X69" t="str">
            <v>S</v>
          </cell>
          <cell r="Y69" t="str">
            <v xml:space="preserve">บริการ  </v>
          </cell>
          <cell r="Z69" t="str">
            <v>01</v>
          </cell>
          <cell r="AA69" t="str">
            <v>ตั้งใหม่</v>
          </cell>
          <cell r="AC69" t="str">
            <v>2013-07-24</v>
          </cell>
          <cell r="AE69" t="str">
            <v>2013-04-01</v>
          </cell>
          <cell r="AH69" t="str">
            <v>28020</v>
          </cell>
        </row>
        <row r="70">
          <cell r="A70" t="str">
            <v>001074500</v>
          </cell>
          <cell r="B70" t="str">
            <v>โรงพยาบาลสงขลา</v>
          </cell>
          <cell r="C70" t="str">
            <v>21002</v>
          </cell>
          <cell r="D70" t="str">
            <v>กระทรวงสาธารณสุข สำนักงานปลัดกระทรวงสาธารณสุข</v>
          </cell>
          <cell r="E70" t="str">
            <v>06</v>
          </cell>
          <cell r="F70" t="str">
            <v>โรงพยาบาลทั่วไป</v>
          </cell>
          <cell r="G70" t="str">
            <v>508</v>
          </cell>
          <cell r="H70" t="str">
            <v>90</v>
          </cell>
          <cell r="I70" t="str">
            <v>จ.สงขลา</v>
          </cell>
          <cell r="J70" t="str">
            <v>01</v>
          </cell>
          <cell r="K70" t="str">
            <v xml:space="preserve"> อ.เมืองสงขลา</v>
          </cell>
          <cell r="L70" t="str">
            <v>03</v>
          </cell>
          <cell r="M70" t="str">
            <v xml:space="preserve"> 'ต.เกาะแต้ว'</v>
          </cell>
          <cell r="N70" t="str">
            <v>00</v>
          </cell>
          <cell r="O70" t="str">
            <v xml:space="preserve"> หมู่ 0</v>
          </cell>
          <cell r="P70" t="str">
            <v>01</v>
          </cell>
          <cell r="Q70" t="str">
            <v>เปิดดำเนินการ</v>
          </cell>
          <cell r="R70" t="str">
            <v xml:space="preserve"> 666 ถ.สงขลา-ระโนด</v>
          </cell>
          <cell r="S70" t="str">
            <v>90100</v>
          </cell>
          <cell r="T70" t="str">
            <v>074338100</v>
          </cell>
          <cell r="U70" t="str">
            <v>074480058</v>
          </cell>
          <cell r="V70" t="str">
            <v>23</v>
          </cell>
          <cell r="W70" t="str">
            <v>2.3 ทุติยภูมิระดับสูง</v>
          </cell>
          <cell r="X70" t="str">
            <v>S</v>
          </cell>
          <cell r="Y70" t="str">
            <v xml:space="preserve">บริการ  </v>
          </cell>
          <cell r="Z70" t="str">
            <v>04</v>
          </cell>
          <cell r="AA70" t="str">
            <v>แก้ไข/เปลี่ยนแปลงที่ตั้ง</v>
          </cell>
          <cell r="AB70" t="str">
            <v>แก้ไขที่ตั้ง  และเปลี่ยนจำนวนเตียง จาก 480 เป็น 508 ตามหนังสือที่สข 0032.002/4039 ลงวันที่ 29 กค 56</v>
          </cell>
          <cell r="AH70" t="str">
            <v>10745</v>
          </cell>
        </row>
        <row r="71">
          <cell r="A71" t="str">
            <v>002877800</v>
          </cell>
          <cell r="B71" t="str">
            <v>โรงพยาบาลโพธิ์ตาก</v>
          </cell>
          <cell r="C71" t="str">
            <v>21002</v>
          </cell>
          <cell r="D71" t="str">
            <v>กระทรวงสาธารณสุข สำนักงานปลัดกระทรวงสาธารณสุข</v>
          </cell>
          <cell r="E71" t="str">
            <v>07</v>
          </cell>
          <cell r="F71" t="str">
            <v>โรงพยาบาลชุมชน</v>
          </cell>
          <cell r="G71" t="str">
            <v>10</v>
          </cell>
          <cell r="H71" t="str">
            <v>43</v>
          </cell>
          <cell r="I71" t="str">
            <v>จ.หนองคาย</v>
          </cell>
          <cell r="J71" t="str">
            <v>17</v>
          </cell>
          <cell r="K71" t="str">
            <v xml:space="preserve"> อ.โพธิ์ตาก</v>
          </cell>
          <cell r="L71" t="str">
            <v>01</v>
          </cell>
          <cell r="M71" t="str">
            <v xml:space="preserve"> 'ต.โพธิ์ตาก'</v>
          </cell>
          <cell r="N71" t="str">
            <v>07</v>
          </cell>
          <cell r="O71" t="str">
            <v xml:space="preserve"> หมู่ 7</v>
          </cell>
          <cell r="P71" t="str">
            <v>01</v>
          </cell>
          <cell r="Q71" t="str">
            <v>เปิดดำเนินการ</v>
          </cell>
          <cell r="R71" t="str">
            <v>90</v>
          </cell>
          <cell r="S71" t="str">
            <v>43130</v>
          </cell>
          <cell r="V71" t="str">
            <v>10</v>
          </cell>
          <cell r="W71" t="str">
            <v>1 ปฐมภูมิ</v>
          </cell>
          <cell r="X71" t="str">
            <v>S</v>
          </cell>
          <cell r="Y71" t="str">
            <v xml:space="preserve">บริการ  </v>
          </cell>
          <cell r="Z71" t="str">
            <v>01</v>
          </cell>
          <cell r="AA71" t="str">
            <v>ตั้งใหม่</v>
          </cell>
          <cell r="AC71" t="str">
            <v>2013-08-21</v>
          </cell>
          <cell r="AH71" t="str">
            <v>28778</v>
          </cell>
        </row>
        <row r="72">
          <cell r="A72" t="str">
            <v>002801400</v>
          </cell>
          <cell r="B72" t="str">
            <v>โรงพยาบาลพยุห์</v>
          </cell>
          <cell r="C72" t="str">
            <v>21002</v>
          </cell>
          <cell r="D72" t="str">
            <v>กระทรวงสาธารณสุข สำนักงานปลัดกระทรวงสาธารณสุข</v>
          </cell>
          <cell r="E72" t="str">
            <v>07</v>
          </cell>
          <cell r="F72" t="str">
            <v>โรงพยาบาลชุมชน</v>
          </cell>
          <cell r="G72" t="str">
            <v>30</v>
          </cell>
          <cell r="H72" t="str">
            <v>33</v>
          </cell>
          <cell r="I72" t="str">
            <v>จ.ศรีสะเกษ</v>
          </cell>
          <cell r="J72" t="str">
            <v>20</v>
          </cell>
          <cell r="K72" t="str">
            <v xml:space="preserve"> อ.พยุห์</v>
          </cell>
          <cell r="L72" t="str">
            <v>01</v>
          </cell>
          <cell r="M72" t="str">
            <v xml:space="preserve"> 'ต.พยุห์'</v>
          </cell>
          <cell r="N72" t="str">
            <v>02</v>
          </cell>
          <cell r="O72" t="str">
            <v xml:space="preserve"> หมู่ 2</v>
          </cell>
          <cell r="P72" t="str">
            <v>01</v>
          </cell>
          <cell r="Q72" t="str">
            <v>เปิดดำเนินการ</v>
          </cell>
          <cell r="R72" t="str">
            <v>209 บ้านหนองหว้า</v>
          </cell>
          <cell r="S72" t="str">
            <v>33230</v>
          </cell>
          <cell r="T72" t="str">
            <v>045607121</v>
          </cell>
          <cell r="U72" t="str">
            <v>045607121</v>
          </cell>
          <cell r="X72" t="str">
            <v>S</v>
          </cell>
          <cell r="Y72" t="str">
            <v xml:space="preserve">บริการ  </v>
          </cell>
          <cell r="Z72" t="str">
            <v>01</v>
          </cell>
          <cell r="AA72" t="str">
            <v>ตั้งใหม่</v>
          </cell>
          <cell r="AC72" t="str">
            <v>2013-07-09</v>
          </cell>
          <cell r="AE72" t="str">
            <v>2013-10-01</v>
          </cell>
          <cell r="AH72" t="str">
            <v>28014</v>
          </cell>
        </row>
        <row r="73">
          <cell r="A73" t="str">
            <v>002878500</v>
          </cell>
          <cell r="B73" t="str">
            <v>โรงพยาบาลบางเสาธง</v>
          </cell>
          <cell r="C73" t="str">
            <v>21002</v>
          </cell>
          <cell r="D73" t="str">
            <v>กระทรวงสาธารณสุข สำนักงานปลัดกระทรวงสาธารณสุข</v>
          </cell>
          <cell r="E73" t="str">
            <v>07</v>
          </cell>
          <cell r="F73" t="str">
            <v>โรงพยาบาลชุมชน</v>
          </cell>
          <cell r="G73" t="str">
            <v>30</v>
          </cell>
          <cell r="H73" t="str">
            <v>11</v>
          </cell>
          <cell r="I73" t="str">
            <v>จ.สมุทรปราการ</v>
          </cell>
          <cell r="J73" t="str">
            <v>06</v>
          </cell>
          <cell r="K73" t="str">
            <v xml:space="preserve"> อ.บางเสาธง</v>
          </cell>
          <cell r="L73" t="str">
            <v>01</v>
          </cell>
          <cell r="M73" t="str">
            <v xml:space="preserve"> 'ต.บางเสาธง'</v>
          </cell>
          <cell r="N73" t="str">
            <v>12</v>
          </cell>
          <cell r="O73" t="str">
            <v xml:space="preserve"> หมู่ 12</v>
          </cell>
          <cell r="P73" t="str">
            <v>01</v>
          </cell>
          <cell r="Q73" t="str">
            <v>เปิดดำเนินการ</v>
          </cell>
          <cell r="S73" t="str">
            <v>10540</v>
          </cell>
          <cell r="T73" t="str">
            <v>023895980</v>
          </cell>
          <cell r="V73" t="str">
            <v>10</v>
          </cell>
          <cell r="W73" t="str">
            <v>1 ปฐมภูมิ</v>
          </cell>
          <cell r="X73" t="str">
            <v>S</v>
          </cell>
          <cell r="Y73" t="str">
            <v xml:space="preserve">บริการ  </v>
          </cell>
          <cell r="Z73" t="str">
            <v>01</v>
          </cell>
          <cell r="AA73" t="str">
            <v>ตั้งใหม่</v>
          </cell>
          <cell r="AC73" t="str">
            <v>2013-09-05</v>
          </cell>
          <cell r="AE73" t="str">
            <v>2015-01-01</v>
          </cell>
          <cell r="AH73" t="str">
            <v>28785</v>
          </cell>
        </row>
        <row r="74">
          <cell r="A74" t="str">
            <v>002878600</v>
          </cell>
          <cell r="B74" t="str">
            <v>โรงพยาบาลมะนัง</v>
          </cell>
          <cell r="C74" t="str">
            <v>21002</v>
          </cell>
          <cell r="D74" t="str">
            <v>กระทรวงสาธารณสุข สำนักงานปลัดกระทรวงสาธารณสุข</v>
          </cell>
          <cell r="E74" t="str">
            <v>07</v>
          </cell>
          <cell r="F74" t="str">
            <v>โรงพยาบาลชุมชน</v>
          </cell>
          <cell r="G74" t="str">
            <v>30</v>
          </cell>
          <cell r="H74" t="str">
            <v>91</v>
          </cell>
          <cell r="I74" t="str">
            <v>จ.สตูล</v>
          </cell>
          <cell r="J74" t="str">
            <v>07</v>
          </cell>
          <cell r="K74" t="str">
            <v xml:space="preserve"> อ.มะนัง</v>
          </cell>
          <cell r="L74" t="str">
            <v>01</v>
          </cell>
          <cell r="M74" t="str">
            <v xml:space="preserve"> 'ต.ปาล์มพัฒนา'</v>
          </cell>
          <cell r="N74" t="str">
            <v>01</v>
          </cell>
          <cell r="O74" t="str">
            <v xml:space="preserve"> หมู่ 1</v>
          </cell>
          <cell r="P74" t="str">
            <v>01</v>
          </cell>
          <cell r="Q74" t="str">
            <v>เปิดดำเนินการ</v>
          </cell>
          <cell r="S74" t="str">
            <v>91130</v>
          </cell>
          <cell r="X74" t="str">
            <v>S</v>
          </cell>
          <cell r="Y74" t="str">
            <v xml:space="preserve">บริการ  </v>
          </cell>
          <cell r="Z74" t="str">
            <v>01</v>
          </cell>
          <cell r="AA74" t="str">
            <v>ตั้งใหม่</v>
          </cell>
          <cell r="AC74" t="str">
            <v>2013-09-05</v>
          </cell>
          <cell r="AE74" t="str">
            <v>2013-10-01</v>
          </cell>
          <cell r="AH74" t="str">
            <v>28786</v>
          </cell>
        </row>
        <row r="75">
          <cell r="A75" t="str">
            <v>002878900</v>
          </cell>
          <cell r="B75" t="str">
            <v>โรงพยาบาลฆ้องชัย</v>
          </cell>
          <cell r="C75" t="str">
            <v>21002</v>
          </cell>
          <cell r="D75" t="str">
            <v>กระทรวงสาธารณสุข สำนักงานปลัดกระทรวงสาธารณสุข</v>
          </cell>
          <cell r="E75" t="str">
            <v>07</v>
          </cell>
          <cell r="F75" t="str">
            <v>โรงพยาบาลชุมชน</v>
          </cell>
          <cell r="G75" t="str">
            <v>30</v>
          </cell>
          <cell r="H75" t="str">
            <v>46</v>
          </cell>
          <cell r="I75" t="str">
            <v>จ.กาฬสินธุ์</v>
          </cell>
          <cell r="J75" t="str">
            <v>18</v>
          </cell>
          <cell r="K75" t="str">
            <v xml:space="preserve"> อ.ฆ้องชัย</v>
          </cell>
          <cell r="L75" t="str">
            <v>01</v>
          </cell>
          <cell r="M75" t="str">
            <v xml:space="preserve"> 'ต.ฆ้องชัยพัฒนา'</v>
          </cell>
          <cell r="N75" t="str">
            <v>11</v>
          </cell>
          <cell r="O75" t="str">
            <v xml:space="preserve"> หมู่ 11</v>
          </cell>
          <cell r="P75" t="str">
            <v>01</v>
          </cell>
          <cell r="Q75" t="str">
            <v>เปิดดำเนินการ</v>
          </cell>
          <cell r="S75" t="str">
            <v>46130</v>
          </cell>
          <cell r="X75" t="str">
            <v>S</v>
          </cell>
          <cell r="Y75" t="str">
            <v xml:space="preserve">บริการ  </v>
          </cell>
          <cell r="Z75" t="str">
            <v>01</v>
          </cell>
          <cell r="AA75" t="str">
            <v>ตั้งใหม่</v>
          </cell>
          <cell r="AC75" t="str">
            <v>2013-09-10</v>
          </cell>
          <cell r="AE75" t="str">
            <v>2013-08-15</v>
          </cell>
          <cell r="AH75" t="str">
            <v>28789</v>
          </cell>
        </row>
        <row r="76">
          <cell r="A76" t="str">
            <v>002879000</v>
          </cell>
          <cell r="B76" t="str">
            <v>โรงพยาบาลดอนจาน</v>
          </cell>
          <cell r="C76" t="str">
            <v>21002</v>
          </cell>
          <cell r="D76" t="str">
            <v>กระทรวงสาธารณสุข สำนักงานปลัดกระทรวงสาธารณสุข</v>
          </cell>
          <cell r="E76" t="str">
            <v>07</v>
          </cell>
          <cell r="F76" t="str">
            <v>โรงพยาบาลชุมชน</v>
          </cell>
          <cell r="G76" t="str">
            <v>30</v>
          </cell>
          <cell r="H76" t="str">
            <v>46</v>
          </cell>
          <cell r="I76" t="str">
            <v>จ.กาฬสินธุ์</v>
          </cell>
          <cell r="J76" t="str">
            <v>17</v>
          </cell>
          <cell r="K76" t="str">
            <v xml:space="preserve"> อ.ดอนจาน</v>
          </cell>
          <cell r="L76" t="str">
            <v>02</v>
          </cell>
          <cell r="M76" t="str">
            <v xml:space="preserve"> 'ต.สะอาดไชยศรี'</v>
          </cell>
          <cell r="N76" t="str">
            <v>06</v>
          </cell>
          <cell r="O76" t="str">
            <v xml:space="preserve"> หมู่ 6</v>
          </cell>
          <cell r="P76" t="str">
            <v>01</v>
          </cell>
          <cell r="Q76" t="str">
            <v>เปิดดำเนินการ</v>
          </cell>
          <cell r="S76" t="str">
            <v>46000</v>
          </cell>
          <cell r="X76" t="str">
            <v>S</v>
          </cell>
          <cell r="Y76" t="str">
            <v xml:space="preserve">บริการ  </v>
          </cell>
          <cell r="AC76" t="str">
            <v>2013-09-10</v>
          </cell>
          <cell r="AE76" t="str">
            <v>2013-08-15</v>
          </cell>
          <cell r="AH76" t="str">
            <v>28790</v>
          </cell>
        </row>
        <row r="77">
          <cell r="A77" t="str">
            <v>002879100</v>
          </cell>
          <cell r="B77" t="str">
            <v>โรงพยาบาลสามชัย</v>
          </cell>
          <cell r="C77" t="str">
            <v>21002</v>
          </cell>
          <cell r="D77" t="str">
            <v>กระทรวงสาธารณสุข สำนักงานปลัดกระทรวงสาธารณสุข</v>
          </cell>
          <cell r="E77" t="str">
            <v>07</v>
          </cell>
          <cell r="F77" t="str">
            <v>โรงพยาบาลชุมชน</v>
          </cell>
          <cell r="G77" t="str">
            <v>30</v>
          </cell>
          <cell r="H77" t="str">
            <v>46</v>
          </cell>
          <cell r="I77" t="str">
            <v>จ.กาฬสินธุ์</v>
          </cell>
          <cell r="J77" t="str">
            <v>15</v>
          </cell>
          <cell r="K77" t="str">
            <v xml:space="preserve"> อ.สามชัย</v>
          </cell>
          <cell r="L77" t="str">
            <v>01</v>
          </cell>
          <cell r="M77" t="str">
            <v xml:space="preserve"> 'ต.สำราญ'</v>
          </cell>
          <cell r="N77" t="str">
            <v>04</v>
          </cell>
          <cell r="O77" t="str">
            <v xml:space="preserve"> หมู่ 4</v>
          </cell>
          <cell r="P77" t="str">
            <v>01</v>
          </cell>
          <cell r="Q77" t="str">
            <v>เปิดดำเนินการ</v>
          </cell>
          <cell r="X77" t="str">
            <v>S</v>
          </cell>
          <cell r="Y77" t="str">
            <v xml:space="preserve">บริการ  </v>
          </cell>
          <cell r="Z77" t="str">
            <v>01</v>
          </cell>
          <cell r="AA77" t="str">
            <v>ตั้งใหม่</v>
          </cell>
          <cell r="AC77" t="str">
            <v>2013-09-10</v>
          </cell>
          <cell r="AE77" t="str">
            <v>2013-09-02</v>
          </cell>
          <cell r="AH77" t="str">
            <v>28791</v>
          </cell>
        </row>
        <row r="78">
          <cell r="A78" t="str">
            <v>002881100</v>
          </cell>
          <cell r="B78" t="str">
            <v>โรงพยาบาลเฝ้าไร่</v>
          </cell>
          <cell r="C78" t="str">
            <v>21002</v>
          </cell>
          <cell r="D78" t="str">
            <v>กระทรวงสาธารณสุข สำนักงานปลัดกระทรวงสาธารณสุข</v>
          </cell>
          <cell r="E78" t="str">
            <v>07</v>
          </cell>
          <cell r="F78" t="str">
            <v>โรงพยาบาลชุมชน</v>
          </cell>
          <cell r="G78" t="str">
            <v>10</v>
          </cell>
          <cell r="H78" t="str">
            <v>43</v>
          </cell>
          <cell r="I78" t="str">
            <v>จ.หนองคาย</v>
          </cell>
          <cell r="J78" t="str">
            <v>15</v>
          </cell>
          <cell r="K78" t="str">
            <v xml:space="preserve"> อ.เฝ้าไร่</v>
          </cell>
          <cell r="L78" t="str">
            <v>01</v>
          </cell>
          <cell r="M78" t="str">
            <v xml:space="preserve"> 'ต.เฝ้าไร่'</v>
          </cell>
          <cell r="N78" t="str">
            <v>11</v>
          </cell>
          <cell r="O78" t="str">
            <v xml:space="preserve"> หมู่ 11</v>
          </cell>
          <cell r="P78" t="str">
            <v>01</v>
          </cell>
          <cell r="Q78" t="str">
            <v>เปิดดำเนินการ</v>
          </cell>
          <cell r="R78" t="str">
            <v>331</v>
          </cell>
          <cell r="S78" t="str">
            <v>43120</v>
          </cell>
          <cell r="T78" t="str">
            <v>042414826</v>
          </cell>
          <cell r="U78" t="str">
            <v>042414827</v>
          </cell>
          <cell r="X78" t="str">
            <v>S</v>
          </cell>
          <cell r="Y78" t="str">
            <v xml:space="preserve">บริการ  </v>
          </cell>
          <cell r="Z78" t="str">
            <v>01</v>
          </cell>
          <cell r="AA78" t="str">
            <v>ตั้งใหม่</v>
          </cell>
          <cell r="AC78" t="str">
            <v>2013-10-01</v>
          </cell>
          <cell r="AE78" t="str">
            <v>2013-09-16</v>
          </cell>
          <cell r="AH78" t="str">
            <v>28811</v>
          </cell>
        </row>
        <row r="79">
          <cell r="A79" t="str">
            <v>001066600</v>
          </cell>
          <cell r="B79" t="str">
            <v>โรงพยาบาลหาราชนครราชสีมา</v>
          </cell>
          <cell r="C79" t="str">
            <v>21002</v>
          </cell>
          <cell r="D79" t="str">
            <v>กระทรวงสาธารณสุข สำนักงานปลัดกระทรวงสาธารณสุข</v>
          </cell>
          <cell r="E79" t="str">
            <v>05</v>
          </cell>
          <cell r="F79" t="str">
            <v>โรงพยาบาลศูนย์</v>
          </cell>
          <cell r="G79" t="str">
            <v>1300</v>
          </cell>
          <cell r="H79" t="str">
            <v>30</v>
          </cell>
          <cell r="I79" t="str">
            <v>จ.นครราชสีมา</v>
          </cell>
          <cell r="J79" t="str">
            <v>01</v>
          </cell>
          <cell r="K79" t="str">
            <v xml:space="preserve"> อ.เมืองนครราชสีมา</v>
          </cell>
          <cell r="L79" t="str">
            <v>01</v>
          </cell>
          <cell r="M79" t="str">
            <v xml:space="preserve"> 'ต.ในเมือง'</v>
          </cell>
          <cell r="N79" t="str">
            <v>00</v>
          </cell>
          <cell r="O79" t="str">
            <v xml:space="preserve"> หมู่ 0</v>
          </cell>
          <cell r="P79" t="str">
            <v>01</v>
          </cell>
          <cell r="Q79" t="str">
            <v>เปิดดำเนินการ</v>
          </cell>
          <cell r="R79" t="str">
            <v xml:space="preserve">49 ถ.ช้างเผือก </v>
          </cell>
          <cell r="S79" t="str">
            <v>30000</v>
          </cell>
          <cell r="T79" t="str">
            <v>044-235830</v>
          </cell>
          <cell r="V79" t="str">
            <v>31</v>
          </cell>
          <cell r="W79" t="str">
            <v>3.1 ตติยภูมิ</v>
          </cell>
          <cell r="X79" t="str">
            <v>S</v>
          </cell>
          <cell r="Y79" t="str">
            <v xml:space="preserve">บริการ  </v>
          </cell>
          <cell r="Z79" t="str">
            <v>06</v>
          </cell>
          <cell r="AA79" t="str">
            <v>แก้ไข/เปลี่ยนแปลงจำนวนเตียง</v>
          </cell>
          <cell r="AB79" t="str">
            <v xml:space="preserve">เพิ่มเตียง เดิม 1019 เป็น 1300 จากมติของ อ.ก.พ. สป. </v>
          </cell>
          <cell r="AH79" t="str">
            <v>10666</v>
          </cell>
        </row>
        <row r="80">
          <cell r="A80" t="str">
            <v>002881500</v>
          </cell>
          <cell r="B80" t="str">
            <v>โรงพยาบาลรัตนวาปี</v>
          </cell>
          <cell r="C80" t="str">
            <v>21002</v>
          </cell>
          <cell r="D80" t="str">
            <v>กระทรวงสาธารณสุข สำนักงานปลัดกระทรวงสาธารณสุข</v>
          </cell>
          <cell r="E80" t="str">
            <v>07</v>
          </cell>
          <cell r="F80" t="str">
            <v>โรงพยาบาลชุมชน</v>
          </cell>
          <cell r="G80" t="str">
            <v>10</v>
          </cell>
          <cell r="H80" t="str">
            <v>43</v>
          </cell>
          <cell r="I80" t="str">
            <v>จ.หนองคาย</v>
          </cell>
          <cell r="J80" t="str">
            <v>16</v>
          </cell>
          <cell r="K80" t="str">
            <v xml:space="preserve"> อ.รัตนวาปี</v>
          </cell>
          <cell r="L80" t="str">
            <v>01</v>
          </cell>
          <cell r="M80" t="str">
            <v xml:space="preserve"> 'ต.รัตนวาปี'</v>
          </cell>
          <cell r="N80" t="str">
            <v>11</v>
          </cell>
          <cell r="O80" t="str">
            <v xml:space="preserve"> หมู่ 11</v>
          </cell>
          <cell r="P80" t="str">
            <v>01</v>
          </cell>
          <cell r="Q80" t="str">
            <v>เปิดดำเนินการ</v>
          </cell>
          <cell r="R80" t="str">
            <v>317</v>
          </cell>
          <cell r="S80" t="str">
            <v>43120</v>
          </cell>
          <cell r="T80" t="str">
            <v>042414824-5</v>
          </cell>
          <cell r="X80" t="str">
            <v>S</v>
          </cell>
          <cell r="Y80" t="str">
            <v xml:space="preserve">บริการ  </v>
          </cell>
          <cell r="Z80" t="str">
            <v>01</v>
          </cell>
          <cell r="AA80" t="str">
            <v>ตั้งใหม่</v>
          </cell>
          <cell r="AC80" t="str">
            <v>2013-10-03</v>
          </cell>
          <cell r="AE80" t="str">
            <v>2013-09-02</v>
          </cell>
          <cell r="AH80" t="str">
            <v>28815</v>
          </cell>
        </row>
        <row r="81">
          <cell r="A81" t="str">
            <v>002881700</v>
          </cell>
          <cell r="B81" t="str">
            <v>โรงพยาบาลหาดสำราญเฉลิมพระเกียรติ 80 พรรษา</v>
          </cell>
          <cell r="C81" t="str">
            <v>21002</v>
          </cell>
          <cell r="D81" t="str">
            <v>กระทรวงสาธารณสุข สำนักงานปลัดกระทรวงสาธารณสุข</v>
          </cell>
          <cell r="E81" t="str">
            <v>07</v>
          </cell>
          <cell r="F81" t="str">
            <v>โรงพยาบาลชุมชน</v>
          </cell>
          <cell r="G81" t="str">
            <v>30</v>
          </cell>
          <cell r="H81" t="str">
            <v>92</v>
          </cell>
          <cell r="I81" t="str">
            <v>จ.ตรัง</v>
          </cell>
          <cell r="J81" t="str">
            <v>10</v>
          </cell>
          <cell r="K81" t="str">
            <v xml:space="preserve"> อ.หาดสำราญ</v>
          </cell>
          <cell r="L81" t="str">
            <v>01</v>
          </cell>
          <cell r="M81" t="str">
            <v xml:space="preserve"> 'ต.หาดสำราญ'</v>
          </cell>
          <cell r="N81" t="str">
            <v>09</v>
          </cell>
          <cell r="O81" t="str">
            <v xml:space="preserve"> หมู่ 9</v>
          </cell>
          <cell r="P81" t="str">
            <v>01</v>
          </cell>
          <cell r="Q81" t="str">
            <v>เปิดดำเนินการ</v>
          </cell>
          <cell r="R81" t="str">
            <v xml:space="preserve">98 </v>
          </cell>
          <cell r="S81" t="str">
            <v>92120</v>
          </cell>
          <cell r="X81" t="str">
            <v>S</v>
          </cell>
          <cell r="Y81" t="str">
            <v xml:space="preserve">บริการ  </v>
          </cell>
          <cell r="Z81" t="str">
            <v>01</v>
          </cell>
          <cell r="AA81" t="str">
            <v>ตั้งใหม่</v>
          </cell>
          <cell r="AC81" t="str">
            <v>2013-10-08</v>
          </cell>
          <cell r="AE81" t="str">
            <v>2013-12-02</v>
          </cell>
          <cell r="AH81" t="str">
            <v>28817</v>
          </cell>
        </row>
        <row r="82">
          <cell r="A82" t="str">
            <v>002882300</v>
          </cell>
          <cell r="B82" t="str">
            <v>โรงพยาบาลดอยหลวง</v>
          </cell>
          <cell r="C82" t="str">
            <v>21002</v>
          </cell>
          <cell r="D82" t="str">
            <v>กระทรวงสาธารณสุข สำนักงานปลัดกระทรวงสาธารณสุข</v>
          </cell>
          <cell r="E82" t="str">
            <v>07</v>
          </cell>
          <cell r="F82" t="str">
            <v>โรงพยาบาลชุมชน</v>
          </cell>
          <cell r="H82" t="str">
            <v>57</v>
          </cell>
          <cell r="I82" t="str">
            <v>จ.เชียงราย</v>
          </cell>
          <cell r="J82" t="str">
            <v>18</v>
          </cell>
          <cell r="K82" t="str">
            <v xml:space="preserve"> อ.ดอยหลวง</v>
          </cell>
          <cell r="L82" t="str">
            <v>01</v>
          </cell>
          <cell r="M82" t="str">
            <v xml:space="preserve"> 'ต.ปงน้อย'</v>
          </cell>
          <cell r="N82" t="str">
            <v>08</v>
          </cell>
          <cell r="O82" t="str">
            <v xml:space="preserve"> หมู่ 8</v>
          </cell>
          <cell r="P82" t="str">
            <v>01</v>
          </cell>
          <cell r="Q82" t="str">
            <v>เปิดดำเนินการ</v>
          </cell>
          <cell r="S82" t="str">
            <v>57110</v>
          </cell>
          <cell r="T82" t="str">
            <v>053777035</v>
          </cell>
          <cell r="X82" t="str">
            <v>S</v>
          </cell>
          <cell r="Y82" t="str">
            <v xml:space="preserve">บริการ  </v>
          </cell>
          <cell r="Z82" t="str">
            <v>01</v>
          </cell>
          <cell r="AA82" t="str">
            <v>ตั้งใหม่</v>
          </cell>
          <cell r="AB82" t="str">
            <v>ตามโครงสร้างโรงพยาบาลชุมชน แต่คณะนี้ให้บริการเฉพาะ ผ.ป.นอกก่อน อนาคตจะต้องปรับสถานะ</v>
          </cell>
          <cell r="AC82" t="str">
            <v>2013-10-15</v>
          </cell>
          <cell r="AE82" t="str">
            <v>2013-10-15</v>
          </cell>
          <cell r="AH82" t="str">
            <v>28823</v>
          </cell>
        </row>
        <row r="83">
          <cell r="A83" t="str">
            <v>002884300</v>
          </cell>
          <cell r="B83" t="str">
            <v>โรงพยาบาลชื่นชม</v>
          </cell>
          <cell r="C83" t="str">
            <v>21002</v>
          </cell>
          <cell r="D83" t="str">
            <v>กระทรวงสาธารณสุข สำนักงานปลัดกระทรวงสาธารณสุข</v>
          </cell>
          <cell r="E83" t="str">
            <v>07</v>
          </cell>
          <cell r="F83" t="str">
            <v>โรงพยาบาลชุมชน</v>
          </cell>
          <cell r="H83" t="str">
            <v>44</v>
          </cell>
          <cell r="I83" t="str">
            <v>จ.มหาสารคาม</v>
          </cell>
          <cell r="J83" t="str">
            <v>13</v>
          </cell>
          <cell r="K83" t="str">
            <v xml:space="preserve"> อ.ชื่นชม</v>
          </cell>
          <cell r="L83" t="str">
            <v>01</v>
          </cell>
          <cell r="M83" t="str">
            <v xml:space="preserve"> 'ต.ชื่นชม'</v>
          </cell>
          <cell r="N83" t="str">
            <v>03</v>
          </cell>
          <cell r="O83" t="str">
            <v xml:space="preserve"> หมู่ 3</v>
          </cell>
          <cell r="P83" t="str">
            <v>01</v>
          </cell>
          <cell r="Q83" t="str">
            <v>เปิดดำเนินการ</v>
          </cell>
          <cell r="R83" t="str">
            <v>เลขที่ 253</v>
          </cell>
          <cell r="S83" t="str">
            <v>44160</v>
          </cell>
          <cell r="X83" t="str">
            <v>S</v>
          </cell>
          <cell r="Y83" t="str">
            <v xml:space="preserve">บริการ  </v>
          </cell>
          <cell r="Z83" t="str">
            <v>01</v>
          </cell>
          <cell r="AA83" t="str">
            <v>ตั้งใหม่</v>
          </cell>
          <cell r="AB83" t="str">
            <v>เปิดให้บริการเฉพาะผู้ป่วยนอก ยังไม่มีจำนวนเตียง (ตามกรอบจริง 30 เตียง)</v>
          </cell>
          <cell r="AC83" t="str">
            <v>2013-11-13</v>
          </cell>
          <cell r="AE83" t="str">
            <v>2013-06-14</v>
          </cell>
          <cell r="AH83" t="str">
            <v>28843</v>
          </cell>
        </row>
        <row r="84">
          <cell r="A84" t="str">
            <v>002885000</v>
          </cell>
          <cell r="B84" t="str">
            <v>โรงพยาบาลโคกสูง</v>
          </cell>
          <cell r="C84" t="str">
            <v>21002</v>
          </cell>
          <cell r="D84" t="str">
            <v>กระทรวงสาธารณสุข สำนักงานปลัดกระทรวงสาธารณสุข</v>
          </cell>
          <cell r="E84" t="str">
            <v>07</v>
          </cell>
          <cell r="F84" t="str">
            <v>โรงพยาบาลชุมชน</v>
          </cell>
          <cell r="H84" t="str">
            <v>27</v>
          </cell>
          <cell r="I84" t="str">
            <v>จ.สระแก้ว</v>
          </cell>
          <cell r="J84" t="str">
            <v>08</v>
          </cell>
          <cell r="K84" t="str">
            <v xml:space="preserve"> อ.โคกสูง</v>
          </cell>
          <cell r="L84" t="str">
            <v>01</v>
          </cell>
          <cell r="M84" t="str">
            <v xml:space="preserve"> 'ต.โคกสูง'</v>
          </cell>
          <cell r="N84" t="str">
            <v>08</v>
          </cell>
          <cell r="O84" t="str">
            <v xml:space="preserve"> หมู่ 8</v>
          </cell>
          <cell r="P84" t="str">
            <v>01</v>
          </cell>
          <cell r="Q84" t="str">
            <v>เปิดดำเนินการ</v>
          </cell>
          <cell r="S84" t="str">
            <v>27120</v>
          </cell>
          <cell r="X84" t="str">
            <v>S</v>
          </cell>
          <cell r="Y84" t="str">
            <v xml:space="preserve">บริการ  </v>
          </cell>
          <cell r="Z84" t="str">
            <v>01</v>
          </cell>
          <cell r="AA84" t="str">
            <v>ตั้งใหม่</v>
          </cell>
          <cell r="AB84" t="str">
            <v>จำนวนเตียงตามอนุมัติสร้าง 30 เตียง</v>
          </cell>
          <cell r="AC84" t="str">
            <v>2013-12-11</v>
          </cell>
          <cell r="AE84" t="str">
            <v>2013-03-21</v>
          </cell>
          <cell r="AH84" t="str">
            <v>28850</v>
          </cell>
        </row>
        <row r="85">
          <cell r="A85" t="str">
            <v>002884900</v>
          </cell>
          <cell r="B85" t="str">
            <v>โรงพยาบาลวังสมบูรณ์</v>
          </cell>
          <cell r="C85" t="str">
            <v>21002</v>
          </cell>
          <cell r="D85" t="str">
            <v>กระทรวงสาธารณสุข สำนักงานปลัดกระทรวงสาธารณสุข</v>
          </cell>
          <cell r="E85" t="str">
            <v>07</v>
          </cell>
          <cell r="F85" t="str">
            <v>โรงพยาบาลชุมชน</v>
          </cell>
          <cell r="H85" t="str">
            <v>27</v>
          </cell>
          <cell r="I85" t="str">
            <v>จ.สระแก้ว</v>
          </cell>
          <cell r="J85" t="str">
            <v>09</v>
          </cell>
          <cell r="K85" t="str">
            <v xml:space="preserve"> อ.วังสมบูรณ์</v>
          </cell>
          <cell r="L85" t="str">
            <v>01</v>
          </cell>
          <cell r="M85" t="str">
            <v xml:space="preserve"> 'ต.วังสมบูรณ์'</v>
          </cell>
          <cell r="N85" t="str">
            <v>04</v>
          </cell>
          <cell r="O85" t="str">
            <v xml:space="preserve"> หมู่ 4</v>
          </cell>
          <cell r="P85" t="str">
            <v>01</v>
          </cell>
          <cell r="Q85" t="str">
            <v>เปิดดำเนินการ</v>
          </cell>
          <cell r="S85" t="str">
            <v>27250</v>
          </cell>
          <cell r="T85" t="str">
            <v>037449776</v>
          </cell>
          <cell r="X85" t="str">
            <v>S</v>
          </cell>
          <cell r="Y85" t="str">
            <v xml:space="preserve">บริการ  </v>
          </cell>
          <cell r="Z85" t="str">
            <v>01</v>
          </cell>
          <cell r="AA85" t="str">
            <v>ตั้งใหม่</v>
          </cell>
          <cell r="AB85" t="str">
            <v>จำนวนเตียงตามอนุมัติสร้าง 30 เตียง</v>
          </cell>
          <cell r="AC85" t="str">
            <v>2013-12-11</v>
          </cell>
          <cell r="AE85" t="str">
            <v>2013-03-01</v>
          </cell>
          <cell r="AH85" t="str">
            <v>28849</v>
          </cell>
        </row>
        <row r="86">
          <cell r="A86" t="str">
            <v>002886100</v>
          </cell>
          <cell r="B86" t="str">
            <v>โรงพยาบาลหนองหิน</v>
          </cell>
          <cell r="C86" t="str">
            <v>21002</v>
          </cell>
          <cell r="D86" t="str">
            <v>กระทรวงสาธารณสุข สำนักงานปลัดกระทรวงสาธารณสุข</v>
          </cell>
          <cell r="E86" t="str">
            <v>07</v>
          </cell>
          <cell r="F86" t="str">
            <v>โรงพยาบาลชุมชน</v>
          </cell>
          <cell r="G86" t="str">
            <v>30</v>
          </cell>
          <cell r="H86" t="str">
            <v>42</v>
          </cell>
          <cell r="I86" t="str">
            <v>จ.เลย</v>
          </cell>
          <cell r="J86" t="str">
            <v>14</v>
          </cell>
          <cell r="K86" t="str">
            <v xml:space="preserve"> อ.หนองหิน</v>
          </cell>
          <cell r="L86" t="str">
            <v>01</v>
          </cell>
          <cell r="M86" t="str">
            <v xml:space="preserve"> 'ต.หนองหิน'</v>
          </cell>
          <cell r="N86" t="str">
            <v>00</v>
          </cell>
          <cell r="P86" t="str">
            <v>01</v>
          </cell>
          <cell r="Q86" t="str">
            <v>เปิดดำเนินการ</v>
          </cell>
          <cell r="S86" t="str">
            <v>42190</v>
          </cell>
          <cell r="X86" t="str">
            <v>S</v>
          </cell>
          <cell r="Y86" t="str">
            <v xml:space="preserve">บริการ  </v>
          </cell>
          <cell r="Z86" t="str">
            <v>01</v>
          </cell>
          <cell r="AA86" t="str">
            <v>ตั้งใหม่</v>
          </cell>
          <cell r="AC86" t="str">
            <v>2014-01-02</v>
          </cell>
          <cell r="AE86" t="str">
            <v>2014-05-02</v>
          </cell>
          <cell r="AH86" t="str">
            <v>28861</v>
          </cell>
        </row>
        <row r="87">
          <cell r="A87" t="str">
            <v>002885800</v>
          </cell>
          <cell r="B87" t="str">
            <v>โรงพยาบาลบ้านคา</v>
          </cell>
          <cell r="C87" t="str">
            <v>21002</v>
          </cell>
          <cell r="D87" t="str">
            <v>กระทรวงสาธารณสุข สำนักงานปลัดกระทรวงสาธารณสุข</v>
          </cell>
          <cell r="E87" t="str">
            <v>07</v>
          </cell>
          <cell r="F87" t="str">
            <v>โรงพยาบาลชุมชน</v>
          </cell>
          <cell r="G87" t="str">
            <v>30</v>
          </cell>
          <cell r="H87" t="str">
            <v>70</v>
          </cell>
          <cell r="I87" t="str">
            <v>จ.ราชบุรี</v>
          </cell>
          <cell r="J87" t="str">
            <v>10</v>
          </cell>
          <cell r="K87" t="str">
            <v xml:space="preserve"> อ.บ้านคา</v>
          </cell>
          <cell r="L87" t="str">
            <v>01</v>
          </cell>
          <cell r="M87" t="str">
            <v xml:space="preserve"> 'ต.บ้านคา'</v>
          </cell>
          <cell r="N87" t="str">
            <v>03</v>
          </cell>
          <cell r="O87" t="str">
            <v xml:space="preserve"> หมู่ 3</v>
          </cell>
          <cell r="P87" t="str">
            <v>01</v>
          </cell>
          <cell r="Q87" t="str">
            <v>เปิดดำเนินการ</v>
          </cell>
          <cell r="S87" t="str">
            <v>70180</v>
          </cell>
          <cell r="T87" t="str">
            <v>032364496-8</v>
          </cell>
          <cell r="X87" t="str">
            <v>S</v>
          </cell>
          <cell r="Y87" t="str">
            <v xml:space="preserve">บริการ  </v>
          </cell>
          <cell r="Z87" t="str">
            <v>04</v>
          </cell>
          <cell r="AA87" t="str">
            <v>แก้ไข/เปลี่ยนแปลงที่ตั้ง</v>
          </cell>
          <cell r="AC87" t="str">
            <v>2013-12-20</v>
          </cell>
          <cell r="AE87" t="str">
            <v>2013-12-27</v>
          </cell>
          <cell r="AH87" t="str">
            <v>28858</v>
          </cell>
        </row>
        <row r="88">
          <cell r="A88" t="str">
            <v>002887500</v>
          </cell>
          <cell r="B88" t="str">
            <v>โรงพยาบาลบางบัวทอง ๒</v>
          </cell>
          <cell r="C88" t="str">
            <v>21002</v>
          </cell>
          <cell r="D88" t="str">
            <v>กระทรวงสาธารณสุข สำนักงานปลัดกระทรวงสาธารณสุข</v>
          </cell>
          <cell r="E88" t="str">
            <v>07</v>
          </cell>
          <cell r="F88" t="str">
            <v>โรงพยาบาลชุมชน</v>
          </cell>
          <cell r="G88" t="str">
            <v>30</v>
          </cell>
          <cell r="H88" t="str">
            <v>12</v>
          </cell>
          <cell r="I88" t="str">
            <v>จ.นนทบุรี</v>
          </cell>
          <cell r="J88" t="str">
            <v>04</v>
          </cell>
          <cell r="K88" t="str">
            <v xml:space="preserve"> อ.บางบัวทอง</v>
          </cell>
          <cell r="L88" t="str">
            <v>07</v>
          </cell>
          <cell r="M88" t="str">
            <v xml:space="preserve"> 'ต.พิมลราช'</v>
          </cell>
          <cell r="N88" t="str">
            <v>08</v>
          </cell>
          <cell r="O88" t="str">
            <v xml:space="preserve"> หมู่ 8</v>
          </cell>
          <cell r="P88" t="str">
            <v>01</v>
          </cell>
          <cell r="Q88" t="str">
            <v>เปิดดำเนินการ</v>
          </cell>
          <cell r="R88" t="str">
            <v>ถ.เลียบคลองตาชม</v>
          </cell>
          <cell r="S88" t="str">
            <v>11110</v>
          </cell>
          <cell r="X88" t="str">
            <v>S</v>
          </cell>
          <cell r="Y88" t="str">
            <v xml:space="preserve">บริการ  </v>
          </cell>
          <cell r="Z88" t="str">
            <v>01</v>
          </cell>
          <cell r="AA88" t="str">
            <v>ตั้งใหม่</v>
          </cell>
          <cell r="AC88" t="str">
            <v>2014-02-19</v>
          </cell>
          <cell r="AE88" t="str">
            <v>2013-11-21</v>
          </cell>
          <cell r="AH88" t="str">
            <v>28875</v>
          </cell>
        </row>
        <row r="89">
          <cell r="A89" t="str">
            <v>001067600</v>
          </cell>
          <cell r="B89" t="str">
            <v>โรงพยาบาลพุทธชินราช</v>
          </cell>
          <cell r="C89" t="str">
            <v>21002</v>
          </cell>
          <cell r="D89" t="str">
            <v>กระทรวงสาธารณสุข สำนักงานปลัดกระทรวงสาธารณสุข</v>
          </cell>
          <cell r="E89" t="str">
            <v>05</v>
          </cell>
          <cell r="F89" t="str">
            <v>โรงพยาบาลศูนย์</v>
          </cell>
          <cell r="G89" t="str">
            <v>1035</v>
          </cell>
          <cell r="H89" t="str">
            <v>65</v>
          </cell>
          <cell r="I89" t="str">
            <v>จ.พิษณุโลก</v>
          </cell>
          <cell r="J89" t="str">
            <v>01</v>
          </cell>
          <cell r="K89" t="str">
            <v xml:space="preserve"> อ.เมืองพิษณุโลก</v>
          </cell>
          <cell r="L89" t="str">
            <v>01</v>
          </cell>
          <cell r="M89" t="str">
            <v xml:space="preserve"> 'ต.ในเมือง'</v>
          </cell>
          <cell r="N89" t="str">
            <v>00</v>
          </cell>
          <cell r="O89" t="str">
            <v xml:space="preserve"> หมู่ 0</v>
          </cell>
          <cell r="P89" t="str">
            <v>01</v>
          </cell>
          <cell r="Q89" t="str">
            <v>เปิดดำเนินการ</v>
          </cell>
          <cell r="R89" t="str">
            <v xml:space="preserve">90 ถ.ศรีธรรมไตรปิฎก </v>
          </cell>
          <cell r="S89" t="str">
            <v>65000</v>
          </cell>
          <cell r="T89" t="str">
            <v>055-270300</v>
          </cell>
          <cell r="V89" t="str">
            <v>31</v>
          </cell>
          <cell r="W89" t="str">
            <v>3.1 ตติยภูมิ</v>
          </cell>
          <cell r="Z89" t="str">
            <v>06</v>
          </cell>
          <cell r="AA89" t="str">
            <v>แก้ไข/เปลี่ยนแปลงจำนวนเตียง</v>
          </cell>
          <cell r="AB89" t="str">
            <v>แก้ไขจำนวนเตียง จาก 878 เป็น 1035 เตียง จากหนังสือที่ พล 0032.125/11332 ลงวันที่ 21 พย.56</v>
          </cell>
          <cell r="AH89" t="str">
            <v>10676</v>
          </cell>
        </row>
        <row r="90">
          <cell r="A90" t="str">
            <v>001068800</v>
          </cell>
          <cell r="B90" t="str">
            <v>โรงพยาบาลเสนา</v>
          </cell>
          <cell r="C90" t="str">
            <v>21002</v>
          </cell>
          <cell r="D90" t="str">
            <v>กระทรวงสาธารณสุข สำนักงานปลัดกระทรวงสาธารณสุข</v>
          </cell>
          <cell r="E90" t="str">
            <v>06</v>
          </cell>
          <cell r="F90" t="str">
            <v>โรงพยาบาลทั่วไป</v>
          </cell>
          <cell r="G90" t="str">
            <v>202</v>
          </cell>
          <cell r="H90" t="str">
            <v>14</v>
          </cell>
          <cell r="I90" t="str">
            <v>จ.พระนครศรีอยุธยา</v>
          </cell>
          <cell r="J90" t="str">
            <v>12</v>
          </cell>
          <cell r="K90" t="str">
            <v xml:space="preserve"> อ.เสนา</v>
          </cell>
          <cell r="L90" t="str">
            <v>01</v>
          </cell>
          <cell r="M90" t="str">
            <v xml:space="preserve"> 'ต.เสนา'</v>
          </cell>
          <cell r="N90" t="str">
            <v>01</v>
          </cell>
          <cell r="O90" t="str">
            <v xml:space="preserve"> หมู่ 1</v>
          </cell>
          <cell r="P90" t="str">
            <v>01</v>
          </cell>
          <cell r="Q90" t="str">
            <v>เปิดดำเนินการ</v>
          </cell>
          <cell r="R90" t="str">
            <v xml:space="preserve">51 ม.1 ถ.สุขาภิบาลเจ้าเจ็ด &lt;br /&gt; </v>
          </cell>
          <cell r="S90" t="str">
            <v>13110</v>
          </cell>
          <cell r="T90" t="str">
            <v>035217118*417</v>
          </cell>
          <cell r="U90" t="str">
            <v>437'</v>
          </cell>
          <cell r="V90" t="str">
            <v>03520 1739</v>
          </cell>
          <cell r="W90" t="str">
            <v>23</v>
          </cell>
          <cell r="X90" t="str">
            <v>2.3 ทุติยภูมิระดับสูง</v>
          </cell>
          <cell r="Y90" t="str">
            <v>S</v>
          </cell>
          <cell r="Z90" t="str">
            <v xml:space="preserve">บริการ  </v>
          </cell>
          <cell r="AC90" t="str">
            <v>ปรับจำนวนเตียง จาก180 เป็น 202 ตามหนังสือที่ อย 0032.201.3/2283</v>
          </cell>
          <cell r="AH90" t="str">
            <v>10688</v>
          </cell>
        </row>
        <row r="91">
          <cell r="A91" t="str">
            <v>001138800</v>
          </cell>
          <cell r="B91" t="str">
            <v>โรงพยาบาลสมเด็จพระบรมราชินีนาถ ณ  อำเภอนาทวี</v>
          </cell>
          <cell r="C91" t="str">
            <v>21002</v>
          </cell>
          <cell r="D91" t="str">
            <v>กระทรวงสาธารณสุข สำนักงานปลัดกระทรวงสาธารณสุข</v>
          </cell>
          <cell r="E91" t="str">
            <v>07</v>
          </cell>
          <cell r="F91" t="str">
            <v>โรงพยาบาลชุมชน</v>
          </cell>
          <cell r="G91" t="str">
            <v>90</v>
          </cell>
          <cell r="H91" t="str">
            <v>90</v>
          </cell>
          <cell r="I91" t="str">
            <v>จ.สงขลา</v>
          </cell>
          <cell r="J91" t="str">
            <v>04</v>
          </cell>
          <cell r="K91" t="str">
            <v xml:space="preserve"> อ.นาทวี</v>
          </cell>
          <cell r="L91" t="str">
            <v>01</v>
          </cell>
          <cell r="M91" t="str">
            <v xml:space="preserve"> 'ต.นาทวี'</v>
          </cell>
          <cell r="N91" t="str">
            <v>00</v>
          </cell>
          <cell r="O91" t="str">
            <v xml:space="preserve"> หมู่ 0</v>
          </cell>
          <cell r="P91" t="str">
            <v>01</v>
          </cell>
          <cell r="Q91" t="str">
            <v>เปิดดำเนินการ</v>
          </cell>
          <cell r="R91" t="str">
            <v xml:space="preserve">20 ถ.นาทวี-ประกอบ </v>
          </cell>
          <cell r="S91" t="str">
            <v>90160</v>
          </cell>
          <cell r="T91" t="str">
            <v>074373080</v>
          </cell>
          <cell r="U91" t="str">
            <v>074371333</v>
          </cell>
          <cell r="V91" t="str">
            <v>23</v>
          </cell>
          <cell r="W91" t="str">
            <v>2.3 ทุติยภูมิระดับสูง</v>
          </cell>
          <cell r="X91" t="str">
            <v>S</v>
          </cell>
          <cell r="Y91" t="str">
            <v xml:space="preserve">บริการ  </v>
          </cell>
          <cell r="Z91" t="str">
            <v>06</v>
          </cell>
          <cell r="AA91" t="str">
            <v>แก้ไข/เปลี่ยนแปลงจำนวนเตียง</v>
          </cell>
          <cell r="AB91" t="str">
            <v>เพิ่มเตียง จาก 60 เป้น 90 และระดับจาก 2.2 เป็น 2.3 ตามหนังสือ สสจ.แจ้ง ที่ สข0032.002/1236</v>
          </cell>
          <cell r="AH91" t="str">
            <v>11388</v>
          </cell>
        </row>
        <row r="92">
          <cell r="A92" t="str">
            <v>002194800</v>
          </cell>
          <cell r="B92" t="str">
            <v>โรงพยาบาลห้วยกระเจา เฉลิมพระเกียรติ 80 พรรษา</v>
          </cell>
          <cell r="C92" t="str">
            <v>21002</v>
          </cell>
          <cell r="D92" t="str">
            <v>กระทรวงสาธารณสุข สำนักงานปลัดกระทรวงสาธารณสุข</v>
          </cell>
          <cell r="E92" t="str">
            <v>07</v>
          </cell>
          <cell r="F92" t="str">
            <v>โรงพยาบาลชุมชน</v>
          </cell>
          <cell r="G92" t="str">
            <v>30</v>
          </cell>
          <cell r="H92" t="str">
            <v>71</v>
          </cell>
          <cell r="I92" t="str">
            <v>จ.กาญจนบุรี</v>
          </cell>
          <cell r="J92" t="str">
            <v>13</v>
          </cell>
          <cell r="K92" t="str">
            <v xml:space="preserve"> อ.ห้วยกระเจา</v>
          </cell>
          <cell r="L92" t="str">
            <v>01</v>
          </cell>
          <cell r="M92" t="str">
            <v xml:space="preserve"> 'ต.ห้วยกระเจา'</v>
          </cell>
          <cell r="N92" t="str">
            <v>06</v>
          </cell>
          <cell r="O92" t="str">
            <v xml:space="preserve"> หมู่ 6</v>
          </cell>
          <cell r="P92" t="str">
            <v>01</v>
          </cell>
          <cell r="Q92" t="str">
            <v>เปิดดำเนินการ</v>
          </cell>
          <cell r="R92" t="str">
            <v>439</v>
          </cell>
          <cell r="S92" t="str">
            <v>71170</v>
          </cell>
          <cell r="T92" t="str">
            <v>034677300</v>
          </cell>
          <cell r="U92" t="str">
            <v>034650051</v>
          </cell>
          <cell r="V92" t="str">
            <v>21</v>
          </cell>
          <cell r="W92" t="str">
            <v>2.1 ทุติยภูมิระดับต้น</v>
          </cell>
          <cell r="X92" t="str">
            <v>S</v>
          </cell>
          <cell r="Y92" t="str">
            <v xml:space="preserve">บริการ  </v>
          </cell>
          <cell r="AH92" t="str">
            <v>21948</v>
          </cell>
        </row>
        <row r="93">
          <cell r="A93" t="str">
            <v>002245600</v>
          </cell>
          <cell r="B93" t="str">
            <v>โรงพยาบาลพระทองคำ เฉลิมพระเกียรติ 80 พรรษา</v>
          </cell>
          <cell r="C93" t="str">
            <v>21002</v>
          </cell>
          <cell r="D93" t="str">
            <v>กระทรวงสาธารณสุข สำนักงานปลัดกระทรวงสาธารณสุข</v>
          </cell>
          <cell r="E93" t="str">
            <v>07</v>
          </cell>
          <cell r="F93" t="str">
            <v>โรงพยาบาลชุมชน</v>
          </cell>
          <cell r="G93" t="str">
            <v>30</v>
          </cell>
          <cell r="H93" t="str">
            <v>30</v>
          </cell>
          <cell r="I93" t="str">
            <v>จ.นครราชสีมา</v>
          </cell>
          <cell r="J93" t="str">
            <v>28</v>
          </cell>
          <cell r="K93" t="str">
            <v xml:space="preserve"> อ.พระทองคำ</v>
          </cell>
          <cell r="L93" t="str">
            <v>03</v>
          </cell>
          <cell r="M93" t="str">
            <v xml:space="preserve"> 'ต.พังเทียม'</v>
          </cell>
          <cell r="N93" t="str">
            <v>05</v>
          </cell>
          <cell r="O93" t="str">
            <v xml:space="preserve"> หมู่ 5</v>
          </cell>
          <cell r="P93" t="str">
            <v>01</v>
          </cell>
          <cell r="Q93" t="str">
            <v>เปิดดำเนินการ</v>
          </cell>
          <cell r="R93" t="str">
            <v>99</v>
          </cell>
          <cell r="V93" t="str">
            <v>21</v>
          </cell>
          <cell r="W93" t="str">
            <v>2.1 ทุติยภูมิระดับต้น</v>
          </cell>
          <cell r="AH93" t="str">
            <v>22456</v>
          </cell>
        </row>
        <row r="94">
          <cell r="A94" t="str">
            <v>002336700</v>
          </cell>
          <cell r="B94" t="str">
            <v>โรงพยาบาลนาวัง เฉลิมพระเกียรติ 80 พรรษา</v>
          </cell>
          <cell r="C94" t="str">
            <v>21002</v>
          </cell>
          <cell r="D94" t="str">
            <v>กระทรวงสาธารณสุข สำนักงานปลัดกระทรวงสาธารณสุข</v>
          </cell>
          <cell r="E94" t="str">
            <v>07</v>
          </cell>
          <cell r="F94" t="str">
            <v>โรงพยาบาลชุมชน</v>
          </cell>
          <cell r="G94" t="str">
            <v>30</v>
          </cell>
          <cell r="H94" t="str">
            <v>39</v>
          </cell>
          <cell r="I94" t="str">
            <v>จ.หนองบัวลำภู</v>
          </cell>
          <cell r="J94" t="str">
            <v>06</v>
          </cell>
          <cell r="K94" t="str">
            <v xml:space="preserve"> อ.นาวัง</v>
          </cell>
          <cell r="L94" t="str">
            <v>01</v>
          </cell>
          <cell r="M94" t="str">
            <v xml:space="preserve"> 'ต.นาเหล่า'</v>
          </cell>
          <cell r="N94" t="str">
            <v>00</v>
          </cell>
          <cell r="O94" t="str">
            <v xml:space="preserve"> หมู่ 0</v>
          </cell>
          <cell r="P94" t="str">
            <v>01</v>
          </cell>
          <cell r="Q94" t="str">
            <v>เปิดดำเนินการ</v>
          </cell>
          <cell r="R94" t="str">
            <v>ตำบลนาเห</v>
          </cell>
          <cell r="V94" t="str">
            <v>21</v>
          </cell>
          <cell r="W94" t="str">
            <v>2.1 ทุติยภูมิระดับต้น</v>
          </cell>
          <cell r="AH94" t="str">
            <v>23367</v>
          </cell>
        </row>
        <row r="95">
          <cell r="A95" t="str">
            <v>002230200</v>
          </cell>
          <cell r="B95" t="str">
            <v>โรงพยาบาลพนมดงรัก เฉลิมพระเกียรติ 80 พรรษา</v>
          </cell>
          <cell r="C95" t="str">
            <v>21002</v>
          </cell>
          <cell r="D95" t="str">
            <v>กระทรวงสาธารณสุข สำนักงานปลัดกระทรวงสาธารณสุข</v>
          </cell>
          <cell r="E95" t="str">
            <v>07</v>
          </cell>
          <cell r="F95" t="str">
            <v>โรงพยาบาลชุมชน</v>
          </cell>
          <cell r="G95" t="str">
            <v>30</v>
          </cell>
          <cell r="H95" t="str">
            <v>32</v>
          </cell>
          <cell r="I95" t="str">
            <v>จ.สุรินทร์</v>
          </cell>
          <cell r="J95" t="str">
            <v>14</v>
          </cell>
          <cell r="K95" t="str">
            <v xml:space="preserve"> อ.พนมดงรัก</v>
          </cell>
          <cell r="L95" t="str">
            <v>01</v>
          </cell>
          <cell r="M95" t="str">
            <v xml:space="preserve"> 'ต.บักได'</v>
          </cell>
          <cell r="N95" t="str">
            <v>18</v>
          </cell>
          <cell r="O95" t="str">
            <v xml:space="preserve"> หมู่ 18</v>
          </cell>
          <cell r="P95" t="str">
            <v>01</v>
          </cell>
          <cell r="Q95" t="str">
            <v>เปิดดำเนินการ</v>
          </cell>
          <cell r="R95" t="str">
            <v xml:space="preserve">ม. 18 บ้านพนมดงรัก </v>
          </cell>
          <cell r="S95" t="str">
            <v>32140</v>
          </cell>
          <cell r="V95" t="str">
            <v>21</v>
          </cell>
          <cell r="W95" t="str">
            <v>2.1 ทุติยภูมิระดับต้น</v>
          </cell>
          <cell r="AH95" t="str">
            <v>22302</v>
          </cell>
        </row>
        <row r="96">
          <cell r="A96" t="str">
            <v>002312500</v>
          </cell>
          <cell r="B96" t="str">
            <v>โรงพยาบาลเบญจลักษ์เฉลิมพระเกียรติ 80 พรรษา</v>
          </cell>
          <cell r="C96" t="str">
            <v>21002</v>
          </cell>
          <cell r="D96" t="str">
            <v>กระทรวงสาธารณสุข สำนักงานปลัดกระทรวงสาธารณสุข</v>
          </cell>
          <cell r="E96" t="str">
            <v>07</v>
          </cell>
          <cell r="F96" t="str">
            <v>โรงพยาบาลชุมชน</v>
          </cell>
          <cell r="G96" t="str">
            <v>30</v>
          </cell>
          <cell r="H96" t="str">
            <v>33</v>
          </cell>
          <cell r="I96" t="str">
            <v>จ.ศรีสะเกษ</v>
          </cell>
          <cell r="J96" t="str">
            <v>19</v>
          </cell>
          <cell r="K96" t="str">
            <v xml:space="preserve"> อ.เบญจลักษ์</v>
          </cell>
          <cell r="L96" t="str">
            <v>01</v>
          </cell>
          <cell r="M96" t="str">
            <v xml:space="preserve"> 'ต.เสียว'</v>
          </cell>
          <cell r="N96" t="str">
            <v>07</v>
          </cell>
          <cell r="O96" t="str">
            <v xml:space="preserve"> หมู่ 7</v>
          </cell>
          <cell r="P96" t="str">
            <v>01</v>
          </cell>
          <cell r="Q96" t="str">
            <v>เปิดดำเนินการ</v>
          </cell>
          <cell r="S96" t="str">
            <v>33110</v>
          </cell>
          <cell r="T96" t="str">
            <v>045605390-2</v>
          </cell>
          <cell r="U96" t="str">
            <v>045605392</v>
          </cell>
          <cell r="V96" t="str">
            <v>21</v>
          </cell>
          <cell r="W96" t="str">
            <v>2.1 ทุติยภูมิระดับต้น</v>
          </cell>
          <cell r="AH96" t="str">
            <v>23125</v>
          </cell>
        </row>
        <row r="97">
          <cell r="A97" t="str">
            <v>001086500</v>
          </cell>
          <cell r="B97" t="str">
            <v>โรงพยาบาลองครักษ์</v>
          </cell>
          <cell r="C97" t="str">
            <v>21002</v>
          </cell>
          <cell r="D97" t="str">
            <v>กระทรวงสาธารณสุข สำนักงานปลัดกระทรวงสาธารณสุข</v>
          </cell>
          <cell r="E97" t="str">
            <v>07</v>
          </cell>
          <cell r="F97" t="str">
            <v>โรงพยาบาลชุมชน</v>
          </cell>
          <cell r="G97" t="str">
            <v>40</v>
          </cell>
          <cell r="H97" t="str">
            <v>26</v>
          </cell>
          <cell r="I97" t="str">
            <v>จ.นครนายก</v>
          </cell>
          <cell r="J97" t="str">
            <v>04</v>
          </cell>
          <cell r="K97" t="str">
            <v xml:space="preserve"> อ.องครักษ์</v>
          </cell>
          <cell r="L97" t="str">
            <v>09</v>
          </cell>
          <cell r="M97" t="str">
            <v xml:space="preserve"> 'ต.องครักษ์'</v>
          </cell>
          <cell r="N97" t="str">
            <v>04</v>
          </cell>
          <cell r="O97" t="str">
            <v xml:space="preserve"> หมู่ 4</v>
          </cell>
          <cell r="P97" t="str">
            <v>01</v>
          </cell>
          <cell r="Q97" t="str">
            <v>เปิดดำเนินการ</v>
          </cell>
          <cell r="V97" t="str">
            <v>22</v>
          </cell>
          <cell r="W97" t="str">
            <v>2.2 ทุติยภูมิระดับกลาง</v>
          </cell>
          <cell r="AH97" t="str">
            <v>10865</v>
          </cell>
        </row>
        <row r="98">
          <cell r="A98" t="str">
            <v>001068700</v>
          </cell>
          <cell r="B98" t="str">
            <v>โรงพยาบาลปทุมธานี</v>
          </cell>
          <cell r="C98" t="str">
            <v>21002</v>
          </cell>
          <cell r="D98" t="str">
            <v>กระทรวงสาธารณสุข สำนักงานปลัดกระทรวงสาธารณสุข</v>
          </cell>
          <cell r="E98" t="str">
            <v>06</v>
          </cell>
          <cell r="F98" t="str">
            <v>โรงพยาบาลทั่วไป</v>
          </cell>
          <cell r="G98" t="str">
            <v>312</v>
          </cell>
          <cell r="H98" t="str">
            <v>13</v>
          </cell>
          <cell r="I98" t="str">
            <v>จ.ปทุมธานี</v>
          </cell>
          <cell r="J98" t="str">
            <v>01</v>
          </cell>
          <cell r="K98" t="str">
            <v xml:space="preserve"> อ.เมืองปทุมธานี</v>
          </cell>
          <cell r="L98" t="str">
            <v>01</v>
          </cell>
          <cell r="M98" t="str">
            <v xml:space="preserve"> 'ต.บางปรอก'</v>
          </cell>
          <cell r="N98" t="str">
            <v>05</v>
          </cell>
          <cell r="O98" t="str">
            <v xml:space="preserve"> หมู่ 5</v>
          </cell>
          <cell r="P98" t="str">
            <v>01</v>
          </cell>
          <cell r="Q98" t="str">
            <v>เปิดดำเนินการ</v>
          </cell>
          <cell r="R98" t="str">
            <v xml:space="preserve">7 ถ.ปทุมธานี-ลาดหลุมแก้ว </v>
          </cell>
          <cell r="S98" t="str">
            <v>12000</v>
          </cell>
          <cell r="T98" t="str">
            <v>025816414</v>
          </cell>
          <cell r="U98" t="str">
            <v>025814136</v>
          </cell>
          <cell r="V98" t="str">
            <v>31</v>
          </cell>
          <cell r="W98" t="str">
            <v>3.1 ตติยภูมิ</v>
          </cell>
          <cell r="AH98" t="str">
            <v>10687</v>
          </cell>
        </row>
        <row r="99">
          <cell r="A99" t="str">
            <v>001127300</v>
          </cell>
          <cell r="B99" t="str">
            <v>โรงพยาบาลสวนผึ้ง</v>
          </cell>
          <cell r="C99" t="str">
            <v>21002</v>
          </cell>
          <cell r="D99" t="str">
            <v>กระทรวงสาธารณสุข สำนักงานปลัดกระทรวงสาธารณสุข</v>
          </cell>
          <cell r="E99" t="str">
            <v>07</v>
          </cell>
          <cell r="F99" t="str">
            <v>โรงพยาบาลชุมชน</v>
          </cell>
          <cell r="G99" t="str">
            <v>30</v>
          </cell>
          <cell r="H99" t="str">
            <v>70</v>
          </cell>
          <cell r="I99" t="str">
            <v>จ.ราชบุรี</v>
          </cell>
          <cell r="J99" t="str">
            <v>03</v>
          </cell>
          <cell r="K99" t="str">
            <v xml:space="preserve"> อ.สวนผึ้ง</v>
          </cell>
          <cell r="L99" t="str">
            <v>04</v>
          </cell>
          <cell r="M99" t="str">
            <v xml:space="preserve"> 'ต.ท่าเคย'</v>
          </cell>
          <cell r="N99" t="str">
            <v>05</v>
          </cell>
          <cell r="O99" t="str">
            <v xml:space="preserve"> หมู่ 5</v>
          </cell>
          <cell r="P99" t="str">
            <v>01</v>
          </cell>
          <cell r="Q99" t="str">
            <v>เปิดดำเนินการ</v>
          </cell>
          <cell r="R99" t="str">
            <v xml:space="preserve">152 </v>
          </cell>
          <cell r="V99" t="str">
            <v>21</v>
          </cell>
          <cell r="W99" t="str">
            <v>2.1 ทุติยภูมิระดับต้น</v>
          </cell>
          <cell r="AH99" t="str">
            <v>11273</v>
          </cell>
        </row>
        <row r="100">
          <cell r="A100" t="str">
            <v>001072300</v>
          </cell>
          <cell r="B100" t="str">
            <v>โรงพยาบาลแม่สอด</v>
          </cell>
          <cell r="C100" t="str">
            <v>21002</v>
          </cell>
          <cell r="D100" t="str">
            <v>กระทรวงสาธารณสุข สำนักงานปลัดกระทรวงสาธารณสุข</v>
          </cell>
          <cell r="E100" t="str">
            <v>06</v>
          </cell>
          <cell r="F100" t="str">
            <v>โรงพยาบาลทั่วไป</v>
          </cell>
          <cell r="G100" t="str">
            <v>420</v>
          </cell>
          <cell r="H100" t="str">
            <v>63</v>
          </cell>
          <cell r="I100" t="str">
            <v>จ.ตาก</v>
          </cell>
          <cell r="J100" t="str">
            <v>06</v>
          </cell>
          <cell r="K100" t="str">
            <v xml:space="preserve"> อ.แม่สอด</v>
          </cell>
          <cell r="L100" t="str">
            <v>01</v>
          </cell>
          <cell r="M100" t="str">
            <v xml:space="preserve"> 'ต.แม่สอด'</v>
          </cell>
          <cell r="N100" t="str">
            <v>00</v>
          </cell>
          <cell r="O100" t="str">
            <v xml:space="preserve"> หมู่ 0</v>
          </cell>
          <cell r="P100" t="str">
            <v>01</v>
          </cell>
          <cell r="Q100" t="str">
            <v>เปิดดำเนินการ</v>
          </cell>
          <cell r="R100" t="str">
            <v xml:space="preserve">ถนนศรีพานิช </v>
          </cell>
          <cell r="S100" t="str">
            <v>63000</v>
          </cell>
          <cell r="T100" t="str">
            <v>055531224</v>
          </cell>
          <cell r="V100" t="str">
            <v>23</v>
          </cell>
          <cell r="W100" t="str">
            <v>2.3 ทุติยภูมิระดับสูง</v>
          </cell>
          <cell r="Z100" t="str">
            <v>06</v>
          </cell>
          <cell r="AA100" t="str">
            <v>แก้ไข/เปลี่ยนแปลงจำนวนเตียง</v>
          </cell>
          <cell r="AB100" t="str">
            <v>ปรับจำนวนเตียง 310 เป็น 420</v>
          </cell>
          <cell r="AH100" t="str">
            <v>10723</v>
          </cell>
        </row>
        <row r="101">
          <cell r="A101" t="str">
            <v>001069100</v>
          </cell>
          <cell r="B101" t="str">
            <v>โรงพยาบาลบ้านหมี่</v>
          </cell>
          <cell r="C101" t="str">
            <v>21002</v>
          </cell>
          <cell r="D101" t="str">
            <v>กระทรวงสาธารณสุข สำนักงานปลัดกระทรวงสาธารณสุข</v>
          </cell>
          <cell r="E101" t="str">
            <v>06</v>
          </cell>
          <cell r="F101" t="str">
            <v>โรงพยาบาลทั่วไป</v>
          </cell>
          <cell r="G101" t="str">
            <v>258</v>
          </cell>
          <cell r="H101" t="str">
            <v>16</v>
          </cell>
          <cell r="I101" t="str">
            <v>จ.ลพบุรี</v>
          </cell>
          <cell r="J101" t="str">
            <v>06</v>
          </cell>
          <cell r="K101" t="str">
            <v xml:space="preserve"> อ.บ้านหมี่</v>
          </cell>
          <cell r="L101" t="str">
            <v>19</v>
          </cell>
          <cell r="M101" t="str">
            <v xml:space="preserve"> 'ต.บ้านหมี่'</v>
          </cell>
          <cell r="N101" t="str">
            <v>02</v>
          </cell>
          <cell r="O101" t="str">
            <v xml:space="preserve"> หมู่ 2</v>
          </cell>
          <cell r="P101" t="str">
            <v>01</v>
          </cell>
          <cell r="Q101" t="str">
            <v>เปิดดำเนินการ</v>
          </cell>
          <cell r="R101" t="str">
            <v xml:space="preserve">139  ชุมชนอนามัยพัฒนา เทศบาลเมืองบ้านหมี่ ถ.ประชาอุทิศ </v>
          </cell>
          <cell r="S101" t="str">
            <v>15110</v>
          </cell>
          <cell r="T101" t="str">
            <v>036-472051-6</v>
          </cell>
          <cell r="U101" t="str">
            <v>036-471580</v>
          </cell>
          <cell r="V101" t="str">
            <v>23</v>
          </cell>
          <cell r="W101" t="str">
            <v>2.3 ทุติยภูมิระดับสูง</v>
          </cell>
          <cell r="X101" t="str">
            <v>S</v>
          </cell>
          <cell r="Y101" t="str">
            <v xml:space="preserve">บริการ  </v>
          </cell>
          <cell r="Z101" t="str">
            <v>01</v>
          </cell>
          <cell r="AA101" t="str">
            <v>ตั้งใหม่</v>
          </cell>
          <cell r="AH101" t="str">
            <v>10691</v>
          </cell>
        </row>
        <row r="102">
          <cell r="A102" t="str">
            <v>002373600</v>
          </cell>
          <cell r="B102" t="str">
            <v>วัดจันทร์ เฉลิมพระเกียรติ 80 พรรษา</v>
          </cell>
          <cell r="C102" t="str">
            <v>21002</v>
          </cell>
          <cell r="D102" t="str">
            <v>กระทรวงสาธารณสุข สำนักงานปลัดกระทรวงสาธารณสุข</v>
          </cell>
          <cell r="E102" t="str">
            <v>07</v>
          </cell>
          <cell r="F102" t="str">
            <v>โรงพยาบาลชุมชน</v>
          </cell>
          <cell r="G102" t="str">
            <v>10</v>
          </cell>
          <cell r="H102" t="str">
            <v>50</v>
          </cell>
          <cell r="I102" t="str">
            <v>จ.เชียงใหม่</v>
          </cell>
          <cell r="J102" t="str">
            <v>25</v>
          </cell>
          <cell r="K102" t="str">
            <v xml:space="preserve"> อ.กัลยาณิวัฒนา</v>
          </cell>
          <cell r="L102" t="str">
            <v>01</v>
          </cell>
          <cell r="M102" t="str">
            <v xml:space="preserve"> 'ต.บ้านจันทร์'</v>
          </cell>
          <cell r="N102" t="str">
            <v>03</v>
          </cell>
          <cell r="O102" t="str">
            <v xml:space="preserve"> หมู่ 3</v>
          </cell>
          <cell r="P102" t="str">
            <v>01</v>
          </cell>
          <cell r="Q102" t="str">
            <v>เปิดดำเนินการ</v>
          </cell>
          <cell r="X102" t="str">
            <v>S</v>
          </cell>
          <cell r="Y102" t="str">
            <v xml:space="preserve">บริการ  </v>
          </cell>
          <cell r="Z102" t="str">
            <v>01</v>
          </cell>
          <cell r="AA102" t="str">
            <v>ตั้งใหม่</v>
          </cell>
          <cell r="AH102" t="str">
            <v>23736</v>
          </cell>
        </row>
        <row r="103">
          <cell r="A103" t="str">
            <v>001130600</v>
          </cell>
          <cell r="B103" t="str">
            <v>โรงพยาบาลนภาลัย</v>
          </cell>
          <cell r="C103" t="str">
            <v>21002</v>
          </cell>
          <cell r="D103" t="str">
            <v>กระทรวงสาธารณสุข สำนักงานปลัดกระทรวงสาธารณสุข</v>
          </cell>
          <cell r="E103" t="str">
            <v>07</v>
          </cell>
          <cell r="F103" t="str">
            <v>โรงพยาบาลชุมชน</v>
          </cell>
          <cell r="G103" t="str">
            <v>90</v>
          </cell>
          <cell r="H103" t="str">
            <v>75</v>
          </cell>
          <cell r="I103" t="str">
            <v>จ.สมุทรสงคราม</v>
          </cell>
          <cell r="J103" t="str">
            <v>02</v>
          </cell>
          <cell r="K103" t="str">
            <v xml:space="preserve"> อ.บางคนที</v>
          </cell>
          <cell r="L103" t="str">
            <v>01</v>
          </cell>
          <cell r="M103" t="str">
            <v xml:space="preserve"> 'ต.กระดังงา'</v>
          </cell>
          <cell r="N103" t="str">
            <v>06</v>
          </cell>
          <cell r="O103" t="str">
            <v xml:space="preserve"> หมู่ 6</v>
          </cell>
          <cell r="P103" t="str">
            <v>01</v>
          </cell>
          <cell r="Q103" t="str">
            <v>เปิดดำเนินการ</v>
          </cell>
          <cell r="R103" t="str">
            <v xml:space="preserve">34 ม.6 ถ.อัมพวา-บางนกแขวก </v>
          </cell>
          <cell r="S103" t="str">
            <v>75120</v>
          </cell>
          <cell r="V103" t="str">
            <v>22</v>
          </cell>
          <cell r="W103" t="str">
            <v>2.2 ทุติยภูมิระดับกลาง</v>
          </cell>
          <cell r="AH103" t="str">
            <v>11306</v>
          </cell>
        </row>
        <row r="104">
          <cell r="A104" t="str">
            <v>001083900</v>
          </cell>
          <cell r="B104" t="str">
            <v>โรงพยาบาลมะขาม</v>
          </cell>
          <cell r="C104" t="str">
            <v>21002</v>
          </cell>
          <cell r="D104" t="str">
            <v>กระทรวงสาธารณสุข สำนักงานปลัดกระทรวงสาธารณสุข</v>
          </cell>
          <cell r="E104" t="str">
            <v>07</v>
          </cell>
          <cell r="F104" t="str">
            <v>โรงพยาบาลชุมชน</v>
          </cell>
          <cell r="G104" t="str">
            <v>10</v>
          </cell>
          <cell r="H104" t="str">
            <v>22</v>
          </cell>
          <cell r="I104" t="str">
            <v>จ.จันทบุรี</v>
          </cell>
          <cell r="J104" t="str">
            <v>05</v>
          </cell>
          <cell r="K104" t="str">
            <v xml:space="preserve"> อ.มะขาม</v>
          </cell>
          <cell r="L104" t="str">
            <v>01</v>
          </cell>
          <cell r="M104" t="str">
            <v xml:space="preserve"> 'ต.มะขาม'</v>
          </cell>
          <cell r="N104" t="str">
            <v>01</v>
          </cell>
          <cell r="O104" t="str">
            <v xml:space="preserve"> หมู่ 1</v>
          </cell>
          <cell r="P104" t="str">
            <v>01</v>
          </cell>
          <cell r="Q104" t="str">
            <v>เปิดดำเนินการ</v>
          </cell>
          <cell r="R104" t="str">
            <v xml:space="preserve">253 </v>
          </cell>
          <cell r="V104" t="str">
            <v>22</v>
          </cell>
          <cell r="W104" t="str">
            <v>2.2 ทุติยภูมิระดับกลาง</v>
          </cell>
          <cell r="AH104" t="str">
            <v>10839</v>
          </cell>
        </row>
        <row r="105">
          <cell r="A105" t="str">
            <v>001072100</v>
          </cell>
          <cell r="B105" t="str">
            <v>โรงพยาบาลกำแพงเพชร</v>
          </cell>
          <cell r="C105" t="str">
            <v>21002</v>
          </cell>
          <cell r="D105" t="str">
            <v>กระทรวงสาธารณสุข สำนักงานปลัดกระทรวงสาธารณสุข</v>
          </cell>
          <cell r="E105" t="str">
            <v>06</v>
          </cell>
          <cell r="F105" t="str">
            <v>โรงพยาบาลทั่วไป</v>
          </cell>
          <cell r="G105" t="str">
            <v>334</v>
          </cell>
          <cell r="H105" t="str">
            <v>62</v>
          </cell>
          <cell r="I105" t="str">
            <v>จ.กำแพงเพชร</v>
          </cell>
          <cell r="J105" t="str">
            <v>01</v>
          </cell>
          <cell r="K105" t="str">
            <v xml:space="preserve"> อ.เมืองกำแพงเพชร</v>
          </cell>
          <cell r="L105" t="str">
            <v>01</v>
          </cell>
          <cell r="M105" t="str">
            <v xml:space="preserve"> 'ต.ในเมือง'</v>
          </cell>
          <cell r="N105" t="str">
            <v>00</v>
          </cell>
          <cell r="O105" t="str">
            <v xml:space="preserve"> หมู่ 0</v>
          </cell>
          <cell r="P105" t="str">
            <v>01</v>
          </cell>
          <cell r="Q105" t="str">
            <v>เปิดดำเนินการ</v>
          </cell>
          <cell r="R105" t="str">
            <v xml:space="preserve">382 ถ.ราชดำเนิน </v>
          </cell>
          <cell r="S105" t="str">
            <v>62000</v>
          </cell>
          <cell r="T105" t="str">
            <v>055-714223-5</v>
          </cell>
          <cell r="V105" t="str">
            <v>23</v>
          </cell>
          <cell r="W105" t="str">
            <v>2.3 ทุติยภูมิระดับสูง</v>
          </cell>
          <cell r="AH105" t="str">
            <v>10721</v>
          </cell>
        </row>
        <row r="106">
          <cell r="A106" t="str">
            <v>001075100</v>
          </cell>
          <cell r="B106" t="str">
            <v>โรงพยาบาลสุไหงโก-ลก</v>
          </cell>
          <cell r="C106" t="str">
            <v>21002</v>
          </cell>
          <cell r="D106" t="str">
            <v>กระทรวงสาธารณสุข สำนักงานปลัดกระทรวงสาธารณสุข</v>
          </cell>
          <cell r="E106" t="str">
            <v>06</v>
          </cell>
          <cell r="F106" t="str">
            <v>โรงพยาบาลทั่วไป</v>
          </cell>
          <cell r="G106" t="str">
            <v>160</v>
          </cell>
          <cell r="H106" t="str">
            <v>96</v>
          </cell>
          <cell r="I106" t="str">
            <v>จ.นราธิวาส</v>
          </cell>
          <cell r="J106" t="str">
            <v>10</v>
          </cell>
          <cell r="K106" t="str">
            <v xml:space="preserve"> อ.สุไหงโก-ลก</v>
          </cell>
          <cell r="L106" t="str">
            <v>01</v>
          </cell>
          <cell r="M106" t="str">
            <v xml:space="preserve"> 'ต.สุไหงโก-ลก'</v>
          </cell>
          <cell r="N106" t="str">
            <v>00</v>
          </cell>
          <cell r="O106" t="str">
            <v xml:space="preserve"> หมู่ 0</v>
          </cell>
          <cell r="P106" t="str">
            <v>01</v>
          </cell>
          <cell r="Q106" t="str">
            <v>เปิดดำเนินการ</v>
          </cell>
          <cell r="R106" t="str">
            <v>1 ถ.ทรายทอง 5</v>
          </cell>
          <cell r="V106" t="str">
            <v>23</v>
          </cell>
          <cell r="W106" t="str">
            <v>2.3 ทุติยภูมิระดับสูง</v>
          </cell>
          <cell r="AH106" t="str">
            <v>10751</v>
          </cell>
        </row>
        <row r="107">
          <cell r="A107" t="str">
            <v>001066000</v>
          </cell>
          <cell r="B107" t="str">
            <v>โรงพยาบาลพระนครศรีอยุธยา</v>
          </cell>
          <cell r="C107" t="str">
            <v>21002</v>
          </cell>
          <cell r="D107" t="str">
            <v>กระทรวงสาธารณสุข สำนักงานปลัดกระทรวงสาธารณสุข</v>
          </cell>
          <cell r="E107" t="str">
            <v>05</v>
          </cell>
          <cell r="F107" t="str">
            <v>โรงพยาบาลศูนย์</v>
          </cell>
          <cell r="G107" t="str">
            <v>522</v>
          </cell>
          <cell r="H107" t="str">
            <v>14</v>
          </cell>
          <cell r="I107" t="str">
            <v>จ.พระนครศรีอยุธยา</v>
          </cell>
          <cell r="J107" t="str">
            <v>01</v>
          </cell>
          <cell r="K107" t="str">
            <v xml:space="preserve"> อ.พระนครศรีอยุธยา</v>
          </cell>
          <cell r="L107" t="str">
            <v>01</v>
          </cell>
          <cell r="M107" t="str">
            <v xml:space="preserve"> 'ต.ประตูชัย'</v>
          </cell>
          <cell r="N107" t="str">
            <v>04</v>
          </cell>
          <cell r="O107" t="str">
            <v xml:space="preserve"> หมู่ 4</v>
          </cell>
          <cell r="P107" t="str">
            <v>01</v>
          </cell>
          <cell r="Q107" t="str">
            <v>เปิดดำเนินการ</v>
          </cell>
          <cell r="R107" t="str">
            <v xml:space="preserve">46/1 </v>
          </cell>
          <cell r="S107" t="str">
            <v>13000</v>
          </cell>
          <cell r="T107" t="str">
            <v>035322555</v>
          </cell>
          <cell r="U107" t="str">
            <v>241027</v>
          </cell>
          <cell r="V107" t="str">
            <v xml:space="preserve"> 241728'</v>
          </cell>
          <cell r="X107" t="str">
            <v>31</v>
          </cell>
          <cell r="Y107" t="str">
            <v>3.1 ตติยภูมิ</v>
          </cell>
          <cell r="Z107" t="str">
            <v>S</v>
          </cell>
          <cell r="AA107" t="str">
            <v xml:space="preserve">บริการ  </v>
          </cell>
          <cell r="AH107" t="str">
            <v>10660</v>
          </cell>
        </row>
        <row r="108">
          <cell r="A108" t="str">
            <v>001090400</v>
          </cell>
          <cell r="B108" t="str">
            <v>โรงพยาบาลลำปลายมาศ</v>
          </cell>
          <cell r="C108" t="str">
            <v>21002</v>
          </cell>
          <cell r="D108" t="str">
            <v>กระทรวงสาธารณสุข สำนักงานปลัดกระทรวงสาธารณสุข</v>
          </cell>
          <cell r="E108" t="str">
            <v>07</v>
          </cell>
          <cell r="F108" t="str">
            <v>โรงพยาบาลชุมชน</v>
          </cell>
          <cell r="G108" t="str">
            <v>90</v>
          </cell>
          <cell r="H108" t="str">
            <v>31</v>
          </cell>
          <cell r="I108" t="str">
            <v>จ.บุรีรัมย์</v>
          </cell>
          <cell r="J108" t="str">
            <v>10</v>
          </cell>
          <cell r="K108" t="str">
            <v xml:space="preserve"> อ.ลำปลายมาศ</v>
          </cell>
          <cell r="L108" t="str">
            <v>01</v>
          </cell>
          <cell r="M108" t="str">
            <v xml:space="preserve"> 'ต..ลำปลายมาศ'</v>
          </cell>
          <cell r="N108" t="str">
            <v>07</v>
          </cell>
          <cell r="O108" t="str">
            <v xml:space="preserve"> หมู่ 7</v>
          </cell>
          <cell r="P108" t="str">
            <v>01</v>
          </cell>
          <cell r="Q108" t="str">
            <v>เปิดดำเนินการ</v>
          </cell>
          <cell r="R108" t="str">
            <v xml:space="preserve">41  ถ.ลำปลายมาศ-นางรอง </v>
          </cell>
          <cell r="V108" t="str">
            <v>22</v>
          </cell>
          <cell r="W108" t="str">
            <v>2.2 ทุติยภูมิระดับกลาง</v>
          </cell>
          <cell r="AH108" t="str">
            <v>10904</v>
          </cell>
        </row>
        <row r="109">
          <cell r="A109" t="str">
            <v>001087100</v>
          </cell>
          <cell r="B109" t="str">
            <v>โรงพยาบาลครบุรี</v>
          </cell>
          <cell r="C109" t="str">
            <v>21002</v>
          </cell>
          <cell r="D109" t="str">
            <v>กระทรวงสาธารณสุข สำนักงานปลัดกระทรวงสาธารณสุข</v>
          </cell>
          <cell r="E109" t="str">
            <v>07</v>
          </cell>
          <cell r="F109" t="str">
            <v>โรงพยาบาลชุมชน</v>
          </cell>
          <cell r="G109" t="str">
            <v>60</v>
          </cell>
          <cell r="H109" t="str">
            <v>30</v>
          </cell>
          <cell r="I109" t="str">
            <v>จ.นครราชสีมา</v>
          </cell>
          <cell r="J109" t="str">
            <v>02</v>
          </cell>
          <cell r="K109" t="str">
            <v xml:space="preserve"> อ.ครบุรี</v>
          </cell>
          <cell r="L109" t="str">
            <v>01</v>
          </cell>
          <cell r="M109" t="str">
            <v xml:space="preserve"> 'ต.แชะ'</v>
          </cell>
          <cell r="N109" t="str">
            <v>04</v>
          </cell>
          <cell r="O109" t="str">
            <v xml:space="preserve"> หมู่ 4</v>
          </cell>
          <cell r="P109" t="str">
            <v>01</v>
          </cell>
          <cell r="Q109" t="str">
            <v>เปิดดำเนินการ</v>
          </cell>
          <cell r="R109" t="str">
            <v xml:space="preserve">628 </v>
          </cell>
          <cell r="V109" t="str">
            <v>22</v>
          </cell>
          <cell r="W109" t="str">
            <v>2.2 ทุติยภูมิระดับกลาง</v>
          </cell>
          <cell r="AH109" t="str">
            <v>10871</v>
          </cell>
        </row>
        <row r="110">
          <cell r="A110" t="str">
            <v>001075200</v>
          </cell>
          <cell r="B110" t="str">
            <v>โรงพยาบาลบางบ่อ</v>
          </cell>
          <cell r="C110" t="str">
            <v>21002</v>
          </cell>
          <cell r="D110" t="str">
            <v>กระทรวงสาธารณสุข สำนักงานปลัดกระทรวงสาธารณสุข</v>
          </cell>
          <cell r="E110" t="str">
            <v>07</v>
          </cell>
          <cell r="F110" t="str">
            <v>โรงพยาบาลชุมชน</v>
          </cell>
          <cell r="G110" t="str">
            <v>90</v>
          </cell>
          <cell r="H110" t="str">
            <v>11</v>
          </cell>
          <cell r="I110" t="str">
            <v>จ.สมุทรปราการ</v>
          </cell>
          <cell r="J110" t="str">
            <v>02</v>
          </cell>
          <cell r="K110" t="str">
            <v xml:space="preserve"> อ.บางบ่อ</v>
          </cell>
          <cell r="L110" t="str">
            <v>01</v>
          </cell>
          <cell r="M110" t="str">
            <v xml:space="preserve"> 'ต.บางบ่อ'</v>
          </cell>
          <cell r="N110" t="str">
            <v>01</v>
          </cell>
          <cell r="O110" t="str">
            <v xml:space="preserve"> หมู่ 1</v>
          </cell>
          <cell r="P110" t="str">
            <v>01</v>
          </cell>
          <cell r="Q110" t="str">
            <v>เปิดดำเนินการ</v>
          </cell>
          <cell r="R110" t="str">
            <v xml:space="preserve">89ม.1ถ.เทพารักษ์ </v>
          </cell>
          <cell r="S110" t="str">
            <v>10560</v>
          </cell>
          <cell r="T110" t="str">
            <v>023381019</v>
          </cell>
          <cell r="V110" t="str">
            <v>22</v>
          </cell>
          <cell r="W110" t="str">
            <v>2.2 ทุติยภูมิระดับกลาง</v>
          </cell>
          <cell r="AH110" t="str">
            <v>10752</v>
          </cell>
        </row>
        <row r="111">
          <cell r="A111" t="str">
            <v>001099700</v>
          </cell>
          <cell r="B111" t="str">
            <v>โรงพยาบาลหนองเรือ</v>
          </cell>
          <cell r="C111" t="str">
            <v>21002</v>
          </cell>
          <cell r="D111" t="str">
            <v>กระทรวงสาธารณสุข สำนักงานปลัดกระทรวงสาธารณสุข</v>
          </cell>
          <cell r="E111" t="str">
            <v>07</v>
          </cell>
          <cell r="F111" t="str">
            <v>โรงพยาบาลชุมชน</v>
          </cell>
          <cell r="G111" t="str">
            <v>60</v>
          </cell>
          <cell r="H111" t="str">
            <v>40</v>
          </cell>
          <cell r="I111" t="str">
            <v>จ.ขอนแก่น</v>
          </cell>
          <cell r="J111" t="str">
            <v>04</v>
          </cell>
          <cell r="K111" t="str">
            <v xml:space="preserve"> อ.หนองเรือ</v>
          </cell>
          <cell r="L111" t="str">
            <v>01</v>
          </cell>
          <cell r="M111" t="str">
            <v xml:space="preserve"> 'ต.หนองเรือ'</v>
          </cell>
          <cell r="N111" t="str">
            <v>01</v>
          </cell>
          <cell r="O111" t="str">
            <v xml:space="preserve"> หมู่ 1</v>
          </cell>
          <cell r="P111" t="str">
            <v>01</v>
          </cell>
          <cell r="Q111" t="str">
            <v>เปิดดำเนินการ</v>
          </cell>
          <cell r="R111" t="str">
            <v xml:space="preserve">243  </v>
          </cell>
          <cell r="S111" t="str">
            <v>40120</v>
          </cell>
          <cell r="T111" t="str">
            <v>043294057</v>
          </cell>
          <cell r="V111" t="str">
            <v>21</v>
          </cell>
          <cell r="W111" t="str">
            <v>2.1 ทุติยภูมิระดับต้น</v>
          </cell>
          <cell r="X111" t="str">
            <v>S</v>
          </cell>
          <cell r="Y111" t="str">
            <v xml:space="preserve">บริการ  </v>
          </cell>
          <cell r="AH111" t="str">
            <v>10997</v>
          </cell>
        </row>
        <row r="112">
          <cell r="A112" t="str">
            <v>001096700</v>
          </cell>
          <cell r="B112" t="str">
            <v>โรงพยาบาลมหาชนะชัย</v>
          </cell>
          <cell r="C112" t="str">
            <v>21002</v>
          </cell>
          <cell r="D112" t="str">
            <v>กระทรวงสาธารณสุข สำนักงานปลัดกระทรวงสาธารณสุข</v>
          </cell>
          <cell r="E112" t="str">
            <v>07</v>
          </cell>
          <cell r="F112" t="str">
            <v>โรงพยาบาลชุมชน</v>
          </cell>
          <cell r="G112" t="str">
            <v>30</v>
          </cell>
          <cell r="H112" t="str">
            <v>35</v>
          </cell>
          <cell r="I112" t="str">
            <v>จ.ยโสธร</v>
          </cell>
          <cell r="J112" t="str">
            <v>06</v>
          </cell>
          <cell r="K112" t="str">
            <v xml:space="preserve"> อ.มหาชนะชัย</v>
          </cell>
          <cell r="L112" t="str">
            <v>01</v>
          </cell>
          <cell r="M112" t="str">
            <v xml:space="preserve"> 'ต.ฟ้าหยาด'</v>
          </cell>
          <cell r="N112" t="str">
            <v>04</v>
          </cell>
          <cell r="O112" t="str">
            <v xml:space="preserve"> หมู่ 4</v>
          </cell>
          <cell r="P112" t="str">
            <v>01</v>
          </cell>
          <cell r="Q112" t="str">
            <v>เปิดดำเนินการ</v>
          </cell>
          <cell r="R112" t="str">
            <v xml:space="preserve">100 </v>
          </cell>
          <cell r="S112" t="str">
            <v>35170</v>
          </cell>
          <cell r="V112" t="str">
            <v>21</v>
          </cell>
          <cell r="W112" t="str">
            <v>2.1 ทุติยภูมิระดับต้น</v>
          </cell>
          <cell r="AH112" t="str">
            <v>10967</v>
          </cell>
        </row>
        <row r="113">
          <cell r="A113" t="str">
            <v>001099800</v>
          </cell>
          <cell r="B113" t="str">
            <v>โรงพยาบาลชุมแพ</v>
          </cell>
          <cell r="C113" t="str">
            <v>21002</v>
          </cell>
          <cell r="D113" t="str">
            <v>กระทรวงสาธารณสุข สำนักงานปลัดกระทรวงสาธารณสุข</v>
          </cell>
          <cell r="E113" t="str">
            <v>07</v>
          </cell>
          <cell r="F113" t="str">
            <v>โรงพยาบาลชุมชน</v>
          </cell>
          <cell r="G113" t="str">
            <v>120</v>
          </cell>
          <cell r="H113" t="str">
            <v>40</v>
          </cell>
          <cell r="I113" t="str">
            <v>จ.ขอนแก่น</v>
          </cell>
          <cell r="J113" t="str">
            <v>05</v>
          </cell>
          <cell r="K113" t="str">
            <v xml:space="preserve"> อ.ชุมแพ</v>
          </cell>
          <cell r="L113" t="str">
            <v>01</v>
          </cell>
          <cell r="M113" t="str">
            <v xml:space="preserve"> 'ต.ชุมแพ'</v>
          </cell>
          <cell r="N113" t="str">
            <v>08</v>
          </cell>
          <cell r="O113" t="str">
            <v xml:space="preserve"> หมู่ 8</v>
          </cell>
          <cell r="P113" t="str">
            <v>01</v>
          </cell>
          <cell r="Q113" t="str">
            <v>เปิดดำเนินการ</v>
          </cell>
          <cell r="R113" t="str">
            <v xml:space="preserve">82  ถ.มะลิวรรณ </v>
          </cell>
          <cell r="S113" t="str">
            <v>40130</v>
          </cell>
          <cell r="T113" t="str">
            <v>043311044</v>
          </cell>
          <cell r="V113" t="str">
            <v>23</v>
          </cell>
          <cell r="W113" t="str">
            <v>2.3 ทุติยภูมิระดับสูง</v>
          </cell>
          <cell r="X113" t="str">
            <v>S</v>
          </cell>
          <cell r="Y113" t="str">
            <v xml:space="preserve">บริการ  </v>
          </cell>
          <cell r="AH113" t="str">
            <v>10998</v>
          </cell>
        </row>
        <row r="114">
          <cell r="A114" t="str">
            <v>001118300</v>
          </cell>
          <cell r="B114" t="str">
            <v>โรงพยาบาลสองแคว</v>
          </cell>
          <cell r="C114" t="str">
            <v>21002</v>
          </cell>
          <cell r="D114" t="str">
            <v>กระทรวงสาธารณสุข สำนักงานปลัดกระทรวงสาธารณสุข</v>
          </cell>
          <cell r="E114" t="str">
            <v>07</v>
          </cell>
          <cell r="F114" t="str">
            <v>โรงพยาบาลชุมชน</v>
          </cell>
          <cell r="G114" t="str">
            <v>10</v>
          </cell>
          <cell r="H114" t="str">
            <v>55</v>
          </cell>
          <cell r="I114" t="str">
            <v>จ.น่าน</v>
          </cell>
          <cell r="J114" t="str">
            <v>13</v>
          </cell>
          <cell r="K114" t="str">
            <v xml:space="preserve"> อ.สองแคว</v>
          </cell>
          <cell r="L114" t="str">
            <v>01</v>
          </cell>
          <cell r="M114" t="str">
            <v xml:space="preserve"> 'ต.นาไร่หลวง'</v>
          </cell>
          <cell r="N114" t="str">
            <v>02</v>
          </cell>
          <cell r="O114" t="str">
            <v xml:space="preserve"> หมู่ 2</v>
          </cell>
          <cell r="P114" t="str">
            <v>01</v>
          </cell>
          <cell r="Q114" t="str">
            <v>เปิดดำเนินการ</v>
          </cell>
          <cell r="R114" t="str">
            <v xml:space="preserve"> เลขที่ 99 </v>
          </cell>
          <cell r="V114" t="str">
            <v>22</v>
          </cell>
          <cell r="W114" t="str">
            <v>2.2 ทุติยภูมิระดับกลาง</v>
          </cell>
          <cell r="AH114" t="str">
            <v>11183</v>
          </cell>
        </row>
        <row r="115">
          <cell r="A115" t="str">
            <v>001143200</v>
          </cell>
          <cell r="B115" t="str">
            <v>โรงพยาบาลบันนังสตา</v>
          </cell>
          <cell r="C115" t="str">
            <v>21002</v>
          </cell>
          <cell r="D115" t="str">
            <v>กระทรวงสาธารณสุข สำนักงานปลัดกระทรวงสาธารณสุข</v>
          </cell>
          <cell r="E115" t="str">
            <v>07</v>
          </cell>
          <cell r="F115" t="str">
            <v>โรงพยาบาลชุมชน</v>
          </cell>
          <cell r="G115" t="str">
            <v>34</v>
          </cell>
          <cell r="H115" t="str">
            <v>95</v>
          </cell>
          <cell r="I115" t="str">
            <v>จ.ยะลา</v>
          </cell>
          <cell r="J115" t="str">
            <v>03</v>
          </cell>
          <cell r="K115" t="str">
            <v xml:space="preserve"> อ.บันนังสตา</v>
          </cell>
          <cell r="L115" t="str">
            <v>01</v>
          </cell>
          <cell r="M115" t="str">
            <v xml:space="preserve"> 'ต.บันนังสตา'</v>
          </cell>
          <cell r="N115" t="str">
            <v>07</v>
          </cell>
          <cell r="O115" t="str">
            <v xml:space="preserve"> หมู่ 7</v>
          </cell>
          <cell r="P115" t="str">
            <v>01</v>
          </cell>
          <cell r="Q115" t="str">
            <v>เปิดดำเนินการ</v>
          </cell>
          <cell r="R115" t="str">
            <v xml:space="preserve">302  ถ.สุขยางค์ </v>
          </cell>
          <cell r="S115" t="str">
            <v>95130</v>
          </cell>
          <cell r="T115" t="str">
            <v>073289142</v>
          </cell>
          <cell r="U115" t="str">
            <v>073249142</v>
          </cell>
          <cell r="V115" t="str">
            <v>22</v>
          </cell>
          <cell r="W115" t="str">
            <v>2.2 ทุติยภูมิระดับกลาง</v>
          </cell>
          <cell r="X115" t="str">
            <v>S</v>
          </cell>
          <cell r="Y115" t="str">
            <v xml:space="preserve">บริการ  </v>
          </cell>
          <cell r="AH115" t="str">
            <v>11432</v>
          </cell>
        </row>
        <row r="116">
          <cell r="A116" t="str">
            <v>001094700</v>
          </cell>
          <cell r="B116" t="str">
            <v>โรงพยาบาลเขมราฐ</v>
          </cell>
          <cell r="C116" t="str">
            <v>21002</v>
          </cell>
          <cell r="D116" t="str">
            <v>กระทรวงสาธารณสุข สำนักงานปลัดกระทรวงสาธารณสุข</v>
          </cell>
          <cell r="E116" t="str">
            <v>07</v>
          </cell>
          <cell r="F116" t="str">
            <v>โรงพยาบาลชุมชน</v>
          </cell>
          <cell r="G116" t="str">
            <v>60</v>
          </cell>
          <cell r="H116" t="str">
            <v>34</v>
          </cell>
          <cell r="I116" t="str">
            <v>จ.อุบลราชธานี</v>
          </cell>
          <cell r="J116" t="str">
            <v>05</v>
          </cell>
          <cell r="K116" t="str">
            <v xml:space="preserve"> อ.เขมราฐ</v>
          </cell>
          <cell r="L116" t="str">
            <v>01</v>
          </cell>
          <cell r="M116" t="str">
            <v xml:space="preserve"> 'ต.เขมราฐ'</v>
          </cell>
          <cell r="N116" t="str">
            <v>07</v>
          </cell>
          <cell r="O116" t="str">
            <v xml:space="preserve"> หมู่ 7</v>
          </cell>
          <cell r="P116" t="str">
            <v>01</v>
          </cell>
          <cell r="Q116" t="str">
            <v>เปิดดำเนินการ</v>
          </cell>
          <cell r="V116" t="str">
            <v>21</v>
          </cell>
          <cell r="W116" t="str">
            <v>2.1 ทุติยภูมิระดับต้น</v>
          </cell>
          <cell r="AH116" t="str">
            <v>10947</v>
          </cell>
        </row>
        <row r="117">
          <cell r="A117" t="str">
            <v>001160800</v>
          </cell>
          <cell r="B117" t="str">
            <v>โรงพยาบาลลำทะเมนชัย</v>
          </cell>
          <cell r="C117" t="str">
            <v>21002</v>
          </cell>
          <cell r="D117" t="str">
            <v>กระทรวงสาธารณสุข สำนักงานปลัดกระทรวงสาธารณสุข</v>
          </cell>
          <cell r="E117" t="str">
            <v>07</v>
          </cell>
          <cell r="F117" t="str">
            <v>โรงพยาบาลชุมชน</v>
          </cell>
          <cell r="G117" t="str">
            <v>30</v>
          </cell>
          <cell r="H117" t="str">
            <v>30</v>
          </cell>
          <cell r="I117" t="str">
            <v>จ.นครราชสีมา</v>
          </cell>
          <cell r="J117" t="str">
            <v>29</v>
          </cell>
          <cell r="K117" t="str">
            <v xml:space="preserve"> อ.ลำทะเมนชัย</v>
          </cell>
          <cell r="L117" t="str">
            <v>01</v>
          </cell>
          <cell r="M117" t="str">
            <v xml:space="preserve"> 'ต.ขุย'</v>
          </cell>
          <cell r="N117" t="str">
            <v>01</v>
          </cell>
          <cell r="O117" t="str">
            <v xml:space="preserve"> หมู่ 1</v>
          </cell>
          <cell r="P117" t="str">
            <v>01</v>
          </cell>
          <cell r="Q117" t="str">
            <v>เปิดดำเนินการ</v>
          </cell>
          <cell r="V117" t="str">
            <v>21</v>
          </cell>
          <cell r="W117" t="str">
            <v>2.1 ทุติยภูมิระดับต้น</v>
          </cell>
          <cell r="AH117" t="str">
            <v>11608</v>
          </cell>
        </row>
        <row r="118">
          <cell r="A118" t="str">
            <v>001087200</v>
          </cell>
          <cell r="B118" t="str">
            <v>โรงพยาบาลเสิงสาง</v>
          </cell>
          <cell r="C118" t="str">
            <v>21002</v>
          </cell>
          <cell r="D118" t="str">
            <v>กระทรวงสาธารณสุข สำนักงานปลัดกระทรวงสาธารณสุข</v>
          </cell>
          <cell r="E118" t="str">
            <v>07</v>
          </cell>
          <cell r="F118" t="str">
            <v>โรงพยาบาลชุมชน</v>
          </cell>
          <cell r="G118" t="str">
            <v>30</v>
          </cell>
          <cell r="H118" t="str">
            <v>30</v>
          </cell>
          <cell r="I118" t="str">
            <v>จ.นครราชสีมา</v>
          </cell>
          <cell r="J118" t="str">
            <v>03</v>
          </cell>
          <cell r="K118" t="str">
            <v xml:space="preserve"> อ.เสิงสาง</v>
          </cell>
          <cell r="L118" t="str">
            <v>01</v>
          </cell>
          <cell r="M118" t="str">
            <v xml:space="preserve"> 'ต.เสิงสาง'</v>
          </cell>
          <cell r="N118" t="str">
            <v>08</v>
          </cell>
          <cell r="O118" t="str">
            <v xml:space="preserve"> หมู่ 8</v>
          </cell>
          <cell r="P118" t="str">
            <v>01</v>
          </cell>
          <cell r="Q118" t="str">
            <v>เปิดดำเนินการ</v>
          </cell>
          <cell r="R118" t="str">
            <v xml:space="preserve">66 </v>
          </cell>
          <cell r="V118" t="str">
            <v>21</v>
          </cell>
          <cell r="W118" t="str">
            <v>2.1 ทุติยภูมิระดับต้น</v>
          </cell>
          <cell r="AH118" t="str">
            <v>10872</v>
          </cell>
        </row>
        <row r="119">
          <cell r="A119" t="str">
            <v>001118400</v>
          </cell>
          <cell r="B119" t="str">
            <v>โรงพยาบาลจุน</v>
          </cell>
          <cell r="C119" t="str">
            <v>21002</v>
          </cell>
          <cell r="D119" t="str">
            <v>กระทรวงสาธารณสุข สำนักงานปลัดกระทรวงสาธารณสุข</v>
          </cell>
          <cell r="E119" t="str">
            <v>07</v>
          </cell>
          <cell r="F119" t="str">
            <v>โรงพยาบาลชุมชน</v>
          </cell>
          <cell r="G119" t="str">
            <v>30</v>
          </cell>
          <cell r="H119" t="str">
            <v>56</v>
          </cell>
          <cell r="I119" t="str">
            <v>จ.พะเยา</v>
          </cell>
          <cell r="J119" t="str">
            <v>02</v>
          </cell>
          <cell r="K119" t="str">
            <v xml:space="preserve"> อ.จุน</v>
          </cell>
          <cell r="L119" t="str">
            <v>01</v>
          </cell>
          <cell r="M119" t="str">
            <v xml:space="preserve"> 'ต.ห้วยข้าวก่ำ'</v>
          </cell>
          <cell r="N119" t="str">
            <v>07</v>
          </cell>
          <cell r="O119" t="str">
            <v xml:space="preserve"> หมู่ 7</v>
          </cell>
          <cell r="P119" t="str">
            <v>01</v>
          </cell>
          <cell r="Q119" t="str">
            <v>เปิดดำเนินการ</v>
          </cell>
          <cell r="R119" t="str">
            <v xml:space="preserve">ม.7 </v>
          </cell>
          <cell r="S119" t="str">
            <v>56150</v>
          </cell>
          <cell r="T119" t="str">
            <v>054-409-200</v>
          </cell>
          <cell r="U119" t="str">
            <v>054-409-200</v>
          </cell>
          <cell r="V119" t="str">
            <v>21</v>
          </cell>
          <cell r="W119" t="str">
            <v>2.1 ทุติยภูมิระดับต้น</v>
          </cell>
          <cell r="X119" t="str">
            <v>S</v>
          </cell>
          <cell r="Y119" t="str">
            <v xml:space="preserve">บริการ  </v>
          </cell>
          <cell r="AH119" t="str">
            <v>11184</v>
          </cell>
        </row>
        <row r="120">
          <cell r="A120" t="str">
            <v>001163100</v>
          </cell>
          <cell r="B120" t="str">
            <v>โรงพยาบาลวชิรบารมี</v>
          </cell>
          <cell r="C120" t="str">
            <v>21002</v>
          </cell>
          <cell r="D120" t="str">
            <v>กระทรวงสาธารณสุข สำนักงานปลัดกระทรวงสาธารณสุข</v>
          </cell>
          <cell r="E120" t="str">
            <v>07</v>
          </cell>
          <cell r="F120" t="str">
            <v>โรงพยาบาลชุมชน</v>
          </cell>
          <cell r="G120" t="str">
            <v>30</v>
          </cell>
          <cell r="H120" t="str">
            <v>66</v>
          </cell>
          <cell r="I120" t="str">
            <v>จ.พิจิตร</v>
          </cell>
          <cell r="J120" t="str">
            <v>12</v>
          </cell>
          <cell r="K120" t="str">
            <v xml:space="preserve"> อ.วชิรบารมี</v>
          </cell>
          <cell r="L120" t="str">
            <v>01</v>
          </cell>
          <cell r="M120" t="str">
            <v xml:space="preserve"> 'ต.บ้านนา'</v>
          </cell>
          <cell r="N120" t="str">
            <v>13</v>
          </cell>
          <cell r="O120" t="str">
            <v xml:space="preserve"> หมู่ 13</v>
          </cell>
          <cell r="P120" t="str">
            <v>01</v>
          </cell>
          <cell r="Q120" t="str">
            <v>เปิดดำเนินการ</v>
          </cell>
          <cell r="S120" t="str">
            <v>66140</v>
          </cell>
          <cell r="V120" t="str">
            <v>21</v>
          </cell>
          <cell r="W120" t="str">
            <v>2.1 ทุติยภูมิระดับต้น</v>
          </cell>
          <cell r="AH120" t="str">
            <v>11631</v>
          </cell>
        </row>
        <row r="121">
          <cell r="A121" t="str">
            <v>001227500</v>
          </cell>
          <cell r="B121" t="str">
            <v>โรงพยาบาลสิรินธร(ภาคตะวันออกเฉียงเหนือ)</v>
          </cell>
          <cell r="C121" t="str">
            <v>21002</v>
          </cell>
          <cell r="D121" t="str">
            <v>กระทรวงสาธารณสุข สำนักงานปลัดกระทรวงสาธารณสุข</v>
          </cell>
          <cell r="E121" t="str">
            <v>06</v>
          </cell>
          <cell r="F121" t="str">
            <v>โรงพยาบาลทั่วไป</v>
          </cell>
          <cell r="G121" t="str">
            <v>250</v>
          </cell>
          <cell r="H121" t="str">
            <v>40</v>
          </cell>
          <cell r="I121" t="str">
            <v>จ.ขอนแก่น</v>
          </cell>
          <cell r="J121" t="str">
            <v>24</v>
          </cell>
          <cell r="K121" t="str">
            <v xml:space="preserve"> อ.บ้านแฮด</v>
          </cell>
          <cell r="L121" t="str">
            <v>03</v>
          </cell>
          <cell r="M121" t="str">
            <v xml:space="preserve"> 'ต.โนนสมบูรณ์'</v>
          </cell>
          <cell r="N121" t="str">
            <v>10</v>
          </cell>
          <cell r="O121" t="str">
            <v xml:space="preserve"> หมู่ 10</v>
          </cell>
          <cell r="P121" t="str">
            <v>01</v>
          </cell>
          <cell r="Q121" t="str">
            <v>เปิดดำเนินการ</v>
          </cell>
          <cell r="R121" t="str">
            <v>81</v>
          </cell>
          <cell r="S121" t="str">
            <v>40110</v>
          </cell>
          <cell r="T121" t="str">
            <v>043267041</v>
          </cell>
          <cell r="V121" t="str">
            <v>23</v>
          </cell>
          <cell r="W121" t="str">
            <v>2.3 ทุติยภูมิระดับสูง</v>
          </cell>
          <cell r="X121" t="str">
            <v>S</v>
          </cell>
          <cell r="Y121" t="str">
            <v xml:space="preserve">บริการ  </v>
          </cell>
          <cell r="Z121" t="str">
            <v>01</v>
          </cell>
          <cell r="AA121" t="str">
            <v>ตั้งใหม่</v>
          </cell>
          <cell r="AH121" t="str">
            <v>12275</v>
          </cell>
        </row>
        <row r="122">
          <cell r="A122" t="str">
            <v>001501200</v>
          </cell>
          <cell r="B122" t="str">
            <v>โรงพยาบาลสมเด็จพระญาณสังวร</v>
          </cell>
          <cell r="C122" t="str">
            <v>21002</v>
          </cell>
          <cell r="D122" t="str">
            <v>กระทรวงสาธารณสุข สำนักงานปลัดกระทรวงสาธารณสุข</v>
          </cell>
          <cell r="E122" t="str">
            <v>07</v>
          </cell>
          <cell r="F122" t="str">
            <v>โรงพยาบาลชุมชน</v>
          </cell>
          <cell r="G122" t="str">
            <v>30</v>
          </cell>
          <cell r="H122" t="str">
            <v>57</v>
          </cell>
          <cell r="I122" t="str">
            <v>จ.เชียงราย</v>
          </cell>
          <cell r="J122" t="str">
            <v>02</v>
          </cell>
          <cell r="K122" t="str">
            <v xml:space="preserve"> อ.เวียงชัย</v>
          </cell>
          <cell r="L122" t="str">
            <v>02</v>
          </cell>
          <cell r="M122" t="str">
            <v xml:space="preserve"> 'ต.เวียงชัย'</v>
          </cell>
          <cell r="N122" t="str">
            <v>03</v>
          </cell>
          <cell r="O122" t="str">
            <v xml:space="preserve"> หมู่ 3</v>
          </cell>
          <cell r="P122" t="str">
            <v>01</v>
          </cell>
          <cell r="Q122" t="str">
            <v>เปิดดำเนินการ</v>
          </cell>
          <cell r="R122" t="str">
            <v>บ้านศรีเวียง</v>
          </cell>
          <cell r="S122" t="str">
            <v>57210</v>
          </cell>
          <cell r="T122" t="str">
            <v>053-603123</v>
          </cell>
          <cell r="U122" t="str">
            <v>053-603123</v>
          </cell>
          <cell r="V122" t="str">
            <v>21</v>
          </cell>
          <cell r="W122" t="str">
            <v>2.1 ทุติยภูมิระดับต้น</v>
          </cell>
          <cell r="X122" t="str">
            <v>S</v>
          </cell>
          <cell r="Y122" t="str">
            <v xml:space="preserve">บริการ  </v>
          </cell>
          <cell r="Z122" t="str">
            <v>01</v>
          </cell>
          <cell r="AA122" t="str">
            <v>ตั้งใหม่</v>
          </cell>
          <cell r="AB122" t="str">
            <v>แก้ไขพื้นที่ตั้ง</v>
          </cell>
          <cell r="AH122" t="str">
            <v>15012</v>
          </cell>
        </row>
        <row r="123">
          <cell r="A123" t="str">
            <v>001077600</v>
          </cell>
          <cell r="B123" t="str">
            <v>โรงพยาบาลลาดบัวหลวง</v>
          </cell>
          <cell r="C123" t="str">
            <v>21002</v>
          </cell>
          <cell r="D123" t="str">
            <v>กระทรวงสาธารณสุข สำนักงานปลัดกระทรวงสาธารณสุข</v>
          </cell>
          <cell r="E123" t="str">
            <v>07</v>
          </cell>
          <cell r="F123" t="str">
            <v>โรงพยาบาลชุมชน</v>
          </cell>
          <cell r="G123" t="str">
            <v>60</v>
          </cell>
          <cell r="H123" t="str">
            <v>14</v>
          </cell>
          <cell r="I123" t="str">
            <v>จ.พระนครศรีอยุธยา</v>
          </cell>
          <cell r="J123" t="str">
            <v>10</v>
          </cell>
          <cell r="K123" t="str">
            <v xml:space="preserve"> อ.ลาดบัวหลวง</v>
          </cell>
          <cell r="L123" t="str">
            <v>01</v>
          </cell>
          <cell r="M123" t="str">
            <v xml:space="preserve"> 'ต.ลาดบัวหลวง'</v>
          </cell>
          <cell r="N123" t="str">
            <v>03</v>
          </cell>
          <cell r="O123" t="str">
            <v xml:space="preserve"> หมู่ 3</v>
          </cell>
          <cell r="P123" t="str">
            <v>01</v>
          </cell>
          <cell r="Q123" t="str">
            <v>เปิดดำเนินการ</v>
          </cell>
          <cell r="R123" t="str">
            <v xml:space="preserve">88/1 ม.3 </v>
          </cell>
          <cell r="S123" t="str">
            <v>13230</v>
          </cell>
          <cell r="T123" t="str">
            <v>035379094</v>
          </cell>
          <cell r="V123" t="str">
            <v>21</v>
          </cell>
          <cell r="W123" t="str">
            <v>2.1 ทุติยภูมิระดับต้น</v>
          </cell>
          <cell r="X123" t="str">
            <v>S</v>
          </cell>
          <cell r="Y123" t="str">
            <v xml:space="preserve">บริการ  </v>
          </cell>
          <cell r="AB123" t="str">
            <v>แก้ไขค่าพิกัด</v>
          </cell>
          <cell r="AH123" t="str">
            <v>10776</v>
          </cell>
        </row>
        <row r="124">
          <cell r="A124" t="str">
            <v>001119800</v>
          </cell>
          <cell r="B124" t="str">
            <v>โรงพยาบาลเวียงแก่น</v>
          </cell>
          <cell r="C124" t="str">
            <v>21002</v>
          </cell>
          <cell r="D124" t="str">
            <v>กระทรวงสาธารณสุข สำนักงานปลัดกระทรวงสาธารณสุข</v>
          </cell>
          <cell r="E124" t="str">
            <v>07</v>
          </cell>
          <cell r="F124" t="str">
            <v>โรงพยาบาลชุมชน</v>
          </cell>
          <cell r="G124" t="str">
            <v>30</v>
          </cell>
          <cell r="H124" t="str">
            <v>57</v>
          </cell>
          <cell r="I124" t="str">
            <v>จ.เชียงราย</v>
          </cell>
          <cell r="J124" t="str">
            <v>13</v>
          </cell>
          <cell r="K124" t="str">
            <v xml:space="preserve"> อ.เวียงแก่น</v>
          </cell>
          <cell r="L124" t="str">
            <v>01</v>
          </cell>
          <cell r="M124" t="str">
            <v xml:space="preserve"> 'ต.ม่วงยาย'</v>
          </cell>
          <cell r="N124" t="str">
            <v>06</v>
          </cell>
          <cell r="O124" t="str">
            <v xml:space="preserve"> หมู่ 6</v>
          </cell>
          <cell r="P124" t="str">
            <v>01</v>
          </cell>
          <cell r="Q124" t="str">
            <v>เปิดดำเนินการ</v>
          </cell>
          <cell r="R124" t="str">
            <v>115 บ้านไทยสามัคคี</v>
          </cell>
          <cell r="S124" t="str">
            <v>57310</v>
          </cell>
          <cell r="T124" t="str">
            <v>053-608146</v>
          </cell>
          <cell r="U124" t="str">
            <v>053-608154</v>
          </cell>
          <cell r="V124" t="str">
            <v>21</v>
          </cell>
          <cell r="W124" t="str">
            <v>2.1 ทุติยภูมิระดับต้น</v>
          </cell>
          <cell r="X124" t="str">
            <v>S</v>
          </cell>
          <cell r="Y124" t="str">
            <v xml:space="preserve">บริการ  </v>
          </cell>
          <cell r="AB124" t="str">
            <v>แก้ไขที่ตั้ง</v>
          </cell>
          <cell r="AH124" t="str">
            <v>11198</v>
          </cell>
        </row>
        <row r="125">
          <cell r="A125" t="str">
            <v>001090200</v>
          </cell>
          <cell r="B125" t="str">
            <v>โรงพยาบาลพุทไธสง</v>
          </cell>
          <cell r="C125" t="str">
            <v>21002</v>
          </cell>
          <cell r="D125" t="str">
            <v>กระทรวงสาธารณสุข สำนักงานปลัดกระทรวงสาธารณสุข</v>
          </cell>
          <cell r="E125" t="str">
            <v>07</v>
          </cell>
          <cell r="F125" t="str">
            <v>โรงพยาบาลชุมชน</v>
          </cell>
          <cell r="G125" t="str">
            <v>60</v>
          </cell>
          <cell r="H125" t="str">
            <v>31</v>
          </cell>
          <cell r="I125" t="str">
            <v>จ.บุรีรัมย์</v>
          </cell>
          <cell r="J125" t="str">
            <v>09</v>
          </cell>
          <cell r="K125" t="str">
            <v xml:space="preserve"> อ.พุทไธสง</v>
          </cell>
          <cell r="L125" t="str">
            <v>02</v>
          </cell>
          <cell r="M125" t="str">
            <v xml:space="preserve"> 'ต.มะเฟือง'</v>
          </cell>
          <cell r="N125" t="str">
            <v>03</v>
          </cell>
          <cell r="O125" t="str">
            <v xml:space="preserve"> หมู่ 3</v>
          </cell>
          <cell r="P125" t="str">
            <v>01</v>
          </cell>
          <cell r="Q125" t="str">
            <v>เปิดดำเนินการ</v>
          </cell>
          <cell r="R125" t="str">
            <v xml:space="preserve">240 </v>
          </cell>
          <cell r="V125" t="str">
            <v>22</v>
          </cell>
          <cell r="W125" t="str">
            <v>2.2 ทุติยภูมิระดับกลาง</v>
          </cell>
          <cell r="AB125" t="str">
            <v>แก้ไขหมู่</v>
          </cell>
          <cell r="AH125" t="str">
            <v>10902</v>
          </cell>
        </row>
        <row r="126">
          <cell r="A126" t="str">
            <v>001071400</v>
          </cell>
          <cell r="B126" t="str">
            <v>โรงพยาบาลลำพูน</v>
          </cell>
          <cell r="C126" t="str">
            <v>21002</v>
          </cell>
          <cell r="D126" t="str">
            <v>กระทรวงสาธารณสุข สำนักงานปลัดกระทรวงสาธารณสุข</v>
          </cell>
          <cell r="E126" t="str">
            <v>06</v>
          </cell>
          <cell r="F126" t="str">
            <v>โรงพยาบาลทั่วไป</v>
          </cell>
          <cell r="G126" t="str">
            <v>411</v>
          </cell>
          <cell r="H126" t="str">
            <v>51</v>
          </cell>
          <cell r="I126" t="str">
            <v>จ.ลำพูน</v>
          </cell>
          <cell r="J126" t="str">
            <v>01</v>
          </cell>
          <cell r="K126" t="str">
            <v xml:space="preserve"> อ.เมืองลำพูน</v>
          </cell>
          <cell r="L126" t="str">
            <v>07</v>
          </cell>
          <cell r="M126" t="str">
            <v xml:space="preserve"> 'ต.ต้นธง'</v>
          </cell>
          <cell r="N126" t="str">
            <v>11</v>
          </cell>
          <cell r="O126" t="str">
            <v xml:space="preserve"> หมู่ 11</v>
          </cell>
          <cell r="P126" t="str">
            <v>01</v>
          </cell>
          <cell r="Q126" t="str">
            <v>เปิดดำเนินการ</v>
          </cell>
          <cell r="R126" t="str">
            <v xml:space="preserve">177 </v>
          </cell>
          <cell r="S126" t="str">
            <v>51000</v>
          </cell>
          <cell r="T126" t="str">
            <v>053563635-9</v>
          </cell>
          <cell r="V126" t="str">
            <v>31</v>
          </cell>
          <cell r="W126" t="str">
            <v>3.1 ตติยภูมิ</v>
          </cell>
          <cell r="X126" t="str">
            <v>S</v>
          </cell>
          <cell r="Y126" t="str">
            <v xml:space="preserve">บริการ  </v>
          </cell>
          <cell r="Z126" t="str">
            <v>04</v>
          </cell>
          <cell r="AA126" t="str">
            <v>แก้ไข/เปลี่ยนแปลงที่ตั้ง</v>
          </cell>
          <cell r="AB126" t="str">
            <v>แก้ไขจำนวนเตียงจาก  433  เป็น411เตียง</v>
          </cell>
          <cell r="AC126" t="str">
            <v>แจ้งแก้ไขที่อยู่ ม.01 เป็น ม.11 ต.เวียงยอง เป็น ต.ต้นธง แจ้งทางโทรศัพท์ จากสสจ. วันที่ 24 ตค.56'</v>
          </cell>
          <cell r="AH126" t="str">
            <v>10714</v>
          </cell>
        </row>
        <row r="127">
          <cell r="A127" t="str">
            <v>001096800</v>
          </cell>
          <cell r="B127" t="str">
            <v>โรงพยาบาลค้อวัง</v>
          </cell>
          <cell r="C127" t="str">
            <v>21002</v>
          </cell>
          <cell r="D127" t="str">
            <v>กระทรวงสาธารณสุข สำนักงานปลัดกระทรวงสาธารณสุข</v>
          </cell>
          <cell r="E127" t="str">
            <v>07</v>
          </cell>
          <cell r="F127" t="str">
            <v>โรงพยาบาลชุมชน</v>
          </cell>
          <cell r="G127" t="str">
            <v>30</v>
          </cell>
          <cell r="H127" t="str">
            <v>35</v>
          </cell>
          <cell r="I127" t="str">
            <v>จ.ยโสธร</v>
          </cell>
          <cell r="J127" t="str">
            <v>07</v>
          </cell>
          <cell r="K127" t="str">
            <v xml:space="preserve"> อ.ค้อวัง</v>
          </cell>
          <cell r="L127" t="str">
            <v>04</v>
          </cell>
          <cell r="M127" t="str">
            <v xml:space="preserve"> 'ต.ค้อวัง'</v>
          </cell>
          <cell r="N127" t="str">
            <v>01</v>
          </cell>
          <cell r="O127" t="str">
            <v xml:space="preserve"> หมู่ 1</v>
          </cell>
          <cell r="P127" t="str">
            <v>01</v>
          </cell>
          <cell r="Q127" t="str">
            <v>เปิดดำเนินการ</v>
          </cell>
          <cell r="R127" t="str">
            <v xml:space="preserve">ม.1  ถ.พลไว- ยางชุมน้อย  </v>
          </cell>
          <cell r="S127" t="str">
            <v>35140</v>
          </cell>
          <cell r="V127" t="str">
            <v>21</v>
          </cell>
          <cell r="W127" t="str">
            <v>2.1 ทุติยภูมิระดับต้น</v>
          </cell>
          <cell r="AB127" t="str">
            <v>แก้ไขที่ตั้ง  อ.กุดชุม เป็น  อ.ค้อวัง และ ต.ค้อวัง</v>
          </cell>
          <cell r="AH127" t="str">
            <v>10968</v>
          </cell>
        </row>
        <row r="128">
          <cell r="A128" t="str">
            <v>001089700</v>
          </cell>
          <cell r="B128" t="str">
            <v>โรงพยาบาลนางรอง</v>
          </cell>
          <cell r="C128" t="str">
            <v>21002</v>
          </cell>
          <cell r="D128" t="str">
            <v>กระทรวงสาธารณสุข สำนักงานปลัดกระทรวงสาธารณสุข</v>
          </cell>
          <cell r="E128" t="str">
            <v>07</v>
          </cell>
          <cell r="F128" t="str">
            <v>โรงพยาบาลชุมชน</v>
          </cell>
          <cell r="G128" t="str">
            <v>371</v>
          </cell>
          <cell r="H128" t="str">
            <v>31</v>
          </cell>
          <cell r="I128" t="str">
            <v>จ.บุรีรัมย์</v>
          </cell>
          <cell r="J128" t="str">
            <v>04</v>
          </cell>
          <cell r="K128" t="str">
            <v xml:space="preserve"> อ.นางรอง</v>
          </cell>
          <cell r="L128" t="str">
            <v>01</v>
          </cell>
          <cell r="M128" t="str">
            <v xml:space="preserve"> 'ต.นางรอง'</v>
          </cell>
          <cell r="N128" t="str">
            <v>25</v>
          </cell>
          <cell r="O128" t="str">
            <v xml:space="preserve"> หมู่ 25</v>
          </cell>
          <cell r="P128" t="str">
            <v>01</v>
          </cell>
          <cell r="Q128" t="str">
            <v>เปิดดำเนินการ</v>
          </cell>
          <cell r="R128" t="str">
            <v xml:space="preserve">692 ถ.โชคชัย-เดชอุดม </v>
          </cell>
          <cell r="V128" t="str">
            <v>23</v>
          </cell>
          <cell r="W128" t="str">
            <v>2.3 ทุติยภูมิระดับสูง</v>
          </cell>
          <cell r="X128" t="str">
            <v>S</v>
          </cell>
          <cell r="Y128" t="str">
            <v xml:space="preserve">บริการ  </v>
          </cell>
          <cell r="Z128" t="str">
            <v>06</v>
          </cell>
          <cell r="AA128" t="str">
            <v>แก้ไข/เปลี่ยนแปลงจำนวนเตียง</v>
          </cell>
          <cell r="AB128" t="str">
            <v>แก้ไขจำนวนเตียงจาก  269 เตียง เป็น 371</v>
          </cell>
          <cell r="AH128" t="str">
            <v>10897</v>
          </cell>
        </row>
        <row r="129">
          <cell r="A129" t="str">
            <v>001075000</v>
          </cell>
          <cell r="B129" t="str">
            <v>โรงพยาบาลนราธิวาสราชนครินทร์</v>
          </cell>
          <cell r="C129" t="str">
            <v>21002</v>
          </cell>
          <cell r="D129" t="str">
            <v>กระทรวงสาธารณสุข สำนักงานปลัดกระทรวงสาธารณสุข</v>
          </cell>
          <cell r="E129" t="str">
            <v>06</v>
          </cell>
          <cell r="F129" t="str">
            <v>โรงพยาบาลทั่วไป</v>
          </cell>
          <cell r="G129" t="str">
            <v>360</v>
          </cell>
          <cell r="H129" t="str">
            <v>96</v>
          </cell>
          <cell r="I129" t="str">
            <v>จ.นราธิวาส</v>
          </cell>
          <cell r="J129" t="str">
            <v>01</v>
          </cell>
          <cell r="K129" t="str">
            <v xml:space="preserve"> อ.เมืองนราธิวาส</v>
          </cell>
          <cell r="L129" t="str">
            <v>01</v>
          </cell>
          <cell r="M129" t="str">
            <v xml:space="preserve"> 'ต.บางนาค'</v>
          </cell>
          <cell r="N129" t="str">
            <v>00</v>
          </cell>
          <cell r="O129" t="str">
            <v xml:space="preserve"> หมู่ 0</v>
          </cell>
          <cell r="P129" t="str">
            <v>01</v>
          </cell>
          <cell r="Q129" t="str">
            <v>เปิดดำเนินการ</v>
          </cell>
          <cell r="R129" t="str">
            <v xml:space="preserve">80 ถ.ระแงะมรรคา </v>
          </cell>
          <cell r="V129" t="str">
            <v>31</v>
          </cell>
          <cell r="W129" t="str">
            <v>3.1 ตติยภูมิ</v>
          </cell>
          <cell r="Z129" t="str">
            <v>04</v>
          </cell>
          <cell r="AA129" t="str">
            <v>แก้ไข/เปลี่ยนแปลงที่ตั้ง</v>
          </cell>
          <cell r="AB129" t="str">
            <v>เพิ่มเตียงจาก 262 เป็น 360</v>
          </cell>
          <cell r="AH129" t="str">
            <v>10750</v>
          </cell>
        </row>
        <row r="130">
          <cell r="A130" t="str">
            <v>001102100</v>
          </cell>
          <cell r="B130" t="str">
            <v>โรงพยาบาลศรีธาตุ</v>
          </cell>
          <cell r="C130" t="str">
            <v>21002</v>
          </cell>
          <cell r="D130" t="str">
            <v>กระทรวงสาธารณสุข สำนักงานปลัดกระทรวงสาธารณสุข</v>
          </cell>
          <cell r="E130" t="str">
            <v>07</v>
          </cell>
          <cell r="F130" t="str">
            <v>โรงพยาบาลชุมชน</v>
          </cell>
          <cell r="G130" t="str">
            <v>30</v>
          </cell>
          <cell r="H130" t="str">
            <v>41</v>
          </cell>
          <cell r="I130" t="str">
            <v>จ.อุดรธานี</v>
          </cell>
          <cell r="J130" t="str">
            <v>09</v>
          </cell>
          <cell r="K130" t="str">
            <v xml:space="preserve"> อ.ศรีธาตุ</v>
          </cell>
          <cell r="L130" t="str">
            <v>02</v>
          </cell>
          <cell r="M130" t="str">
            <v xml:space="preserve"> 'ต.จำปี'</v>
          </cell>
          <cell r="N130" t="str">
            <v>08</v>
          </cell>
          <cell r="O130" t="str">
            <v xml:space="preserve"> หมู่ 8</v>
          </cell>
          <cell r="P130" t="str">
            <v>01</v>
          </cell>
          <cell r="Q130" t="str">
            <v>เปิดดำเนินการ</v>
          </cell>
          <cell r="R130" t="str">
            <v xml:space="preserve">252  ถ.สมศิริ </v>
          </cell>
          <cell r="S130" t="str">
            <v>41230</v>
          </cell>
          <cell r="V130" t="str">
            <v>22</v>
          </cell>
          <cell r="W130" t="str">
            <v>2.2 ทุติยภูมิระดับกลาง</v>
          </cell>
          <cell r="Z130" t="str">
            <v>09</v>
          </cell>
          <cell r="AA130" t="str">
            <v>อื่นๆ</v>
          </cell>
          <cell r="AB130" t="str">
            <v>แก้ไขที่ตั้งตำบลจาก ต.ศรีธาตุ เป็น ต.จำปี</v>
          </cell>
          <cell r="AH130" t="str">
            <v>11021</v>
          </cell>
        </row>
        <row r="131">
          <cell r="A131" t="str">
            <v>001076900</v>
          </cell>
          <cell r="B131" t="str">
            <v>โรงพยาบาลสมเด็จพระสังฆราช(นครหลวง)</v>
          </cell>
          <cell r="C131" t="str">
            <v>21002</v>
          </cell>
          <cell r="D131" t="str">
            <v>กระทรวงสาธารณสุข สำนักงานปลัดกระทรวงสาธารณสุข</v>
          </cell>
          <cell r="E131" t="str">
            <v>07</v>
          </cell>
          <cell r="F131" t="str">
            <v>โรงพยาบาลชุมชน</v>
          </cell>
          <cell r="G131" t="str">
            <v>60</v>
          </cell>
          <cell r="H131" t="str">
            <v>14</v>
          </cell>
          <cell r="I131" t="str">
            <v>จ.พระนครศรีอยุธยา</v>
          </cell>
          <cell r="J131" t="str">
            <v>03</v>
          </cell>
          <cell r="K131" t="str">
            <v xml:space="preserve"> อ.นครหลวง</v>
          </cell>
          <cell r="L131" t="str">
            <v>01</v>
          </cell>
          <cell r="M131" t="str">
            <v xml:space="preserve"> 'ต.นครหลวง'</v>
          </cell>
          <cell r="N131" t="str">
            <v>02</v>
          </cell>
          <cell r="O131" t="str">
            <v xml:space="preserve"> หมู่ 2</v>
          </cell>
          <cell r="P131" t="str">
            <v>01</v>
          </cell>
          <cell r="Q131" t="str">
            <v>เปิดดำเนินการ</v>
          </cell>
          <cell r="R131" t="str">
            <v xml:space="preserve">200 ม.2 ถ.สายเอเซีย </v>
          </cell>
          <cell r="V131" t="str">
            <v>21</v>
          </cell>
          <cell r="W131" t="str">
            <v>2.1 ทุติยภูมิระดับต้น</v>
          </cell>
          <cell r="AH131" t="str">
            <v>10769</v>
          </cell>
        </row>
        <row r="132">
          <cell r="A132" t="str">
            <v>001069400</v>
          </cell>
          <cell r="B132" t="str">
            <v>โรงพยาบาลชัยนาทนเรนทร</v>
          </cell>
          <cell r="C132" t="str">
            <v>21002</v>
          </cell>
          <cell r="D132" t="str">
            <v>กระทรวงสาธารณสุข สำนักงานปลัดกระทรวงสาธารณสุข</v>
          </cell>
          <cell r="E132" t="str">
            <v>06</v>
          </cell>
          <cell r="F132" t="str">
            <v>โรงพยาบาลทั่วไป</v>
          </cell>
          <cell r="G132" t="str">
            <v>367</v>
          </cell>
          <cell r="H132" t="str">
            <v>18</v>
          </cell>
          <cell r="I132" t="str">
            <v>จ.ชัยนาท</v>
          </cell>
          <cell r="J132" t="str">
            <v>01</v>
          </cell>
          <cell r="K132" t="str">
            <v xml:space="preserve"> อ.เมืองชัยนาท</v>
          </cell>
          <cell r="L132" t="str">
            <v>01</v>
          </cell>
          <cell r="M132" t="str">
            <v xml:space="preserve"> 'ต.ในเมือง'</v>
          </cell>
          <cell r="N132" t="str">
            <v>05</v>
          </cell>
          <cell r="O132" t="str">
            <v xml:space="preserve"> หมู่ 5</v>
          </cell>
          <cell r="P132" t="str">
            <v>01</v>
          </cell>
          <cell r="Q132" t="str">
            <v>เปิดดำเนินการ</v>
          </cell>
          <cell r="R132" t="str">
            <v xml:space="preserve">199 </v>
          </cell>
          <cell r="S132" t="str">
            <v>17000</v>
          </cell>
          <cell r="T132" t="str">
            <v>05641 2032</v>
          </cell>
          <cell r="U132" t="str">
            <v>056411071</v>
          </cell>
          <cell r="V132" t="str">
            <v>23</v>
          </cell>
          <cell r="W132" t="str">
            <v>2.3 ทุติยภูมิระดับสูง</v>
          </cell>
          <cell r="X132" t="str">
            <v>S</v>
          </cell>
          <cell r="Y132" t="str">
            <v xml:space="preserve">บริการ  </v>
          </cell>
          <cell r="Z132" t="str">
            <v>02</v>
          </cell>
          <cell r="AA132" t="str">
            <v>แก้ไขชื่อ</v>
          </cell>
          <cell r="AB132" t="str">
            <v>แก้ไขชื่อจากรพ.ชัยนาท เป็นรพ.ชัยนาทนเรนทร ตามหนังสือที่ชน.0027/6825 ถึงปลัดกระทรวงสาธารณสุข</v>
          </cell>
          <cell r="AH132" t="str">
            <v>10694</v>
          </cell>
        </row>
        <row r="133">
          <cell r="A133" t="str">
            <v>001381600</v>
          </cell>
          <cell r="B133" t="str">
            <v>โรงพยาบาลเกาะช้าง</v>
          </cell>
          <cell r="C133" t="str">
            <v>21002</v>
          </cell>
          <cell r="D133" t="str">
            <v>กระทรวงสาธารณสุข สำนักงานปลัดกระทรวงสาธารณสุข</v>
          </cell>
          <cell r="E133" t="str">
            <v>07</v>
          </cell>
          <cell r="F133" t="str">
            <v>โรงพยาบาลชุมชน</v>
          </cell>
          <cell r="G133" t="str">
            <v>24</v>
          </cell>
          <cell r="H133" t="str">
            <v>23</v>
          </cell>
          <cell r="I133" t="str">
            <v>จ.ตราด</v>
          </cell>
          <cell r="J133" t="str">
            <v>07</v>
          </cell>
          <cell r="K133" t="str">
            <v xml:space="preserve"> อ.เกาะช้าง</v>
          </cell>
          <cell r="L133" t="str">
            <v>01</v>
          </cell>
          <cell r="M133" t="str">
            <v xml:space="preserve"> 'ต.เกาะช้าง'</v>
          </cell>
          <cell r="N133" t="str">
            <v>02</v>
          </cell>
          <cell r="O133" t="str">
            <v xml:space="preserve"> หมู่ 2</v>
          </cell>
          <cell r="P133" t="str">
            <v>01</v>
          </cell>
          <cell r="Q133" t="str">
            <v>เปิดดำเนินการ</v>
          </cell>
          <cell r="R133" t="str">
            <v xml:space="preserve">21/1 </v>
          </cell>
          <cell r="S133" t="str">
            <v>23170</v>
          </cell>
          <cell r="T133" t="str">
            <v>039-586160</v>
          </cell>
          <cell r="U133" t="str">
            <v>039-586160</v>
          </cell>
          <cell r="V133" t="str">
            <v>21</v>
          </cell>
          <cell r="W133" t="str">
            <v>2.1 ทุติยภูมิระดับต้น</v>
          </cell>
          <cell r="X133" t="str">
            <v>S</v>
          </cell>
          <cell r="Y133" t="str">
            <v xml:space="preserve">บริการ  </v>
          </cell>
          <cell r="AH133" t="str">
            <v>13816</v>
          </cell>
        </row>
        <row r="134">
          <cell r="A134" t="str">
            <v>001125900</v>
          </cell>
          <cell r="B134" t="str">
            <v>โรงพยาบาลโพธิ์ประทับช้าง</v>
          </cell>
          <cell r="C134" t="str">
            <v>21002</v>
          </cell>
          <cell r="D134" t="str">
            <v>กระทรวงสาธารณสุข สำนักงานปลัดกระทรวงสาธารณสุข</v>
          </cell>
          <cell r="E134" t="str">
            <v>07</v>
          </cell>
          <cell r="F134" t="str">
            <v>โรงพยาบาลชุมชน</v>
          </cell>
          <cell r="G134" t="str">
            <v>30</v>
          </cell>
          <cell r="H134" t="str">
            <v>66</v>
          </cell>
          <cell r="I134" t="str">
            <v>จ.พิจิตร</v>
          </cell>
          <cell r="J134" t="str">
            <v>03</v>
          </cell>
          <cell r="K134" t="str">
            <v xml:space="preserve"> อ.โพธิ์ประทับช้าง</v>
          </cell>
          <cell r="L134" t="str">
            <v>01</v>
          </cell>
          <cell r="M134" t="str">
            <v xml:space="preserve"> 'ต.โพธิ์ประทับช้าง'</v>
          </cell>
          <cell r="N134" t="str">
            <v>02</v>
          </cell>
          <cell r="O134" t="str">
            <v xml:space="preserve"> หมู่ 2</v>
          </cell>
          <cell r="P134" t="str">
            <v>01</v>
          </cell>
          <cell r="Q134" t="str">
            <v>เปิดดำเนินการ</v>
          </cell>
          <cell r="R134" t="str">
            <v xml:space="preserve">128 ม.2 ถ.โพธิ์ประทับช้าง-ไผ่ท่าโพ </v>
          </cell>
          <cell r="S134" t="str">
            <v>66190</v>
          </cell>
          <cell r="V134" t="str">
            <v>21</v>
          </cell>
          <cell r="W134" t="str">
            <v>2.1 ทุติยภูมิระดับต้น</v>
          </cell>
          <cell r="AH134" t="str">
            <v>11259</v>
          </cell>
        </row>
        <row r="135">
          <cell r="A135" t="str">
            <v>001073400</v>
          </cell>
          <cell r="B135" t="str">
            <v>โรงพยาบาลสมุทรสาคร</v>
          </cell>
          <cell r="C135" t="str">
            <v>21002</v>
          </cell>
          <cell r="D135" t="str">
            <v>กระทรวงสาธารณสุข สำนักงานปลัดกระทรวงสาธารณสุข</v>
          </cell>
          <cell r="E135" t="str">
            <v>06</v>
          </cell>
          <cell r="F135" t="str">
            <v>โรงพยาบาลทั่วไป</v>
          </cell>
          <cell r="G135" t="str">
            <v>500</v>
          </cell>
          <cell r="H135" t="str">
            <v>74</v>
          </cell>
          <cell r="I135" t="str">
            <v>จ.สมุทรสาคร</v>
          </cell>
          <cell r="J135" t="str">
            <v>01</v>
          </cell>
          <cell r="K135" t="str">
            <v xml:space="preserve"> อ.เมืองสมุทรสาคร</v>
          </cell>
          <cell r="L135" t="str">
            <v>01</v>
          </cell>
          <cell r="M135" t="str">
            <v xml:space="preserve"> 'ต.มหาชัย'</v>
          </cell>
          <cell r="N135" t="str">
            <v>00</v>
          </cell>
          <cell r="O135" t="str">
            <v xml:space="preserve"> หมู่ 0</v>
          </cell>
          <cell r="P135" t="str">
            <v>01</v>
          </cell>
          <cell r="Q135" t="str">
            <v>เปิดดำเนินการ</v>
          </cell>
          <cell r="R135" t="str">
            <v xml:space="preserve">1500  ถ.เอกชัย </v>
          </cell>
          <cell r="S135" t="str">
            <v>74000</v>
          </cell>
          <cell r="T135" t="str">
            <v>034427099*2202</v>
          </cell>
          <cell r="V135" t="str">
            <v>31</v>
          </cell>
          <cell r="W135" t="str">
            <v>3.1 ตติยภูมิ</v>
          </cell>
          <cell r="X135" t="str">
            <v>S</v>
          </cell>
          <cell r="Y135" t="str">
            <v xml:space="preserve">บริการ  </v>
          </cell>
          <cell r="AH135" t="str">
            <v>10734</v>
          </cell>
        </row>
        <row r="136">
          <cell r="A136" t="str">
            <v>001129800</v>
          </cell>
          <cell r="B136" t="str">
            <v>โรงพยาบาลนครชัยศรี</v>
          </cell>
          <cell r="C136" t="str">
            <v>21002</v>
          </cell>
          <cell r="D136" t="str">
            <v>กระทรวงสาธารณสุข สำนักงานปลัดกระทรวงสาธารณสุข</v>
          </cell>
          <cell r="E136" t="str">
            <v>07</v>
          </cell>
          <cell r="F136" t="str">
            <v>โรงพยาบาลชุมชน</v>
          </cell>
          <cell r="G136" t="str">
            <v>30</v>
          </cell>
          <cell r="H136" t="str">
            <v>73</v>
          </cell>
          <cell r="I136" t="str">
            <v>จ.นครปฐม</v>
          </cell>
          <cell r="J136" t="str">
            <v>03</v>
          </cell>
          <cell r="K136" t="str">
            <v xml:space="preserve"> อ.นครชัยศรี</v>
          </cell>
          <cell r="L136" t="str">
            <v>01</v>
          </cell>
          <cell r="M136" t="str">
            <v xml:space="preserve"> 'ต.นครชัยศรี'</v>
          </cell>
          <cell r="N136" t="str">
            <v>03</v>
          </cell>
          <cell r="O136" t="str">
            <v xml:space="preserve"> หมู่ 3</v>
          </cell>
          <cell r="P136" t="str">
            <v>01</v>
          </cell>
          <cell r="Q136" t="str">
            <v>เปิดดำเนินการ</v>
          </cell>
          <cell r="R136" t="str">
            <v xml:space="preserve">5 ม.3 </v>
          </cell>
          <cell r="V136" t="str">
            <v>21</v>
          </cell>
          <cell r="W136" t="str">
            <v>2.1 ทุติยภูมิระดับต้น</v>
          </cell>
          <cell r="AH136" t="str">
            <v>11298</v>
          </cell>
        </row>
        <row r="137">
          <cell r="A137" t="str">
            <v>001132100</v>
          </cell>
          <cell r="B137" t="str">
            <v>โรงพยาบาลสามร้อยยอด</v>
          </cell>
          <cell r="C137" t="str">
            <v>21002</v>
          </cell>
          <cell r="D137" t="str">
            <v>กระทรวงสาธารณสุข สำนักงานปลัดกระทรวงสาธารณสุข</v>
          </cell>
          <cell r="E137" t="str">
            <v>07</v>
          </cell>
          <cell r="F137" t="str">
            <v>โรงพยาบาลชุมชน</v>
          </cell>
          <cell r="G137" t="str">
            <v>60</v>
          </cell>
          <cell r="H137" t="str">
            <v>77</v>
          </cell>
          <cell r="I137" t="str">
            <v>จ.ประจวบคีรีขันธ์</v>
          </cell>
          <cell r="J137" t="str">
            <v>08</v>
          </cell>
          <cell r="K137" t="str">
            <v xml:space="preserve"> อ.สามร้อยยอด</v>
          </cell>
          <cell r="L137" t="str">
            <v>05</v>
          </cell>
          <cell r="M137" t="str">
            <v xml:space="preserve"> 'ต.ไร่ใหม่'</v>
          </cell>
          <cell r="N137" t="str">
            <v>06</v>
          </cell>
          <cell r="O137" t="str">
            <v xml:space="preserve"> หมู่ 6</v>
          </cell>
          <cell r="P137" t="str">
            <v>01</v>
          </cell>
          <cell r="Q137" t="str">
            <v>เปิดดำเนินการ</v>
          </cell>
          <cell r="R137" t="str">
            <v xml:space="preserve">51 ม.6 ถ.เพชรเกษม </v>
          </cell>
          <cell r="V137" t="str">
            <v>21</v>
          </cell>
          <cell r="W137" t="str">
            <v>2.1 ทุติยภูมิระดับต้น</v>
          </cell>
          <cell r="AH137" t="str">
            <v>11321</v>
          </cell>
        </row>
        <row r="138">
          <cell r="A138" t="str">
            <v>001070800</v>
          </cell>
          <cell r="B138" t="str">
            <v>โรงพยาบาลร้อยเอ็ด</v>
          </cell>
          <cell r="C138" t="str">
            <v>21002</v>
          </cell>
          <cell r="D138" t="str">
            <v>กระทรวงสาธารณสุข สำนักงานปลัดกระทรวงสาธารณสุข</v>
          </cell>
          <cell r="E138" t="str">
            <v>06</v>
          </cell>
          <cell r="F138" t="str">
            <v>โรงพยาบาลทั่วไป</v>
          </cell>
          <cell r="G138" t="str">
            <v>549</v>
          </cell>
          <cell r="H138" t="str">
            <v>45</v>
          </cell>
          <cell r="I138" t="str">
            <v>จ.ร้อยเอ็ด</v>
          </cell>
          <cell r="J138" t="str">
            <v>01</v>
          </cell>
          <cell r="K138" t="str">
            <v xml:space="preserve"> อ.เมืองร้อยเอ็ด</v>
          </cell>
          <cell r="L138" t="str">
            <v>01</v>
          </cell>
          <cell r="M138" t="str">
            <v xml:space="preserve"> 'ต.ในเมือง'</v>
          </cell>
          <cell r="N138" t="str">
            <v>00</v>
          </cell>
          <cell r="O138" t="str">
            <v xml:space="preserve"> หมู่ 0</v>
          </cell>
          <cell r="P138" t="str">
            <v>01</v>
          </cell>
          <cell r="Q138" t="str">
            <v>เปิดดำเนินการ</v>
          </cell>
          <cell r="R138" t="str">
            <v xml:space="preserve">286 ถ.สุริยเดชบำรุง </v>
          </cell>
          <cell r="S138" t="str">
            <v>45000</v>
          </cell>
          <cell r="T138" t="str">
            <v>043518200</v>
          </cell>
          <cell r="V138" t="str">
            <v>31</v>
          </cell>
          <cell r="W138" t="str">
            <v>3.1 ตติยภูมิ</v>
          </cell>
          <cell r="AH138" t="str">
            <v>10708</v>
          </cell>
        </row>
        <row r="139">
          <cell r="A139" t="str">
            <v>001068500</v>
          </cell>
          <cell r="B139" t="str">
            <v>โรงพยาบาลสมุทรปราการ</v>
          </cell>
          <cell r="C139" t="str">
            <v>21002</v>
          </cell>
          <cell r="D139" t="str">
            <v>กระทรวงสาธารณสุข สำนักงานปลัดกระทรวงสาธารณสุข</v>
          </cell>
          <cell r="E139" t="str">
            <v>06</v>
          </cell>
          <cell r="F139" t="str">
            <v>โรงพยาบาลทั่วไป</v>
          </cell>
          <cell r="G139" t="str">
            <v>385</v>
          </cell>
          <cell r="H139" t="str">
            <v>11</v>
          </cell>
          <cell r="I139" t="str">
            <v>จ.สมุทรปราการ</v>
          </cell>
          <cell r="J139" t="str">
            <v>01</v>
          </cell>
          <cell r="K139" t="str">
            <v xml:space="preserve"> อ.เมืองสมุทรปราการ</v>
          </cell>
          <cell r="L139" t="str">
            <v>01</v>
          </cell>
          <cell r="M139" t="str">
            <v xml:space="preserve"> 'ต.ปากน้ำ'</v>
          </cell>
          <cell r="N139" t="str">
            <v>00</v>
          </cell>
          <cell r="O139" t="str">
            <v xml:space="preserve"> หมู่ 0</v>
          </cell>
          <cell r="P139" t="str">
            <v>01</v>
          </cell>
          <cell r="Q139" t="str">
            <v>เปิดดำเนินการ</v>
          </cell>
          <cell r="R139" t="str">
            <v xml:space="preserve">71 ถ.จักรกะพาด </v>
          </cell>
          <cell r="S139" t="str">
            <v>10270</v>
          </cell>
          <cell r="T139" t="str">
            <v>023870491</v>
          </cell>
          <cell r="V139" t="str">
            <v>31</v>
          </cell>
          <cell r="W139" t="str">
            <v>3.1 ตติยภูมิ</v>
          </cell>
          <cell r="AH139" t="str">
            <v>10685</v>
          </cell>
        </row>
        <row r="140">
          <cell r="A140" t="str">
            <v>001075300</v>
          </cell>
          <cell r="B140" t="str">
            <v>โรงพยาบาลบางพลี</v>
          </cell>
          <cell r="C140" t="str">
            <v>21002</v>
          </cell>
          <cell r="D140" t="str">
            <v>กระทรวงสาธารณสุข สำนักงานปลัดกระทรวงสาธารณสุข</v>
          </cell>
          <cell r="E140" t="str">
            <v>07</v>
          </cell>
          <cell r="F140" t="str">
            <v>โรงพยาบาลชุมชน</v>
          </cell>
          <cell r="G140" t="str">
            <v>60</v>
          </cell>
          <cell r="H140" t="str">
            <v>11</v>
          </cell>
          <cell r="I140" t="str">
            <v>จ.สมุทรปราการ</v>
          </cell>
          <cell r="J140" t="str">
            <v>03</v>
          </cell>
          <cell r="K140" t="str">
            <v xml:space="preserve"> อ.บางพลี</v>
          </cell>
          <cell r="L140" t="str">
            <v>01</v>
          </cell>
          <cell r="M140" t="str">
            <v xml:space="preserve"> 'ต.บางพลีใหญ่'</v>
          </cell>
          <cell r="N140" t="str">
            <v>08</v>
          </cell>
          <cell r="O140" t="str">
            <v xml:space="preserve"> หมู่ 8</v>
          </cell>
          <cell r="P140" t="str">
            <v>01</v>
          </cell>
          <cell r="Q140" t="str">
            <v>เปิดดำเนินการ</v>
          </cell>
          <cell r="R140" t="str">
            <v xml:space="preserve">88/1 ม.8 ถ.เทพารักษ์ </v>
          </cell>
          <cell r="S140" t="str">
            <v>10540</v>
          </cell>
          <cell r="T140" t="str">
            <v>023122833</v>
          </cell>
          <cell r="U140" t="str">
            <v>023122267</v>
          </cell>
          <cell r="V140" t="str">
            <v>22</v>
          </cell>
          <cell r="W140" t="str">
            <v>2.2 ทุติยภูมิระดับกลาง</v>
          </cell>
          <cell r="AH140" t="str">
            <v>10753</v>
          </cell>
        </row>
        <row r="141">
          <cell r="A141" t="str">
            <v>001076200</v>
          </cell>
          <cell r="B141" t="str">
            <v>โรงพยาบาลธัญบุรี</v>
          </cell>
          <cell r="C141" t="str">
            <v>21002</v>
          </cell>
          <cell r="D141" t="str">
            <v>กระทรวงสาธารณสุข สำนักงานปลัดกระทรวงสาธารณสุข</v>
          </cell>
          <cell r="E141" t="str">
            <v>07</v>
          </cell>
          <cell r="F141" t="str">
            <v>โรงพยาบาลชุมชน</v>
          </cell>
          <cell r="G141" t="str">
            <v>60</v>
          </cell>
          <cell r="H141" t="str">
            <v>13</v>
          </cell>
          <cell r="I141" t="str">
            <v>จ.ปทุมธานี</v>
          </cell>
          <cell r="J141" t="str">
            <v>03</v>
          </cell>
          <cell r="K141" t="str">
            <v xml:space="preserve"> อ.ธัญบุรี</v>
          </cell>
          <cell r="L141" t="str">
            <v>03</v>
          </cell>
          <cell r="M141" t="str">
            <v xml:space="preserve"> 'ต.รังสิต'</v>
          </cell>
          <cell r="N141" t="str">
            <v>02</v>
          </cell>
          <cell r="O141" t="str">
            <v xml:space="preserve"> หมู่ 2</v>
          </cell>
          <cell r="P141" t="str">
            <v>01</v>
          </cell>
          <cell r="Q141" t="str">
            <v>เปิดดำเนินการ</v>
          </cell>
          <cell r="S141" t="str">
            <v>12110</v>
          </cell>
          <cell r="T141" t="str">
            <v>0257726010</v>
          </cell>
          <cell r="U141" t="str">
            <v>025772600</v>
          </cell>
          <cell r="V141" t="str">
            <v>22</v>
          </cell>
          <cell r="W141" t="str">
            <v>2.2 ทุติยภูมิระดับกลาง</v>
          </cell>
          <cell r="AH141" t="str">
            <v>10762</v>
          </cell>
        </row>
        <row r="142">
          <cell r="A142" t="str">
            <v>002135600</v>
          </cell>
          <cell r="B142" t="str">
            <v>โรงพยาบาลสระใคร</v>
          </cell>
          <cell r="C142" t="str">
            <v>21002</v>
          </cell>
          <cell r="D142" t="str">
            <v>กระทรวงสาธารณสุข สำนักงานปลัดกระทรวงสาธารณสุข</v>
          </cell>
          <cell r="E142" t="str">
            <v>07</v>
          </cell>
          <cell r="F142" t="str">
            <v>โรงพยาบาลชุมชน</v>
          </cell>
          <cell r="G142" t="str">
            <v>10</v>
          </cell>
          <cell r="H142" t="str">
            <v>43</v>
          </cell>
          <cell r="I142" t="str">
            <v>จ.หนองคาย</v>
          </cell>
          <cell r="J142" t="str">
            <v>14</v>
          </cell>
          <cell r="K142" t="str">
            <v xml:space="preserve"> อ.สระใคร</v>
          </cell>
          <cell r="L142" t="str">
            <v>01</v>
          </cell>
          <cell r="M142" t="str">
            <v xml:space="preserve"> 'ต.สระใคร'</v>
          </cell>
          <cell r="N142" t="str">
            <v>03</v>
          </cell>
          <cell r="O142" t="str">
            <v xml:space="preserve"> หมู่ 3</v>
          </cell>
          <cell r="P142" t="str">
            <v>01</v>
          </cell>
          <cell r="Q142" t="str">
            <v>เปิดดำเนินการ</v>
          </cell>
          <cell r="R142" t="str">
            <v xml:space="preserve">232 </v>
          </cell>
          <cell r="S142" t="str">
            <v>43100</v>
          </cell>
          <cell r="T142" t="str">
            <v>042419191</v>
          </cell>
          <cell r="U142" t="str">
            <v>042419241</v>
          </cell>
          <cell r="V142" t="str">
            <v>21</v>
          </cell>
          <cell r="W142" t="str">
            <v>2.1 ทุติยภูมิระดับต้น</v>
          </cell>
          <cell r="X142" t="str">
            <v>S</v>
          </cell>
          <cell r="Y142" t="str">
            <v xml:space="preserve">บริการ  </v>
          </cell>
          <cell r="AH142" t="str">
            <v>21356</v>
          </cell>
        </row>
        <row r="143">
          <cell r="A143" t="str">
            <v>001076700</v>
          </cell>
          <cell r="B143" t="str">
            <v>โรงพยาบาลสามโคก</v>
          </cell>
          <cell r="C143" t="str">
            <v>21002</v>
          </cell>
          <cell r="D143" t="str">
            <v>กระทรวงสาธารณสุข สำนักงานปลัดกระทรวงสาธารณสุข</v>
          </cell>
          <cell r="E143" t="str">
            <v>07</v>
          </cell>
          <cell r="F143" t="str">
            <v>โรงพยาบาลชุมชน</v>
          </cell>
          <cell r="G143" t="str">
            <v>30</v>
          </cell>
          <cell r="H143" t="str">
            <v>13</v>
          </cell>
          <cell r="I143" t="str">
            <v>จ.ปทุมธานี</v>
          </cell>
          <cell r="J143" t="str">
            <v>07</v>
          </cell>
          <cell r="K143" t="str">
            <v xml:space="preserve"> อ.สามโคก</v>
          </cell>
          <cell r="L143" t="str">
            <v>07</v>
          </cell>
          <cell r="M143" t="str">
            <v xml:space="preserve"> 'ต.บ้านปทุม'</v>
          </cell>
          <cell r="N143" t="str">
            <v>06</v>
          </cell>
          <cell r="O143" t="str">
            <v xml:space="preserve"> หมู่ 6</v>
          </cell>
          <cell r="P143" t="str">
            <v>01</v>
          </cell>
          <cell r="Q143" t="str">
            <v>เปิดดำเนินการ</v>
          </cell>
          <cell r="S143" t="str">
            <v>12160</v>
          </cell>
          <cell r="T143" t="str">
            <v>029798962</v>
          </cell>
          <cell r="U143" t="str">
            <v>025818565</v>
          </cell>
          <cell r="V143" t="str">
            <v>22</v>
          </cell>
          <cell r="W143" t="str">
            <v>2.2 ทุติยภูมิระดับกลาง</v>
          </cell>
          <cell r="AH143" t="str">
            <v>10767</v>
          </cell>
        </row>
        <row r="144">
          <cell r="A144" t="str">
            <v>001068600</v>
          </cell>
          <cell r="B144" t="str">
            <v>โรงพยาบาลพระนั่งเกล้า</v>
          </cell>
          <cell r="C144" t="str">
            <v>21002</v>
          </cell>
          <cell r="D144" t="str">
            <v>กระทรวงสาธารณสุข สำนักงานปลัดกระทรวงสาธารณสุข</v>
          </cell>
          <cell r="E144" t="str">
            <v>06</v>
          </cell>
          <cell r="F144" t="str">
            <v>โรงพยาบาลทั่วไป</v>
          </cell>
          <cell r="G144" t="str">
            <v>446</v>
          </cell>
          <cell r="H144" t="str">
            <v>12</v>
          </cell>
          <cell r="I144" t="str">
            <v>จ.นนทบุรี</v>
          </cell>
          <cell r="J144" t="str">
            <v>01</v>
          </cell>
          <cell r="K144" t="str">
            <v xml:space="preserve"> อ.เมืองนนทบุรี</v>
          </cell>
          <cell r="L144" t="str">
            <v>04</v>
          </cell>
          <cell r="M144" t="str">
            <v xml:space="preserve"> 'ต.บางกระสอ'</v>
          </cell>
          <cell r="N144" t="str">
            <v>06</v>
          </cell>
          <cell r="O144" t="str">
            <v xml:space="preserve"> หมู่ 6</v>
          </cell>
          <cell r="P144" t="str">
            <v>01</v>
          </cell>
          <cell r="Q144" t="str">
            <v>เปิดดำเนินการ</v>
          </cell>
          <cell r="R144" t="str">
            <v>206 ถ.นนทบุรี 1</v>
          </cell>
          <cell r="S144" t="str">
            <v>11000</v>
          </cell>
          <cell r="T144" t="str">
            <v>025264567</v>
          </cell>
          <cell r="U144" t="str">
            <v>025265629</v>
          </cell>
          <cell r="V144" t="str">
            <v>23</v>
          </cell>
          <cell r="W144" t="str">
            <v>2.3 ทุติยภูมิระดับสูง</v>
          </cell>
          <cell r="X144" t="str">
            <v>S</v>
          </cell>
          <cell r="Y144" t="str">
            <v xml:space="preserve">บริการ  </v>
          </cell>
          <cell r="Z144" t="str">
            <v>04</v>
          </cell>
          <cell r="AA144" t="str">
            <v>แก้ไข/เปลี่ยนแปลงที่ตั้ง</v>
          </cell>
          <cell r="AB144" t="str">
            <v>แก้ไขจำนวนเตียง จาก 461 เป็น 446 ตั้งแต่วันที่ 5 สิงหาคม 2552</v>
          </cell>
          <cell r="AH144" t="str">
            <v>10686</v>
          </cell>
        </row>
        <row r="145">
          <cell r="A145" t="str">
            <v>001374700</v>
          </cell>
          <cell r="B145" t="str">
            <v>โรงพยาบาลราชสาส์น</v>
          </cell>
          <cell r="C145" t="str">
            <v>21002</v>
          </cell>
          <cell r="D145" t="str">
            <v>กระทรวงสาธารณสุข สำนักงานปลัดกระทรวงสาธารณสุข</v>
          </cell>
          <cell r="E145" t="str">
            <v>07</v>
          </cell>
          <cell r="F145" t="str">
            <v>โรงพยาบาลชุมชน</v>
          </cell>
          <cell r="G145" t="str">
            <v>30</v>
          </cell>
          <cell r="H145" t="str">
            <v>24</v>
          </cell>
          <cell r="I145" t="str">
            <v>จ.ฉะเชิงเทรา</v>
          </cell>
          <cell r="J145" t="str">
            <v>07</v>
          </cell>
          <cell r="K145" t="str">
            <v xml:space="preserve"> อ.ราชสาส์น</v>
          </cell>
          <cell r="L145" t="str">
            <v>03</v>
          </cell>
          <cell r="M145" t="str">
            <v xml:space="preserve"> 'ต.ดงน้อย'</v>
          </cell>
          <cell r="N145" t="str">
            <v>01</v>
          </cell>
          <cell r="O145" t="str">
            <v xml:space="preserve"> หมู่ 1</v>
          </cell>
          <cell r="P145" t="str">
            <v>01</v>
          </cell>
          <cell r="Q145" t="str">
            <v>เปิดดำเนินการ</v>
          </cell>
          <cell r="R145" t="str">
            <v xml:space="preserve">114 </v>
          </cell>
          <cell r="S145" t="str">
            <v>24120</v>
          </cell>
          <cell r="T145" t="str">
            <v>038-563069</v>
          </cell>
          <cell r="U145" t="str">
            <v>038-563069</v>
          </cell>
          <cell r="V145" t="str">
            <v>21</v>
          </cell>
          <cell r="W145" t="str">
            <v>2.1 ทุติยภูมิระดับต้น</v>
          </cell>
          <cell r="X145" t="str">
            <v>S</v>
          </cell>
          <cell r="Y145" t="str">
            <v xml:space="preserve">บริการ  </v>
          </cell>
          <cell r="AH145" t="str">
            <v>13747</v>
          </cell>
        </row>
        <row r="146">
          <cell r="A146" t="str">
            <v>001086400</v>
          </cell>
          <cell r="B146" t="str">
            <v>โรงพยาบาลบ้านนา</v>
          </cell>
          <cell r="C146" t="str">
            <v>21002</v>
          </cell>
          <cell r="D146" t="str">
            <v>กระทรวงสาธารณสุข สำนักงานปลัดกระทรวงสาธารณสุข</v>
          </cell>
          <cell r="E146" t="str">
            <v>07</v>
          </cell>
          <cell r="F146" t="str">
            <v>โรงพยาบาลชุมชน</v>
          </cell>
          <cell r="G146" t="str">
            <v>70</v>
          </cell>
          <cell r="H146" t="str">
            <v>26</v>
          </cell>
          <cell r="I146" t="str">
            <v>จ.นครนายก</v>
          </cell>
          <cell r="J146" t="str">
            <v>03</v>
          </cell>
          <cell r="K146" t="str">
            <v xml:space="preserve"> อ.บ้านนา</v>
          </cell>
          <cell r="L146" t="str">
            <v>07</v>
          </cell>
          <cell r="M146" t="str">
            <v xml:space="preserve"> 'ต.พิกุลออก'</v>
          </cell>
          <cell r="N146" t="str">
            <v>04</v>
          </cell>
          <cell r="O146" t="str">
            <v xml:space="preserve"> หมู่ 4</v>
          </cell>
          <cell r="P146" t="str">
            <v>01</v>
          </cell>
          <cell r="Q146" t="str">
            <v>เปิดดำเนินการ</v>
          </cell>
          <cell r="R146" t="str">
            <v xml:space="preserve">233 ม.4 </v>
          </cell>
          <cell r="S146" t="str">
            <v>26130</v>
          </cell>
          <cell r="V146" t="str">
            <v>22</v>
          </cell>
          <cell r="W146" t="str">
            <v>2.2 ทุติยภูมิระดับกลาง</v>
          </cell>
          <cell r="AH146" t="str">
            <v>10864</v>
          </cell>
        </row>
        <row r="147">
          <cell r="A147" t="str">
            <v>001078900</v>
          </cell>
          <cell r="B147" t="str">
            <v>โรงพยาบาลพัฒนานิคม</v>
          </cell>
          <cell r="C147" t="str">
            <v>21002</v>
          </cell>
          <cell r="D147" t="str">
            <v>กระทรวงสาธารณสุข สำนักงานปลัดกระทรวงสาธารณสุข</v>
          </cell>
          <cell r="E147" t="str">
            <v>07</v>
          </cell>
          <cell r="F147" t="str">
            <v>โรงพยาบาลชุมชน</v>
          </cell>
          <cell r="G147" t="str">
            <v>60</v>
          </cell>
          <cell r="H147" t="str">
            <v>16</v>
          </cell>
          <cell r="I147" t="str">
            <v>จ.ลพบุรี</v>
          </cell>
          <cell r="J147" t="str">
            <v>02</v>
          </cell>
          <cell r="K147" t="str">
            <v xml:space="preserve"> อ.พัฒนานิคม</v>
          </cell>
          <cell r="L147" t="str">
            <v>01</v>
          </cell>
          <cell r="M147" t="str">
            <v xml:space="preserve"> 'ต.พัฒนานิคม'</v>
          </cell>
          <cell r="N147" t="str">
            <v>06</v>
          </cell>
          <cell r="O147" t="str">
            <v xml:space="preserve"> หมู่ 6</v>
          </cell>
          <cell r="P147" t="str">
            <v>01</v>
          </cell>
          <cell r="Q147" t="str">
            <v>เปิดดำเนินการ</v>
          </cell>
          <cell r="R147" t="str">
            <v xml:space="preserve">1 </v>
          </cell>
          <cell r="S147" t="str">
            <v>15140</v>
          </cell>
          <cell r="T147" t="str">
            <v>036-491341</v>
          </cell>
          <cell r="U147" t="str">
            <v>036-491813</v>
          </cell>
          <cell r="V147" t="str">
            <v>21</v>
          </cell>
          <cell r="W147" t="str">
            <v>2.1 ทุติยภูมิระดับต้น</v>
          </cell>
          <cell r="X147" t="str">
            <v>S</v>
          </cell>
          <cell r="Y147" t="str">
            <v xml:space="preserve">บริการ  </v>
          </cell>
          <cell r="AH147" t="str">
            <v>10789</v>
          </cell>
        </row>
        <row r="148">
          <cell r="A148" t="str">
            <v>001081900</v>
          </cell>
          <cell r="B148" t="str">
            <v>โรงพยาบาลบางละมุง</v>
          </cell>
          <cell r="C148" t="str">
            <v>21002</v>
          </cell>
          <cell r="D148" t="str">
            <v>กระทรวงสาธารณสุข สำนักงานปลัดกระทรวงสาธารณสุข</v>
          </cell>
          <cell r="E148" t="str">
            <v>07</v>
          </cell>
          <cell r="F148" t="str">
            <v>โรงพยาบาลชุมชน</v>
          </cell>
          <cell r="G148" t="str">
            <v>120</v>
          </cell>
          <cell r="H148" t="str">
            <v>20</v>
          </cell>
          <cell r="I148" t="str">
            <v>จ.ชลบุรี</v>
          </cell>
          <cell r="J148" t="str">
            <v>04</v>
          </cell>
          <cell r="K148" t="str">
            <v xml:space="preserve"> อ.บางละมุง</v>
          </cell>
          <cell r="L148" t="str">
            <v>08</v>
          </cell>
          <cell r="M148" t="str">
            <v xml:space="preserve"> 'ต.นาเกลือ'</v>
          </cell>
          <cell r="N148" t="str">
            <v>05</v>
          </cell>
          <cell r="O148" t="str">
            <v xml:space="preserve"> หมู่ 5</v>
          </cell>
          <cell r="P148" t="str">
            <v>01</v>
          </cell>
          <cell r="Q148" t="str">
            <v>เปิดดำเนินการ</v>
          </cell>
          <cell r="R148" t="str">
            <v xml:space="preserve">   เลขที่ 6</v>
          </cell>
          <cell r="V148" t="str">
            <v>23</v>
          </cell>
          <cell r="W148" t="str">
            <v>2.3 ทุติยภูมิระดับสูง</v>
          </cell>
          <cell r="AH148" t="str">
            <v>10819</v>
          </cell>
        </row>
        <row r="149">
          <cell r="A149" t="str">
            <v>001080500</v>
          </cell>
          <cell r="B149" t="str">
            <v>โรงพยาบาลสรรคบุรี</v>
          </cell>
          <cell r="C149" t="str">
            <v>21002</v>
          </cell>
          <cell r="D149" t="str">
            <v>กระทรวงสาธารณสุข สำนักงานปลัดกระทรวงสาธารณสุข</v>
          </cell>
          <cell r="E149" t="str">
            <v>07</v>
          </cell>
          <cell r="F149" t="str">
            <v>โรงพยาบาลชุมชน</v>
          </cell>
          <cell r="G149" t="str">
            <v>36</v>
          </cell>
          <cell r="H149" t="str">
            <v>18</v>
          </cell>
          <cell r="I149" t="str">
            <v>จ.ชัยนาท</v>
          </cell>
          <cell r="J149" t="str">
            <v>05</v>
          </cell>
          <cell r="K149" t="str">
            <v xml:space="preserve"> อ.สรรคบุรี</v>
          </cell>
          <cell r="L149" t="str">
            <v>01</v>
          </cell>
          <cell r="M149" t="str">
            <v xml:space="preserve"> 'ต.แพรกศรีราชา'</v>
          </cell>
          <cell r="N149" t="str">
            <v>08</v>
          </cell>
          <cell r="O149" t="str">
            <v xml:space="preserve"> หมู่ 8</v>
          </cell>
          <cell r="P149" t="str">
            <v>01</v>
          </cell>
          <cell r="Q149" t="str">
            <v>เปิดดำเนินการ</v>
          </cell>
          <cell r="R149" t="str">
            <v xml:space="preserve">108 ม.8 ถ.ชัยนาท-สุพรรณบุรี </v>
          </cell>
          <cell r="V149" t="str">
            <v>21</v>
          </cell>
          <cell r="W149" t="str">
            <v>2.1 ทุติยภูมิระดับต้น</v>
          </cell>
          <cell r="AH149" t="str">
            <v>10805</v>
          </cell>
        </row>
        <row r="150">
          <cell r="A150" t="str">
            <v>001128900</v>
          </cell>
          <cell r="B150" t="str">
            <v>โรงพยาบาลเดิมบางนางบวช</v>
          </cell>
          <cell r="C150" t="str">
            <v>21002</v>
          </cell>
          <cell r="D150" t="str">
            <v>กระทรวงสาธารณสุข สำนักงานปลัดกระทรวงสาธารณสุข</v>
          </cell>
          <cell r="E150" t="str">
            <v>07</v>
          </cell>
          <cell r="F150" t="str">
            <v>โรงพยาบาลชุมชน</v>
          </cell>
          <cell r="G150" t="str">
            <v>112</v>
          </cell>
          <cell r="H150" t="str">
            <v>72</v>
          </cell>
          <cell r="I150" t="str">
            <v>จ.สุพรรณบุรี</v>
          </cell>
          <cell r="J150" t="str">
            <v>02</v>
          </cell>
          <cell r="K150" t="str">
            <v xml:space="preserve"> อ.เดิมบางนางบวช</v>
          </cell>
          <cell r="L150" t="str">
            <v>01</v>
          </cell>
          <cell r="M150" t="str">
            <v xml:space="preserve"> 'ต.เขาพระ'</v>
          </cell>
          <cell r="N150" t="str">
            <v>02</v>
          </cell>
          <cell r="O150" t="str">
            <v xml:space="preserve"> หมู่ 2</v>
          </cell>
          <cell r="P150" t="str">
            <v>01</v>
          </cell>
          <cell r="Q150" t="str">
            <v>เปิดดำเนินการ</v>
          </cell>
          <cell r="R150" t="str">
            <v xml:space="preserve">153 </v>
          </cell>
          <cell r="V150" t="str">
            <v>22</v>
          </cell>
          <cell r="W150" t="str">
            <v>2.2 ทุติยภูมิระดับกลาง</v>
          </cell>
          <cell r="AH150" t="str">
            <v>11289</v>
          </cell>
        </row>
        <row r="151">
          <cell r="A151" t="str">
            <v>001086300</v>
          </cell>
          <cell r="B151" t="str">
            <v>โรงพยาบาลปากพลี</v>
          </cell>
          <cell r="C151" t="str">
            <v>21002</v>
          </cell>
          <cell r="D151" t="str">
            <v>กระทรวงสาธารณสุข สำนักงานปลัดกระทรวงสาธารณสุข</v>
          </cell>
          <cell r="E151" t="str">
            <v>07</v>
          </cell>
          <cell r="F151" t="str">
            <v>โรงพยาบาลชุมชน</v>
          </cell>
          <cell r="G151" t="str">
            <v>10</v>
          </cell>
          <cell r="H151" t="str">
            <v>26</v>
          </cell>
          <cell r="I151" t="str">
            <v>จ.นครนายก</v>
          </cell>
          <cell r="J151" t="str">
            <v>02</v>
          </cell>
          <cell r="K151" t="str">
            <v xml:space="preserve"> อ.ปากพลี</v>
          </cell>
          <cell r="L151" t="str">
            <v>03</v>
          </cell>
          <cell r="M151" t="str">
            <v xml:space="preserve"> 'ต.ปากพลี'</v>
          </cell>
          <cell r="N151" t="str">
            <v>04</v>
          </cell>
          <cell r="O151" t="str">
            <v xml:space="preserve"> หมู่ 4</v>
          </cell>
          <cell r="P151" t="str">
            <v>01</v>
          </cell>
          <cell r="Q151" t="str">
            <v>เปิดดำเนินการ</v>
          </cell>
          <cell r="R151" t="str">
            <v xml:space="preserve">233 ม.4 </v>
          </cell>
          <cell r="V151" t="str">
            <v>21</v>
          </cell>
          <cell r="W151" t="str">
            <v>2.1 ทุติยภูมิระดับต้น</v>
          </cell>
          <cell r="AH151" t="str">
            <v>10863</v>
          </cell>
        </row>
        <row r="152">
          <cell r="A152" t="str">
            <v>001072800</v>
          </cell>
          <cell r="B152" t="str">
            <v>โรงพยาบาลดำเนินสะดวก</v>
          </cell>
          <cell r="C152" t="str">
            <v>21002</v>
          </cell>
          <cell r="D152" t="str">
            <v>กระทรวงสาธารณสุข สำนักงานปลัดกระทรวงสาธารณสุข</v>
          </cell>
          <cell r="E152" t="str">
            <v>06</v>
          </cell>
          <cell r="F152" t="str">
            <v>โรงพยาบาลทั่วไป</v>
          </cell>
          <cell r="G152" t="str">
            <v>420</v>
          </cell>
          <cell r="H152" t="str">
            <v>70</v>
          </cell>
          <cell r="I152" t="str">
            <v>จ.ราชบุรี</v>
          </cell>
          <cell r="J152" t="str">
            <v>04</v>
          </cell>
          <cell r="K152" t="str">
            <v xml:space="preserve"> อ.ดำเนินสะดวก</v>
          </cell>
          <cell r="L152" t="str">
            <v>11</v>
          </cell>
          <cell r="M152" t="str">
            <v xml:space="preserve"> 'ต.ท่านัด'</v>
          </cell>
          <cell r="N152" t="str">
            <v>04</v>
          </cell>
          <cell r="O152" t="str">
            <v xml:space="preserve"> หมู่ 4</v>
          </cell>
          <cell r="P152" t="str">
            <v>01</v>
          </cell>
          <cell r="Q152" t="str">
            <v>เปิดดำเนินการ</v>
          </cell>
          <cell r="R152" t="str">
            <v xml:space="preserve">146 </v>
          </cell>
          <cell r="S152" t="str">
            <v>70130</v>
          </cell>
          <cell r="T152" t="str">
            <v>032 246000 -15*103</v>
          </cell>
          <cell r="V152" t="str">
            <v>23</v>
          </cell>
          <cell r="W152" t="str">
            <v>2.3 ทุติยภูมิระดับสูง</v>
          </cell>
          <cell r="AH152" t="str">
            <v>10728</v>
          </cell>
        </row>
        <row r="153">
          <cell r="A153" t="str">
            <v>001105500</v>
          </cell>
          <cell r="B153" t="str">
            <v>โรงพยาบาลบรบือ</v>
          </cell>
          <cell r="C153" t="str">
            <v>21002</v>
          </cell>
          <cell r="D153" t="str">
            <v>กระทรวงสาธารณสุข สำนักงานปลัดกระทรวงสาธารณสุข</v>
          </cell>
          <cell r="E153" t="str">
            <v>07</v>
          </cell>
          <cell r="F153" t="str">
            <v>โรงพยาบาลชุมชน</v>
          </cell>
          <cell r="G153" t="str">
            <v>60</v>
          </cell>
          <cell r="H153" t="str">
            <v>44</v>
          </cell>
          <cell r="I153" t="str">
            <v>จ.มหาสารคาม</v>
          </cell>
          <cell r="J153" t="str">
            <v>06</v>
          </cell>
          <cell r="K153" t="str">
            <v xml:space="preserve"> อ.บรบือ</v>
          </cell>
          <cell r="L153" t="str">
            <v>01</v>
          </cell>
          <cell r="M153" t="str">
            <v xml:space="preserve"> 'ต.บรบือ'</v>
          </cell>
          <cell r="N153" t="str">
            <v>01</v>
          </cell>
          <cell r="O153" t="str">
            <v xml:space="preserve"> หมู่ 1</v>
          </cell>
          <cell r="P153" t="str">
            <v>01</v>
          </cell>
          <cell r="Q153" t="str">
            <v>เปิดดำเนินการ</v>
          </cell>
          <cell r="R153" t="str">
            <v xml:space="preserve">ถ.แจ้งสนิท </v>
          </cell>
          <cell r="V153" t="str">
            <v>22</v>
          </cell>
          <cell r="W153" t="str">
            <v>2.2 ทุติยภูมิระดับกลาง</v>
          </cell>
          <cell r="AH153" t="str">
            <v>11055</v>
          </cell>
        </row>
        <row r="154">
          <cell r="A154" t="str">
            <v>001128800</v>
          </cell>
          <cell r="B154" t="str">
            <v>โรงพยาบาลสถานพระบารมี</v>
          </cell>
          <cell r="C154" t="str">
            <v>21002</v>
          </cell>
          <cell r="D154" t="str">
            <v>กระทรวงสาธารณสุข สำนักงานปลัดกระทรวงสาธารณสุข</v>
          </cell>
          <cell r="E154" t="str">
            <v>07</v>
          </cell>
          <cell r="F154" t="str">
            <v>โรงพยาบาลชุมชน</v>
          </cell>
          <cell r="G154" t="str">
            <v>30</v>
          </cell>
          <cell r="H154" t="str">
            <v>71</v>
          </cell>
          <cell r="I154" t="str">
            <v>จ.กาญจนบุรี</v>
          </cell>
          <cell r="J154" t="str">
            <v>12</v>
          </cell>
          <cell r="K154" t="str">
            <v xml:space="preserve"> อ.หนองปรือ</v>
          </cell>
          <cell r="L154" t="str">
            <v>03</v>
          </cell>
          <cell r="M154" t="str">
            <v xml:space="preserve"> 'ต.สมเด็จเจริญ'</v>
          </cell>
          <cell r="N154" t="str">
            <v>01</v>
          </cell>
          <cell r="O154" t="str">
            <v xml:space="preserve"> หมู่ 1</v>
          </cell>
          <cell r="P154" t="str">
            <v>01</v>
          </cell>
          <cell r="Q154" t="str">
            <v>เปิดดำเนินการ</v>
          </cell>
          <cell r="S154" t="str">
            <v>71220</v>
          </cell>
          <cell r="T154" t="str">
            <v>034675041</v>
          </cell>
          <cell r="U154" t="str">
            <v>034675041</v>
          </cell>
          <cell r="V154" t="str">
            <v>21</v>
          </cell>
          <cell r="W154" t="str">
            <v>2.1 ทุติยภูมิระดับต้น</v>
          </cell>
          <cell r="X154" t="str">
            <v>S</v>
          </cell>
          <cell r="Y154" t="str">
            <v xml:space="preserve">บริการ  </v>
          </cell>
          <cell r="AH154" t="str">
            <v>11288</v>
          </cell>
        </row>
        <row r="155">
          <cell r="A155" t="str">
            <v>001130800</v>
          </cell>
          <cell r="B155" t="str">
            <v>โรงพยาบาลเขาย้อย</v>
          </cell>
          <cell r="C155" t="str">
            <v>21002</v>
          </cell>
          <cell r="D155" t="str">
            <v>กระทรวงสาธารณสุข สำนักงานปลัดกระทรวงสาธารณสุข</v>
          </cell>
          <cell r="E155" t="str">
            <v>07</v>
          </cell>
          <cell r="F155" t="str">
            <v>โรงพยาบาลชุมชน</v>
          </cell>
          <cell r="G155" t="str">
            <v>30</v>
          </cell>
          <cell r="H155" t="str">
            <v>76</v>
          </cell>
          <cell r="I155" t="str">
            <v>จ.เพชรบุรี</v>
          </cell>
          <cell r="J155" t="str">
            <v>02</v>
          </cell>
          <cell r="K155" t="str">
            <v xml:space="preserve"> อ.เขาย้อย</v>
          </cell>
          <cell r="L155" t="str">
            <v>01</v>
          </cell>
          <cell r="M155" t="str">
            <v xml:space="preserve"> 'ต.เขาย้อย'</v>
          </cell>
          <cell r="N155" t="str">
            <v>05</v>
          </cell>
          <cell r="O155" t="str">
            <v xml:space="preserve"> หมู่ 5</v>
          </cell>
          <cell r="P155" t="str">
            <v>01</v>
          </cell>
          <cell r="Q155" t="str">
            <v>เปิดดำเนินการ</v>
          </cell>
          <cell r="R155" t="str">
            <v xml:space="preserve">136/2 </v>
          </cell>
          <cell r="S155" t="str">
            <v>76140</v>
          </cell>
          <cell r="T155" t="str">
            <v>032562200</v>
          </cell>
          <cell r="U155" t="str">
            <v>032561110</v>
          </cell>
          <cell r="V155" t="str">
            <v>21</v>
          </cell>
          <cell r="W155" t="str">
            <v>2.1 ทุติยภูมิระดับต้น</v>
          </cell>
          <cell r="X155" t="str">
            <v>S</v>
          </cell>
          <cell r="Y155" t="str">
            <v xml:space="preserve">บริการ  </v>
          </cell>
          <cell r="AH155" t="str">
            <v>11308</v>
          </cell>
        </row>
        <row r="156">
          <cell r="A156" t="str">
            <v>001105200</v>
          </cell>
          <cell r="B156" t="str">
            <v>โรงพยาบาลโกสุมพิสัย</v>
          </cell>
          <cell r="C156" t="str">
            <v>21002</v>
          </cell>
          <cell r="D156" t="str">
            <v>กระทรวงสาธารณสุข สำนักงานปลัดกระทรวงสาธารณสุข</v>
          </cell>
          <cell r="E156" t="str">
            <v>07</v>
          </cell>
          <cell r="F156" t="str">
            <v>โรงพยาบาลชุมชน</v>
          </cell>
          <cell r="G156" t="str">
            <v>90</v>
          </cell>
          <cell r="H156" t="str">
            <v>44</v>
          </cell>
          <cell r="I156" t="str">
            <v>จ.มหาสารคาม</v>
          </cell>
          <cell r="J156" t="str">
            <v>03</v>
          </cell>
          <cell r="K156" t="str">
            <v xml:space="preserve"> อ.โกสุมพิสัย</v>
          </cell>
          <cell r="L156" t="str">
            <v>01</v>
          </cell>
          <cell r="M156" t="str">
            <v xml:space="preserve"> 'ต.หัวขวาง'</v>
          </cell>
          <cell r="N156" t="str">
            <v>13</v>
          </cell>
          <cell r="O156" t="str">
            <v xml:space="preserve"> หมู่ 13</v>
          </cell>
          <cell r="P156" t="str">
            <v>01</v>
          </cell>
          <cell r="Q156" t="str">
            <v>เปิดดำเนินการ</v>
          </cell>
          <cell r="R156" t="str">
            <v xml:space="preserve">256  ถ.ศรีโกสุม </v>
          </cell>
          <cell r="V156" t="str">
            <v>21</v>
          </cell>
          <cell r="W156" t="str">
            <v>2.1 ทุติยภูมิระดับต้น</v>
          </cell>
          <cell r="AH156" t="str">
            <v>11052</v>
          </cell>
        </row>
        <row r="157">
          <cell r="A157" t="str">
            <v>001095400</v>
          </cell>
          <cell r="B157" t="str">
            <v>โรงพยาบาลวารินชำราบ</v>
          </cell>
          <cell r="C157" t="str">
            <v>21002</v>
          </cell>
          <cell r="D157" t="str">
            <v>กระทรวงสาธารณสุข สำนักงานปลัดกระทรวงสาธารณสุข</v>
          </cell>
          <cell r="E157" t="str">
            <v>07</v>
          </cell>
          <cell r="F157" t="str">
            <v>โรงพยาบาลชุมชน</v>
          </cell>
          <cell r="G157" t="str">
            <v>60</v>
          </cell>
          <cell r="H157" t="str">
            <v>34</v>
          </cell>
          <cell r="I157" t="str">
            <v>จ.อุบลราชธานี</v>
          </cell>
          <cell r="J157" t="str">
            <v>15</v>
          </cell>
          <cell r="K157" t="str">
            <v xml:space="preserve"> อ.วารินชำราบ</v>
          </cell>
          <cell r="L157" t="str">
            <v>10</v>
          </cell>
          <cell r="M157" t="str">
            <v xml:space="preserve"> 'ต.คำน้ำแซบ'</v>
          </cell>
          <cell r="N157" t="str">
            <v>03</v>
          </cell>
          <cell r="O157" t="str">
            <v xml:space="preserve"> หมู่ 3</v>
          </cell>
          <cell r="P157" t="str">
            <v>01</v>
          </cell>
          <cell r="Q157" t="str">
            <v>เปิดดำเนินการ</v>
          </cell>
          <cell r="V157" t="str">
            <v>23</v>
          </cell>
          <cell r="W157" t="str">
            <v>2.3 ทุติยภูมิระดับสูง</v>
          </cell>
          <cell r="AH157" t="str">
            <v>10954</v>
          </cell>
        </row>
        <row r="158">
          <cell r="A158" t="str">
            <v>001089200</v>
          </cell>
          <cell r="B158" t="str">
            <v>โรงพยาบาลแก้งสนามนาง</v>
          </cell>
          <cell r="C158" t="str">
            <v>21002</v>
          </cell>
          <cell r="D158" t="str">
            <v>กระทรวงสาธารณสุข สำนักงานปลัดกระทรวงสาธารณสุข</v>
          </cell>
          <cell r="E158" t="str">
            <v>07</v>
          </cell>
          <cell r="F158" t="str">
            <v>โรงพยาบาลชุมชน</v>
          </cell>
          <cell r="G158" t="str">
            <v>30</v>
          </cell>
          <cell r="H158" t="str">
            <v>30</v>
          </cell>
          <cell r="I158" t="str">
            <v>จ.นครราชสีมา</v>
          </cell>
          <cell r="J158" t="str">
            <v>23</v>
          </cell>
          <cell r="K158" t="str">
            <v xml:space="preserve"> อ.แก้งสนามนาง</v>
          </cell>
          <cell r="L158" t="str">
            <v>01</v>
          </cell>
          <cell r="M158" t="str">
            <v xml:space="preserve"> 'ต.แก้งสนามนาง'</v>
          </cell>
          <cell r="N158" t="str">
            <v>01</v>
          </cell>
          <cell r="O158" t="str">
            <v xml:space="preserve"> หมู่ 1</v>
          </cell>
          <cell r="P158" t="str">
            <v>01</v>
          </cell>
          <cell r="Q158" t="str">
            <v>เปิดดำเนินการ</v>
          </cell>
          <cell r="R158" t="str">
            <v xml:space="preserve">111 ถ.นิเวศน์ </v>
          </cell>
          <cell r="V158" t="str">
            <v>21</v>
          </cell>
          <cell r="W158" t="str">
            <v>2.1 ทุติยภูมิระดับต้น</v>
          </cell>
          <cell r="AH158" t="str">
            <v>10892</v>
          </cell>
        </row>
        <row r="159">
          <cell r="A159" t="str">
            <v>002357800</v>
          </cell>
          <cell r="B159" t="str">
            <v>โรงพยาบาลแคนดง เฉลิมพระเกียรติ 80 พรรษา</v>
          </cell>
          <cell r="C159" t="str">
            <v>21002</v>
          </cell>
          <cell r="D159" t="str">
            <v>กระทรวงสาธารณสุข สำนักงานปลัดกระทรวงสาธารณสุข</v>
          </cell>
          <cell r="E159" t="str">
            <v>07</v>
          </cell>
          <cell r="F159" t="str">
            <v>โรงพยาบาลชุมชน</v>
          </cell>
          <cell r="G159" t="str">
            <v>30</v>
          </cell>
          <cell r="H159" t="str">
            <v>31</v>
          </cell>
          <cell r="I159" t="str">
            <v>จ.บุรีรัมย์</v>
          </cell>
          <cell r="J159" t="str">
            <v>22</v>
          </cell>
          <cell r="K159" t="str">
            <v xml:space="preserve"> อ.แคนดง</v>
          </cell>
          <cell r="L159" t="str">
            <v>01</v>
          </cell>
          <cell r="M159" t="str">
            <v xml:space="preserve"> 'ต.แคนดง'</v>
          </cell>
          <cell r="N159" t="str">
            <v>06</v>
          </cell>
          <cell r="O159" t="str">
            <v xml:space="preserve"> หมู่ 6</v>
          </cell>
          <cell r="P159" t="str">
            <v>01</v>
          </cell>
          <cell r="Q159" t="str">
            <v>เปิดดำเนินการ</v>
          </cell>
          <cell r="R159" t="str">
            <v xml:space="preserve">159  บ้านซ่องแมว </v>
          </cell>
          <cell r="V159" t="str">
            <v>21</v>
          </cell>
          <cell r="W159" t="str">
            <v>2.1 ทุติยภูมิระดับต้น</v>
          </cell>
          <cell r="Z159" t="str">
            <v>02</v>
          </cell>
          <cell r="AA159" t="str">
            <v>แก้ไขชื่อ</v>
          </cell>
          <cell r="AB159" t="str">
            <v>เพิ่มเติมชื่อ โรงพยาบาลแคนดง เป็น โรงพยาบาลแคนดงเฉลิมพระเกียรติ 80 พรรษา</v>
          </cell>
          <cell r="AH159" t="str">
            <v>23578</v>
          </cell>
        </row>
        <row r="160">
          <cell r="A160" t="str">
            <v>001070400</v>
          </cell>
          <cell r="B160" t="str">
            <v>โรงพยาบาลหนองบัวลำภู</v>
          </cell>
          <cell r="C160" t="str">
            <v>21002</v>
          </cell>
          <cell r="D160" t="str">
            <v>กระทรวงสาธารณสุข สำนักงานปลัดกระทรวงสาธารณสุข</v>
          </cell>
          <cell r="E160" t="str">
            <v>06</v>
          </cell>
          <cell r="F160" t="str">
            <v>โรงพยาบาลทั่วไป</v>
          </cell>
          <cell r="G160" t="str">
            <v>228</v>
          </cell>
          <cell r="H160" t="str">
            <v>39</v>
          </cell>
          <cell r="I160" t="str">
            <v>จ.หนองบัวลำภู</v>
          </cell>
          <cell r="J160" t="str">
            <v>01</v>
          </cell>
          <cell r="K160" t="str">
            <v xml:space="preserve"> อ.เมืองหนองบัวลำภู</v>
          </cell>
          <cell r="L160" t="str">
            <v>01</v>
          </cell>
          <cell r="M160" t="str">
            <v xml:space="preserve"> 'ต.หนองบัว'</v>
          </cell>
          <cell r="N160" t="str">
            <v>01</v>
          </cell>
          <cell r="O160" t="str">
            <v xml:space="preserve"> หมู่ 1</v>
          </cell>
          <cell r="P160" t="str">
            <v>01</v>
          </cell>
          <cell r="Q160" t="str">
            <v>เปิดดำเนินการ</v>
          </cell>
          <cell r="R160" t="str">
            <v xml:space="preserve">153 </v>
          </cell>
          <cell r="S160" t="str">
            <v>39000</v>
          </cell>
          <cell r="T160" t="str">
            <v>042311999</v>
          </cell>
          <cell r="V160" t="str">
            <v>23</v>
          </cell>
          <cell r="W160" t="str">
            <v>2.3 ทุติยภูมิระดับสูง</v>
          </cell>
          <cell r="AH160" t="str">
            <v>10704</v>
          </cell>
        </row>
        <row r="161">
          <cell r="A161" t="str">
            <v>001098800</v>
          </cell>
          <cell r="B161" t="str">
            <v>โรงพยาบาลเสนางคนิคม</v>
          </cell>
          <cell r="C161" t="str">
            <v>21002</v>
          </cell>
          <cell r="D161" t="str">
            <v>กระทรวงสาธารณสุข สำนักงานปลัดกระทรวงสาธารณสุข</v>
          </cell>
          <cell r="E161" t="str">
            <v>07</v>
          </cell>
          <cell r="F161" t="str">
            <v>โรงพยาบาลชุมชน</v>
          </cell>
          <cell r="G161" t="str">
            <v>30</v>
          </cell>
          <cell r="H161" t="str">
            <v>37</v>
          </cell>
          <cell r="I161" t="str">
            <v>จ.อำนาจเจริญ</v>
          </cell>
          <cell r="J161" t="str">
            <v>05</v>
          </cell>
          <cell r="K161" t="str">
            <v xml:space="preserve"> อ.เสนางคนิคม</v>
          </cell>
          <cell r="L161" t="str">
            <v>01</v>
          </cell>
          <cell r="M161" t="str">
            <v xml:space="preserve"> 'ต.เสนางคนิคม'</v>
          </cell>
          <cell r="N161" t="str">
            <v>01</v>
          </cell>
          <cell r="O161" t="str">
            <v xml:space="preserve"> หมู่ 1</v>
          </cell>
          <cell r="P161" t="str">
            <v>01</v>
          </cell>
          <cell r="Q161" t="str">
            <v>เปิดดำเนินการ</v>
          </cell>
          <cell r="R161" t="str">
            <v xml:space="preserve">83 ม.01 </v>
          </cell>
          <cell r="S161" t="str">
            <v>37290</v>
          </cell>
          <cell r="V161" t="str">
            <v>22</v>
          </cell>
          <cell r="W161" t="str">
            <v>2.2 ทุติยภูมิระดับกลาง</v>
          </cell>
          <cell r="AH161" t="str">
            <v>10988</v>
          </cell>
        </row>
        <row r="162">
          <cell r="A162" t="str">
            <v>001120900</v>
          </cell>
          <cell r="B162" t="str">
            <v>โรงพยาบาลโกรกพระ</v>
          </cell>
          <cell r="C162" t="str">
            <v>21002</v>
          </cell>
          <cell r="D162" t="str">
            <v>กระทรวงสาธารณสุข สำนักงานปลัดกระทรวงสาธารณสุข</v>
          </cell>
          <cell r="E162" t="str">
            <v>07</v>
          </cell>
          <cell r="F162" t="str">
            <v>โรงพยาบาลชุมชน</v>
          </cell>
          <cell r="G162" t="str">
            <v>30</v>
          </cell>
          <cell r="H162" t="str">
            <v>60</v>
          </cell>
          <cell r="I162" t="str">
            <v>จ.นครสวรรค์</v>
          </cell>
          <cell r="J162" t="str">
            <v>02</v>
          </cell>
          <cell r="K162" t="str">
            <v xml:space="preserve"> อ.โกรกพระ</v>
          </cell>
          <cell r="L162" t="str">
            <v>01</v>
          </cell>
          <cell r="M162" t="str">
            <v xml:space="preserve"> 'ต.โกรกพระ'</v>
          </cell>
          <cell r="N162" t="str">
            <v>07</v>
          </cell>
          <cell r="O162" t="str">
            <v xml:space="preserve"> หมู่ 7</v>
          </cell>
          <cell r="P162" t="str">
            <v>01</v>
          </cell>
          <cell r="Q162" t="str">
            <v>เปิดดำเนินการ</v>
          </cell>
          <cell r="R162" t="str">
            <v xml:space="preserve">15 </v>
          </cell>
          <cell r="S162" t="str">
            <v>60170</v>
          </cell>
          <cell r="V162" t="str">
            <v>21</v>
          </cell>
          <cell r="W162" t="str">
            <v>2.1 ทุติยภูมิระดับต้น</v>
          </cell>
          <cell r="AH162" t="str">
            <v>11209</v>
          </cell>
        </row>
        <row r="163">
          <cell r="A163" t="str">
            <v>001111300</v>
          </cell>
          <cell r="B163" t="str">
            <v>โรงพยาบาลนิคมคำสร้อย</v>
          </cell>
          <cell r="C163" t="str">
            <v>21002</v>
          </cell>
          <cell r="D163" t="str">
            <v>กระทรวงสาธารณสุข สำนักงานปลัดกระทรวงสาธารณสุข</v>
          </cell>
          <cell r="E163" t="str">
            <v>07</v>
          </cell>
          <cell r="F163" t="str">
            <v>โรงพยาบาลชุมชน</v>
          </cell>
          <cell r="G163" t="str">
            <v>30</v>
          </cell>
          <cell r="H163" t="str">
            <v>49</v>
          </cell>
          <cell r="I163" t="str">
            <v>จ.มุกดาหาร</v>
          </cell>
          <cell r="J163" t="str">
            <v>02</v>
          </cell>
          <cell r="K163" t="str">
            <v xml:space="preserve"> อ.นิคมคำสร้อย</v>
          </cell>
          <cell r="L163" t="str">
            <v>01</v>
          </cell>
          <cell r="M163" t="str">
            <v xml:space="preserve"> 'ต.นิคมคำสร้อย'</v>
          </cell>
          <cell r="N163" t="str">
            <v>11</v>
          </cell>
          <cell r="O163" t="str">
            <v xml:space="preserve"> หมู่ 11</v>
          </cell>
          <cell r="P163" t="str">
            <v>01</v>
          </cell>
          <cell r="Q163" t="str">
            <v>เปิดดำเนินการ</v>
          </cell>
          <cell r="R163" t="str">
            <v>52 ถ.สุขาภิบาล 7</v>
          </cell>
          <cell r="S163" t="str">
            <v>49130</v>
          </cell>
          <cell r="T163" t="str">
            <v>042681324</v>
          </cell>
          <cell r="U163" t="str">
            <v>042638359</v>
          </cell>
          <cell r="V163" t="str">
            <v>21</v>
          </cell>
          <cell r="W163" t="str">
            <v>2.1 ทุติยภูมิระดับต้น</v>
          </cell>
          <cell r="AH163" t="str">
            <v>11113</v>
          </cell>
        </row>
        <row r="164">
          <cell r="A164" t="str">
            <v>002470400</v>
          </cell>
          <cell r="B164" t="str">
            <v>โรงพยาบาลกุดรัง</v>
          </cell>
          <cell r="C164" t="str">
            <v>21002</v>
          </cell>
          <cell r="D164" t="str">
            <v>กระทรวงสาธารณสุข สำนักงานปลัดกระทรวงสาธารณสุข</v>
          </cell>
          <cell r="E164" t="str">
            <v>07</v>
          </cell>
          <cell r="F164" t="str">
            <v>โรงพยาบาลชุมชน</v>
          </cell>
          <cell r="G164" t="str">
            <v>30</v>
          </cell>
          <cell r="H164" t="str">
            <v>44</v>
          </cell>
          <cell r="I164" t="str">
            <v>จ.มหาสารคาม</v>
          </cell>
          <cell r="J164" t="str">
            <v>12</v>
          </cell>
          <cell r="K164" t="str">
            <v xml:space="preserve"> อ.กุดรัง</v>
          </cell>
          <cell r="L164" t="str">
            <v>01</v>
          </cell>
          <cell r="M164" t="str">
            <v xml:space="preserve"> 'ต.กุดรัง'</v>
          </cell>
          <cell r="N164" t="str">
            <v>10</v>
          </cell>
          <cell r="O164" t="str">
            <v xml:space="preserve"> หมู่ 10</v>
          </cell>
          <cell r="P164" t="str">
            <v>01</v>
          </cell>
          <cell r="Q164" t="str">
            <v>เปิดดำเนินการ</v>
          </cell>
          <cell r="R164" t="str">
            <v>บ้านโสกขุ่น</v>
          </cell>
          <cell r="S164" t="str">
            <v>44130</v>
          </cell>
          <cell r="T164" t="str">
            <v>043777972</v>
          </cell>
          <cell r="U164" t="str">
            <v>043728195'</v>
          </cell>
          <cell r="V164" t="str">
            <v>043728044</v>
          </cell>
          <cell r="Y164" t="str">
            <v>S</v>
          </cell>
          <cell r="Z164" t="str">
            <v xml:space="preserve">บริการ  </v>
          </cell>
          <cell r="AA164" t="str">
            <v>09</v>
          </cell>
          <cell r="AB164" t="str">
            <v>อื่นๆ</v>
          </cell>
          <cell r="AD164" t="str">
            <v>2011-06-23</v>
          </cell>
          <cell r="AF164" t="str">
            <v>2011-04-01</v>
          </cell>
          <cell r="AH164" t="str">
            <v>24704</v>
          </cell>
        </row>
        <row r="165">
          <cell r="A165" t="str">
            <v>001104000</v>
          </cell>
          <cell r="B165" t="str">
            <v>โรงพยาบาลบึงกาฬ</v>
          </cell>
          <cell r="C165" t="str">
            <v>21002</v>
          </cell>
          <cell r="D165" t="str">
            <v>กระทรวงสาธารณสุข สำนักงานปลัดกระทรวงสาธารณสุข</v>
          </cell>
          <cell r="E165" t="str">
            <v>06</v>
          </cell>
          <cell r="F165" t="str">
            <v>โรงพยาบาลทั่วไป</v>
          </cell>
          <cell r="G165" t="str">
            <v>171</v>
          </cell>
          <cell r="H165" t="str">
            <v>38</v>
          </cell>
          <cell r="I165" t="str">
            <v>จ.บึงกาฬ</v>
          </cell>
          <cell r="J165" t="str">
            <v>01</v>
          </cell>
          <cell r="K165" t="str">
            <v xml:space="preserve"> อ.เมืองบึงกาฬ</v>
          </cell>
          <cell r="L165" t="str">
            <v>01</v>
          </cell>
          <cell r="M165" t="str">
            <v xml:space="preserve"> 'ต.บึงกาฬ'</v>
          </cell>
          <cell r="N165" t="str">
            <v>01</v>
          </cell>
          <cell r="O165" t="str">
            <v xml:space="preserve"> หมู่ 1</v>
          </cell>
          <cell r="P165" t="str">
            <v>01</v>
          </cell>
          <cell r="Q165" t="str">
            <v>เปิดดำเนินการ</v>
          </cell>
          <cell r="R165" t="str">
            <v xml:space="preserve">255  </v>
          </cell>
          <cell r="T165" t="str">
            <v>042491161</v>
          </cell>
          <cell r="U165" t="str">
            <v>042491278</v>
          </cell>
          <cell r="V165" t="str">
            <v>23</v>
          </cell>
          <cell r="W165" t="str">
            <v>2.3 ทุติยภูมิระดับสูง</v>
          </cell>
          <cell r="X165" t="str">
            <v>S</v>
          </cell>
          <cell r="Y165" t="str">
            <v xml:space="preserve">บริการ  </v>
          </cell>
          <cell r="Z165" t="str">
            <v>03</v>
          </cell>
          <cell r="AA165" t="str">
            <v>แก้ไขรหัส</v>
          </cell>
          <cell r="AB165" t="str">
            <v>เพิ่มเตียง 90 เป็น 171 เป็นรพ.ทั่วไป</v>
          </cell>
          <cell r="AH165" t="str">
            <v>11040</v>
          </cell>
        </row>
        <row r="166">
          <cell r="A166" t="str">
            <v>001112800</v>
          </cell>
          <cell r="B166" t="str">
            <v>โรงพยาบาลสันป่าตอง</v>
          </cell>
          <cell r="C166" t="str">
            <v>21002</v>
          </cell>
          <cell r="D166" t="str">
            <v>กระทรวงสาธารณสุข สำนักงานปลัดกระทรวงสาธารณสุข</v>
          </cell>
          <cell r="E166" t="str">
            <v>07</v>
          </cell>
          <cell r="F166" t="str">
            <v>โรงพยาบาลชุมชน</v>
          </cell>
          <cell r="G166" t="str">
            <v>120</v>
          </cell>
          <cell r="H166" t="str">
            <v>50</v>
          </cell>
          <cell r="I166" t="str">
            <v>จ.เชียงใหม่</v>
          </cell>
          <cell r="J166" t="str">
            <v>12</v>
          </cell>
          <cell r="K166" t="str">
            <v xml:space="preserve"> อ.สันป่าตอง</v>
          </cell>
          <cell r="L166" t="str">
            <v>01</v>
          </cell>
          <cell r="M166" t="str">
            <v xml:space="preserve"> 'ต.ยุหว่า'</v>
          </cell>
          <cell r="N166" t="str">
            <v>09</v>
          </cell>
          <cell r="O166" t="str">
            <v xml:space="preserve"> หมู่ 9</v>
          </cell>
          <cell r="P166" t="str">
            <v>01</v>
          </cell>
          <cell r="Q166" t="str">
            <v>เปิดดำเนินการ</v>
          </cell>
          <cell r="R166" t="str">
            <v xml:space="preserve">149 ม.9 ถ.เชียงใหม่-ฮอด  </v>
          </cell>
          <cell r="S166" t="str">
            <v>50120</v>
          </cell>
          <cell r="V166" t="str">
            <v>21</v>
          </cell>
          <cell r="W166" t="str">
            <v>2.1 ทุติยภูมิระดับต้น</v>
          </cell>
          <cell r="AH166" t="str">
            <v>11128</v>
          </cell>
        </row>
        <row r="167">
          <cell r="A167" t="str">
            <v>001113700</v>
          </cell>
          <cell r="B167" t="str">
            <v>โรงพยาบาลไชยปราการ</v>
          </cell>
          <cell r="C167" t="str">
            <v>21002</v>
          </cell>
          <cell r="D167" t="str">
            <v>กระทรวงสาธารณสุข สำนักงานปลัดกระทรวงสาธารณสุข</v>
          </cell>
          <cell r="E167" t="str">
            <v>07</v>
          </cell>
          <cell r="F167" t="str">
            <v>โรงพยาบาลชุมชน</v>
          </cell>
          <cell r="G167" t="str">
            <v>42</v>
          </cell>
          <cell r="H167" t="str">
            <v>50</v>
          </cell>
          <cell r="I167" t="str">
            <v>จ.เชียงใหม่</v>
          </cell>
          <cell r="J167" t="str">
            <v>21</v>
          </cell>
          <cell r="K167" t="str">
            <v xml:space="preserve"> อ.ไชยปราการ</v>
          </cell>
          <cell r="L167" t="str">
            <v>02</v>
          </cell>
          <cell r="M167" t="str">
            <v xml:space="preserve"> 'ต.ศรีดงเย็น'</v>
          </cell>
          <cell r="N167" t="str">
            <v>03</v>
          </cell>
          <cell r="O167" t="str">
            <v xml:space="preserve"> หมู่ 3</v>
          </cell>
          <cell r="P167" t="str">
            <v>01</v>
          </cell>
          <cell r="Q167" t="str">
            <v>เปิดดำเนินการ</v>
          </cell>
          <cell r="R167" t="str">
            <v xml:space="preserve">131 ม.3 ถ.เชียงใหม่-ฝาง </v>
          </cell>
          <cell r="S167" t="str">
            <v>50320</v>
          </cell>
          <cell r="V167" t="str">
            <v>21</v>
          </cell>
          <cell r="W167" t="str">
            <v>2.1 ทุติยภูมิระดับต้น</v>
          </cell>
          <cell r="AH167" t="str">
            <v>11137</v>
          </cell>
        </row>
        <row r="168">
          <cell r="A168" t="str">
            <v>001117600</v>
          </cell>
          <cell r="B168" t="str">
            <v>โรงพยาบาลท่าวังผา</v>
          </cell>
          <cell r="C168" t="str">
            <v>21002</v>
          </cell>
          <cell r="D168" t="str">
            <v>กระทรวงสาธารณสุข สำนักงานปลัดกระทรวงสาธารณสุข</v>
          </cell>
          <cell r="E168" t="str">
            <v>07</v>
          </cell>
          <cell r="F168" t="str">
            <v>โรงพยาบาลชุมชน</v>
          </cell>
          <cell r="G168" t="str">
            <v>30</v>
          </cell>
          <cell r="H168" t="str">
            <v>55</v>
          </cell>
          <cell r="I168" t="str">
            <v>จ.น่าน</v>
          </cell>
          <cell r="J168" t="str">
            <v>06</v>
          </cell>
          <cell r="K168" t="str">
            <v xml:space="preserve"> อ.ท่าวังผา</v>
          </cell>
          <cell r="L168" t="str">
            <v>09</v>
          </cell>
          <cell r="M168" t="str">
            <v xml:space="preserve"> 'ต.ท่าวังผา'</v>
          </cell>
          <cell r="N168" t="str">
            <v>06</v>
          </cell>
          <cell r="O168" t="str">
            <v xml:space="preserve"> หมู่ 6</v>
          </cell>
          <cell r="P168" t="str">
            <v>01</v>
          </cell>
          <cell r="Q168" t="str">
            <v>เปิดดำเนินการ</v>
          </cell>
          <cell r="R168" t="str">
            <v xml:space="preserve">เลขที่ 84   </v>
          </cell>
          <cell r="V168" t="str">
            <v>22</v>
          </cell>
          <cell r="W168" t="str">
            <v>2.2 ทุติยภูมิระดับกลาง</v>
          </cell>
          <cell r="AH168" t="str">
            <v>11176</v>
          </cell>
        </row>
        <row r="169">
          <cell r="A169" t="str">
            <v>001135000</v>
          </cell>
          <cell r="B169" t="str">
            <v>โรงพยาบาลบางไทร</v>
          </cell>
          <cell r="C169" t="str">
            <v>21002</v>
          </cell>
          <cell r="D169" t="str">
            <v>กระทรวงสาธารณสุข สำนักงานปลัดกระทรวงสาธารณสุข</v>
          </cell>
          <cell r="E169" t="str">
            <v>07</v>
          </cell>
          <cell r="F169" t="str">
            <v>โรงพยาบาลชุมชน</v>
          </cell>
          <cell r="G169" t="str">
            <v>10</v>
          </cell>
          <cell r="H169" t="str">
            <v>82</v>
          </cell>
          <cell r="I169" t="str">
            <v>จ.พังงา</v>
          </cell>
          <cell r="J169" t="str">
            <v>05</v>
          </cell>
          <cell r="K169" t="str">
            <v xml:space="preserve"> อ.ตะกั่วป่า</v>
          </cell>
          <cell r="L169" t="str">
            <v>03</v>
          </cell>
          <cell r="M169" t="str">
            <v xml:space="preserve"> 'ต.บางไทร'</v>
          </cell>
          <cell r="N169" t="str">
            <v>04</v>
          </cell>
          <cell r="O169" t="str">
            <v xml:space="preserve"> หมู่ 4</v>
          </cell>
          <cell r="P169" t="str">
            <v>01</v>
          </cell>
          <cell r="Q169" t="str">
            <v>เปิดดำเนินการ</v>
          </cell>
          <cell r="R169" t="str">
            <v>12/1</v>
          </cell>
          <cell r="S169" t="str">
            <v>82110</v>
          </cell>
          <cell r="T169" t="str">
            <v>076461078</v>
          </cell>
          <cell r="U169" t="str">
            <v>076461079</v>
          </cell>
          <cell r="V169" t="str">
            <v>21</v>
          </cell>
          <cell r="W169" t="str">
            <v>2.1 ทุติยภูมิระดับต้น</v>
          </cell>
          <cell r="AH169" t="str">
            <v>11350</v>
          </cell>
        </row>
        <row r="170">
          <cell r="A170" t="str">
            <v>002467300</v>
          </cell>
          <cell r="B170" t="str">
            <v>โรงพยาบาลศรีนครินทร์(ปัญญานันทภิขุ)</v>
          </cell>
          <cell r="C170" t="str">
            <v>21002</v>
          </cell>
          <cell r="D170" t="str">
            <v>กระทรวงสาธารณสุข สำนักงานปลัดกระทรวงสาธารณสุข</v>
          </cell>
          <cell r="E170" t="str">
            <v>07</v>
          </cell>
          <cell r="F170" t="str">
            <v>โรงพยาบาลชุมชน</v>
          </cell>
          <cell r="G170" t="str">
            <v>30</v>
          </cell>
          <cell r="H170" t="str">
            <v>93</v>
          </cell>
          <cell r="I170" t="str">
            <v>จ.พัทลุง</v>
          </cell>
          <cell r="J170" t="str">
            <v>11</v>
          </cell>
          <cell r="K170" t="str">
            <v xml:space="preserve"> อ.ศรีนครินทร์</v>
          </cell>
          <cell r="L170" t="str">
            <v>02</v>
          </cell>
          <cell r="M170" t="str">
            <v xml:space="preserve"> 'ต.บ้านนา'</v>
          </cell>
          <cell r="N170" t="str">
            <v>03</v>
          </cell>
          <cell r="O170" t="str">
            <v xml:space="preserve"> หมู่ 3</v>
          </cell>
          <cell r="P170" t="str">
            <v>01</v>
          </cell>
          <cell r="Q170" t="str">
            <v>เปิดดำเนินการ</v>
          </cell>
          <cell r="S170" t="str">
            <v>93000</v>
          </cell>
          <cell r="V170" t="str">
            <v>21</v>
          </cell>
          <cell r="W170" t="str">
            <v>2.1 ทุติยภูมิระดับต้น</v>
          </cell>
          <cell r="X170" t="str">
            <v>S</v>
          </cell>
          <cell r="Y170" t="str">
            <v xml:space="preserve">บริการ  </v>
          </cell>
          <cell r="AC170" t="str">
            <v>2011-02-15</v>
          </cell>
          <cell r="AE170" t="str">
            <v>2011-05-02</v>
          </cell>
          <cell r="AH170" t="str">
            <v>24673</v>
          </cell>
        </row>
        <row r="171">
          <cell r="A171" t="str">
            <v>001075800</v>
          </cell>
          <cell r="B171" t="str">
            <v>โรงพยาบาลบางบัวทอง</v>
          </cell>
          <cell r="C171" t="str">
            <v>21002</v>
          </cell>
          <cell r="D171" t="str">
            <v>กระทรวงสาธารณสุข สำนักงานปลัดกระทรวงสาธารณสุข</v>
          </cell>
          <cell r="E171" t="str">
            <v>07</v>
          </cell>
          <cell r="F171" t="str">
            <v>โรงพยาบาลชุมชน</v>
          </cell>
          <cell r="G171" t="str">
            <v>30</v>
          </cell>
          <cell r="H171" t="str">
            <v>12</v>
          </cell>
          <cell r="I171" t="str">
            <v>จ.นนทบุรี</v>
          </cell>
          <cell r="J171" t="str">
            <v>04</v>
          </cell>
          <cell r="K171" t="str">
            <v xml:space="preserve"> อ.บางบัวทอง</v>
          </cell>
          <cell r="L171" t="str">
            <v>01</v>
          </cell>
          <cell r="M171" t="str">
            <v xml:space="preserve"> 'ต.โสนลอย'</v>
          </cell>
          <cell r="N171" t="str">
            <v>03</v>
          </cell>
          <cell r="O171" t="str">
            <v xml:space="preserve"> หมู่ 3</v>
          </cell>
          <cell r="P171" t="str">
            <v>01</v>
          </cell>
          <cell r="Q171" t="str">
            <v>เปิดดำเนินการ</v>
          </cell>
          <cell r="R171" t="str">
            <v>บางกรวยไทรน้อย</v>
          </cell>
          <cell r="S171" t="str">
            <v>11110</v>
          </cell>
          <cell r="T171" t="str">
            <v>025717899</v>
          </cell>
          <cell r="U171" t="str">
            <v>029201005</v>
          </cell>
          <cell r="V171" t="str">
            <v>22</v>
          </cell>
          <cell r="W171" t="str">
            <v>2.2 ทุติยภูมิระดับกลาง</v>
          </cell>
          <cell r="X171" t="str">
            <v>S</v>
          </cell>
          <cell r="Y171" t="str">
            <v xml:space="preserve">บริการ  </v>
          </cell>
          <cell r="AH171" t="str">
            <v>10758</v>
          </cell>
        </row>
        <row r="172">
          <cell r="A172" t="str">
            <v>002468900</v>
          </cell>
          <cell r="B172" t="str">
            <v>โรงพยาบาลกรงปินัง</v>
          </cell>
          <cell r="C172" t="str">
            <v>21002</v>
          </cell>
          <cell r="D172" t="str">
            <v>กระทรวงสาธารณสุข สำนักงานปลัดกระทรวงสาธารณสุข</v>
          </cell>
          <cell r="E172" t="str">
            <v>07</v>
          </cell>
          <cell r="F172" t="str">
            <v>โรงพยาบาลชุมชน</v>
          </cell>
          <cell r="G172" t="str">
            <v>30</v>
          </cell>
          <cell r="H172" t="str">
            <v>95</v>
          </cell>
          <cell r="I172" t="str">
            <v>จ.ยะลา</v>
          </cell>
          <cell r="J172" t="str">
            <v>08</v>
          </cell>
          <cell r="K172" t="str">
            <v xml:space="preserve"> อ.กรงปินัง</v>
          </cell>
          <cell r="L172" t="str">
            <v>02</v>
          </cell>
          <cell r="M172" t="str">
            <v xml:space="preserve"> 'ต.สะเอะ'</v>
          </cell>
          <cell r="N172" t="str">
            <v>03</v>
          </cell>
          <cell r="O172" t="str">
            <v xml:space="preserve"> หมู่ 3</v>
          </cell>
          <cell r="P172" t="str">
            <v>01</v>
          </cell>
          <cell r="Q172" t="str">
            <v>เปิดดำเนินการ</v>
          </cell>
          <cell r="R172" t="str">
            <v>122</v>
          </cell>
          <cell r="S172" t="str">
            <v>95000</v>
          </cell>
          <cell r="T172" t="str">
            <v>073212008*224</v>
          </cell>
          <cell r="X172" t="str">
            <v>S</v>
          </cell>
          <cell r="Y172" t="str">
            <v xml:space="preserve">บริการ  </v>
          </cell>
          <cell r="Z172" t="str">
            <v>02</v>
          </cell>
          <cell r="AA172" t="str">
            <v>แก้ไขชื่อ</v>
          </cell>
          <cell r="AB172" t="str">
            <v>รพ.กรงปีนัง เป็น รพ.กรงปินัง</v>
          </cell>
          <cell r="AC172" t="str">
            <v>2011-04-18</v>
          </cell>
          <cell r="AE172" t="str">
            <v>2011-04-01</v>
          </cell>
          <cell r="AH172" t="str">
            <v>24689</v>
          </cell>
        </row>
        <row r="173">
          <cell r="A173" t="str">
            <v>001104100</v>
          </cell>
          <cell r="B173" t="str">
            <v>โรงพยาบาลพรเจริญ</v>
          </cell>
          <cell r="C173" t="str">
            <v>21002</v>
          </cell>
          <cell r="D173" t="str">
            <v>กระทรวงสาธารณสุข สำนักงานปลัดกระทรวงสาธารณสุข</v>
          </cell>
          <cell r="E173" t="str">
            <v>07</v>
          </cell>
          <cell r="F173" t="str">
            <v>โรงพยาบาลชุมชน</v>
          </cell>
          <cell r="G173" t="str">
            <v>30</v>
          </cell>
          <cell r="H173" t="str">
            <v>38</v>
          </cell>
          <cell r="I173" t="str">
            <v>จ.บึงกาฬ</v>
          </cell>
          <cell r="J173" t="str">
            <v>02</v>
          </cell>
          <cell r="K173" t="str">
            <v xml:space="preserve"> อ.พรเจริญ</v>
          </cell>
          <cell r="L173" t="str">
            <v>03</v>
          </cell>
          <cell r="M173" t="str">
            <v xml:space="preserve"> 'ต.พรเจริญ'</v>
          </cell>
          <cell r="N173" t="str">
            <v>08</v>
          </cell>
          <cell r="O173" t="str">
            <v xml:space="preserve"> หมู่ 8</v>
          </cell>
          <cell r="P173" t="str">
            <v>01</v>
          </cell>
          <cell r="Q173" t="str">
            <v>เปิดดำเนินการ</v>
          </cell>
          <cell r="R173" t="str">
            <v xml:space="preserve">1  </v>
          </cell>
          <cell r="T173" t="str">
            <v>042487099</v>
          </cell>
          <cell r="U173" t="str">
            <v>042487100</v>
          </cell>
          <cell r="V173" t="str">
            <v>21</v>
          </cell>
          <cell r="W173" t="str">
            <v>2.1 ทุติยภูมิระดับต้น</v>
          </cell>
          <cell r="X173" t="str">
            <v>S</v>
          </cell>
          <cell r="Y173" t="str">
            <v xml:space="preserve">บริการ  </v>
          </cell>
          <cell r="Z173" t="str">
            <v>01</v>
          </cell>
          <cell r="AA173" t="str">
            <v>ตั้งใหม่</v>
          </cell>
          <cell r="AH173" t="str">
            <v>11041</v>
          </cell>
        </row>
        <row r="174">
          <cell r="A174" t="str">
            <v>001067200</v>
          </cell>
          <cell r="B174" t="str">
            <v>โรงพยาบาลลำปาง</v>
          </cell>
          <cell r="C174" t="str">
            <v>21002</v>
          </cell>
          <cell r="D174" t="str">
            <v>กระทรวงสาธารณสุข สำนักงานปลัดกระทรวงสาธารณสุข</v>
          </cell>
          <cell r="E174" t="str">
            <v>05</v>
          </cell>
          <cell r="F174" t="str">
            <v>โรงพยาบาลศูนย์</v>
          </cell>
          <cell r="G174" t="str">
            <v>803</v>
          </cell>
          <cell r="H174" t="str">
            <v>52</v>
          </cell>
          <cell r="I174" t="str">
            <v>จ.ลำปาง</v>
          </cell>
          <cell r="J174" t="str">
            <v>01</v>
          </cell>
          <cell r="K174" t="str">
            <v xml:space="preserve"> อ.เมืองลำปาง</v>
          </cell>
          <cell r="L174" t="str">
            <v>02</v>
          </cell>
          <cell r="M174" t="str">
            <v xml:space="preserve"> 'ต.หัวเวียง'</v>
          </cell>
          <cell r="N174" t="str">
            <v>00</v>
          </cell>
          <cell r="O174" t="str">
            <v xml:space="preserve"> หมู่ 0</v>
          </cell>
          <cell r="P174" t="str">
            <v>01</v>
          </cell>
          <cell r="Q174" t="str">
            <v>เปิดดำเนินการ</v>
          </cell>
          <cell r="R174" t="str">
            <v xml:space="preserve">280  ถ.ป่าขาม </v>
          </cell>
          <cell r="S174" t="str">
            <v>52000</v>
          </cell>
          <cell r="T174" t="str">
            <v>054-237400</v>
          </cell>
          <cell r="V174" t="str">
            <v>31</v>
          </cell>
          <cell r="W174" t="str">
            <v>3.1 ตติยภูมิ</v>
          </cell>
          <cell r="AH174" t="str">
            <v>10672</v>
          </cell>
        </row>
        <row r="175">
          <cell r="A175" t="str">
            <v>001067800</v>
          </cell>
          <cell r="B175" t="str">
            <v>โรงพยาบาลเจ้าพระยายมราช</v>
          </cell>
          <cell r="C175" t="str">
            <v>21002</v>
          </cell>
          <cell r="D175" t="str">
            <v>กระทรวงสาธารณสุข สำนักงานปลัดกระทรวงสาธารณสุข</v>
          </cell>
          <cell r="E175" t="str">
            <v>05</v>
          </cell>
          <cell r="F175" t="str">
            <v>โรงพยาบาลศูนย์</v>
          </cell>
          <cell r="G175" t="str">
            <v>602</v>
          </cell>
          <cell r="H175" t="str">
            <v>72</v>
          </cell>
          <cell r="I175" t="str">
            <v>จ.สุพรรณบุรี</v>
          </cell>
          <cell r="J175" t="str">
            <v>01</v>
          </cell>
          <cell r="K175" t="str">
            <v xml:space="preserve"> อ.เมืองสุพรรณบุรี</v>
          </cell>
          <cell r="L175" t="str">
            <v>01</v>
          </cell>
          <cell r="M175" t="str">
            <v xml:space="preserve"> 'ต.ท่าพี่เลี้ยง'</v>
          </cell>
          <cell r="N175" t="str">
            <v>00</v>
          </cell>
          <cell r="O175" t="str">
            <v xml:space="preserve"> หมู่ 0</v>
          </cell>
          <cell r="P175" t="str">
            <v>01</v>
          </cell>
          <cell r="Q175" t="str">
            <v>เปิดดำเนินการ</v>
          </cell>
          <cell r="R175" t="str">
            <v xml:space="preserve">950 ถ.พระพันวษา </v>
          </cell>
          <cell r="S175" t="str">
            <v>72000</v>
          </cell>
          <cell r="T175" t="str">
            <v>035-524096*1806</v>
          </cell>
          <cell r="V175" t="str">
            <v>31</v>
          </cell>
          <cell r="W175" t="str">
            <v>3.1 ตติยภูมิ</v>
          </cell>
          <cell r="AH175" t="str">
            <v>10678</v>
          </cell>
        </row>
        <row r="176">
          <cell r="A176" t="str">
            <v>001068000</v>
          </cell>
          <cell r="B176" t="str">
            <v>โรงพยาบาลมหาราชนครศรีธรรมราช</v>
          </cell>
          <cell r="C176" t="str">
            <v>21002</v>
          </cell>
          <cell r="D176" t="str">
            <v>กระทรวงสาธารณสุข สำนักงานปลัดกระทรวงสาธารณสุข</v>
          </cell>
          <cell r="E176" t="str">
            <v>05</v>
          </cell>
          <cell r="F176" t="str">
            <v>โรงพยาบาลศูนย์</v>
          </cell>
          <cell r="G176" t="str">
            <v>863</v>
          </cell>
          <cell r="H176" t="str">
            <v>80</v>
          </cell>
          <cell r="I176" t="str">
            <v>จ.นครศรีธรรมราช</v>
          </cell>
          <cell r="J176" t="str">
            <v>01</v>
          </cell>
          <cell r="K176" t="str">
            <v xml:space="preserve"> อ.เมืองนครศรีธรรมราช</v>
          </cell>
          <cell r="L176" t="str">
            <v>01</v>
          </cell>
          <cell r="M176" t="str">
            <v xml:space="preserve"> 'ต.ในเมือง'</v>
          </cell>
          <cell r="N176" t="str">
            <v>00</v>
          </cell>
          <cell r="O176" t="str">
            <v xml:space="preserve"> หมู่ 0</v>
          </cell>
          <cell r="P176" t="str">
            <v>01</v>
          </cell>
          <cell r="Q176" t="str">
            <v>เปิดดำเนินการ</v>
          </cell>
          <cell r="R176" t="str">
            <v xml:space="preserve">198 ถ.ราชดำเนิน </v>
          </cell>
          <cell r="S176" t="str">
            <v>8000</v>
          </cell>
          <cell r="T176" t="str">
            <v>075-340250-2107</v>
          </cell>
          <cell r="V176" t="str">
            <v>31</v>
          </cell>
          <cell r="W176" t="str">
            <v>3.1 ตติยภูมิ</v>
          </cell>
          <cell r="AH176" t="str">
            <v>10680</v>
          </cell>
        </row>
        <row r="177">
          <cell r="A177" t="str">
            <v>001127700</v>
          </cell>
          <cell r="B177" t="str">
            <v>โรงพยาบาลวัดเพลง</v>
          </cell>
          <cell r="C177" t="str">
            <v>21002</v>
          </cell>
          <cell r="D177" t="str">
            <v>กระทรวงสาธารณสุข สำนักงานปลัดกระทรวงสาธารณสุข</v>
          </cell>
          <cell r="E177" t="str">
            <v>07</v>
          </cell>
          <cell r="F177" t="str">
            <v>โรงพยาบาลชุมชน</v>
          </cell>
          <cell r="G177" t="str">
            <v>30</v>
          </cell>
          <cell r="H177" t="str">
            <v>70</v>
          </cell>
          <cell r="I177" t="str">
            <v>จ.ราชบุรี</v>
          </cell>
          <cell r="J177" t="str">
            <v>09</v>
          </cell>
          <cell r="K177" t="str">
            <v xml:space="preserve"> อ.วัดเพลง</v>
          </cell>
          <cell r="L177" t="str">
            <v>03</v>
          </cell>
          <cell r="M177" t="str">
            <v xml:space="preserve"> 'ต.วัดเพลง'</v>
          </cell>
          <cell r="N177" t="str">
            <v>05</v>
          </cell>
          <cell r="O177" t="str">
            <v xml:space="preserve"> หมู่ 5</v>
          </cell>
          <cell r="P177" t="str">
            <v>01</v>
          </cell>
          <cell r="Q177" t="str">
            <v>เปิดดำเนินการ</v>
          </cell>
          <cell r="R177" t="str">
            <v xml:space="preserve">123 </v>
          </cell>
          <cell r="V177" t="str">
            <v>22</v>
          </cell>
          <cell r="W177" t="str">
            <v>2.2 ทุติยภูมิระดับกลาง</v>
          </cell>
          <cell r="Z177" t="str">
            <v>11</v>
          </cell>
          <cell r="AA177" t="str">
            <v>ยกฐานะหน่วยงาน</v>
          </cell>
          <cell r="AH177" t="str">
            <v>11277</v>
          </cell>
        </row>
        <row r="178">
          <cell r="A178" t="str">
            <v>001069500</v>
          </cell>
          <cell r="B178" t="str">
            <v>โรงพยาบาลพระพุทธบาท</v>
          </cell>
          <cell r="C178" t="str">
            <v>21002</v>
          </cell>
          <cell r="D178" t="str">
            <v>กระทรวงสาธารณสุข สำนักงานปลัดกระทรวงสาธารณสุข</v>
          </cell>
          <cell r="E178" t="str">
            <v>06</v>
          </cell>
          <cell r="F178" t="str">
            <v>โรงพยาบาลทั่วไป</v>
          </cell>
          <cell r="G178" t="str">
            <v>315</v>
          </cell>
          <cell r="H178" t="str">
            <v>19</v>
          </cell>
          <cell r="I178" t="str">
            <v>จ.สระบุรี</v>
          </cell>
          <cell r="J178" t="str">
            <v>09</v>
          </cell>
          <cell r="K178" t="str">
            <v xml:space="preserve"> อ.พระพุทธบาท</v>
          </cell>
          <cell r="L178" t="str">
            <v>03</v>
          </cell>
          <cell r="M178" t="str">
            <v xml:space="preserve"> 'ต.ธารเกษม'</v>
          </cell>
          <cell r="N178" t="str">
            <v>08</v>
          </cell>
          <cell r="O178" t="str">
            <v xml:space="preserve"> หมู่ 8</v>
          </cell>
          <cell r="P178" t="str">
            <v>01</v>
          </cell>
          <cell r="Q178" t="str">
            <v>เปิดดำเนินการ</v>
          </cell>
          <cell r="R178" t="str">
            <v xml:space="preserve">86 </v>
          </cell>
          <cell r="S178" t="str">
            <v>18120</v>
          </cell>
          <cell r="T178" t="str">
            <v>036266166</v>
          </cell>
          <cell r="V178" t="str">
            <v>23</v>
          </cell>
          <cell r="W178" t="str">
            <v>2.3 ทุติยภูมิระดับสูง</v>
          </cell>
          <cell r="AH178" t="str">
            <v>10695</v>
          </cell>
        </row>
        <row r="179">
          <cell r="A179" t="str">
            <v>001075600</v>
          </cell>
          <cell r="B179" t="str">
            <v>โรงพยาบาลบางกรวย</v>
          </cell>
          <cell r="C179" t="str">
            <v>21002</v>
          </cell>
          <cell r="D179" t="str">
            <v>กระทรวงสาธารณสุข สำนักงานปลัดกระทรวงสาธารณสุข</v>
          </cell>
          <cell r="E179" t="str">
            <v>07</v>
          </cell>
          <cell r="F179" t="str">
            <v>โรงพยาบาลชุมชน</v>
          </cell>
          <cell r="G179" t="str">
            <v>30</v>
          </cell>
          <cell r="H179" t="str">
            <v>12</v>
          </cell>
          <cell r="I179" t="str">
            <v>จ.นนทบุรี</v>
          </cell>
          <cell r="J179" t="str">
            <v>02</v>
          </cell>
          <cell r="K179" t="str">
            <v xml:space="preserve"> อ.บางกรวย</v>
          </cell>
          <cell r="L179" t="str">
            <v>01</v>
          </cell>
          <cell r="M179" t="str">
            <v xml:space="preserve"> 'ต.วัดชลอ'</v>
          </cell>
          <cell r="N179" t="str">
            <v>08</v>
          </cell>
          <cell r="O179" t="str">
            <v xml:space="preserve"> หมู่ 8</v>
          </cell>
          <cell r="P179" t="str">
            <v>01</v>
          </cell>
          <cell r="Q179" t="str">
            <v>เปิดดำเนินการ</v>
          </cell>
          <cell r="R179" t="str">
            <v xml:space="preserve">44  ถ.กรุงนนท์-วงถนอม </v>
          </cell>
          <cell r="S179" t="str">
            <v>11130</v>
          </cell>
          <cell r="T179" t="str">
            <v>024471999</v>
          </cell>
          <cell r="U179" t="str">
            <v>024430564</v>
          </cell>
          <cell r="V179" t="str">
            <v>21</v>
          </cell>
          <cell r="W179" t="str">
            <v>2.1 ทุติยภูมิระดับต้น</v>
          </cell>
          <cell r="X179" t="str">
            <v>S</v>
          </cell>
          <cell r="Y179" t="str">
            <v xml:space="preserve">บริการ  </v>
          </cell>
          <cell r="AH179" t="str">
            <v>10756</v>
          </cell>
        </row>
        <row r="180">
          <cell r="A180" t="str">
            <v>001070100</v>
          </cell>
          <cell r="B180" t="str">
            <v>โรงพยาบาลยโสธร</v>
          </cell>
          <cell r="C180" t="str">
            <v>21002</v>
          </cell>
          <cell r="D180" t="str">
            <v>กระทรวงสาธารณสุข สำนักงานปลัดกระทรวงสาธารณสุข</v>
          </cell>
          <cell r="E180" t="str">
            <v>06</v>
          </cell>
          <cell r="F180" t="str">
            <v>โรงพยาบาลทั่วไป</v>
          </cell>
          <cell r="G180" t="str">
            <v>370</v>
          </cell>
          <cell r="H180" t="str">
            <v>35</v>
          </cell>
          <cell r="I180" t="str">
            <v>จ.ยโสธร</v>
          </cell>
          <cell r="J180" t="str">
            <v>01</v>
          </cell>
          <cell r="K180" t="str">
            <v xml:space="preserve"> อ.เมืองยโสธร</v>
          </cell>
          <cell r="L180" t="str">
            <v>03</v>
          </cell>
          <cell r="M180" t="str">
            <v xml:space="preserve"> 'ต.ตาดทอง'</v>
          </cell>
          <cell r="N180" t="str">
            <v>08</v>
          </cell>
          <cell r="O180" t="str">
            <v xml:space="preserve"> หมู่ 8</v>
          </cell>
          <cell r="P180" t="str">
            <v>01</v>
          </cell>
          <cell r="Q180" t="str">
            <v>เปิดดำเนินการ</v>
          </cell>
          <cell r="R180" t="str">
            <v xml:space="preserve">26 ถ.แจ้งสนิท </v>
          </cell>
          <cell r="S180" t="str">
            <v>35000</v>
          </cell>
          <cell r="T180" t="str">
            <v>045714040-3</v>
          </cell>
          <cell r="V180" t="str">
            <v>23</v>
          </cell>
          <cell r="W180" t="str">
            <v>2.3 ทุติยภูมิระดับสูง</v>
          </cell>
          <cell r="AH180" t="str">
            <v>10701</v>
          </cell>
        </row>
        <row r="181">
          <cell r="A181" t="str">
            <v>001145100</v>
          </cell>
          <cell r="B181" t="str">
            <v>โรงพยาบาลสมเด็จพระยุพราชธาตุพนม</v>
          </cell>
          <cell r="C181" t="str">
            <v>21002</v>
          </cell>
          <cell r="D181" t="str">
            <v>กระทรวงสาธารณสุข สำนักงานปลัดกระทรวงสาธารณสุข</v>
          </cell>
          <cell r="E181" t="str">
            <v>07</v>
          </cell>
          <cell r="F181" t="str">
            <v>โรงพยาบาลชุมชน</v>
          </cell>
          <cell r="G181" t="str">
            <v>90</v>
          </cell>
          <cell r="H181" t="str">
            <v>48</v>
          </cell>
          <cell r="I181" t="str">
            <v>จ.นครพนม</v>
          </cell>
          <cell r="J181" t="str">
            <v>05</v>
          </cell>
          <cell r="K181" t="str">
            <v xml:space="preserve"> อ.ธาตุพนม</v>
          </cell>
          <cell r="L181" t="str">
            <v>01</v>
          </cell>
          <cell r="M181" t="str">
            <v xml:space="preserve"> 'ต.ธาตุพนม'</v>
          </cell>
          <cell r="N181" t="str">
            <v>07</v>
          </cell>
          <cell r="O181" t="str">
            <v xml:space="preserve"> หมู่ 7</v>
          </cell>
          <cell r="P181" t="str">
            <v>01</v>
          </cell>
          <cell r="Q181" t="str">
            <v>เปิดดำเนินการ</v>
          </cell>
          <cell r="V181" t="str">
            <v>22</v>
          </cell>
          <cell r="W181" t="str">
            <v>2.2 ทุติยภูมิระดับกลาง</v>
          </cell>
          <cell r="AH181" t="str">
            <v>11451</v>
          </cell>
        </row>
        <row r="182">
          <cell r="A182" t="str">
            <v>001075700</v>
          </cell>
          <cell r="B182" t="str">
            <v>โรงพยาบาลบางใหญ่</v>
          </cell>
          <cell r="C182" t="str">
            <v>21002</v>
          </cell>
          <cell r="D182" t="str">
            <v>กระทรวงสาธารณสุข สำนักงานปลัดกระทรวงสาธารณสุข</v>
          </cell>
          <cell r="E182" t="str">
            <v>07</v>
          </cell>
          <cell r="F182" t="str">
            <v>โรงพยาบาลชุมชน</v>
          </cell>
          <cell r="G182" t="str">
            <v>30</v>
          </cell>
          <cell r="H182" t="str">
            <v>12</v>
          </cell>
          <cell r="I182" t="str">
            <v>จ.นนทบุรี</v>
          </cell>
          <cell r="J182" t="str">
            <v>03</v>
          </cell>
          <cell r="K182" t="str">
            <v xml:space="preserve"> อ.บางใหญ่</v>
          </cell>
          <cell r="L182" t="str">
            <v>01</v>
          </cell>
          <cell r="M182" t="str">
            <v xml:space="preserve"> 'ต.บางม่วง'</v>
          </cell>
          <cell r="N182" t="str">
            <v>03</v>
          </cell>
          <cell r="O182" t="str">
            <v xml:space="preserve"> หมู่ 3</v>
          </cell>
          <cell r="P182" t="str">
            <v>01</v>
          </cell>
          <cell r="Q182" t="str">
            <v>เปิดดำเนินการ</v>
          </cell>
          <cell r="R182" t="str">
            <v>ถ.กาญจนาภิเษก</v>
          </cell>
          <cell r="S182" t="str">
            <v>11140</v>
          </cell>
          <cell r="T182" t="str">
            <v>024033350</v>
          </cell>
          <cell r="U182" t="str">
            <v>0259516238</v>
          </cell>
          <cell r="V182" t="str">
            <v>22</v>
          </cell>
          <cell r="W182" t="str">
            <v>2.2 ทุติยภูมิระดับกลาง</v>
          </cell>
          <cell r="X182" t="str">
            <v>S</v>
          </cell>
          <cell r="Y182" t="str">
            <v xml:space="preserve">บริการ  </v>
          </cell>
          <cell r="AH182" t="str">
            <v>10757</v>
          </cell>
        </row>
        <row r="183">
          <cell r="A183" t="str">
            <v>001125300</v>
          </cell>
          <cell r="B183" t="str">
            <v>โรงพยาบาลบางกระทุ่ม</v>
          </cell>
          <cell r="C183" t="str">
            <v>21002</v>
          </cell>
          <cell r="D183" t="str">
            <v>กระทรวงสาธารณสุข สำนักงานปลัดกระทรวงสาธารณสุข</v>
          </cell>
          <cell r="E183" t="str">
            <v>07</v>
          </cell>
          <cell r="F183" t="str">
            <v>โรงพยาบาลชุมชน</v>
          </cell>
          <cell r="G183" t="str">
            <v>30</v>
          </cell>
          <cell r="H183" t="str">
            <v>65</v>
          </cell>
          <cell r="I183" t="str">
            <v>จ.พิษณุโลก</v>
          </cell>
          <cell r="J183" t="str">
            <v>05</v>
          </cell>
          <cell r="K183" t="str">
            <v xml:space="preserve"> อ.บางกระทุ่ม</v>
          </cell>
          <cell r="L183" t="str">
            <v>06</v>
          </cell>
          <cell r="M183" t="str">
            <v xml:space="preserve"> 'ต.ไผ่ล้อม'</v>
          </cell>
          <cell r="N183" t="str">
            <v>11</v>
          </cell>
          <cell r="O183" t="str">
            <v xml:space="preserve"> หมู่ 11</v>
          </cell>
          <cell r="P183" t="str">
            <v>01</v>
          </cell>
          <cell r="Q183" t="str">
            <v>เปิดดำเนินการ</v>
          </cell>
          <cell r="R183" t="str">
            <v>100 ม.11 บ้านยางโทน</v>
          </cell>
          <cell r="V183" t="str">
            <v>21</v>
          </cell>
          <cell r="W183" t="str">
            <v>2.1 ทุติยภูมิระดับต้น</v>
          </cell>
          <cell r="AH183" t="str">
            <v>11253</v>
          </cell>
        </row>
        <row r="184">
          <cell r="A184" t="str">
            <v>001070200</v>
          </cell>
          <cell r="B184" t="str">
            <v>โรงพยาบาลชัยภูมิ</v>
          </cell>
          <cell r="C184" t="str">
            <v>21002</v>
          </cell>
          <cell r="D184" t="str">
            <v>กระทรวงสาธารณสุข สำนักงานปลัดกระทรวงสาธารณสุข</v>
          </cell>
          <cell r="E184" t="str">
            <v>06</v>
          </cell>
          <cell r="F184" t="str">
            <v>โรงพยาบาลทั่วไป</v>
          </cell>
          <cell r="G184" t="str">
            <v>444</v>
          </cell>
          <cell r="H184" t="str">
            <v>36</v>
          </cell>
          <cell r="I184" t="str">
            <v>จ.ชัยภูมิ</v>
          </cell>
          <cell r="J184" t="str">
            <v>01</v>
          </cell>
          <cell r="K184" t="str">
            <v xml:space="preserve"> อ.เมืองชัยภูมิ</v>
          </cell>
          <cell r="L184" t="str">
            <v>01</v>
          </cell>
          <cell r="M184" t="str">
            <v xml:space="preserve"> 'ต.ในเมือง'</v>
          </cell>
          <cell r="N184" t="str">
            <v>05</v>
          </cell>
          <cell r="O184" t="str">
            <v xml:space="preserve"> หมู่ 5</v>
          </cell>
          <cell r="P184" t="str">
            <v>01</v>
          </cell>
          <cell r="Q184" t="str">
            <v>เปิดดำเนินการ</v>
          </cell>
          <cell r="R184" t="str">
            <v xml:space="preserve">12 ถ.บรรณาการ </v>
          </cell>
          <cell r="S184" t="str">
            <v>36000</v>
          </cell>
          <cell r="T184" t="str">
            <v>044837100-4</v>
          </cell>
          <cell r="V184" t="str">
            <v>23</v>
          </cell>
          <cell r="W184" t="str">
            <v>2.3 ทุติยภูมิระดับสูง</v>
          </cell>
          <cell r="AH184" t="str">
            <v>10702</v>
          </cell>
        </row>
        <row r="185">
          <cell r="A185" t="str">
            <v>001070300</v>
          </cell>
          <cell r="B185" t="str">
            <v>โรงพยาบาลอำนาจเจริญ</v>
          </cell>
          <cell r="C185" t="str">
            <v>21002</v>
          </cell>
          <cell r="D185" t="str">
            <v>กระทรวงสาธารณสุข สำนักงานปลัดกระทรวงสาธารณสุข</v>
          </cell>
          <cell r="E185" t="str">
            <v>06</v>
          </cell>
          <cell r="F185" t="str">
            <v>โรงพยาบาลทั่วไป</v>
          </cell>
          <cell r="G185" t="str">
            <v>160</v>
          </cell>
          <cell r="H185" t="str">
            <v>37</v>
          </cell>
          <cell r="I185" t="str">
            <v>จ.อำนาจเจริญ</v>
          </cell>
          <cell r="J185" t="str">
            <v>01</v>
          </cell>
          <cell r="K185" t="str">
            <v xml:space="preserve"> อ.เมืองอำนาจเจริญ</v>
          </cell>
          <cell r="L185" t="str">
            <v>01</v>
          </cell>
          <cell r="M185" t="str">
            <v xml:space="preserve"> 'ต.บุ่ง'</v>
          </cell>
          <cell r="N185" t="str">
            <v>06</v>
          </cell>
          <cell r="O185" t="str">
            <v xml:space="preserve"> หมู่ 6</v>
          </cell>
          <cell r="P185" t="str">
            <v>01</v>
          </cell>
          <cell r="Q185" t="str">
            <v>เปิดดำเนินการ</v>
          </cell>
          <cell r="R185" t="str">
            <v xml:space="preserve">291  ถ.อรุณประเสริฐ </v>
          </cell>
          <cell r="S185" t="str">
            <v>37000</v>
          </cell>
          <cell r="T185" t="str">
            <v>045511940-8</v>
          </cell>
          <cell r="V185" t="str">
            <v>23</v>
          </cell>
          <cell r="W185" t="str">
            <v>2.3 ทุติยภูมิระดับสูง</v>
          </cell>
          <cell r="AH185" t="str">
            <v>10703</v>
          </cell>
        </row>
        <row r="186">
          <cell r="A186" t="str">
            <v>001070900</v>
          </cell>
          <cell r="B186" t="str">
            <v>โรงพยาบาลกาฬสินธุ์</v>
          </cell>
          <cell r="C186" t="str">
            <v>21002</v>
          </cell>
          <cell r="D186" t="str">
            <v>กระทรวงสาธารณสุข สำนักงานปลัดกระทรวงสาธารณสุข</v>
          </cell>
          <cell r="E186" t="str">
            <v>06</v>
          </cell>
          <cell r="F186" t="str">
            <v>โรงพยาบาลทั่วไป</v>
          </cell>
          <cell r="G186" t="str">
            <v>505</v>
          </cell>
          <cell r="H186" t="str">
            <v>46</v>
          </cell>
          <cell r="I186" t="str">
            <v>จ.กาฬสินธุ์</v>
          </cell>
          <cell r="J186" t="str">
            <v>01</v>
          </cell>
          <cell r="K186" t="str">
            <v xml:space="preserve"> อ.เมืองกาฬสินธุ์</v>
          </cell>
          <cell r="L186" t="str">
            <v>01</v>
          </cell>
          <cell r="M186" t="str">
            <v xml:space="preserve"> 'ต.กาฬสินธุ์'</v>
          </cell>
          <cell r="N186" t="str">
            <v>00</v>
          </cell>
          <cell r="O186" t="str">
            <v xml:space="preserve"> หมู่ 0</v>
          </cell>
          <cell r="P186" t="str">
            <v>01</v>
          </cell>
          <cell r="Q186" t="str">
            <v>เปิดดำเนินการ</v>
          </cell>
          <cell r="R186" t="str">
            <v xml:space="preserve">ถนนกาฬสินธุ์   </v>
          </cell>
          <cell r="S186" t="str">
            <v>46000</v>
          </cell>
          <cell r="T186" t="str">
            <v>043812980</v>
          </cell>
          <cell r="V186" t="str">
            <v>23</v>
          </cell>
          <cell r="W186" t="str">
            <v>2.3 ทุติยภูมิระดับสูง</v>
          </cell>
          <cell r="AH186" t="str">
            <v>10709</v>
          </cell>
        </row>
        <row r="187">
          <cell r="A187" t="str">
            <v>001071100</v>
          </cell>
          <cell r="B187" t="str">
            <v>โรงพยาบาลนครพนม</v>
          </cell>
          <cell r="C187" t="str">
            <v>21002</v>
          </cell>
          <cell r="D187" t="str">
            <v>กระทรวงสาธารณสุข สำนักงานปลัดกระทรวงสาธารณสุข</v>
          </cell>
          <cell r="E187" t="str">
            <v>06</v>
          </cell>
          <cell r="F187" t="str">
            <v>โรงพยาบาลทั่วไป</v>
          </cell>
          <cell r="G187" t="str">
            <v>306</v>
          </cell>
          <cell r="H187" t="str">
            <v>48</v>
          </cell>
          <cell r="I187" t="str">
            <v>จ.นครพนม</v>
          </cell>
          <cell r="J187" t="str">
            <v>01</v>
          </cell>
          <cell r="K187" t="str">
            <v xml:space="preserve"> อ.เมืองนครพนม</v>
          </cell>
          <cell r="L187" t="str">
            <v>01</v>
          </cell>
          <cell r="M187" t="str">
            <v xml:space="preserve"> 'ต.ในเมือง'</v>
          </cell>
          <cell r="N187" t="str">
            <v>00</v>
          </cell>
          <cell r="O187" t="str">
            <v xml:space="preserve"> หมู่ 0</v>
          </cell>
          <cell r="P187" t="str">
            <v>01</v>
          </cell>
          <cell r="Q187" t="str">
            <v>เปิดดำเนินการ</v>
          </cell>
          <cell r="R187" t="str">
            <v>270 ถ.อภิบาลบัญชา</v>
          </cell>
          <cell r="S187" t="str">
            <v>48000</v>
          </cell>
          <cell r="T187" t="str">
            <v>042511424</v>
          </cell>
          <cell r="V187" t="str">
            <v>23</v>
          </cell>
          <cell r="W187" t="str">
            <v>2.3 ทุติยภูมิระดับสูง</v>
          </cell>
          <cell r="AH187" t="str">
            <v>10711</v>
          </cell>
        </row>
        <row r="188">
          <cell r="A188" t="str">
            <v>001074400</v>
          </cell>
          <cell r="B188" t="str">
            <v>โรงพยาบาลชุมพรเขตรอุดมศักดิ์</v>
          </cell>
          <cell r="C188" t="str">
            <v>21002</v>
          </cell>
          <cell r="D188" t="str">
            <v>กระทรวงสาธารณสุข สำนักงานปลัดกระทรวงสาธารณสุข</v>
          </cell>
          <cell r="E188" t="str">
            <v>06</v>
          </cell>
          <cell r="F188" t="str">
            <v>โรงพยาบาลทั่วไป</v>
          </cell>
          <cell r="G188" t="str">
            <v>509</v>
          </cell>
          <cell r="H188" t="str">
            <v>86</v>
          </cell>
          <cell r="I188" t="str">
            <v>จ.ชุมพร</v>
          </cell>
          <cell r="J188" t="str">
            <v>01</v>
          </cell>
          <cell r="K188" t="str">
            <v xml:space="preserve"> อ.เมืองชุมพร</v>
          </cell>
          <cell r="L188" t="str">
            <v>01</v>
          </cell>
          <cell r="M188" t="str">
            <v xml:space="preserve"> 'ต.ท่าตะเภา'</v>
          </cell>
          <cell r="N188" t="str">
            <v>00</v>
          </cell>
          <cell r="O188" t="str">
            <v xml:space="preserve"> หมู่ 0</v>
          </cell>
          <cell r="P188" t="str">
            <v>01</v>
          </cell>
          <cell r="Q188" t="str">
            <v>เปิดดำเนินการ</v>
          </cell>
          <cell r="R188" t="str">
            <v xml:space="preserve">4008 ถ.พิดิษฐ์พยาบาล </v>
          </cell>
          <cell r="S188" t="str">
            <v>86000</v>
          </cell>
          <cell r="V188" t="str">
            <v>31</v>
          </cell>
          <cell r="W188" t="str">
            <v>3.1 ตติยภูมิ</v>
          </cell>
          <cell r="AH188" t="str">
            <v>10744</v>
          </cell>
        </row>
        <row r="189">
          <cell r="A189" t="str">
            <v>001073300</v>
          </cell>
          <cell r="B189" t="str">
            <v>โรงพยาบาลสมเด็จพระสังฆราชองค์ที่17</v>
          </cell>
          <cell r="C189" t="str">
            <v>21002</v>
          </cell>
          <cell r="D189" t="str">
            <v>กระทรวงสาธารณสุข สำนักงานปลัดกระทรวงสาธารณสุข</v>
          </cell>
          <cell r="E189" t="str">
            <v>06</v>
          </cell>
          <cell r="F189" t="str">
            <v>โรงพยาบาลทั่วไป</v>
          </cell>
          <cell r="G189" t="str">
            <v>210</v>
          </cell>
          <cell r="H189" t="str">
            <v>72</v>
          </cell>
          <cell r="I189" t="str">
            <v>จ.สุพรรณบุรี</v>
          </cell>
          <cell r="J189" t="str">
            <v>07</v>
          </cell>
          <cell r="K189" t="str">
            <v xml:space="preserve"> อ.สองพี่น้อง</v>
          </cell>
          <cell r="L189" t="str">
            <v>01</v>
          </cell>
          <cell r="M189" t="str">
            <v xml:space="preserve"> 'ต.สองพี่น้อง'</v>
          </cell>
          <cell r="N189" t="str">
            <v>00</v>
          </cell>
          <cell r="O189" t="str">
            <v xml:space="preserve"> หมู่ 0</v>
          </cell>
          <cell r="P189" t="str">
            <v>01</v>
          </cell>
          <cell r="Q189" t="str">
            <v>เปิดดำเนินการ</v>
          </cell>
          <cell r="R189" t="str">
            <v xml:space="preserve">ถ.บางลี่-หนองวัลย์เปรี่ยง </v>
          </cell>
          <cell r="S189" t="str">
            <v>72110</v>
          </cell>
          <cell r="V189" t="str">
            <v>23</v>
          </cell>
          <cell r="W189" t="str">
            <v>2.3 ทุติยภูมิระดับสูง</v>
          </cell>
          <cell r="AH189" t="str">
            <v>10733</v>
          </cell>
        </row>
        <row r="190">
          <cell r="A190" t="str">
            <v>001078600</v>
          </cell>
          <cell r="B190" t="str">
            <v>โรงพยาบาลแสวงหา</v>
          </cell>
          <cell r="C190" t="str">
            <v>21002</v>
          </cell>
          <cell r="D190" t="str">
            <v>กระทรวงสาธารณสุข สำนักงานปลัดกระทรวงสาธารณสุข</v>
          </cell>
          <cell r="E190" t="str">
            <v>07</v>
          </cell>
          <cell r="F190" t="str">
            <v>โรงพยาบาลชุมชน</v>
          </cell>
          <cell r="G190" t="str">
            <v>30</v>
          </cell>
          <cell r="H190" t="str">
            <v>15</v>
          </cell>
          <cell r="I190" t="str">
            <v>จ.อ่างทอง</v>
          </cell>
          <cell r="J190" t="str">
            <v>05</v>
          </cell>
          <cell r="K190" t="str">
            <v xml:space="preserve"> อ.แสวงหา</v>
          </cell>
          <cell r="L190" t="str">
            <v>01</v>
          </cell>
          <cell r="M190" t="str">
            <v xml:space="preserve"> 'ต.แสวงหา'</v>
          </cell>
          <cell r="N190" t="str">
            <v>01</v>
          </cell>
          <cell r="O190" t="str">
            <v xml:space="preserve"> หมู่ 1</v>
          </cell>
          <cell r="P190" t="str">
            <v>01</v>
          </cell>
          <cell r="Q190" t="str">
            <v>เปิดดำเนินการ</v>
          </cell>
          <cell r="R190" t="str">
            <v xml:space="preserve">106 ม.1 </v>
          </cell>
          <cell r="S190" t="str">
            <v>14150</v>
          </cell>
          <cell r="V190" t="str">
            <v>21</v>
          </cell>
          <cell r="W190" t="str">
            <v>2.1 ทุติยภูมิระดับต้น</v>
          </cell>
          <cell r="AH190" t="str">
            <v>10786</v>
          </cell>
        </row>
        <row r="191">
          <cell r="A191" t="str">
            <v>001078700</v>
          </cell>
          <cell r="B191" t="str">
            <v>โรงพยาบาลวิเศษชัยชาญ</v>
          </cell>
          <cell r="C191" t="str">
            <v>21002</v>
          </cell>
          <cell r="D191" t="str">
            <v>กระทรวงสาธารณสุข สำนักงานปลัดกระทรวงสาธารณสุข</v>
          </cell>
          <cell r="E191" t="str">
            <v>07</v>
          </cell>
          <cell r="F191" t="str">
            <v>โรงพยาบาลชุมชน</v>
          </cell>
          <cell r="G191" t="str">
            <v>90</v>
          </cell>
          <cell r="H191" t="str">
            <v>15</v>
          </cell>
          <cell r="I191" t="str">
            <v>จ.อ่างทอง</v>
          </cell>
          <cell r="J191" t="str">
            <v>06</v>
          </cell>
          <cell r="K191" t="str">
            <v xml:space="preserve"> อ.วิเศษชัยชาญ</v>
          </cell>
          <cell r="L191" t="str">
            <v>02</v>
          </cell>
          <cell r="M191" t="str">
            <v xml:space="preserve"> 'ต.ศาลเจ้าโรงทอง'</v>
          </cell>
          <cell r="N191" t="str">
            <v>04</v>
          </cell>
          <cell r="O191" t="str">
            <v xml:space="preserve"> หมู่ 4</v>
          </cell>
          <cell r="P191" t="str">
            <v>01</v>
          </cell>
          <cell r="Q191" t="str">
            <v>เปิดดำเนินการ</v>
          </cell>
          <cell r="V191" t="str">
            <v>22</v>
          </cell>
          <cell r="W191" t="str">
            <v>2.2 ทุติยภูมิระดับกลาง</v>
          </cell>
          <cell r="AH191" t="str">
            <v>10787</v>
          </cell>
        </row>
        <row r="192">
          <cell r="A192" t="str">
            <v>001078500</v>
          </cell>
          <cell r="B192" t="str">
            <v>โรงพยาบาลโพธิ์ทอง</v>
          </cell>
          <cell r="C192" t="str">
            <v>21002</v>
          </cell>
          <cell r="D192" t="str">
            <v>กระทรวงสาธารณสุข สำนักงานปลัดกระทรวงสาธารณสุข</v>
          </cell>
          <cell r="E192" t="str">
            <v>07</v>
          </cell>
          <cell r="F192" t="str">
            <v>โรงพยาบาลชุมชน</v>
          </cell>
          <cell r="G192" t="str">
            <v>30</v>
          </cell>
          <cell r="H192" t="str">
            <v>15</v>
          </cell>
          <cell r="I192" t="str">
            <v>จ.อ่างทอง</v>
          </cell>
          <cell r="J192" t="str">
            <v>04</v>
          </cell>
          <cell r="K192" t="str">
            <v xml:space="preserve"> อ.โพธิ์ทอง</v>
          </cell>
          <cell r="L192" t="str">
            <v>01</v>
          </cell>
          <cell r="M192" t="str">
            <v xml:space="preserve"> 'ต.อ่างแก้ว'</v>
          </cell>
          <cell r="N192" t="str">
            <v>04</v>
          </cell>
          <cell r="O192" t="str">
            <v xml:space="preserve"> หมู่ 4</v>
          </cell>
          <cell r="P192" t="str">
            <v>01</v>
          </cell>
          <cell r="Q192" t="str">
            <v>เปิดดำเนินการ</v>
          </cell>
          <cell r="V192" t="str">
            <v>21</v>
          </cell>
          <cell r="W192" t="str">
            <v>2.1 ทุติยภูมิระดับต้น</v>
          </cell>
          <cell r="AH192" t="str">
            <v>10785</v>
          </cell>
        </row>
        <row r="193">
          <cell r="A193" t="str">
            <v>001080300</v>
          </cell>
          <cell r="B193" t="str">
            <v>โรงพยาบาลวัดสิงห์</v>
          </cell>
          <cell r="C193" t="str">
            <v>21002</v>
          </cell>
          <cell r="D193" t="str">
            <v>กระทรวงสาธารณสุข สำนักงานปลัดกระทรวงสาธารณสุข</v>
          </cell>
          <cell r="E193" t="str">
            <v>07</v>
          </cell>
          <cell r="F193" t="str">
            <v>โรงพยาบาลชุมชน</v>
          </cell>
          <cell r="G193" t="str">
            <v>38</v>
          </cell>
          <cell r="H193" t="str">
            <v>18</v>
          </cell>
          <cell r="I193" t="str">
            <v>จ.ชัยนาท</v>
          </cell>
          <cell r="J193" t="str">
            <v>03</v>
          </cell>
          <cell r="K193" t="str">
            <v xml:space="preserve"> อ.วัดสิงห์</v>
          </cell>
          <cell r="L193" t="str">
            <v>01</v>
          </cell>
          <cell r="M193" t="str">
            <v xml:space="preserve"> 'ต.วัดสิงห์'</v>
          </cell>
          <cell r="N193" t="str">
            <v>00</v>
          </cell>
          <cell r="O193" t="str">
            <v xml:space="preserve"> หมู่ 0</v>
          </cell>
          <cell r="P193" t="str">
            <v>01</v>
          </cell>
          <cell r="Q193" t="str">
            <v>เปิดดำเนินการ</v>
          </cell>
          <cell r="R193" t="str">
            <v xml:space="preserve">16 ถ.จวนวิไล </v>
          </cell>
          <cell r="V193" t="str">
            <v>21</v>
          </cell>
          <cell r="W193" t="str">
            <v>2.1 ทุติยภูมิระดับต้น</v>
          </cell>
          <cell r="AH193" t="str">
            <v>10803</v>
          </cell>
        </row>
        <row r="194">
          <cell r="A194" t="str">
            <v>001079600</v>
          </cell>
          <cell r="B194" t="str">
            <v>โรงพยาบาลลำสนธิ</v>
          </cell>
          <cell r="C194" t="str">
            <v>21002</v>
          </cell>
          <cell r="D194" t="str">
            <v>กระทรวงสาธารณสุข สำนักงานปลัดกระทรวงสาธารณสุข</v>
          </cell>
          <cell r="E194" t="str">
            <v>07</v>
          </cell>
          <cell r="F194" t="str">
            <v>โรงพยาบาลชุมชน</v>
          </cell>
          <cell r="G194" t="str">
            <v>30</v>
          </cell>
          <cell r="H194" t="str">
            <v>16</v>
          </cell>
          <cell r="I194" t="str">
            <v>จ.ลพบุรี</v>
          </cell>
          <cell r="J194" t="str">
            <v>10</v>
          </cell>
          <cell r="K194" t="str">
            <v xml:space="preserve"> อ.ลำสนธิ</v>
          </cell>
          <cell r="L194" t="str">
            <v>03</v>
          </cell>
          <cell r="M194" t="str">
            <v xml:space="preserve"> 'ต.หนองรี'</v>
          </cell>
          <cell r="N194" t="str">
            <v>11</v>
          </cell>
          <cell r="O194" t="str">
            <v xml:space="preserve"> หมู่ 11</v>
          </cell>
          <cell r="P194" t="str">
            <v>01</v>
          </cell>
          <cell r="Q194" t="str">
            <v>เปิดดำเนินการ</v>
          </cell>
          <cell r="R194" t="str">
            <v>79 ถนนสุระนารายณ์</v>
          </cell>
          <cell r="S194" t="str">
            <v>15190</v>
          </cell>
          <cell r="T194" t="str">
            <v>036-633185</v>
          </cell>
          <cell r="U194" t="str">
            <v>036-633183</v>
          </cell>
          <cell r="V194" t="str">
            <v>21</v>
          </cell>
          <cell r="W194" t="str">
            <v>2.1 ทุติยภูมิระดับต้น</v>
          </cell>
          <cell r="X194" t="str">
            <v>S</v>
          </cell>
          <cell r="Y194" t="str">
            <v xml:space="preserve">บริการ  </v>
          </cell>
          <cell r="AH194" t="str">
            <v>10796</v>
          </cell>
        </row>
        <row r="195">
          <cell r="A195" t="str">
            <v>001079500</v>
          </cell>
          <cell r="B195" t="str">
            <v>โรงพยาบาลโคกเจริญ</v>
          </cell>
          <cell r="C195" t="str">
            <v>21002</v>
          </cell>
          <cell r="D195" t="str">
            <v>กระทรวงสาธารณสุข สำนักงานปลัดกระทรวงสาธารณสุข</v>
          </cell>
          <cell r="E195" t="str">
            <v>07</v>
          </cell>
          <cell r="F195" t="str">
            <v>โรงพยาบาลชุมชน</v>
          </cell>
          <cell r="G195" t="str">
            <v>16</v>
          </cell>
          <cell r="H195" t="str">
            <v>16</v>
          </cell>
          <cell r="I195" t="str">
            <v>จ.ลพบุรี</v>
          </cell>
          <cell r="J195" t="str">
            <v>09</v>
          </cell>
          <cell r="K195" t="str">
            <v xml:space="preserve"> อ.โคกเจริญ</v>
          </cell>
          <cell r="L195" t="str">
            <v>01</v>
          </cell>
          <cell r="M195" t="str">
            <v xml:space="preserve"> 'ต.โคกเจริญ'</v>
          </cell>
          <cell r="N195" t="str">
            <v>02</v>
          </cell>
          <cell r="O195" t="str">
            <v xml:space="preserve"> หมู่ 2</v>
          </cell>
          <cell r="P195" t="str">
            <v>01</v>
          </cell>
          <cell r="Q195" t="str">
            <v>เปิดดำเนินการ</v>
          </cell>
          <cell r="R195" t="str">
            <v>111</v>
          </cell>
          <cell r="S195" t="str">
            <v>15250</v>
          </cell>
          <cell r="T195" t="str">
            <v>036-641106</v>
          </cell>
          <cell r="U195" t="str">
            <v>036-651102</v>
          </cell>
          <cell r="V195" t="str">
            <v>21</v>
          </cell>
          <cell r="W195" t="str">
            <v>2.1 ทุติยภูมิระดับต้น</v>
          </cell>
          <cell r="X195" t="str">
            <v>S</v>
          </cell>
          <cell r="Y195" t="str">
            <v xml:space="preserve">บริการ  </v>
          </cell>
          <cell r="AH195" t="str">
            <v>10795</v>
          </cell>
        </row>
        <row r="196">
          <cell r="A196" t="str">
            <v>001079800</v>
          </cell>
          <cell r="B196" t="str">
            <v>โรงพยาบาลบางระจัน</v>
          </cell>
          <cell r="C196" t="str">
            <v>21002</v>
          </cell>
          <cell r="D196" t="str">
            <v>กระทรวงสาธารณสุข สำนักงานปลัดกระทรวงสาธารณสุข</v>
          </cell>
          <cell r="E196" t="str">
            <v>07</v>
          </cell>
          <cell r="F196" t="str">
            <v>โรงพยาบาลชุมชน</v>
          </cell>
          <cell r="G196" t="str">
            <v>30</v>
          </cell>
          <cell r="H196" t="str">
            <v>17</v>
          </cell>
          <cell r="I196" t="str">
            <v>จ.สิงห์บุรี</v>
          </cell>
          <cell r="J196" t="str">
            <v>02</v>
          </cell>
          <cell r="K196" t="str">
            <v xml:space="preserve"> อ.บางระจัน</v>
          </cell>
          <cell r="L196" t="str">
            <v>03</v>
          </cell>
          <cell r="M196" t="str">
            <v xml:space="preserve"> 'ต.เชิงกลัด'</v>
          </cell>
          <cell r="N196" t="str">
            <v>06</v>
          </cell>
          <cell r="O196" t="str">
            <v xml:space="preserve"> หมู่ 6</v>
          </cell>
          <cell r="P196" t="str">
            <v>01</v>
          </cell>
          <cell r="Q196" t="str">
            <v>เปิดดำเนินการ</v>
          </cell>
          <cell r="R196" t="str">
            <v xml:space="preserve">41 </v>
          </cell>
          <cell r="S196" t="str">
            <v>16130</v>
          </cell>
          <cell r="T196" t="str">
            <v>036-591486</v>
          </cell>
          <cell r="U196" t="str">
            <v>036-544434</v>
          </cell>
          <cell r="V196" t="str">
            <v>21</v>
          </cell>
          <cell r="W196" t="str">
            <v>2.1 ทุติยภูมิระดับต้น</v>
          </cell>
          <cell r="X196" t="str">
            <v>S</v>
          </cell>
          <cell r="Y196" t="str">
            <v xml:space="preserve">บริการ  </v>
          </cell>
          <cell r="AH196" t="str">
            <v>10798</v>
          </cell>
        </row>
        <row r="197">
          <cell r="A197" t="str">
            <v>001082100</v>
          </cell>
          <cell r="B197" t="str">
            <v>โรงพยาบาลพานทอง</v>
          </cell>
          <cell r="C197" t="str">
            <v>21002</v>
          </cell>
          <cell r="D197" t="str">
            <v>กระทรวงสาธารณสุข สำนักงานปลัดกระทรวงสาธารณสุข</v>
          </cell>
          <cell r="E197" t="str">
            <v>07</v>
          </cell>
          <cell r="F197" t="str">
            <v>โรงพยาบาลชุมชน</v>
          </cell>
          <cell r="G197" t="str">
            <v>60</v>
          </cell>
          <cell r="H197" t="str">
            <v>20</v>
          </cell>
          <cell r="I197" t="str">
            <v>จ.ชลบุรี</v>
          </cell>
          <cell r="J197" t="str">
            <v>05</v>
          </cell>
          <cell r="K197" t="str">
            <v xml:space="preserve"> อ.พานทอง</v>
          </cell>
          <cell r="L197" t="str">
            <v>01</v>
          </cell>
          <cell r="M197" t="str">
            <v xml:space="preserve"> 'ต.พานทอง'</v>
          </cell>
          <cell r="N197" t="str">
            <v>08</v>
          </cell>
          <cell r="O197" t="str">
            <v xml:space="preserve"> หมู่ 8</v>
          </cell>
          <cell r="P197" t="str">
            <v>01</v>
          </cell>
          <cell r="Q197" t="str">
            <v>เปิดดำเนินการ</v>
          </cell>
          <cell r="R197" t="str">
            <v xml:space="preserve">  เลขที่ 1/10</v>
          </cell>
          <cell r="V197" t="str">
            <v>21</v>
          </cell>
          <cell r="W197" t="str">
            <v>2.1 ทุติยภูมิระดับต้น</v>
          </cell>
          <cell r="AH197" t="str">
            <v>10821</v>
          </cell>
        </row>
        <row r="198">
          <cell r="A198" t="str">
            <v>001082000</v>
          </cell>
          <cell r="B198" t="str">
            <v>โรงพยาบาลวัดญาณสังวราราม</v>
          </cell>
          <cell r="C198" t="str">
            <v>21002</v>
          </cell>
          <cell r="D198" t="str">
            <v>กระทรวงสาธารณสุข สำนักงานปลัดกระทรวงสาธารณสุข</v>
          </cell>
          <cell r="E198" t="str">
            <v>07</v>
          </cell>
          <cell r="F198" t="str">
            <v>โรงพยาบาลชุมชน</v>
          </cell>
          <cell r="G198" t="str">
            <v>30</v>
          </cell>
          <cell r="H198" t="str">
            <v>20</v>
          </cell>
          <cell r="I198" t="str">
            <v>จ.ชลบุรี</v>
          </cell>
          <cell r="J198" t="str">
            <v>04</v>
          </cell>
          <cell r="K198" t="str">
            <v xml:space="preserve"> อ.บางละมุง</v>
          </cell>
          <cell r="L198" t="str">
            <v>06</v>
          </cell>
          <cell r="M198" t="str">
            <v xml:space="preserve"> 'ต.ห้วยใหญ่'</v>
          </cell>
          <cell r="N198" t="str">
            <v>11</v>
          </cell>
          <cell r="O198" t="str">
            <v xml:space="preserve"> หมู่ 11</v>
          </cell>
          <cell r="P198" t="str">
            <v>01</v>
          </cell>
          <cell r="Q198" t="str">
            <v>เปิดดำเนินการ</v>
          </cell>
          <cell r="V198" t="str">
            <v>21</v>
          </cell>
          <cell r="W198" t="str">
            <v>2.1 ทุติยภูมิระดับต้น</v>
          </cell>
          <cell r="AH198" t="str">
            <v>10820</v>
          </cell>
        </row>
        <row r="199">
          <cell r="A199" t="str">
            <v>001082400</v>
          </cell>
          <cell r="B199" t="str">
            <v>โรงพยาบาลเกาะสีชัง</v>
          </cell>
          <cell r="C199" t="str">
            <v>21002</v>
          </cell>
          <cell r="D199" t="str">
            <v>กระทรวงสาธารณสุข สำนักงานปลัดกระทรวงสาธารณสุข</v>
          </cell>
          <cell r="E199" t="str">
            <v>07</v>
          </cell>
          <cell r="F199" t="str">
            <v>โรงพยาบาลชุมชน</v>
          </cell>
          <cell r="G199" t="str">
            <v>30</v>
          </cell>
          <cell r="H199" t="str">
            <v>20</v>
          </cell>
          <cell r="I199" t="str">
            <v>จ.ชลบุรี</v>
          </cell>
          <cell r="J199" t="str">
            <v>08</v>
          </cell>
          <cell r="K199" t="str">
            <v xml:space="preserve"> อ.เกาะสีชัง</v>
          </cell>
          <cell r="L199" t="str">
            <v>01</v>
          </cell>
          <cell r="M199" t="str">
            <v xml:space="preserve"> 'ต.ท่าเทววงษ์'</v>
          </cell>
          <cell r="N199" t="str">
            <v>01</v>
          </cell>
          <cell r="O199" t="str">
            <v xml:space="preserve"> หมู่ 1</v>
          </cell>
          <cell r="P199" t="str">
            <v>01</v>
          </cell>
          <cell r="Q199" t="str">
            <v>เปิดดำเนินการ</v>
          </cell>
          <cell r="V199" t="str">
            <v>21</v>
          </cell>
          <cell r="W199" t="str">
            <v>2.1 ทุติยภูมิระดับต้น</v>
          </cell>
          <cell r="AH199" t="str">
            <v>10824</v>
          </cell>
        </row>
        <row r="200">
          <cell r="A200" t="str">
            <v>001089100</v>
          </cell>
          <cell r="B200" t="str">
            <v xml:space="preserve">โรงพยาบาลหนองบุญมาก </v>
          </cell>
          <cell r="C200" t="str">
            <v>21002</v>
          </cell>
          <cell r="D200" t="str">
            <v>กระทรวงสาธารณสุข สำนักงานปลัดกระทรวงสาธารณสุข</v>
          </cell>
          <cell r="E200" t="str">
            <v>07</v>
          </cell>
          <cell r="F200" t="str">
            <v>โรงพยาบาลชุมชน</v>
          </cell>
          <cell r="G200" t="str">
            <v>30</v>
          </cell>
          <cell r="H200" t="str">
            <v>30</v>
          </cell>
          <cell r="I200" t="str">
            <v>จ.นครราชสีมา</v>
          </cell>
          <cell r="J200" t="str">
            <v>22</v>
          </cell>
          <cell r="K200" t="str">
            <v xml:space="preserve"> อ.หนองบุญมาก</v>
          </cell>
          <cell r="L200" t="str">
            <v>04</v>
          </cell>
          <cell r="M200" t="str">
            <v xml:space="preserve"> 'ต.หนองหัวแรต'</v>
          </cell>
          <cell r="N200" t="str">
            <v>04</v>
          </cell>
          <cell r="O200" t="str">
            <v xml:space="preserve"> หมู่ 4</v>
          </cell>
          <cell r="P200" t="str">
            <v>01</v>
          </cell>
          <cell r="Q200" t="str">
            <v>เปิดดำเนินการ</v>
          </cell>
          <cell r="R200" t="str">
            <v>198 ม.4 ถ.โชคชัย - เดชอุดม</v>
          </cell>
          <cell r="V200" t="str">
            <v>21</v>
          </cell>
          <cell r="W200" t="str">
            <v>2.1 ทุติยภูมิระดับต้น</v>
          </cell>
          <cell r="Z200" t="str">
            <v>02</v>
          </cell>
          <cell r="AA200" t="str">
            <v>แก้ไขชื่อ</v>
          </cell>
          <cell r="AB200" t="str">
            <v xml:space="preserve">เปลี่ยนชื่อจากโรงพยาบาลหนองบุนนาก เป็น โรงพยาบาลหนองบุญมาก </v>
          </cell>
          <cell r="AH200" t="str">
            <v>10891</v>
          </cell>
        </row>
        <row r="201">
          <cell r="A201" t="str">
            <v>001088400</v>
          </cell>
          <cell r="B201" t="str">
            <v>โรงพยาบาลพิมาย</v>
          </cell>
          <cell r="C201" t="str">
            <v>21002</v>
          </cell>
          <cell r="D201" t="str">
            <v>กระทรวงสาธารณสุข สำนักงานปลัดกระทรวงสาธารณสุข</v>
          </cell>
          <cell r="E201" t="str">
            <v>07</v>
          </cell>
          <cell r="F201" t="str">
            <v>โรงพยาบาลชุมชน</v>
          </cell>
          <cell r="G201" t="str">
            <v>90</v>
          </cell>
          <cell r="H201" t="str">
            <v>30</v>
          </cell>
          <cell r="I201" t="str">
            <v>จ.นครราชสีมา</v>
          </cell>
          <cell r="J201" t="str">
            <v>15</v>
          </cell>
          <cell r="K201" t="str">
            <v xml:space="preserve"> อ.พิมาย</v>
          </cell>
          <cell r="L201" t="str">
            <v>01</v>
          </cell>
          <cell r="M201" t="str">
            <v xml:space="preserve"> 'ต.ในเมือง'</v>
          </cell>
          <cell r="N201" t="str">
            <v>01</v>
          </cell>
          <cell r="O201" t="str">
            <v xml:space="preserve"> หมู่ 1</v>
          </cell>
          <cell r="P201" t="str">
            <v>01</v>
          </cell>
          <cell r="Q201" t="str">
            <v>เปิดดำเนินการ</v>
          </cell>
          <cell r="R201" t="str">
            <v>138 ม.1  ถ.พิมาย - ตลาดแค</v>
          </cell>
          <cell r="V201" t="str">
            <v>23</v>
          </cell>
          <cell r="W201" t="str">
            <v>2.3 ทุติยภูมิระดับสูง</v>
          </cell>
          <cell r="AH201" t="str">
            <v>10884</v>
          </cell>
        </row>
        <row r="202">
          <cell r="A202" t="str">
            <v>001086600</v>
          </cell>
          <cell r="B202" t="str">
            <v>โรงพยาบาลคลองหาด</v>
          </cell>
          <cell r="C202" t="str">
            <v>21002</v>
          </cell>
          <cell r="D202" t="str">
            <v>กระทรวงสาธารณสุข สำนักงานปลัดกระทรวงสาธารณสุข</v>
          </cell>
          <cell r="E202" t="str">
            <v>07</v>
          </cell>
          <cell r="F202" t="str">
            <v>โรงพยาบาลชุมชน</v>
          </cell>
          <cell r="G202" t="str">
            <v>30</v>
          </cell>
          <cell r="H202" t="str">
            <v>27</v>
          </cell>
          <cell r="I202" t="str">
            <v>จ.สระแก้ว</v>
          </cell>
          <cell r="J202" t="str">
            <v>02</v>
          </cell>
          <cell r="K202" t="str">
            <v xml:space="preserve"> อ.คลองหาด</v>
          </cell>
          <cell r="L202" t="str">
            <v>01</v>
          </cell>
          <cell r="M202" t="str">
            <v xml:space="preserve"> 'ต.คลองหาด'</v>
          </cell>
          <cell r="N202" t="str">
            <v>01</v>
          </cell>
          <cell r="O202" t="str">
            <v xml:space="preserve"> หมู่ 1</v>
          </cell>
          <cell r="P202" t="str">
            <v>01</v>
          </cell>
          <cell r="Q202" t="str">
            <v>เปิดดำเนินการ</v>
          </cell>
          <cell r="R202" t="str">
            <v xml:space="preserve">628 </v>
          </cell>
          <cell r="V202" t="str">
            <v>21</v>
          </cell>
          <cell r="W202" t="str">
            <v>2.1 ทุติยภูมิระดับต้น</v>
          </cell>
          <cell r="AH202" t="str">
            <v>10866</v>
          </cell>
        </row>
        <row r="203">
          <cell r="A203" t="str">
            <v>001085900</v>
          </cell>
          <cell r="B203" t="str">
            <v>โรงพยาบาลบ้านสร้าง</v>
          </cell>
          <cell r="C203" t="str">
            <v>21002</v>
          </cell>
          <cell r="D203" t="str">
            <v>กระทรวงสาธารณสุข สำนักงานปลัดกระทรวงสาธารณสุข</v>
          </cell>
          <cell r="E203" t="str">
            <v>07</v>
          </cell>
          <cell r="F203" t="str">
            <v>โรงพยาบาลชุมชน</v>
          </cell>
          <cell r="G203" t="str">
            <v>30</v>
          </cell>
          <cell r="H203" t="str">
            <v>25</v>
          </cell>
          <cell r="I203" t="str">
            <v>จ.ปราจีนบุรี</v>
          </cell>
          <cell r="J203" t="str">
            <v>06</v>
          </cell>
          <cell r="K203" t="str">
            <v xml:space="preserve"> อ.บ้านสร้าง</v>
          </cell>
          <cell r="L203" t="str">
            <v>02</v>
          </cell>
          <cell r="M203" t="str">
            <v xml:space="preserve"> 'ต.บางกระเบา'</v>
          </cell>
          <cell r="N203" t="str">
            <v>01</v>
          </cell>
          <cell r="O203" t="str">
            <v xml:space="preserve"> หมู่ 1</v>
          </cell>
          <cell r="P203" t="str">
            <v>01</v>
          </cell>
          <cell r="Q203" t="str">
            <v>เปิดดำเนินการ</v>
          </cell>
          <cell r="V203" t="str">
            <v>21</v>
          </cell>
          <cell r="W203" t="str">
            <v>2.1 ทุติยภูมิระดับต้น</v>
          </cell>
          <cell r="AH203" t="str">
            <v>10859</v>
          </cell>
        </row>
        <row r="204">
          <cell r="A204" t="str">
            <v>001086000</v>
          </cell>
          <cell r="B204" t="str">
            <v>โรงพยาบาลประจันตคาม</v>
          </cell>
          <cell r="C204" t="str">
            <v>21002</v>
          </cell>
          <cell r="D204" t="str">
            <v>กระทรวงสาธารณสุข สำนักงานปลัดกระทรวงสาธารณสุข</v>
          </cell>
          <cell r="E204" t="str">
            <v>07</v>
          </cell>
          <cell r="F204" t="str">
            <v>โรงพยาบาลชุมชน</v>
          </cell>
          <cell r="G204" t="str">
            <v>30</v>
          </cell>
          <cell r="H204" t="str">
            <v>25</v>
          </cell>
          <cell r="I204" t="str">
            <v>จ.ปราจีนบุรี</v>
          </cell>
          <cell r="J204" t="str">
            <v>07</v>
          </cell>
          <cell r="K204" t="str">
            <v xml:space="preserve"> อ.ประจันตคาม</v>
          </cell>
          <cell r="L204" t="str">
            <v>01</v>
          </cell>
          <cell r="M204" t="str">
            <v xml:space="preserve"> 'ต.ประจันตคาม'</v>
          </cell>
          <cell r="N204" t="str">
            <v>04</v>
          </cell>
          <cell r="O204" t="str">
            <v xml:space="preserve"> หมู่ 4</v>
          </cell>
          <cell r="P204" t="str">
            <v>01</v>
          </cell>
          <cell r="Q204" t="str">
            <v>เปิดดำเนินการ</v>
          </cell>
          <cell r="R204" t="str">
            <v xml:space="preserve">101 </v>
          </cell>
          <cell r="V204" t="str">
            <v>21</v>
          </cell>
          <cell r="W204" t="str">
            <v>2.1 ทุติยภูมิระดับต้น</v>
          </cell>
          <cell r="AH204" t="str">
            <v>10860</v>
          </cell>
        </row>
        <row r="205">
          <cell r="A205" t="str">
            <v>001086100</v>
          </cell>
          <cell r="B205" t="str">
            <v>โรงพยาบาลศรีมหาโพธิ</v>
          </cell>
          <cell r="C205" t="str">
            <v>21002</v>
          </cell>
          <cell r="D205" t="str">
            <v>กระทรวงสาธารณสุข สำนักงานปลัดกระทรวงสาธารณสุข</v>
          </cell>
          <cell r="E205" t="str">
            <v>07</v>
          </cell>
          <cell r="F205" t="str">
            <v>โรงพยาบาลชุมชน</v>
          </cell>
          <cell r="G205" t="str">
            <v>60</v>
          </cell>
          <cell r="H205" t="str">
            <v>25</v>
          </cell>
          <cell r="I205" t="str">
            <v>จ.ปราจีนบุรี</v>
          </cell>
          <cell r="J205" t="str">
            <v>08</v>
          </cell>
          <cell r="K205" t="str">
            <v xml:space="preserve"> อ.ศรีมหาโพธิ</v>
          </cell>
          <cell r="L205" t="str">
            <v>01</v>
          </cell>
          <cell r="M205" t="str">
            <v xml:space="preserve"> 'ต.ศรีมหาโพธิ'</v>
          </cell>
          <cell r="N205" t="str">
            <v>09</v>
          </cell>
          <cell r="O205" t="str">
            <v xml:space="preserve"> หมู่ 9</v>
          </cell>
          <cell r="P205" t="str">
            <v>01</v>
          </cell>
          <cell r="Q205" t="str">
            <v>เปิดดำเนินการ</v>
          </cell>
          <cell r="R205" t="str">
            <v xml:space="preserve">114 </v>
          </cell>
          <cell r="V205" t="str">
            <v>21</v>
          </cell>
          <cell r="W205" t="str">
            <v>2.1 ทุติยภูมิระดับต้น</v>
          </cell>
          <cell r="AH205" t="str">
            <v>10861</v>
          </cell>
        </row>
        <row r="206">
          <cell r="A206" t="str">
            <v>001089300</v>
          </cell>
          <cell r="B206" t="str">
            <v>โรงพยาบาลโนนแดง</v>
          </cell>
          <cell r="C206" t="str">
            <v>21002</v>
          </cell>
          <cell r="D206" t="str">
            <v>กระทรวงสาธารณสุข สำนักงานปลัดกระทรวงสาธารณสุข</v>
          </cell>
          <cell r="E206" t="str">
            <v>07</v>
          </cell>
          <cell r="F206" t="str">
            <v>โรงพยาบาลชุมชน</v>
          </cell>
          <cell r="G206" t="str">
            <v>30</v>
          </cell>
          <cell r="H206" t="str">
            <v>30</v>
          </cell>
          <cell r="I206" t="str">
            <v>จ.นครราชสีมา</v>
          </cell>
          <cell r="J206" t="str">
            <v>24</v>
          </cell>
          <cell r="K206" t="str">
            <v xml:space="preserve"> อ.โนนแดง</v>
          </cell>
          <cell r="L206" t="str">
            <v>01</v>
          </cell>
          <cell r="M206" t="str">
            <v xml:space="preserve"> 'ต.โนนแดง'</v>
          </cell>
          <cell r="N206" t="str">
            <v>09</v>
          </cell>
          <cell r="O206" t="str">
            <v xml:space="preserve"> หมู่ 9</v>
          </cell>
          <cell r="P206" t="str">
            <v>01</v>
          </cell>
          <cell r="Q206" t="str">
            <v>เปิดดำเนินการ</v>
          </cell>
          <cell r="R206" t="str">
            <v xml:space="preserve">113 </v>
          </cell>
          <cell r="V206" t="str">
            <v>21</v>
          </cell>
          <cell r="W206" t="str">
            <v>2.1 ทุติยภูมิระดับต้น</v>
          </cell>
          <cell r="AH206" t="str">
            <v>10893</v>
          </cell>
        </row>
        <row r="207">
          <cell r="A207" t="str">
            <v>001089400</v>
          </cell>
          <cell r="B207" t="str">
            <v>โรงพยาบาลวังน้ำเขียว</v>
          </cell>
          <cell r="C207" t="str">
            <v>21002</v>
          </cell>
          <cell r="D207" t="str">
            <v>กระทรวงสาธารณสุข สำนักงานปลัดกระทรวงสาธารณสุข</v>
          </cell>
          <cell r="E207" t="str">
            <v>07</v>
          </cell>
          <cell r="F207" t="str">
            <v>โรงพยาบาลชุมชน</v>
          </cell>
          <cell r="G207" t="str">
            <v>10</v>
          </cell>
          <cell r="H207" t="str">
            <v>30</v>
          </cell>
          <cell r="I207" t="str">
            <v>จ.นครราชสีมา</v>
          </cell>
          <cell r="J207" t="str">
            <v>25</v>
          </cell>
          <cell r="K207" t="str">
            <v xml:space="preserve"> อ.วังน้ำเขียว</v>
          </cell>
          <cell r="L207" t="str">
            <v>05</v>
          </cell>
          <cell r="M207" t="str">
            <v xml:space="preserve"> 'ต.ไทยสามัคคี'</v>
          </cell>
          <cell r="N207" t="str">
            <v>03</v>
          </cell>
          <cell r="O207" t="str">
            <v xml:space="preserve"> หมู่ 3</v>
          </cell>
          <cell r="P207" t="str">
            <v>01</v>
          </cell>
          <cell r="Q207" t="str">
            <v>เปิดดำเนินการ</v>
          </cell>
          <cell r="R207" t="str">
            <v xml:space="preserve">ถ.ราชสีมา - กบินทร์บุรี  </v>
          </cell>
          <cell r="V207" t="str">
            <v>21</v>
          </cell>
          <cell r="W207" t="str">
            <v>2.1 ทุติยภูมิระดับต้น</v>
          </cell>
          <cell r="AH207" t="str">
            <v>10894</v>
          </cell>
        </row>
        <row r="208">
          <cell r="A208" t="str">
            <v>001087500</v>
          </cell>
          <cell r="B208" t="str">
            <v>โรงพยาบาลจักราช</v>
          </cell>
          <cell r="C208" t="str">
            <v>21002</v>
          </cell>
          <cell r="D208" t="str">
            <v>กระทรวงสาธารณสุข สำนักงานปลัดกระทรวงสาธารณสุข</v>
          </cell>
          <cell r="E208" t="str">
            <v>07</v>
          </cell>
          <cell r="F208" t="str">
            <v>โรงพยาบาลชุมชน</v>
          </cell>
          <cell r="G208" t="str">
            <v>30</v>
          </cell>
          <cell r="H208" t="str">
            <v>30</v>
          </cell>
          <cell r="I208" t="str">
            <v>จ.นครราชสีมา</v>
          </cell>
          <cell r="J208" t="str">
            <v>06</v>
          </cell>
          <cell r="K208" t="str">
            <v xml:space="preserve"> อ.จักราช</v>
          </cell>
          <cell r="L208" t="str">
            <v>01</v>
          </cell>
          <cell r="M208" t="str">
            <v xml:space="preserve"> 'ต.จักราช'</v>
          </cell>
          <cell r="N208" t="str">
            <v>04</v>
          </cell>
          <cell r="O208" t="str">
            <v xml:space="preserve"> หมู่ 4</v>
          </cell>
          <cell r="P208" t="str">
            <v>01</v>
          </cell>
          <cell r="Q208" t="str">
            <v>เปิดดำเนินการ</v>
          </cell>
          <cell r="R208" t="str">
            <v xml:space="preserve">272 </v>
          </cell>
          <cell r="V208" t="str">
            <v>22</v>
          </cell>
          <cell r="W208" t="str">
            <v>2.2 ทุติยภูมิระดับกลาง</v>
          </cell>
          <cell r="AH208" t="str">
            <v>10875</v>
          </cell>
        </row>
        <row r="209">
          <cell r="A209" t="str">
            <v>001089900</v>
          </cell>
          <cell r="B209" t="str">
            <v>โรงพยาบาลละหานทราย</v>
          </cell>
          <cell r="C209" t="str">
            <v>21002</v>
          </cell>
          <cell r="D209" t="str">
            <v>กระทรวงสาธารณสุข สำนักงานปลัดกระทรวงสาธารณสุข</v>
          </cell>
          <cell r="E209" t="str">
            <v>07</v>
          </cell>
          <cell r="F209" t="str">
            <v>โรงพยาบาลชุมชน</v>
          </cell>
          <cell r="G209" t="str">
            <v>90</v>
          </cell>
          <cell r="H209" t="str">
            <v>31</v>
          </cell>
          <cell r="I209" t="str">
            <v>จ.บุรีรัมย์</v>
          </cell>
          <cell r="J209" t="str">
            <v>06</v>
          </cell>
          <cell r="K209" t="str">
            <v xml:space="preserve"> อ.ละหานทราย</v>
          </cell>
          <cell r="L209" t="str">
            <v>01</v>
          </cell>
          <cell r="M209" t="str">
            <v xml:space="preserve"> 'ต.ละหานทราย'</v>
          </cell>
          <cell r="N209" t="str">
            <v>08</v>
          </cell>
          <cell r="O209" t="str">
            <v xml:space="preserve"> หมู่ 8</v>
          </cell>
          <cell r="P209" t="str">
            <v>01</v>
          </cell>
          <cell r="Q209" t="str">
            <v>เปิดดำเนินการ</v>
          </cell>
          <cell r="R209" t="str">
            <v xml:space="preserve">55 </v>
          </cell>
          <cell r="V209" t="str">
            <v>22</v>
          </cell>
          <cell r="W209" t="str">
            <v>2.2 ทุติยภูมิระดับกลาง</v>
          </cell>
          <cell r="AH209" t="str">
            <v>10899</v>
          </cell>
        </row>
        <row r="210">
          <cell r="A210" t="str">
            <v>001092400</v>
          </cell>
          <cell r="B210" t="str">
            <v>โรงพยาบาลลำดวน</v>
          </cell>
          <cell r="C210" t="str">
            <v>21002</v>
          </cell>
          <cell r="D210" t="str">
            <v>กระทรวงสาธารณสุข สำนักงานปลัดกระทรวงสาธารณสุข</v>
          </cell>
          <cell r="E210" t="str">
            <v>07</v>
          </cell>
          <cell r="F210" t="str">
            <v>โรงพยาบาลชุมชน</v>
          </cell>
          <cell r="G210" t="str">
            <v>60</v>
          </cell>
          <cell r="H210" t="str">
            <v>32</v>
          </cell>
          <cell r="I210" t="str">
            <v>จ.สุรินทร์</v>
          </cell>
          <cell r="J210" t="str">
            <v>11</v>
          </cell>
          <cell r="K210" t="str">
            <v xml:space="preserve"> อ.ลำดวน</v>
          </cell>
          <cell r="L210" t="str">
            <v>01</v>
          </cell>
          <cell r="M210" t="str">
            <v xml:space="preserve"> 'ต.ลำดวน'</v>
          </cell>
          <cell r="N210" t="str">
            <v>03</v>
          </cell>
          <cell r="O210" t="str">
            <v xml:space="preserve"> หมู่ 3</v>
          </cell>
          <cell r="P210" t="str">
            <v>01</v>
          </cell>
          <cell r="Q210" t="str">
            <v>เปิดดำเนินการ</v>
          </cell>
          <cell r="R210" t="str">
            <v xml:space="preserve">80  ถ.สุรินทร์-สังขะ </v>
          </cell>
          <cell r="V210" t="str">
            <v>21</v>
          </cell>
          <cell r="W210" t="str">
            <v>2.1 ทุติยภูมิระดับต้น</v>
          </cell>
          <cell r="AH210" t="str">
            <v>10924</v>
          </cell>
        </row>
        <row r="211">
          <cell r="A211" t="str">
            <v>001092500</v>
          </cell>
          <cell r="B211" t="str">
            <v>โรงพยาบาลสำโรงทาบ</v>
          </cell>
          <cell r="C211" t="str">
            <v>21002</v>
          </cell>
          <cell r="D211" t="str">
            <v>กระทรวงสาธารณสุข สำนักงานปลัดกระทรวงสาธารณสุข</v>
          </cell>
          <cell r="E211" t="str">
            <v>07</v>
          </cell>
          <cell r="F211" t="str">
            <v>โรงพยาบาลชุมชน</v>
          </cell>
          <cell r="G211" t="str">
            <v>30</v>
          </cell>
          <cell r="H211" t="str">
            <v>32</v>
          </cell>
          <cell r="I211" t="str">
            <v>จ.สุรินทร์</v>
          </cell>
          <cell r="J211" t="str">
            <v>12</v>
          </cell>
          <cell r="K211" t="str">
            <v xml:space="preserve"> อ.สำโรงทาบ</v>
          </cell>
          <cell r="L211" t="str">
            <v>02</v>
          </cell>
          <cell r="M211" t="str">
            <v xml:space="preserve"> 'ต.หนองไผ่ล้อม'</v>
          </cell>
          <cell r="N211" t="str">
            <v>01</v>
          </cell>
          <cell r="O211" t="str">
            <v xml:space="preserve"> หมู่ 1</v>
          </cell>
          <cell r="P211" t="str">
            <v>01</v>
          </cell>
          <cell r="Q211" t="str">
            <v>เปิดดำเนินการ</v>
          </cell>
          <cell r="R211" t="str">
            <v xml:space="preserve">272  ถ.ขามสามัคคี </v>
          </cell>
          <cell r="V211" t="str">
            <v>21</v>
          </cell>
          <cell r="W211" t="str">
            <v>2.1 ทุติยภูมิระดับต้น</v>
          </cell>
          <cell r="AH211" t="str">
            <v>10925</v>
          </cell>
        </row>
        <row r="212">
          <cell r="A212" t="str">
            <v>001092600</v>
          </cell>
          <cell r="B212" t="str">
            <v>โรงพยาบาลบัวเชด</v>
          </cell>
          <cell r="C212" t="str">
            <v>21002</v>
          </cell>
          <cell r="D212" t="str">
            <v>กระทรวงสาธารณสุข สำนักงานปลัดกระทรวงสาธารณสุข</v>
          </cell>
          <cell r="E212" t="str">
            <v>07</v>
          </cell>
          <cell r="F212" t="str">
            <v>โรงพยาบาลชุมชน</v>
          </cell>
          <cell r="G212" t="str">
            <v>30</v>
          </cell>
          <cell r="H212" t="str">
            <v>32</v>
          </cell>
          <cell r="I212" t="str">
            <v>จ.สุรินทร์</v>
          </cell>
          <cell r="J212" t="str">
            <v>13</v>
          </cell>
          <cell r="K212" t="str">
            <v xml:space="preserve"> อ.บัวเชด</v>
          </cell>
          <cell r="L212" t="str">
            <v>01</v>
          </cell>
          <cell r="M212" t="str">
            <v xml:space="preserve"> 'ต.บัวเชด'</v>
          </cell>
          <cell r="N212" t="str">
            <v>01</v>
          </cell>
          <cell r="O212" t="str">
            <v xml:space="preserve"> หมู่ 1</v>
          </cell>
          <cell r="P212" t="str">
            <v>01</v>
          </cell>
          <cell r="Q212" t="str">
            <v>เปิดดำเนินการ</v>
          </cell>
          <cell r="V212" t="str">
            <v>21</v>
          </cell>
          <cell r="W212" t="str">
            <v>2.1 ทุติยภูมิระดับต้น</v>
          </cell>
          <cell r="AH212" t="str">
            <v>10926</v>
          </cell>
        </row>
        <row r="213">
          <cell r="A213" t="str">
            <v>001098300</v>
          </cell>
          <cell r="B213" t="str">
            <v>โรงพยาบาลเนินสง่า</v>
          </cell>
          <cell r="C213" t="str">
            <v>21002</v>
          </cell>
          <cell r="D213" t="str">
            <v>กระทรวงสาธารณสุข สำนักงานปลัดกระทรวงสาธารณสุข</v>
          </cell>
          <cell r="E213" t="str">
            <v>07</v>
          </cell>
          <cell r="F213" t="str">
            <v>โรงพยาบาลชุมชน</v>
          </cell>
          <cell r="G213" t="str">
            <v>30</v>
          </cell>
          <cell r="H213" t="str">
            <v>36</v>
          </cell>
          <cell r="I213" t="str">
            <v>จ.ชัยภูมิ</v>
          </cell>
          <cell r="J213" t="str">
            <v>15</v>
          </cell>
          <cell r="K213" t="str">
            <v xml:space="preserve"> อ.เนินสง่า</v>
          </cell>
          <cell r="L213" t="str">
            <v>01</v>
          </cell>
          <cell r="M213" t="str">
            <v xml:space="preserve"> 'ต.หนองฉิม'</v>
          </cell>
          <cell r="N213" t="str">
            <v>05</v>
          </cell>
          <cell r="O213" t="str">
            <v xml:space="preserve"> หมู่ 5</v>
          </cell>
          <cell r="P213" t="str">
            <v>01</v>
          </cell>
          <cell r="Q213" t="str">
            <v>เปิดดำเนินการ</v>
          </cell>
          <cell r="R213" t="str">
            <v xml:space="preserve">180 ม. 5 </v>
          </cell>
          <cell r="S213" t="str">
            <v>36130</v>
          </cell>
          <cell r="V213" t="str">
            <v>21</v>
          </cell>
          <cell r="W213" t="str">
            <v>2.1 ทุติยภูมิระดับต้น</v>
          </cell>
          <cell r="AH213" t="str">
            <v>10983</v>
          </cell>
        </row>
        <row r="214">
          <cell r="A214" t="str">
            <v>001097300</v>
          </cell>
          <cell r="B214" t="str">
            <v>โรงพยาบาลหนองบัวแดง</v>
          </cell>
          <cell r="C214" t="str">
            <v>21002</v>
          </cell>
          <cell r="D214" t="str">
            <v>กระทรวงสาธารณสุข สำนักงานปลัดกระทรวงสาธารณสุข</v>
          </cell>
          <cell r="E214" t="str">
            <v>07</v>
          </cell>
          <cell r="F214" t="str">
            <v>โรงพยาบาลชุมชน</v>
          </cell>
          <cell r="G214" t="str">
            <v>30</v>
          </cell>
          <cell r="H214" t="str">
            <v>36</v>
          </cell>
          <cell r="I214" t="str">
            <v>จ.ชัยภูมิ</v>
          </cell>
          <cell r="J214" t="str">
            <v>05</v>
          </cell>
          <cell r="K214" t="str">
            <v xml:space="preserve"> อ.หนองบัวแดง</v>
          </cell>
          <cell r="L214" t="str">
            <v>01</v>
          </cell>
          <cell r="M214" t="str">
            <v xml:space="preserve"> 'ต.หนองบัวแดง'</v>
          </cell>
          <cell r="N214" t="str">
            <v>02</v>
          </cell>
          <cell r="O214" t="str">
            <v xml:space="preserve"> หมู่ 2</v>
          </cell>
          <cell r="P214" t="str">
            <v>01</v>
          </cell>
          <cell r="Q214" t="str">
            <v>เปิดดำเนินการ</v>
          </cell>
          <cell r="R214" t="str">
            <v xml:space="preserve">431 </v>
          </cell>
          <cell r="V214" t="str">
            <v>22</v>
          </cell>
          <cell r="W214" t="str">
            <v>2.2 ทุติยภูมิระดับกลาง</v>
          </cell>
          <cell r="AH214" t="str">
            <v>10973</v>
          </cell>
        </row>
        <row r="215">
          <cell r="A215" t="str">
            <v>001099200</v>
          </cell>
          <cell r="B215" t="str">
            <v>โรงพยาบาลโนนสัง</v>
          </cell>
          <cell r="C215" t="str">
            <v>21002</v>
          </cell>
          <cell r="D215" t="str">
            <v>กระทรวงสาธารณสุข สำนักงานปลัดกระทรวงสาธารณสุข</v>
          </cell>
          <cell r="E215" t="str">
            <v>07</v>
          </cell>
          <cell r="F215" t="str">
            <v>โรงพยาบาลชุมชน</v>
          </cell>
          <cell r="G215" t="str">
            <v>30</v>
          </cell>
          <cell r="H215" t="str">
            <v>39</v>
          </cell>
          <cell r="I215" t="str">
            <v>จ.หนองบัวลำภู</v>
          </cell>
          <cell r="J215" t="str">
            <v>03</v>
          </cell>
          <cell r="K215" t="str">
            <v xml:space="preserve"> อ.โนนสัง</v>
          </cell>
          <cell r="L215" t="str">
            <v>01</v>
          </cell>
          <cell r="M215" t="str">
            <v xml:space="preserve"> 'ต.โนนสัง'</v>
          </cell>
          <cell r="N215" t="str">
            <v>15</v>
          </cell>
          <cell r="O215" t="str">
            <v xml:space="preserve"> หมู่ 15</v>
          </cell>
          <cell r="P215" t="str">
            <v>01</v>
          </cell>
          <cell r="Q215" t="str">
            <v>เปิดดำเนินการ</v>
          </cell>
          <cell r="V215" t="str">
            <v>21</v>
          </cell>
          <cell r="W215" t="str">
            <v>2.1 ทุติยภูมิระดับต้น</v>
          </cell>
          <cell r="AH215" t="str">
            <v>10992</v>
          </cell>
        </row>
        <row r="216">
          <cell r="A216" t="str">
            <v>001099300</v>
          </cell>
          <cell r="B216" t="str">
            <v>โรงพยาบาลศรีบุญเรือง</v>
          </cell>
          <cell r="C216" t="str">
            <v>21002</v>
          </cell>
          <cell r="D216" t="str">
            <v>กระทรวงสาธารณสุข สำนักงานปลัดกระทรวงสาธารณสุข</v>
          </cell>
          <cell r="E216" t="str">
            <v>07</v>
          </cell>
          <cell r="F216" t="str">
            <v>โรงพยาบาลชุมชน</v>
          </cell>
          <cell r="G216" t="str">
            <v>60</v>
          </cell>
          <cell r="H216" t="str">
            <v>39</v>
          </cell>
          <cell r="I216" t="str">
            <v>จ.หนองบัวลำภู</v>
          </cell>
          <cell r="J216" t="str">
            <v>04</v>
          </cell>
          <cell r="K216" t="str">
            <v xml:space="preserve"> อ.ศรีบุญเรือง</v>
          </cell>
          <cell r="L216" t="str">
            <v>01</v>
          </cell>
          <cell r="M216" t="str">
            <v xml:space="preserve"> 'ต.เมืองใหม่'</v>
          </cell>
          <cell r="N216" t="str">
            <v>07</v>
          </cell>
          <cell r="O216" t="str">
            <v xml:space="preserve"> หมู่ 7</v>
          </cell>
          <cell r="P216" t="str">
            <v>01</v>
          </cell>
          <cell r="Q216" t="str">
            <v>เปิดดำเนินการ</v>
          </cell>
          <cell r="R216" t="str">
            <v xml:space="preserve">106 </v>
          </cell>
          <cell r="V216" t="str">
            <v>21</v>
          </cell>
          <cell r="W216" t="str">
            <v>2.1 ทุติยภูมิระดับต้น</v>
          </cell>
          <cell r="AH216" t="str">
            <v>10993</v>
          </cell>
        </row>
        <row r="217">
          <cell r="A217" t="str">
            <v>001099400</v>
          </cell>
          <cell r="B217" t="str">
            <v>โรงพยาบาลสุวรรณคูหา</v>
          </cell>
          <cell r="C217" t="str">
            <v>21002</v>
          </cell>
          <cell r="D217" t="str">
            <v>กระทรวงสาธารณสุข สำนักงานปลัดกระทรวงสาธารณสุข</v>
          </cell>
          <cell r="E217" t="str">
            <v>07</v>
          </cell>
          <cell r="F217" t="str">
            <v>โรงพยาบาลชุมชน</v>
          </cell>
          <cell r="G217" t="str">
            <v>30</v>
          </cell>
          <cell r="H217" t="str">
            <v>39</v>
          </cell>
          <cell r="I217" t="str">
            <v>จ.หนองบัวลำภู</v>
          </cell>
          <cell r="J217" t="str">
            <v>05</v>
          </cell>
          <cell r="K217" t="str">
            <v xml:space="preserve"> อ.สุวรรณคูหา</v>
          </cell>
          <cell r="L217" t="str">
            <v>06</v>
          </cell>
          <cell r="M217" t="str">
            <v xml:space="preserve"> 'ต.สุวรรณคูหา'</v>
          </cell>
          <cell r="N217" t="str">
            <v>06</v>
          </cell>
          <cell r="O217" t="str">
            <v xml:space="preserve"> หมู่ 6</v>
          </cell>
          <cell r="P217" t="str">
            <v>01</v>
          </cell>
          <cell r="Q217" t="str">
            <v>เปิดดำเนินการ</v>
          </cell>
          <cell r="R217" t="str">
            <v xml:space="preserve">ถ.พระไชยเชษฐา </v>
          </cell>
          <cell r="V217" t="str">
            <v>21</v>
          </cell>
          <cell r="W217" t="str">
            <v>2.1 ทุติยภูมิระดับต้น</v>
          </cell>
          <cell r="AH217" t="str">
            <v>10994</v>
          </cell>
        </row>
        <row r="218">
          <cell r="A218" t="str">
            <v>001100700</v>
          </cell>
          <cell r="B218" t="str">
            <v>โรงพยาบาลหนองสองห้อง</v>
          </cell>
          <cell r="C218" t="str">
            <v>21002</v>
          </cell>
          <cell r="D218" t="str">
            <v>กระทรวงสาธารณสุข สำนักงานปลัดกระทรวงสาธารณสุข</v>
          </cell>
          <cell r="E218" t="str">
            <v>07</v>
          </cell>
          <cell r="F218" t="str">
            <v>โรงพยาบาลชุมชน</v>
          </cell>
          <cell r="G218" t="str">
            <v>30</v>
          </cell>
          <cell r="H218" t="str">
            <v>40</v>
          </cell>
          <cell r="I218" t="str">
            <v>จ.ขอนแก่น</v>
          </cell>
          <cell r="J218" t="str">
            <v>15</v>
          </cell>
          <cell r="K218" t="str">
            <v xml:space="preserve"> อ.หนองสองห้อง</v>
          </cell>
          <cell r="L218" t="str">
            <v>01</v>
          </cell>
          <cell r="M218" t="str">
            <v xml:space="preserve"> 'ต.หนองสองห้อง'</v>
          </cell>
          <cell r="N218" t="str">
            <v>16</v>
          </cell>
          <cell r="O218" t="str">
            <v xml:space="preserve"> หมู่ 16</v>
          </cell>
          <cell r="P218" t="str">
            <v>01</v>
          </cell>
          <cell r="Q218" t="str">
            <v>เปิดดำเนินการ</v>
          </cell>
          <cell r="R218" t="str">
            <v xml:space="preserve">803 </v>
          </cell>
          <cell r="S218" t="str">
            <v>40190</v>
          </cell>
          <cell r="T218" t="str">
            <v>043491010</v>
          </cell>
          <cell r="V218" t="str">
            <v>21</v>
          </cell>
          <cell r="W218" t="str">
            <v>2.1 ทุติยภูมิระดับต้น</v>
          </cell>
          <cell r="X218" t="str">
            <v>S</v>
          </cell>
          <cell r="Y218" t="str">
            <v xml:space="preserve">บริการ  </v>
          </cell>
          <cell r="AH218" t="str">
            <v>11007</v>
          </cell>
        </row>
        <row r="219">
          <cell r="A219" t="str">
            <v>001101200</v>
          </cell>
          <cell r="B219" t="str">
            <v>โรงพยาบาลภูผาม่าน</v>
          </cell>
          <cell r="C219" t="str">
            <v>21002</v>
          </cell>
          <cell r="D219" t="str">
            <v>กระทรวงสาธารณสุข สำนักงานปลัดกระทรวงสาธารณสุข</v>
          </cell>
          <cell r="E219" t="str">
            <v>07</v>
          </cell>
          <cell r="F219" t="str">
            <v>โรงพยาบาลชุมชน</v>
          </cell>
          <cell r="G219" t="str">
            <v>30</v>
          </cell>
          <cell r="H219" t="str">
            <v>40</v>
          </cell>
          <cell r="I219" t="str">
            <v>จ.ขอนแก่น</v>
          </cell>
          <cell r="J219" t="str">
            <v>20</v>
          </cell>
          <cell r="K219" t="str">
            <v xml:space="preserve"> อ.ภูผาม่าน</v>
          </cell>
          <cell r="L219" t="str">
            <v>03</v>
          </cell>
          <cell r="M219" t="str">
            <v xml:space="preserve"> 'ต.ภูผาม่าน'</v>
          </cell>
          <cell r="N219" t="str">
            <v>01</v>
          </cell>
          <cell r="O219" t="str">
            <v xml:space="preserve"> หมู่ 1</v>
          </cell>
          <cell r="P219" t="str">
            <v>01</v>
          </cell>
          <cell r="Q219" t="str">
            <v>เปิดดำเนินการ</v>
          </cell>
          <cell r="R219" t="str">
            <v xml:space="preserve">39 </v>
          </cell>
          <cell r="S219" t="str">
            <v>40350</v>
          </cell>
          <cell r="T219" t="str">
            <v>043396011</v>
          </cell>
          <cell r="V219" t="str">
            <v>21</v>
          </cell>
          <cell r="W219" t="str">
            <v>2.1 ทุติยภูมิระดับต้น</v>
          </cell>
          <cell r="X219" t="str">
            <v>S</v>
          </cell>
          <cell r="Y219" t="str">
            <v xml:space="preserve">บริการ  </v>
          </cell>
          <cell r="AH219" t="str">
            <v>11012</v>
          </cell>
        </row>
        <row r="220">
          <cell r="A220" t="str">
            <v>001101700</v>
          </cell>
          <cell r="B220" t="str">
            <v>โรงพยาบาลโนนสะอาด</v>
          </cell>
          <cell r="C220" t="str">
            <v>21002</v>
          </cell>
          <cell r="D220" t="str">
            <v>กระทรวงสาธารณสุข สำนักงานปลัดกระทรวงสาธารณสุข</v>
          </cell>
          <cell r="E220" t="str">
            <v>07</v>
          </cell>
          <cell r="F220" t="str">
            <v>โรงพยาบาลชุมชน</v>
          </cell>
          <cell r="G220" t="str">
            <v>30</v>
          </cell>
          <cell r="H220" t="str">
            <v>41</v>
          </cell>
          <cell r="I220" t="str">
            <v>จ.อุดรธานี</v>
          </cell>
          <cell r="J220" t="str">
            <v>05</v>
          </cell>
          <cell r="K220" t="str">
            <v xml:space="preserve"> อ.โนนสะอาด</v>
          </cell>
          <cell r="L220" t="str">
            <v>01</v>
          </cell>
          <cell r="M220" t="str">
            <v xml:space="preserve"> 'ต.โนนสะอาด'</v>
          </cell>
          <cell r="N220" t="str">
            <v>02</v>
          </cell>
          <cell r="O220" t="str">
            <v xml:space="preserve"> หมู่ 2</v>
          </cell>
          <cell r="P220" t="str">
            <v>01</v>
          </cell>
          <cell r="Q220" t="str">
            <v>เปิดดำเนินการ</v>
          </cell>
          <cell r="V220" t="str">
            <v>21</v>
          </cell>
          <cell r="W220" t="str">
            <v>2.1 ทุติยภูมิระดับต้น</v>
          </cell>
          <cell r="AH220" t="str">
            <v>11017</v>
          </cell>
        </row>
        <row r="221">
          <cell r="A221" t="str">
            <v>001102200</v>
          </cell>
          <cell r="B221" t="str">
            <v>โรงพยาบาลวังสามหมอ</v>
          </cell>
          <cell r="C221" t="str">
            <v>21002</v>
          </cell>
          <cell r="D221" t="str">
            <v>กระทรวงสาธารณสุข สำนักงานปลัดกระทรวงสาธารณสุข</v>
          </cell>
          <cell r="E221" t="str">
            <v>07</v>
          </cell>
          <cell r="F221" t="str">
            <v>โรงพยาบาลชุมชน</v>
          </cell>
          <cell r="G221" t="str">
            <v>30</v>
          </cell>
          <cell r="H221" t="str">
            <v>41</v>
          </cell>
          <cell r="I221" t="str">
            <v>จ.อุดรธานี</v>
          </cell>
          <cell r="J221" t="str">
            <v>10</v>
          </cell>
          <cell r="K221" t="str">
            <v xml:space="preserve"> อ.วังสามหมอ</v>
          </cell>
          <cell r="L221" t="str">
            <v>06</v>
          </cell>
          <cell r="M221" t="str">
            <v xml:space="preserve"> 'ต.วังสามหมอ'</v>
          </cell>
          <cell r="N221" t="str">
            <v>11</v>
          </cell>
          <cell r="O221" t="str">
            <v xml:space="preserve"> หมู่ 11</v>
          </cell>
          <cell r="P221" t="str">
            <v>01</v>
          </cell>
          <cell r="Q221" t="str">
            <v>เปิดดำเนินการ</v>
          </cell>
          <cell r="R221" t="str">
            <v xml:space="preserve">108  ถ.ศรีธาตุ-วังสามหมอ </v>
          </cell>
          <cell r="S221" t="str">
            <v>41280</v>
          </cell>
          <cell r="V221" t="str">
            <v>21</v>
          </cell>
          <cell r="W221" t="str">
            <v>2.1 ทุติยภูมิระดับต้น</v>
          </cell>
          <cell r="AH221" t="str">
            <v>11022</v>
          </cell>
        </row>
        <row r="222">
          <cell r="A222" t="str">
            <v>001105100</v>
          </cell>
          <cell r="B222" t="str">
            <v>โรงพยาบาลแกดำ</v>
          </cell>
          <cell r="C222" t="str">
            <v>21002</v>
          </cell>
          <cell r="D222" t="str">
            <v>กระทรวงสาธารณสุข สำนักงานปลัดกระทรวงสาธารณสุข</v>
          </cell>
          <cell r="E222" t="str">
            <v>07</v>
          </cell>
          <cell r="F222" t="str">
            <v>โรงพยาบาลชุมชน</v>
          </cell>
          <cell r="G222" t="str">
            <v>30</v>
          </cell>
          <cell r="H222" t="str">
            <v>44</v>
          </cell>
          <cell r="I222" t="str">
            <v>จ.มหาสารคาม</v>
          </cell>
          <cell r="J222" t="str">
            <v>02</v>
          </cell>
          <cell r="K222" t="str">
            <v xml:space="preserve"> อ.แกดำ</v>
          </cell>
          <cell r="L222" t="str">
            <v>01</v>
          </cell>
          <cell r="M222" t="str">
            <v xml:space="preserve"> 'ต.แกดำ'</v>
          </cell>
          <cell r="N222" t="str">
            <v>07</v>
          </cell>
          <cell r="O222" t="str">
            <v xml:space="preserve"> หมู่ 7</v>
          </cell>
          <cell r="P222" t="str">
            <v>01</v>
          </cell>
          <cell r="Q222" t="str">
            <v>เปิดดำเนินการ</v>
          </cell>
          <cell r="R222" t="str">
            <v xml:space="preserve">155 </v>
          </cell>
          <cell r="V222" t="str">
            <v>21</v>
          </cell>
          <cell r="W222" t="str">
            <v>2.1 ทุติยภูมิระดับต้น</v>
          </cell>
          <cell r="AH222" t="str">
            <v>11051</v>
          </cell>
        </row>
        <row r="223">
          <cell r="A223" t="str">
            <v>001101600</v>
          </cell>
          <cell r="B223" t="str">
            <v>โรงพยาบาลห้วยเกิ้ง</v>
          </cell>
          <cell r="C223" t="str">
            <v>21002</v>
          </cell>
          <cell r="D223" t="str">
            <v>กระทรวงสาธารณสุข สำนักงานปลัดกระทรวงสาธารณสุข</v>
          </cell>
          <cell r="E223" t="str">
            <v>07</v>
          </cell>
          <cell r="F223" t="str">
            <v>โรงพยาบาลชุมชน</v>
          </cell>
          <cell r="G223" t="str">
            <v>10</v>
          </cell>
          <cell r="H223" t="str">
            <v>41</v>
          </cell>
          <cell r="I223" t="str">
            <v>จ.อุดรธานี</v>
          </cell>
          <cell r="J223" t="str">
            <v>04</v>
          </cell>
          <cell r="K223" t="str">
            <v xml:space="preserve"> อ.กุมภวาปี</v>
          </cell>
          <cell r="L223" t="str">
            <v>07</v>
          </cell>
          <cell r="M223" t="str">
            <v xml:space="preserve"> 'ต.ห้วยเกิ้ง'</v>
          </cell>
          <cell r="N223" t="str">
            <v>04</v>
          </cell>
          <cell r="O223" t="str">
            <v xml:space="preserve"> หมู่ 4</v>
          </cell>
          <cell r="P223" t="str">
            <v>01</v>
          </cell>
          <cell r="Q223" t="str">
            <v>เปิดดำเนินการ</v>
          </cell>
          <cell r="S223" t="str">
            <v>41000</v>
          </cell>
          <cell r="V223" t="str">
            <v>21</v>
          </cell>
          <cell r="W223" t="str">
            <v>2.1 ทุติยภูมิระดับต้น</v>
          </cell>
          <cell r="AH223" t="str">
            <v>11016</v>
          </cell>
        </row>
        <row r="224">
          <cell r="A224" t="str">
            <v>001105700</v>
          </cell>
          <cell r="B224" t="str">
            <v>โรงพยาบาลพยัคฆภูมิพิสัย</v>
          </cell>
          <cell r="C224" t="str">
            <v>21002</v>
          </cell>
          <cell r="D224" t="str">
            <v>กระทรวงสาธารณสุข สำนักงานปลัดกระทรวงสาธารณสุข</v>
          </cell>
          <cell r="E224" t="str">
            <v>07</v>
          </cell>
          <cell r="F224" t="str">
            <v>โรงพยาบาลชุมชน</v>
          </cell>
          <cell r="G224" t="str">
            <v>90</v>
          </cell>
          <cell r="H224" t="str">
            <v>44</v>
          </cell>
          <cell r="I224" t="str">
            <v>จ.มหาสารคาม</v>
          </cell>
          <cell r="J224" t="str">
            <v>08</v>
          </cell>
          <cell r="K224" t="str">
            <v xml:space="preserve"> อ.พยัคฆภูมิพิสัย</v>
          </cell>
          <cell r="L224" t="str">
            <v>01</v>
          </cell>
          <cell r="M224" t="str">
            <v xml:space="preserve"> 'ต.ปะหลาน'</v>
          </cell>
          <cell r="N224" t="str">
            <v>01</v>
          </cell>
          <cell r="O224" t="str">
            <v xml:space="preserve"> หมู่ 1</v>
          </cell>
          <cell r="P224" t="str">
            <v>01</v>
          </cell>
          <cell r="Q224" t="str">
            <v>เปิดดำเนินการ</v>
          </cell>
          <cell r="R224" t="str">
            <v xml:space="preserve">693  ถ.นุตจรัส </v>
          </cell>
          <cell r="V224" t="str">
            <v>22</v>
          </cell>
          <cell r="W224" t="str">
            <v>2.2 ทุติยภูมิระดับกลาง</v>
          </cell>
          <cell r="AH224" t="str">
            <v>11057</v>
          </cell>
        </row>
        <row r="225">
          <cell r="A225" t="str">
            <v>001105800</v>
          </cell>
          <cell r="B225" t="str">
            <v>โรงพยาบาลวาปีปทุม</v>
          </cell>
          <cell r="C225" t="str">
            <v>21002</v>
          </cell>
          <cell r="D225" t="str">
            <v>กระทรวงสาธารณสุข สำนักงานปลัดกระทรวงสาธารณสุข</v>
          </cell>
          <cell r="E225" t="str">
            <v>07</v>
          </cell>
          <cell r="F225" t="str">
            <v>โรงพยาบาลชุมชน</v>
          </cell>
          <cell r="G225" t="str">
            <v>90</v>
          </cell>
          <cell r="H225" t="str">
            <v>44</v>
          </cell>
          <cell r="I225" t="str">
            <v>จ.มหาสารคาม</v>
          </cell>
          <cell r="J225" t="str">
            <v>09</v>
          </cell>
          <cell r="K225" t="str">
            <v xml:space="preserve"> อ.วาปีปทุม</v>
          </cell>
          <cell r="L225" t="str">
            <v>01</v>
          </cell>
          <cell r="M225" t="str">
            <v xml:space="preserve"> 'ต.หนองแสง'</v>
          </cell>
          <cell r="N225" t="str">
            <v>02</v>
          </cell>
          <cell r="O225" t="str">
            <v xml:space="preserve"> หมู่ 2</v>
          </cell>
          <cell r="P225" t="str">
            <v>01</v>
          </cell>
          <cell r="Q225" t="str">
            <v>เปิดดำเนินการ</v>
          </cell>
          <cell r="R225" t="str">
            <v xml:space="preserve">ถ.วานี-พยัคฆ์ </v>
          </cell>
          <cell r="V225" t="str">
            <v>21</v>
          </cell>
          <cell r="W225" t="str">
            <v>2.1 ทุติยภูมิระดับต้น</v>
          </cell>
          <cell r="Z225" t="str">
            <v>06</v>
          </cell>
          <cell r="AA225" t="str">
            <v>แก้ไข/เปลี่ยนแปลงจำนวนเตียง</v>
          </cell>
          <cell r="AB225" t="str">
            <v>เพิ่มจำนวนเตียง จาก 60 เป็น 90 ตามหนังสือสำนักบริหารการสาธารณสุขที่ สธ0228.042/6246 วันที่ 20 พย.55</v>
          </cell>
          <cell r="AH225" t="str">
            <v>11058</v>
          </cell>
        </row>
        <row r="226">
          <cell r="A226" t="str">
            <v>001105400</v>
          </cell>
          <cell r="B226" t="str">
            <v>โรงพยาบาลเชียงยืน</v>
          </cell>
          <cell r="C226" t="str">
            <v>21002</v>
          </cell>
          <cell r="D226" t="str">
            <v>กระทรวงสาธารณสุข สำนักงานปลัดกระทรวงสาธารณสุข</v>
          </cell>
          <cell r="E226" t="str">
            <v>07</v>
          </cell>
          <cell r="F226" t="str">
            <v>โรงพยาบาลชุมชน</v>
          </cell>
          <cell r="G226" t="str">
            <v>30</v>
          </cell>
          <cell r="H226" t="str">
            <v>44</v>
          </cell>
          <cell r="I226" t="str">
            <v>จ.มหาสารคาม</v>
          </cell>
          <cell r="J226" t="str">
            <v>05</v>
          </cell>
          <cell r="K226" t="str">
            <v xml:space="preserve"> อ.เชียงยืน</v>
          </cell>
          <cell r="L226" t="str">
            <v>01</v>
          </cell>
          <cell r="M226" t="str">
            <v xml:space="preserve"> 'ต.เชียงยืน'</v>
          </cell>
          <cell r="N226" t="str">
            <v>05</v>
          </cell>
          <cell r="O226" t="str">
            <v xml:space="preserve"> หมู่ 5</v>
          </cell>
          <cell r="P226" t="str">
            <v>01</v>
          </cell>
          <cell r="Q226" t="str">
            <v>เปิดดำเนินการ</v>
          </cell>
          <cell r="R226" t="str">
            <v xml:space="preserve">ถ.แสงอาวุธ </v>
          </cell>
          <cell r="V226" t="str">
            <v>21</v>
          </cell>
          <cell r="W226" t="str">
            <v>2.1 ทุติยภูมิระดับต้น</v>
          </cell>
          <cell r="AH226" t="str">
            <v>11054</v>
          </cell>
        </row>
        <row r="227">
          <cell r="A227" t="str">
            <v>001105600</v>
          </cell>
          <cell r="B227" t="str">
            <v>โรงพยาบาลนาเชือก</v>
          </cell>
          <cell r="C227" t="str">
            <v>21002</v>
          </cell>
          <cell r="D227" t="str">
            <v>กระทรวงสาธารณสุข สำนักงานปลัดกระทรวงสาธารณสุข</v>
          </cell>
          <cell r="E227" t="str">
            <v>07</v>
          </cell>
          <cell r="F227" t="str">
            <v>โรงพยาบาลชุมชน</v>
          </cell>
          <cell r="G227" t="str">
            <v>30</v>
          </cell>
          <cell r="H227" t="str">
            <v>44</v>
          </cell>
          <cell r="I227" t="str">
            <v>จ.มหาสารคาม</v>
          </cell>
          <cell r="J227" t="str">
            <v>07</v>
          </cell>
          <cell r="K227" t="str">
            <v xml:space="preserve"> อ.นาเชือก</v>
          </cell>
          <cell r="L227" t="str">
            <v>01</v>
          </cell>
          <cell r="M227" t="str">
            <v xml:space="preserve"> 'ต.นาเชือก'</v>
          </cell>
          <cell r="N227" t="str">
            <v>02</v>
          </cell>
          <cell r="O227" t="str">
            <v xml:space="preserve"> หมู่ 2</v>
          </cell>
          <cell r="P227" t="str">
            <v>01</v>
          </cell>
          <cell r="Q227" t="str">
            <v>เปิดดำเนินการ</v>
          </cell>
          <cell r="R227" t="str">
            <v xml:space="preserve">52  ถ.นาเชือก-พยัคฒภูมิพิสัย </v>
          </cell>
          <cell r="V227" t="str">
            <v>21</v>
          </cell>
          <cell r="W227" t="str">
            <v>2.1 ทุติยภูมิระดับต้น</v>
          </cell>
          <cell r="AH227" t="str">
            <v>11056</v>
          </cell>
        </row>
        <row r="228">
          <cell r="A228" t="str">
            <v>001108700</v>
          </cell>
          <cell r="B228" t="str">
            <v>โรงพยาบาลสมเด็จ</v>
          </cell>
          <cell r="C228" t="str">
            <v>21002</v>
          </cell>
          <cell r="D228" t="str">
            <v>กระทรวงสาธารณสุข สำนักงานปลัดกระทรวงสาธารณสุข</v>
          </cell>
          <cell r="E228" t="str">
            <v>07</v>
          </cell>
          <cell r="F228" t="str">
            <v>โรงพยาบาลชุมชน</v>
          </cell>
          <cell r="G228" t="str">
            <v>90</v>
          </cell>
          <cell r="H228" t="str">
            <v>46</v>
          </cell>
          <cell r="I228" t="str">
            <v>จ.กาฬสินธุ์</v>
          </cell>
          <cell r="J228" t="str">
            <v>13</v>
          </cell>
          <cell r="K228" t="str">
            <v xml:space="preserve"> อ.สมเด็จ</v>
          </cell>
          <cell r="L228" t="str">
            <v>01</v>
          </cell>
          <cell r="M228" t="str">
            <v xml:space="preserve"> 'ต.สมเด็จ'</v>
          </cell>
          <cell r="N228" t="str">
            <v>02</v>
          </cell>
          <cell r="O228" t="str">
            <v xml:space="preserve"> หมู่ 2</v>
          </cell>
          <cell r="P228" t="str">
            <v>01</v>
          </cell>
          <cell r="Q228" t="str">
            <v>เปิดดำเนินการ</v>
          </cell>
          <cell r="R228" t="str">
            <v xml:space="preserve">398 </v>
          </cell>
          <cell r="V228" t="str">
            <v>22</v>
          </cell>
          <cell r="W228" t="str">
            <v>2.2 ทุติยภูมิระดับกลาง</v>
          </cell>
          <cell r="AH228" t="str">
            <v>11087</v>
          </cell>
        </row>
        <row r="229">
          <cell r="A229" t="str">
            <v>001105900</v>
          </cell>
          <cell r="B229" t="str">
            <v>โรงพยาบาลนาดูน</v>
          </cell>
          <cell r="C229" t="str">
            <v>21002</v>
          </cell>
          <cell r="D229" t="str">
            <v>กระทรวงสาธารณสุข สำนักงานปลัดกระทรวงสาธารณสุข</v>
          </cell>
          <cell r="E229" t="str">
            <v>07</v>
          </cell>
          <cell r="F229" t="str">
            <v>โรงพยาบาลชุมชน</v>
          </cell>
          <cell r="G229" t="str">
            <v>30</v>
          </cell>
          <cell r="H229" t="str">
            <v>44</v>
          </cell>
          <cell r="I229" t="str">
            <v>จ.มหาสารคาม</v>
          </cell>
          <cell r="J229" t="str">
            <v>10</v>
          </cell>
          <cell r="K229" t="str">
            <v xml:space="preserve"> อ.นาดูน</v>
          </cell>
          <cell r="L229" t="str">
            <v>01</v>
          </cell>
          <cell r="M229" t="str">
            <v xml:space="preserve"> 'ต.นาดูน'</v>
          </cell>
          <cell r="N229" t="str">
            <v>09</v>
          </cell>
          <cell r="O229" t="str">
            <v xml:space="preserve"> หมู่ 9</v>
          </cell>
          <cell r="P229" t="str">
            <v>01</v>
          </cell>
          <cell r="Q229" t="str">
            <v>เปิดดำเนินการ</v>
          </cell>
          <cell r="R229" t="str">
            <v xml:space="preserve">170  ถ.กลางเมือง </v>
          </cell>
          <cell r="V229" t="str">
            <v>21</v>
          </cell>
          <cell r="W229" t="str">
            <v>2.1 ทุติยภูมิระดับต้น</v>
          </cell>
          <cell r="AH229" t="str">
            <v>11059</v>
          </cell>
        </row>
        <row r="230">
          <cell r="A230" t="str">
            <v>001108200</v>
          </cell>
          <cell r="B230" t="str">
            <v>โรงพยาบาลห้วยเม็ก</v>
          </cell>
          <cell r="C230" t="str">
            <v>21002</v>
          </cell>
          <cell r="D230" t="str">
            <v>กระทรวงสาธารณสุข สำนักงานปลัดกระทรวงสาธารณสุข</v>
          </cell>
          <cell r="E230" t="str">
            <v>07</v>
          </cell>
          <cell r="F230" t="str">
            <v>โรงพยาบาลชุมชน</v>
          </cell>
          <cell r="G230" t="str">
            <v>10</v>
          </cell>
          <cell r="H230" t="str">
            <v>46</v>
          </cell>
          <cell r="I230" t="str">
            <v>จ.กาฬสินธุ์</v>
          </cell>
          <cell r="J230" t="str">
            <v>08</v>
          </cell>
          <cell r="K230" t="str">
            <v xml:space="preserve"> อ.ห้วยเม็ก</v>
          </cell>
          <cell r="L230" t="str">
            <v>01</v>
          </cell>
          <cell r="M230" t="str">
            <v xml:space="preserve"> 'ต.ห้วยเม็ก'</v>
          </cell>
          <cell r="N230" t="str">
            <v>04</v>
          </cell>
          <cell r="O230" t="str">
            <v xml:space="preserve"> หมู่ 4</v>
          </cell>
          <cell r="P230" t="str">
            <v>01</v>
          </cell>
          <cell r="Q230" t="str">
            <v>เปิดดำเนินการ</v>
          </cell>
          <cell r="R230" t="str">
            <v xml:space="preserve">55 </v>
          </cell>
          <cell r="V230" t="str">
            <v>21</v>
          </cell>
          <cell r="W230" t="str">
            <v>2.1 ทุติยภูมิระดับต้น</v>
          </cell>
          <cell r="AH230" t="str">
            <v>11082</v>
          </cell>
        </row>
        <row r="231">
          <cell r="A231" t="str">
            <v>001108000</v>
          </cell>
          <cell r="B231" t="str">
            <v>โรงพยาบาลเขาวง</v>
          </cell>
          <cell r="C231" t="str">
            <v>21002</v>
          </cell>
          <cell r="D231" t="str">
            <v>กระทรวงสาธารณสุข สำนักงานปลัดกระทรวงสาธารณสุข</v>
          </cell>
          <cell r="E231" t="str">
            <v>07</v>
          </cell>
          <cell r="F231" t="str">
            <v>โรงพยาบาลชุมชน</v>
          </cell>
          <cell r="G231" t="str">
            <v>30</v>
          </cell>
          <cell r="H231" t="str">
            <v>46</v>
          </cell>
          <cell r="I231" t="str">
            <v>จ.กาฬสินธุ์</v>
          </cell>
          <cell r="J231" t="str">
            <v>06</v>
          </cell>
          <cell r="K231" t="str">
            <v xml:space="preserve"> อ.เขาวง</v>
          </cell>
          <cell r="L231" t="str">
            <v>01</v>
          </cell>
          <cell r="M231" t="str">
            <v xml:space="preserve"> 'ต.คุ้มเก่า'</v>
          </cell>
          <cell r="N231" t="str">
            <v>03</v>
          </cell>
          <cell r="O231" t="str">
            <v xml:space="preserve"> หมู่ 3</v>
          </cell>
          <cell r="P231" t="str">
            <v>01</v>
          </cell>
          <cell r="Q231" t="str">
            <v>เปิดดำเนินการ</v>
          </cell>
          <cell r="R231" t="str">
            <v xml:space="preserve">249 </v>
          </cell>
          <cell r="V231" t="str">
            <v>21</v>
          </cell>
          <cell r="W231" t="str">
            <v>2.1 ทุติยภูมิระดับต้น</v>
          </cell>
          <cell r="AH231" t="str">
            <v>11080</v>
          </cell>
        </row>
        <row r="232">
          <cell r="A232" t="str">
            <v>001107900</v>
          </cell>
          <cell r="B232" t="str">
            <v>โรงพยาบาลร่องคำ</v>
          </cell>
          <cell r="C232" t="str">
            <v>21002</v>
          </cell>
          <cell r="D232" t="str">
            <v>กระทรวงสาธารณสุข สำนักงานปลัดกระทรวงสาธารณสุข</v>
          </cell>
          <cell r="E232" t="str">
            <v>07</v>
          </cell>
          <cell r="F232" t="str">
            <v>โรงพยาบาลชุมชน</v>
          </cell>
          <cell r="G232" t="str">
            <v>30</v>
          </cell>
          <cell r="H232" t="str">
            <v>46</v>
          </cell>
          <cell r="I232" t="str">
            <v>จ.กาฬสินธุ์</v>
          </cell>
          <cell r="J232" t="str">
            <v>04</v>
          </cell>
          <cell r="K232" t="str">
            <v xml:space="preserve"> อ.ร่องคำ</v>
          </cell>
          <cell r="L232" t="str">
            <v>01</v>
          </cell>
          <cell r="M232" t="str">
            <v xml:space="preserve"> 'ต.ร่องคำ'</v>
          </cell>
          <cell r="N232" t="str">
            <v>01</v>
          </cell>
          <cell r="O232" t="str">
            <v xml:space="preserve"> หมู่ 1</v>
          </cell>
          <cell r="P232" t="str">
            <v>01</v>
          </cell>
          <cell r="Q232" t="str">
            <v>เปิดดำเนินการ</v>
          </cell>
          <cell r="R232" t="str">
            <v>101</v>
          </cell>
          <cell r="V232" t="str">
            <v>21</v>
          </cell>
          <cell r="W232" t="str">
            <v>2.1 ทุติยภูมิระดับต้น</v>
          </cell>
          <cell r="AH232" t="str">
            <v>11079</v>
          </cell>
        </row>
        <row r="233">
          <cell r="A233" t="str">
            <v>001108100</v>
          </cell>
          <cell r="B233" t="str">
            <v>โรงพยาบาลยางตลาด</v>
          </cell>
          <cell r="C233" t="str">
            <v>21002</v>
          </cell>
          <cell r="D233" t="str">
            <v>กระทรวงสาธารณสุข สำนักงานปลัดกระทรวงสาธารณสุข</v>
          </cell>
          <cell r="E233" t="str">
            <v>07</v>
          </cell>
          <cell r="F233" t="str">
            <v>โรงพยาบาลชุมชน</v>
          </cell>
          <cell r="G233" t="str">
            <v>60</v>
          </cell>
          <cell r="H233" t="str">
            <v>46</v>
          </cell>
          <cell r="I233" t="str">
            <v>จ.กาฬสินธุ์</v>
          </cell>
          <cell r="J233" t="str">
            <v>07</v>
          </cell>
          <cell r="K233" t="str">
            <v xml:space="preserve"> อ.ยางตลาด</v>
          </cell>
          <cell r="L233" t="str">
            <v>01</v>
          </cell>
          <cell r="M233" t="str">
            <v xml:space="preserve"> 'ต.ยางตลาด'</v>
          </cell>
          <cell r="N233" t="str">
            <v>20</v>
          </cell>
          <cell r="O233" t="str">
            <v xml:space="preserve"> หมู่ 20</v>
          </cell>
          <cell r="P233" t="str">
            <v>01</v>
          </cell>
          <cell r="Q233" t="str">
            <v>เปิดดำเนินการ</v>
          </cell>
          <cell r="R233" t="str">
            <v xml:space="preserve">87 </v>
          </cell>
          <cell r="V233" t="str">
            <v>21</v>
          </cell>
          <cell r="W233" t="str">
            <v>2.1 ทุติยภูมิระดับต้น</v>
          </cell>
          <cell r="AH233" t="str">
            <v>11081</v>
          </cell>
        </row>
        <row r="234">
          <cell r="A234" t="str">
            <v>001107800</v>
          </cell>
          <cell r="B234" t="str">
            <v>โรงพยาบาลกมลาไสย</v>
          </cell>
          <cell r="C234" t="str">
            <v>21002</v>
          </cell>
          <cell r="D234" t="str">
            <v>กระทรวงสาธารณสุข สำนักงานปลัดกระทรวงสาธารณสุข</v>
          </cell>
          <cell r="E234" t="str">
            <v>07</v>
          </cell>
          <cell r="F234" t="str">
            <v>โรงพยาบาลชุมชน</v>
          </cell>
          <cell r="G234" t="str">
            <v>30</v>
          </cell>
          <cell r="H234" t="str">
            <v>46</v>
          </cell>
          <cell r="I234" t="str">
            <v>จ.กาฬสินธุ์</v>
          </cell>
          <cell r="J234" t="str">
            <v>03</v>
          </cell>
          <cell r="K234" t="str">
            <v xml:space="preserve"> อ.กมลาไสย</v>
          </cell>
          <cell r="L234" t="str">
            <v>01</v>
          </cell>
          <cell r="M234" t="str">
            <v xml:space="preserve"> 'ต.กมลาไสย'</v>
          </cell>
          <cell r="N234" t="str">
            <v>11</v>
          </cell>
          <cell r="O234" t="str">
            <v xml:space="preserve"> หมู่ 11</v>
          </cell>
          <cell r="P234" t="str">
            <v>01</v>
          </cell>
          <cell r="Q234" t="str">
            <v>เปิดดำเนินการ</v>
          </cell>
          <cell r="R234" t="str">
            <v>111 ม.11 ถนนกมลาไสย-หนองแปน</v>
          </cell>
          <cell r="V234" t="str">
            <v>21</v>
          </cell>
          <cell r="W234" t="str">
            <v>2.1 ทุติยภูมิระดับต้น</v>
          </cell>
          <cell r="AH234" t="str">
            <v>11078</v>
          </cell>
        </row>
        <row r="235">
          <cell r="A235" t="str">
            <v>001111600</v>
          </cell>
          <cell r="B235" t="str">
            <v>โรงพยาบาลคำชะอี</v>
          </cell>
          <cell r="C235" t="str">
            <v>21002</v>
          </cell>
          <cell r="D235" t="str">
            <v>กระทรวงสาธารณสุข สำนักงานปลัดกระทรวงสาธารณสุข</v>
          </cell>
          <cell r="E235" t="str">
            <v>07</v>
          </cell>
          <cell r="F235" t="str">
            <v>โรงพยาบาลชุมชน</v>
          </cell>
          <cell r="G235" t="str">
            <v>30</v>
          </cell>
          <cell r="H235" t="str">
            <v>49</v>
          </cell>
          <cell r="I235" t="str">
            <v>จ.มุกดาหาร</v>
          </cell>
          <cell r="J235" t="str">
            <v>05</v>
          </cell>
          <cell r="K235" t="str">
            <v xml:space="preserve"> อ.คำชะอี</v>
          </cell>
          <cell r="L235" t="str">
            <v>03</v>
          </cell>
          <cell r="M235" t="str">
            <v xml:space="preserve"> 'ต.บ้านซ่ง'</v>
          </cell>
          <cell r="N235" t="str">
            <v>02</v>
          </cell>
          <cell r="O235" t="str">
            <v xml:space="preserve"> หมู่ 2</v>
          </cell>
          <cell r="P235" t="str">
            <v>01</v>
          </cell>
          <cell r="Q235" t="str">
            <v>เปิดดำเนินการ</v>
          </cell>
          <cell r="R235" t="str">
            <v xml:space="preserve">55 ม.2 ถ.มุก-กุฉินารายณ์ </v>
          </cell>
          <cell r="S235" t="str">
            <v>49110</v>
          </cell>
          <cell r="T235" t="str">
            <v>042691085</v>
          </cell>
          <cell r="U235" t="str">
            <v>042637176</v>
          </cell>
          <cell r="V235" t="str">
            <v>21</v>
          </cell>
          <cell r="W235" t="str">
            <v>2.1 ทุติยภูมิระดับต้น</v>
          </cell>
          <cell r="AH235" t="str">
            <v>11116</v>
          </cell>
        </row>
        <row r="236">
          <cell r="A236" t="str">
            <v>001111800</v>
          </cell>
          <cell r="B236" t="str">
            <v>โรงพยาบาลหนองสูง</v>
          </cell>
          <cell r="C236" t="str">
            <v>21002</v>
          </cell>
          <cell r="D236" t="str">
            <v>กระทรวงสาธารณสุข สำนักงานปลัดกระทรวงสาธารณสุข</v>
          </cell>
          <cell r="E236" t="str">
            <v>07</v>
          </cell>
          <cell r="F236" t="str">
            <v>โรงพยาบาลชุมชน</v>
          </cell>
          <cell r="G236" t="str">
            <v>30</v>
          </cell>
          <cell r="H236" t="str">
            <v>49</v>
          </cell>
          <cell r="I236" t="str">
            <v>จ.มุกดาหาร</v>
          </cell>
          <cell r="J236" t="str">
            <v>07</v>
          </cell>
          <cell r="K236" t="str">
            <v xml:space="preserve"> อ.หนองสูง</v>
          </cell>
          <cell r="L236" t="str">
            <v>06</v>
          </cell>
          <cell r="M236" t="str">
            <v xml:space="preserve"> 'ต.หนองสูงเหนือ'</v>
          </cell>
          <cell r="N236" t="str">
            <v>04</v>
          </cell>
          <cell r="O236" t="str">
            <v xml:space="preserve"> หมู่ 4</v>
          </cell>
          <cell r="P236" t="str">
            <v>01</v>
          </cell>
          <cell r="Q236" t="str">
            <v>เปิดดำเนินการ</v>
          </cell>
          <cell r="R236" t="str">
            <v xml:space="preserve">59 ม.4 </v>
          </cell>
          <cell r="S236" t="str">
            <v>49160</v>
          </cell>
          <cell r="T236" t="str">
            <v>042635281</v>
          </cell>
          <cell r="U236" t="str">
            <v>042635281</v>
          </cell>
          <cell r="V236" t="str">
            <v>21</v>
          </cell>
          <cell r="W236" t="str">
            <v>2.1 ทุติยภูมิระดับต้น</v>
          </cell>
          <cell r="AH236" t="str">
            <v>11118</v>
          </cell>
        </row>
        <row r="237">
          <cell r="A237" t="str">
            <v>001112900</v>
          </cell>
          <cell r="B237" t="str">
            <v>โรงพยาบาลสันกำแพง</v>
          </cell>
          <cell r="C237" t="str">
            <v>21002</v>
          </cell>
          <cell r="D237" t="str">
            <v>กระทรวงสาธารณสุข สำนักงานปลัดกระทรวงสาธารณสุข</v>
          </cell>
          <cell r="E237" t="str">
            <v>07</v>
          </cell>
          <cell r="F237" t="str">
            <v>โรงพยาบาลชุมชน</v>
          </cell>
          <cell r="G237" t="str">
            <v>30</v>
          </cell>
          <cell r="H237" t="str">
            <v>50</v>
          </cell>
          <cell r="I237" t="str">
            <v>จ.เชียงใหม่</v>
          </cell>
          <cell r="J237" t="str">
            <v>13</v>
          </cell>
          <cell r="K237" t="str">
            <v xml:space="preserve"> อ.สันกำแพง</v>
          </cell>
          <cell r="L237" t="str">
            <v>04</v>
          </cell>
          <cell r="M237" t="str">
            <v xml:space="preserve"> 'ต.บวกค้าง'</v>
          </cell>
          <cell r="N237" t="str">
            <v>01</v>
          </cell>
          <cell r="O237" t="str">
            <v xml:space="preserve"> หมู่ 1</v>
          </cell>
          <cell r="P237" t="str">
            <v>01</v>
          </cell>
          <cell r="Q237" t="str">
            <v>เปิดดำเนินการ</v>
          </cell>
          <cell r="S237" t="str">
            <v>50130</v>
          </cell>
          <cell r="V237" t="str">
            <v>21</v>
          </cell>
          <cell r="W237" t="str">
            <v>2.1 ทุติยภูมิระดับต้น</v>
          </cell>
          <cell r="AH237" t="str">
            <v>11129</v>
          </cell>
        </row>
        <row r="238">
          <cell r="A238" t="str">
            <v>001116000</v>
          </cell>
          <cell r="B238" t="str">
            <v>โรงพยาบาลน้ำปาด</v>
          </cell>
          <cell r="C238" t="str">
            <v>21002</v>
          </cell>
          <cell r="D238" t="str">
            <v>กระทรวงสาธารณสุข สำนักงานปลัดกระทรวงสาธารณสุข</v>
          </cell>
          <cell r="E238" t="str">
            <v>07</v>
          </cell>
          <cell r="F238" t="str">
            <v>โรงพยาบาลชุมชน</v>
          </cell>
          <cell r="G238" t="str">
            <v>30</v>
          </cell>
          <cell r="H238" t="str">
            <v>53</v>
          </cell>
          <cell r="I238" t="str">
            <v>จ.อุตรดิตถ์</v>
          </cell>
          <cell r="J238" t="str">
            <v>04</v>
          </cell>
          <cell r="K238" t="str">
            <v xml:space="preserve"> อ.น้ำปาด</v>
          </cell>
          <cell r="L238" t="str">
            <v>01</v>
          </cell>
          <cell r="M238" t="str">
            <v xml:space="preserve"> 'ต.แสนตอ'</v>
          </cell>
          <cell r="N238" t="str">
            <v>04</v>
          </cell>
          <cell r="O238" t="str">
            <v xml:space="preserve"> หมู่ 4</v>
          </cell>
          <cell r="P238" t="str">
            <v>01</v>
          </cell>
          <cell r="Q238" t="str">
            <v>เปิดดำเนินการ</v>
          </cell>
          <cell r="S238" t="str">
            <v>53110</v>
          </cell>
          <cell r="T238" t="str">
            <v>055481574</v>
          </cell>
          <cell r="U238" t="str">
            <v>155481061</v>
          </cell>
          <cell r="V238" t="str">
            <v>22</v>
          </cell>
          <cell r="W238" t="str">
            <v>2.2 ทุติยภูมิระดับกลาง</v>
          </cell>
          <cell r="AH238" t="str">
            <v>11160</v>
          </cell>
        </row>
        <row r="239">
          <cell r="A239" t="str">
            <v>001116200</v>
          </cell>
          <cell r="B239" t="str">
            <v>โรงพยาบาลบ้านโคก</v>
          </cell>
          <cell r="C239" t="str">
            <v>21002</v>
          </cell>
          <cell r="D239" t="str">
            <v>กระทรวงสาธารณสุข สำนักงานปลัดกระทรวงสาธารณสุข</v>
          </cell>
          <cell r="E239" t="str">
            <v>07</v>
          </cell>
          <cell r="F239" t="str">
            <v>โรงพยาบาลชุมชน</v>
          </cell>
          <cell r="G239" t="str">
            <v>30</v>
          </cell>
          <cell r="H239" t="str">
            <v>53</v>
          </cell>
          <cell r="I239" t="str">
            <v>จ.อุตรดิตถ์</v>
          </cell>
          <cell r="J239" t="str">
            <v>06</v>
          </cell>
          <cell r="K239" t="str">
            <v xml:space="preserve"> อ.บ้านโคก</v>
          </cell>
          <cell r="L239" t="str">
            <v>02</v>
          </cell>
          <cell r="M239" t="str">
            <v xml:space="preserve"> 'ต.บ้านโคก'</v>
          </cell>
          <cell r="N239" t="str">
            <v>03</v>
          </cell>
          <cell r="O239" t="str">
            <v xml:space="preserve"> หมู่ 3</v>
          </cell>
          <cell r="P239" t="str">
            <v>01</v>
          </cell>
          <cell r="Q239" t="str">
            <v>เปิดดำเนินการ</v>
          </cell>
          <cell r="R239" t="str">
            <v>232</v>
          </cell>
          <cell r="S239" t="str">
            <v>531802</v>
          </cell>
          <cell r="T239" t="str">
            <v>055486127</v>
          </cell>
          <cell r="U239" t="str">
            <v>055486126</v>
          </cell>
          <cell r="V239" t="str">
            <v>22</v>
          </cell>
          <cell r="W239" t="str">
            <v>2.2 ทุติยภูมิระดับกลาง</v>
          </cell>
          <cell r="AH239" t="str">
            <v>11162</v>
          </cell>
        </row>
        <row r="240">
          <cell r="A240" t="str">
            <v>001112000</v>
          </cell>
          <cell r="B240" t="str">
            <v>โรงพยาบาลแม่แจ่ม</v>
          </cell>
          <cell r="C240" t="str">
            <v>21002</v>
          </cell>
          <cell r="D240" t="str">
            <v>กระทรวงสาธารณสุข สำนักงานปลัดกระทรวงสาธารณสุข</v>
          </cell>
          <cell r="E240" t="str">
            <v>07</v>
          </cell>
          <cell r="F240" t="str">
            <v>โรงพยาบาลชุมชน</v>
          </cell>
          <cell r="G240" t="str">
            <v>60</v>
          </cell>
          <cell r="H240" t="str">
            <v>50</v>
          </cell>
          <cell r="I240" t="str">
            <v>จ.เชียงใหม่</v>
          </cell>
          <cell r="J240" t="str">
            <v>03</v>
          </cell>
          <cell r="K240" t="str">
            <v xml:space="preserve"> อ.แม่แจ่ม</v>
          </cell>
          <cell r="L240" t="str">
            <v>01</v>
          </cell>
          <cell r="M240" t="str">
            <v xml:space="preserve"> 'ต.ช่างเคิ่ง'</v>
          </cell>
          <cell r="N240" t="str">
            <v>04</v>
          </cell>
          <cell r="O240" t="str">
            <v xml:space="preserve"> หมู่ 4</v>
          </cell>
          <cell r="P240" t="str">
            <v>01</v>
          </cell>
          <cell r="Q240" t="str">
            <v>เปิดดำเนินการ</v>
          </cell>
          <cell r="R240" t="str">
            <v xml:space="preserve">73 </v>
          </cell>
          <cell r="S240" t="str">
            <v>50270</v>
          </cell>
          <cell r="V240" t="str">
            <v>21</v>
          </cell>
          <cell r="W240" t="str">
            <v>2.1 ทุติยภูมิระดับต้น</v>
          </cell>
          <cell r="Z240" t="str">
            <v>06</v>
          </cell>
          <cell r="AA240" t="str">
            <v>แก้ไข/เปลี่ยนแปลงจำนวนเตียง</v>
          </cell>
          <cell r="AB240" t="str">
            <v xml:space="preserve">เพิ่มเตียง จากมติของ อ.ก.พ. สป. </v>
          </cell>
          <cell r="AH240" t="str">
            <v>11120</v>
          </cell>
        </row>
        <row r="241">
          <cell r="A241" t="str">
            <v>001114500</v>
          </cell>
          <cell r="B241" t="str">
            <v>โรงพยาบาลบ้านธิ</v>
          </cell>
          <cell r="C241" t="str">
            <v>21002</v>
          </cell>
          <cell r="D241" t="str">
            <v>กระทรวงสาธารณสุข สำนักงานปลัดกระทรวงสาธารณสุข</v>
          </cell>
          <cell r="E241" t="str">
            <v>07</v>
          </cell>
          <cell r="F241" t="str">
            <v>โรงพยาบาลชุมชน</v>
          </cell>
          <cell r="G241" t="str">
            <v>30</v>
          </cell>
          <cell r="H241" t="str">
            <v>51</v>
          </cell>
          <cell r="I241" t="str">
            <v>จ.ลำพูน</v>
          </cell>
          <cell r="J241" t="str">
            <v>07</v>
          </cell>
          <cell r="K241" t="str">
            <v xml:space="preserve"> อ.บ้านธิ</v>
          </cell>
          <cell r="L241" t="str">
            <v>01</v>
          </cell>
          <cell r="M241" t="str">
            <v xml:space="preserve"> 'ต.บ้านธิ'</v>
          </cell>
          <cell r="N241" t="str">
            <v>06</v>
          </cell>
          <cell r="O241" t="str">
            <v xml:space="preserve"> หมู่ 6</v>
          </cell>
          <cell r="P241" t="str">
            <v>01</v>
          </cell>
          <cell r="Q241" t="str">
            <v>เปิดดำเนินการ</v>
          </cell>
          <cell r="R241" t="str">
            <v xml:space="preserve">265 ม.6 ถ.บ้านธิ-สันพระเจ้าแดง </v>
          </cell>
          <cell r="S241" t="str">
            <v>51180</v>
          </cell>
          <cell r="V241" t="str">
            <v>21</v>
          </cell>
          <cell r="W241" t="str">
            <v>2.1 ทุติยภูมิระดับต้น</v>
          </cell>
          <cell r="AH241" t="str">
            <v>11145</v>
          </cell>
        </row>
        <row r="242">
          <cell r="A242" t="str">
            <v>001114600</v>
          </cell>
          <cell r="B242" t="str">
            <v>โรงพยาบาลแม่เมาะ</v>
          </cell>
          <cell r="C242" t="str">
            <v>21002</v>
          </cell>
          <cell r="D242" t="str">
            <v>กระทรวงสาธารณสุข สำนักงานปลัดกระทรวงสาธารณสุข</v>
          </cell>
          <cell r="E242" t="str">
            <v>07</v>
          </cell>
          <cell r="F242" t="str">
            <v>โรงพยาบาลชุมชน</v>
          </cell>
          <cell r="G242" t="str">
            <v>30</v>
          </cell>
          <cell r="H242" t="str">
            <v>52</v>
          </cell>
          <cell r="I242" t="str">
            <v>จ.ลำปาง</v>
          </cell>
          <cell r="J242" t="str">
            <v>02</v>
          </cell>
          <cell r="K242" t="str">
            <v xml:space="preserve"> อ.แม่เมาะ</v>
          </cell>
          <cell r="L242" t="str">
            <v>04</v>
          </cell>
          <cell r="M242" t="str">
            <v xml:space="preserve"> 'ต.แม่เมาะ'</v>
          </cell>
          <cell r="N242" t="str">
            <v>11</v>
          </cell>
          <cell r="O242" t="str">
            <v xml:space="preserve"> หมู่ 11</v>
          </cell>
          <cell r="P242" t="str">
            <v>01</v>
          </cell>
          <cell r="Q242" t="str">
            <v>เปิดดำเนินการ</v>
          </cell>
          <cell r="V242" t="str">
            <v>21</v>
          </cell>
          <cell r="W242" t="str">
            <v>2.1 ทุติยภูมิระดับต้น</v>
          </cell>
          <cell r="AH242" t="str">
            <v>11146</v>
          </cell>
        </row>
        <row r="243">
          <cell r="A243" t="str">
            <v>001113800</v>
          </cell>
          <cell r="B243" t="str">
            <v>โรงพยาบาลแม่วาง</v>
          </cell>
          <cell r="C243" t="str">
            <v>21002</v>
          </cell>
          <cell r="D243" t="str">
            <v>กระทรวงสาธารณสุข สำนักงานปลัดกระทรวงสาธารณสุข</v>
          </cell>
          <cell r="E243" t="str">
            <v>07</v>
          </cell>
          <cell r="F243" t="str">
            <v>โรงพยาบาลชุมชน</v>
          </cell>
          <cell r="G243" t="str">
            <v>30</v>
          </cell>
          <cell r="H243" t="str">
            <v>50</v>
          </cell>
          <cell r="I243" t="str">
            <v>จ.เชียงใหม่</v>
          </cell>
          <cell r="J243" t="str">
            <v>22</v>
          </cell>
          <cell r="K243" t="str">
            <v xml:space="preserve"> อ.แม่วาง</v>
          </cell>
          <cell r="L243" t="str">
            <v>01</v>
          </cell>
          <cell r="M243" t="str">
            <v xml:space="preserve"> 'ต.บ้านกาด'</v>
          </cell>
          <cell r="N243" t="str">
            <v>01</v>
          </cell>
          <cell r="O243" t="str">
            <v xml:space="preserve"> หมู่ 1</v>
          </cell>
          <cell r="P243" t="str">
            <v>01</v>
          </cell>
          <cell r="Q243" t="str">
            <v>เปิดดำเนินการ</v>
          </cell>
          <cell r="R243" t="str">
            <v xml:space="preserve">ถ.มานีกาด-แม่วาง </v>
          </cell>
          <cell r="S243" t="str">
            <v>50360</v>
          </cell>
          <cell r="V243" t="str">
            <v>21</v>
          </cell>
          <cell r="W243" t="str">
            <v>2.1 ทุติยภูมิระดับต้น</v>
          </cell>
          <cell r="AH243" t="str">
            <v>11138</v>
          </cell>
        </row>
        <row r="244">
          <cell r="A244" t="str">
            <v>001113900</v>
          </cell>
          <cell r="B244" t="str">
            <v>โรงพยาบาลแม่ออน</v>
          </cell>
          <cell r="C244" t="str">
            <v>21002</v>
          </cell>
          <cell r="D244" t="str">
            <v>กระทรวงสาธารณสุข สำนักงานปลัดกระทรวงสาธารณสุข</v>
          </cell>
          <cell r="E244" t="str">
            <v>07</v>
          </cell>
          <cell r="F244" t="str">
            <v>โรงพยาบาลชุมชน</v>
          </cell>
          <cell r="G244" t="str">
            <v>10</v>
          </cell>
          <cell r="H244" t="str">
            <v>50</v>
          </cell>
          <cell r="I244" t="str">
            <v>จ.เชียงใหม่</v>
          </cell>
          <cell r="J244" t="str">
            <v>23</v>
          </cell>
          <cell r="K244" t="str">
            <v xml:space="preserve"> อ.แม่ออน</v>
          </cell>
          <cell r="L244" t="str">
            <v>03</v>
          </cell>
          <cell r="M244" t="str">
            <v xml:space="preserve"> 'ต.บ้านสหกรณ์'</v>
          </cell>
          <cell r="N244" t="str">
            <v>01</v>
          </cell>
          <cell r="O244" t="str">
            <v xml:space="preserve"> หมู่ 1</v>
          </cell>
          <cell r="P244" t="str">
            <v>01</v>
          </cell>
          <cell r="Q244" t="str">
            <v>เปิดดำเนินการ</v>
          </cell>
          <cell r="R244" t="str">
            <v xml:space="preserve">750 </v>
          </cell>
          <cell r="S244" t="str">
            <v>50130</v>
          </cell>
          <cell r="V244" t="str">
            <v>21</v>
          </cell>
          <cell r="W244" t="str">
            <v>2.1 ทุติยภูมิระดับต้น</v>
          </cell>
          <cell r="AH244" t="str">
            <v>11139</v>
          </cell>
        </row>
        <row r="245">
          <cell r="A245" t="str">
            <v>001114900</v>
          </cell>
          <cell r="B245" t="str">
            <v>โรงพยาบาลงาว</v>
          </cell>
          <cell r="C245" t="str">
            <v>21002</v>
          </cell>
          <cell r="D245" t="str">
            <v>กระทรวงสาธารณสุข สำนักงานปลัดกระทรวงสาธารณสุข</v>
          </cell>
          <cell r="E245" t="str">
            <v>07</v>
          </cell>
          <cell r="F245" t="str">
            <v>โรงพยาบาลชุมชน</v>
          </cell>
          <cell r="G245" t="str">
            <v>30</v>
          </cell>
          <cell r="H245" t="str">
            <v>52</v>
          </cell>
          <cell r="I245" t="str">
            <v>จ.ลำปาง</v>
          </cell>
          <cell r="J245" t="str">
            <v>05</v>
          </cell>
          <cell r="K245" t="str">
            <v xml:space="preserve"> อ.งาว</v>
          </cell>
          <cell r="L245" t="str">
            <v>01</v>
          </cell>
          <cell r="M245" t="str">
            <v xml:space="preserve"> 'ต.หลวงเหนือ'</v>
          </cell>
          <cell r="N245" t="str">
            <v>04</v>
          </cell>
          <cell r="O245" t="str">
            <v xml:space="preserve"> หมู่ 4</v>
          </cell>
          <cell r="P245" t="str">
            <v>01</v>
          </cell>
          <cell r="Q245" t="str">
            <v>เปิดดำเนินการ</v>
          </cell>
          <cell r="V245" t="str">
            <v>21</v>
          </cell>
          <cell r="W245" t="str">
            <v>2.1 ทุติยภูมิระดับต้น</v>
          </cell>
          <cell r="AH245" t="str">
            <v>11149</v>
          </cell>
        </row>
        <row r="246">
          <cell r="A246" t="str">
            <v>001114100</v>
          </cell>
          <cell r="B246" t="str">
            <v>โรงพยาบาลบ้านโฮ่ง</v>
          </cell>
          <cell r="C246" t="str">
            <v>21002</v>
          </cell>
          <cell r="D246" t="str">
            <v>กระทรวงสาธารณสุข สำนักงานปลัดกระทรวงสาธารณสุข</v>
          </cell>
          <cell r="E246" t="str">
            <v>07</v>
          </cell>
          <cell r="F246" t="str">
            <v>โรงพยาบาลชุมชน</v>
          </cell>
          <cell r="G246" t="str">
            <v>30</v>
          </cell>
          <cell r="H246" t="str">
            <v>51</v>
          </cell>
          <cell r="I246" t="str">
            <v>จ.ลำพูน</v>
          </cell>
          <cell r="J246" t="str">
            <v>03</v>
          </cell>
          <cell r="K246" t="str">
            <v xml:space="preserve"> อ.บ้านโฮ่ง</v>
          </cell>
          <cell r="L246" t="str">
            <v>01</v>
          </cell>
          <cell r="M246" t="str">
            <v xml:space="preserve"> 'ต.บ้านโฮ่ง'</v>
          </cell>
          <cell r="N246" t="str">
            <v>02</v>
          </cell>
          <cell r="O246" t="str">
            <v xml:space="preserve"> หมู่ 2</v>
          </cell>
          <cell r="P246" t="str">
            <v>01</v>
          </cell>
          <cell r="Q246" t="str">
            <v>เปิดดำเนินการ</v>
          </cell>
          <cell r="R246" t="str">
            <v xml:space="preserve">308 ม.2 </v>
          </cell>
          <cell r="S246" t="str">
            <v>51130</v>
          </cell>
          <cell r="V246" t="str">
            <v>21</v>
          </cell>
          <cell r="W246" t="str">
            <v>2.1 ทุติยภูมิระดับต้น</v>
          </cell>
          <cell r="AH246" t="str">
            <v>11141</v>
          </cell>
        </row>
        <row r="247">
          <cell r="A247" t="str">
            <v>001114300</v>
          </cell>
          <cell r="B247" t="str">
            <v>โรงพยาบาลทุ่งหัวช้าง</v>
          </cell>
          <cell r="C247" t="str">
            <v>21002</v>
          </cell>
          <cell r="D247" t="str">
            <v>กระทรวงสาธารณสุข สำนักงานปลัดกระทรวงสาธารณสุข</v>
          </cell>
          <cell r="E247" t="str">
            <v>07</v>
          </cell>
          <cell r="F247" t="str">
            <v>โรงพยาบาลชุมชน</v>
          </cell>
          <cell r="G247" t="str">
            <v>30</v>
          </cell>
          <cell r="H247" t="str">
            <v>51</v>
          </cell>
          <cell r="I247" t="str">
            <v>จ.ลำพูน</v>
          </cell>
          <cell r="J247" t="str">
            <v>05</v>
          </cell>
          <cell r="K247" t="str">
            <v xml:space="preserve"> อ.ทุ่งหัวช้าง</v>
          </cell>
          <cell r="L247" t="str">
            <v>01</v>
          </cell>
          <cell r="M247" t="str">
            <v xml:space="preserve"> 'ต.ทุ่งหัวช้าง'</v>
          </cell>
          <cell r="N247" t="str">
            <v>03</v>
          </cell>
          <cell r="O247" t="str">
            <v xml:space="preserve"> หมู่ 3</v>
          </cell>
          <cell r="P247" t="str">
            <v>01</v>
          </cell>
          <cell r="Q247" t="str">
            <v>เปิดดำเนินการ</v>
          </cell>
          <cell r="S247" t="str">
            <v>51160</v>
          </cell>
          <cell r="V247" t="str">
            <v>21</v>
          </cell>
          <cell r="W247" t="str">
            <v>2.1 ทุติยภูมิระดับต้น</v>
          </cell>
          <cell r="AH247" t="str">
            <v>11143</v>
          </cell>
        </row>
        <row r="248">
          <cell r="A248" t="str">
            <v>001114400</v>
          </cell>
          <cell r="B248" t="str">
            <v>โรงพยาบาลป่าซาง</v>
          </cell>
          <cell r="C248" t="str">
            <v>21002</v>
          </cell>
          <cell r="D248" t="str">
            <v>กระทรวงสาธารณสุข สำนักงานปลัดกระทรวงสาธารณสุข</v>
          </cell>
          <cell r="E248" t="str">
            <v>07</v>
          </cell>
          <cell r="F248" t="str">
            <v>โรงพยาบาลชุมชน</v>
          </cell>
          <cell r="G248" t="str">
            <v>60</v>
          </cell>
          <cell r="H248" t="str">
            <v>51</v>
          </cell>
          <cell r="I248" t="str">
            <v>จ.ลำพูน</v>
          </cell>
          <cell r="J248" t="str">
            <v>06</v>
          </cell>
          <cell r="K248" t="str">
            <v xml:space="preserve"> อ.ป่าซาง</v>
          </cell>
          <cell r="L248" t="str">
            <v>11</v>
          </cell>
          <cell r="M248" t="str">
            <v xml:space="preserve"> 'ต.นครเจดีย์'</v>
          </cell>
          <cell r="N248" t="str">
            <v>07</v>
          </cell>
          <cell r="O248" t="str">
            <v xml:space="preserve"> หมู่ 7</v>
          </cell>
          <cell r="P248" t="str">
            <v>01</v>
          </cell>
          <cell r="Q248" t="str">
            <v>เปิดดำเนินการ</v>
          </cell>
          <cell r="S248" t="str">
            <v>51120</v>
          </cell>
          <cell r="V248" t="str">
            <v>21</v>
          </cell>
          <cell r="W248" t="str">
            <v>2.1 ทุติยภูมิระดับต้น</v>
          </cell>
          <cell r="AH248" t="str">
            <v>11144</v>
          </cell>
        </row>
        <row r="249">
          <cell r="A249" t="str">
            <v>001118900</v>
          </cell>
          <cell r="B249" t="str">
            <v>โรงพยาบาลเทิง</v>
          </cell>
          <cell r="C249" t="str">
            <v>21002</v>
          </cell>
          <cell r="D249" t="str">
            <v>กระทรวงสาธารณสุข สำนักงานปลัดกระทรวงสาธารณสุข</v>
          </cell>
          <cell r="E249" t="str">
            <v>07</v>
          </cell>
          <cell r="F249" t="str">
            <v>โรงพยาบาลชุมชน</v>
          </cell>
          <cell r="G249" t="str">
            <v>60</v>
          </cell>
          <cell r="H249" t="str">
            <v>57</v>
          </cell>
          <cell r="I249" t="str">
            <v>จ.เชียงราย</v>
          </cell>
          <cell r="J249" t="str">
            <v>04</v>
          </cell>
          <cell r="K249" t="str">
            <v xml:space="preserve"> อ.เทิง</v>
          </cell>
          <cell r="L249" t="str">
            <v>01</v>
          </cell>
          <cell r="M249" t="str">
            <v xml:space="preserve"> 'ต.เวียง'</v>
          </cell>
          <cell r="N249" t="str">
            <v>20</v>
          </cell>
          <cell r="O249" t="str">
            <v xml:space="preserve"> หมู่ 20</v>
          </cell>
          <cell r="P249" t="str">
            <v>01</v>
          </cell>
          <cell r="Q249" t="str">
            <v>เปิดดำเนินการ</v>
          </cell>
          <cell r="R249" t="str">
            <v>146 ม.20</v>
          </cell>
          <cell r="S249" t="str">
            <v>57160</v>
          </cell>
          <cell r="T249" t="str">
            <v>053-795259</v>
          </cell>
          <cell r="U249" t="str">
            <v>053-795259</v>
          </cell>
          <cell r="V249" t="str">
            <v>21</v>
          </cell>
          <cell r="W249" t="str">
            <v>2.1 ทุติยภูมิระดับต้น</v>
          </cell>
          <cell r="AH249" t="str">
            <v>11189</v>
          </cell>
        </row>
        <row r="250">
          <cell r="A250" t="str">
            <v>001121500</v>
          </cell>
          <cell r="B250" t="str">
            <v>โรงพยาบาลท่าตะโก</v>
          </cell>
          <cell r="C250" t="str">
            <v>21002</v>
          </cell>
          <cell r="D250" t="str">
            <v>กระทรวงสาธารณสุข สำนักงานปลัดกระทรวงสาธารณสุข</v>
          </cell>
          <cell r="E250" t="str">
            <v>07</v>
          </cell>
          <cell r="F250" t="str">
            <v>โรงพยาบาลชุมชน</v>
          </cell>
          <cell r="G250" t="str">
            <v>60</v>
          </cell>
          <cell r="H250" t="str">
            <v>60</v>
          </cell>
          <cell r="I250" t="str">
            <v>จ.นครสวรรค์</v>
          </cell>
          <cell r="J250" t="str">
            <v>08</v>
          </cell>
          <cell r="K250" t="str">
            <v xml:space="preserve"> อ.ท่าตะโก</v>
          </cell>
          <cell r="L250" t="str">
            <v>01</v>
          </cell>
          <cell r="M250" t="str">
            <v xml:space="preserve"> 'ต.ท่าตะโก'</v>
          </cell>
          <cell r="N250" t="str">
            <v>01</v>
          </cell>
          <cell r="O250" t="str">
            <v xml:space="preserve"> หมู่ 1</v>
          </cell>
          <cell r="P250" t="str">
            <v>01</v>
          </cell>
          <cell r="Q250" t="str">
            <v>เปิดดำเนินการ</v>
          </cell>
          <cell r="V250" t="str">
            <v>22</v>
          </cell>
          <cell r="W250" t="str">
            <v>2.2 ทุติยภูมิระดับกลาง</v>
          </cell>
          <cell r="AH250" t="str">
            <v>11215</v>
          </cell>
        </row>
        <row r="251">
          <cell r="A251" t="str">
            <v>001121400</v>
          </cell>
          <cell r="B251" t="str">
            <v>โรงพยาบาลตาคลี</v>
          </cell>
          <cell r="C251" t="str">
            <v>21002</v>
          </cell>
          <cell r="D251" t="str">
            <v>กระทรวงสาธารณสุข สำนักงานปลัดกระทรวงสาธารณสุข</v>
          </cell>
          <cell r="E251" t="str">
            <v>07</v>
          </cell>
          <cell r="F251" t="str">
            <v>โรงพยาบาลชุมชน</v>
          </cell>
          <cell r="G251" t="str">
            <v>90</v>
          </cell>
          <cell r="H251" t="str">
            <v>60</v>
          </cell>
          <cell r="I251" t="str">
            <v>จ.นครสวรรค์</v>
          </cell>
          <cell r="J251" t="str">
            <v>07</v>
          </cell>
          <cell r="K251" t="str">
            <v xml:space="preserve"> อ.ตาคลี</v>
          </cell>
          <cell r="L251" t="str">
            <v>01</v>
          </cell>
          <cell r="M251" t="str">
            <v xml:space="preserve"> 'ต.ตาคลี'</v>
          </cell>
          <cell r="N251" t="str">
            <v>14</v>
          </cell>
          <cell r="O251" t="str">
            <v xml:space="preserve"> หมู่ 14</v>
          </cell>
          <cell r="P251" t="str">
            <v>01</v>
          </cell>
          <cell r="Q251" t="str">
            <v>เปิดดำเนินการ</v>
          </cell>
          <cell r="R251" t="str">
            <v xml:space="preserve">ถ.หัสนัย   บ้านตาคลีใหญ่  </v>
          </cell>
          <cell r="V251" t="str">
            <v>22</v>
          </cell>
          <cell r="W251" t="str">
            <v>2.2 ทุติยภูมิระดับกลาง</v>
          </cell>
          <cell r="AH251" t="str">
            <v>11214</v>
          </cell>
        </row>
        <row r="252">
          <cell r="A252" t="str">
            <v>001121200</v>
          </cell>
          <cell r="B252" t="str">
            <v>โรงพยาบาลบรรพตพิสัย</v>
          </cell>
          <cell r="C252" t="str">
            <v>21002</v>
          </cell>
          <cell r="D252" t="str">
            <v>กระทรวงสาธารณสุข สำนักงานปลัดกระทรวงสาธารณสุข</v>
          </cell>
          <cell r="E252" t="str">
            <v>07</v>
          </cell>
          <cell r="F252" t="str">
            <v>โรงพยาบาลชุมชน</v>
          </cell>
          <cell r="G252" t="str">
            <v>60</v>
          </cell>
          <cell r="H252" t="str">
            <v>60</v>
          </cell>
          <cell r="I252" t="str">
            <v>จ.นครสวรรค์</v>
          </cell>
          <cell r="J252" t="str">
            <v>05</v>
          </cell>
          <cell r="K252" t="str">
            <v xml:space="preserve"> อ.บรรพตพิสัย</v>
          </cell>
          <cell r="L252" t="str">
            <v>13</v>
          </cell>
          <cell r="M252" t="str">
            <v xml:space="preserve"> 'ต.เจริญผล'</v>
          </cell>
          <cell r="N252" t="str">
            <v>02</v>
          </cell>
          <cell r="O252" t="str">
            <v xml:space="preserve"> หมู่ 2</v>
          </cell>
          <cell r="P252" t="str">
            <v>01</v>
          </cell>
          <cell r="Q252" t="str">
            <v>เปิดดำเนินการ</v>
          </cell>
          <cell r="R252" t="str">
            <v xml:space="preserve">700 ถ.บรรพตพิสัย-โพทะเล </v>
          </cell>
          <cell r="S252" t="str">
            <v>60180</v>
          </cell>
          <cell r="V252" t="str">
            <v>21</v>
          </cell>
          <cell r="W252" t="str">
            <v>2.1 ทุติยภูมิระดับต้น</v>
          </cell>
          <cell r="AH252" t="str">
            <v>11212</v>
          </cell>
        </row>
        <row r="253">
          <cell r="A253" t="str">
            <v>001121300</v>
          </cell>
          <cell r="B253" t="str">
            <v>โรงพยาบาลเก้าเลี้ยว</v>
          </cell>
          <cell r="C253" t="str">
            <v>21002</v>
          </cell>
          <cell r="D253" t="str">
            <v>กระทรวงสาธารณสุข สำนักงานปลัดกระทรวงสาธารณสุข</v>
          </cell>
          <cell r="E253" t="str">
            <v>07</v>
          </cell>
          <cell r="F253" t="str">
            <v>โรงพยาบาลชุมชน</v>
          </cell>
          <cell r="G253" t="str">
            <v>30</v>
          </cell>
          <cell r="H253" t="str">
            <v>60</v>
          </cell>
          <cell r="I253" t="str">
            <v>จ.นครสวรรค์</v>
          </cell>
          <cell r="J253" t="str">
            <v>06</v>
          </cell>
          <cell r="K253" t="str">
            <v xml:space="preserve"> อ.เก้าเลี้ยว</v>
          </cell>
          <cell r="L253" t="str">
            <v>02</v>
          </cell>
          <cell r="M253" t="str">
            <v xml:space="preserve"> 'ต.เก้าเลี้ยว'</v>
          </cell>
          <cell r="N253" t="str">
            <v>01</v>
          </cell>
          <cell r="O253" t="str">
            <v xml:space="preserve"> หมู่ 1</v>
          </cell>
          <cell r="P253" t="str">
            <v>01</v>
          </cell>
          <cell r="Q253" t="str">
            <v>เปิดดำเนินการ</v>
          </cell>
          <cell r="V253" t="str">
            <v>21</v>
          </cell>
          <cell r="W253" t="str">
            <v>2.1 ทุติยภูมิระดับต้น</v>
          </cell>
          <cell r="AH253" t="str">
            <v>11213</v>
          </cell>
        </row>
        <row r="254">
          <cell r="A254" t="str">
            <v>001122000</v>
          </cell>
          <cell r="B254" t="str">
            <v>โรงพยาบาลแม่วงก์</v>
          </cell>
          <cell r="C254" t="str">
            <v>21002</v>
          </cell>
          <cell r="D254" t="str">
            <v>กระทรวงสาธารณสุข สำนักงานปลัดกระทรวงสาธารณสุข</v>
          </cell>
          <cell r="E254" t="str">
            <v>07</v>
          </cell>
          <cell r="F254" t="str">
            <v>โรงพยาบาลชุมชน</v>
          </cell>
          <cell r="G254" t="str">
            <v>10</v>
          </cell>
          <cell r="H254" t="str">
            <v>60</v>
          </cell>
          <cell r="I254" t="str">
            <v>จ.นครสวรรค์</v>
          </cell>
          <cell r="J254" t="str">
            <v>13</v>
          </cell>
          <cell r="K254" t="str">
            <v xml:space="preserve"> อ.แม่วงก์</v>
          </cell>
          <cell r="L254" t="str">
            <v>01</v>
          </cell>
          <cell r="M254" t="str">
            <v xml:space="preserve"> 'ต.แม่วงก์'</v>
          </cell>
          <cell r="N254" t="str">
            <v>09</v>
          </cell>
          <cell r="O254" t="str">
            <v xml:space="preserve"> หมู่ 9</v>
          </cell>
          <cell r="P254" t="str">
            <v>01</v>
          </cell>
          <cell r="Q254" t="str">
            <v>เปิดดำเนินการ</v>
          </cell>
          <cell r="R254" t="str">
            <v xml:space="preserve">25 </v>
          </cell>
          <cell r="S254" t="str">
            <v>60150</v>
          </cell>
          <cell r="V254" t="str">
            <v>21</v>
          </cell>
          <cell r="W254" t="str">
            <v>2.1 ทุติยภูมิระดับต้น</v>
          </cell>
          <cell r="AH254" t="str">
            <v>11220</v>
          </cell>
        </row>
        <row r="255">
          <cell r="A255" t="str">
            <v>001121100</v>
          </cell>
          <cell r="B255" t="str">
            <v>โรงพยาบาลหนองบัว</v>
          </cell>
          <cell r="C255" t="str">
            <v>21002</v>
          </cell>
          <cell r="D255" t="str">
            <v>กระทรวงสาธารณสุข สำนักงานปลัดกระทรวงสาธารณสุข</v>
          </cell>
          <cell r="E255" t="str">
            <v>07</v>
          </cell>
          <cell r="F255" t="str">
            <v>โรงพยาบาลชุมชน</v>
          </cell>
          <cell r="G255" t="str">
            <v>60</v>
          </cell>
          <cell r="H255" t="str">
            <v>60</v>
          </cell>
          <cell r="I255" t="str">
            <v>จ.นครสวรรค์</v>
          </cell>
          <cell r="J255" t="str">
            <v>04</v>
          </cell>
          <cell r="K255" t="str">
            <v xml:space="preserve"> อ.หนองบัว</v>
          </cell>
          <cell r="L255" t="str">
            <v>01</v>
          </cell>
          <cell r="M255" t="str">
            <v xml:space="preserve"> 'ต.หนองบัว'</v>
          </cell>
          <cell r="N255" t="str">
            <v>03</v>
          </cell>
          <cell r="O255" t="str">
            <v xml:space="preserve"> หมู่ 3</v>
          </cell>
          <cell r="P255" t="str">
            <v>01</v>
          </cell>
          <cell r="Q255" t="str">
            <v>เปิดดำเนินการ</v>
          </cell>
          <cell r="R255" t="str">
            <v xml:space="preserve">265/5 </v>
          </cell>
          <cell r="S255" t="str">
            <v>60110</v>
          </cell>
          <cell r="V255" t="str">
            <v>21</v>
          </cell>
          <cell r="W255" t="str">
            <v>2.1 ทุติยภูมิระดับต้น</v>
          </cell>
          <cell r="AH255" t="str">
            <v>11211</v>
          </cell>
        </row>
        <row r="256">
          <cell r="A256" t="str">
            <v>001121700</v>
          </cell>
          <cell r="B256" t="str">
            <v>โรงพยาบาลพยุหะคีรี</v>
          </cell>
          <cell r="C256" t="str">
            <v>21002</v>
          </cell>
          <cell r="D256" t="str">
            <v>กระทรวงสาธารณสุข สำนักงานปลัดกระทรวงสาธารณสุข</v>
          </cell>
          <cell r="E256" t="str">
            <v>07</v>
          </cell>
          <cell r="F256" t="str">
            <v>โรงพยาบาลชุมชน</v>
          </cell>
          <cell r="G256" t="str">
            <v>30</v>
          </cell>
          <cell r="H256" t="str">
            <v>60</v>
          </cell>
          <cell r="I256" t="str">
            <v>จ.นครสวรรค์</v>
          </cell>
          <cell r="J256" t="str">
            <v>10</v>
          </cell>
          <cell r="K256" t="str">
            <v xml:space="preserve"> อ.พยุหะคีรี</v>
          </cell>
          <cell r="L256" t="str">
            <v>01</v>
          </cell>
          <cell r="M256" t="str">
            <v xml:space="preserve"> 'ต.พยุหะ'</v>
          </cell>
          <cell r="N256" t="str">
            <v>08</v>
          </cell>
          <cell r="O256" t="str">
            <v xml:space="preserve"> หมู่ 8</v>
          </cell>
          <cell r="P256" t="str">
            <v>01</v>
          </cell>
          <cell r="Q256" t="str">
            <v>เปิดดำเนินการ</v>
          </cell>
          <cell r="V256" t="str">
            <v>21</v>
          </cell>
          <cell r="W256" t="str">
            <v>2.1 ทุติยภูมิระดับต้น</v>
          </cell>
          <cell r="AH256" t="str">
            <v>11217</v>
          </cell>
        </row>
        <row r="257">
          <cell r="A257" t="str">
            <v>001122500</v>
          </cell>
          <cell r="B257" t="str">
            <v>โรงพยาบาลบ้านไร่</v>
          </cell>
          <cell r="C257" t="str">
            <v>21002</v>
          </cell>
          <cell r="D257" t="str">
            <v>กระทรวงสาธารณสุข สำนักงานปลัดกระทรวงสาธารณสุข</v>
          </cell>
          <cell r="E257" t="str">
            <v>07</v>
          </cell>
          <cell r="F257" t="str">
            <v>โรงพยาบาลชุมชน</v>
          </cell>
          <cell r="G257" t="str">
            <v>60</v>
          </cell>
          <cell r="H257" t="str">
            <v>61</v>
          </cell>
          <cell r="I257" t="str">
            <v>จ.อุทัยธานี</v>
          </cell>
          <cell r="J257" t="str">
            <v>06</v>
          </cell>
          <cell r="K257" t="str">
            <v xml:space="preserve"> อ.บ้านไร่</v>
          </cell>
          <cell r="L257" t="str">
            <v>04</v>
          </cell>
          <cell r="M257" t="str">
            <v xml:space="preserve"> 'ต.คอกควาย'</v>
          </cell>
          <cell r="N257" t="str">
            <v>01</v>
          </cell>
          <cell r="O257" t="str">
            <v xml:space="preserve"> หมู่ 1</v>
          </cell>
          <cell r="P257" t="str">
            <v>01</v>
          </cell>
          <cell r="Q257" t="str">
            <v>เปิดดำเนินการ</v>
          </cell>
          <cell r="R257" t="str">
            <v xml:space="preserve">307 </v>
          </cell>
          <cell r="S257" t="str">
            <v>61140</v>
          </cell>
          <cell r="T257" t="str">
            <v>056539000</v>
          </cell>
          <cell r="U257" t="str">
            <v>056539000</v>
          </cell>
          <cell r="V257" t="str">
            <v>21</v>
          </cell>
          <cell r="W257" t="str">
            <v>2.1 ทุติยภูมิระดับต้น</v>
          </cell>
          <cell r="X257" t="str">
            <v>S</v>
          </cell>
          <cell r="Y257" t="str">
            <v xml:space="preserve">บริการ  </v>
          </cell>
          <cell r="AH257" t="str">
            <v>11225</v>
          </cell>
        </row>
        <row r="258">
          <cell r="A258" t="str">
            <v>001125100</v>
          </cell>
          <cell r="B258" t="str">
            <v>โรงพยาบาลชาติตระการ</v>
          </cell>
          <cell r="C258" t="str">
            <v>21002</v>
          </cell>
          <cell r="D258" t="str">
            <v>กระทรวงสาธารณสุข สำนักงานปลัดกระทรวงสาธารณสุข</v>
          </cell>
          <cell r="E258" t="str">
            <v>07</v>
          </cell>
          <cell r="F258" t="str">
            <v>โรงพยาบาลชุมชน</v>
          </cell>
          <cell r="G258" t="str">
            <v>30</v>
          </cell>
          <cell r="H258" t="str">
            <v>65</v>
          </cell>
          <cell r="I258" t="str">
            <v>จ.พิษณุโลก</v>
          </cell>
          <cell r="J258" t="str">
            <v>03</v>
          </cell>
          <cell r="K258" t="str">
            <v xml:space="preserve"> อ.ชาติตระการ</v>
          </cell>
          <cell r="L258" t="str">
            <v>01</v>
          </cell>
          <cell r="M258" t="str">
            <v xml:space="preserve"> 'ต.ป่าแดง'</v>
          </cell>
          <cell r="N258" t="str">
            <v>05</v>
          </cell>
          <cell r="O258" t="str">
            <v xml:space="preserve"> หมู่ 5</v>
          </cell>
          <cell r="P258" t="str">
            <v>01</v>
          </cell>
          <cell r="Q258" t="str">
            <v>เปิดดำเนินการ</v>
          </cell>
          <cell r="R258" t="str">
            <v>112 ม.5 บ้านศรีสงคราม</v>
          </cell>
          <cell r="V258" t="str">
            <v>21</v>
          </cell>
          <cell r="W258" t="str">
            <v>2.1 ทุติยภูมิระดับต้น</v>
          </cell>
          <cell r="AH258" t="str">
            <v>11251</v>
          </cell>
        </row>
        <row r="259">
          <cell r="A259" t="str">
            <v>001125400</v>
          </cell>
          <cell r="B259" t="str">
            <v>โรงพยาบาลพรหมพิราม</v>
          </cell>
          <cell r="C259" t="str">
            <v>21002</v>
          </cell>
          <cell r="D259" t="str">
            <v>กระทรวงสาธารณสุข สำนักงานปลัดกระทรวงสาธารณสุข</v>
          </cell>
          <cell r="E259" t="str">
            <v>07</v>
          </cell>
          <cell r="F259" t="str">
            <v>โรงพยาบาลชุมชน</v>
          </cell>
          <cell r="G259" t="str">
            <v>30</v>
          </cell>
          <cell r="H259" t="str">
            <v>65</v>
          </cell>
          <cell r="I259" t="str">
            <v>จ.พิษณุโลก</v>
          </cell>
          <cell r="J259" t="str">
            <v>06</v>
          </cell>
          <cell r="K259" t="str">
            <v xml:space="preserve"> อ.พรหมพิราม</v>
          </cell>
          <cell r="L259" t="str">
            <v>01</v>
          </cell>
          <cell r="M259" t="str">
            <v xml:space="preserve"> 'ต.พรหมพิราม'</v>
          </cell>
          <cell r="N259" t="str">
            <v>01</v>
          </cell>
          <cell r="O259" t="str">
            <v xml:space="preserve"> หมู่ 1</v>
          </cell>
          <cell r="P259" t="str">
            <v>01</v>
          </cell>
          <cell r="Q259" t="str">
            <v>เปิดดำเนินการ</v>
          </cell>
          <cell r="R259" t="str">
            <v>479 ม.1 บ้านพรหมพิราม</v>
          </cell>
          <cell r="V259" t="str">
            <v>21</v>
          </cell>
          <cell r="W259" t="str">
            <v>2.1 ทุติยภูมิระดับต้น</v>
          </cell>
          <cell r="AH259" t="str">
            <v>11254</v>
          </cell>
        </row>
        <row r="260">
          <cell r="A260" t="str">
            <v>001125500</v>
          </cell>
          <cell r="B260" t="str">
            <v>โรงพยาบาลวัดโบสถ์</v>
          </cell>
          <cell r="C260" t="str">
            <v>21002</v>
          </cell>
          <cell r="D260" t="str">
            <v>กระทรวงสาธารณสุข สำนักงานปลัดกระทรวงสาธารณสุข</v>
          </cell>
          <cell r="E260" t="str">
            <v>07</v>
          </cell>
          <cell r="F260" t="str">
            <v>โรงพยาบาลชุมชน</v>
          </cell>
          <cell r="G260" t="str">
            <v>30</v>
          </cell>
          <cell r="H260" t="str">
            <v>65</v>
          </cell>
          <cell r="I260" t="str">
            <v>จ.พิษณุโลก</v>
          </cell>
          <cell r="J260" t="str">
            <v>07</v>
          </cell>
          <cell r="K260" t="str">
            <v xml:space="preserve"> อ.วัดโบสถ์</v>
          </cell>
          <cell r="L260" t="str">
            <v>01</v>
          </cell>
          <cell r="M260" t="str">
            <v xml:space="preserve"> 'ต.วัดโบสถ์'</v>
          </cell>
          <cell r="N260" t="str">
            <v>01</v>
          </cell>
          <cell r="O260" t="str">
            <v xml:space="preserve"> หมู่ 1</v>
          </cell>
          <cell r="P260" t="str">
            <v>01</v>
          </cell>
          <cell r="Q260" t="str">
            <v>เปิดดำเนินการ</v>
          </cell>
          <cell r="R260" t="str">
            <v>135 ม.1 บ้านท่างาม</v>
          </cell>
          <cell r="V260" t="str">
            <v>21</v>
          </cell>
          <cell r="W260" t="str">
            <v>2.1 ทุติยภูมิระดับต้น</v>
          </cell>
          <cell r="AH260" t="str">
            <v>11255</v>
          </cell>
        </row>
        <row r="261">
          <cell r="A261" t="str">
            <v>001125600</v>
          </cell>
          <cell r="B261" t="str">
            <v>โรงพยาบาลวังทอง</v>
          </cell>
          <cell r="C261" t="str">
            <v>21002</v>
          </cell>
          <cell r="D261" t="str">
            <v>กระทรวงสาธารณสุข สำนักงานปลัดกระทรวงสาธารณสุข</v>
          </cell>
          <cell r="E261" t="str">
            <v>07</v>
          </cell>
          <cell r="F261" t="str">
            <v>โรงพยาบาลชุมชน</v>
          </cell>
          <cell r="G261" t="str">
            <v>30</v>
          </cell>
          <cell r="H261" t="str">
            <v>65</v>
          </cell>
          <cell r="I261" t="str">
            <v>จ.พิษณุโลก</v>
          </cell>
          <cell r="J261" t="str">
            <v>08</v>
          </cell>
          <cell r="K261" t="str">
            <v xml:space="preserve"> อ.วังทอง</v>
          </cell>
          <cell r="L261" t="str">
            <v>01</v>
          </cell>
          <cell r="M261" t="str">
            <v xml:space="preserve"> 'ต.วังทอง'</v>
          </cell>
          <cell r="N261" t="str">
            <v>05</v>
          </cell>
          <cell r="O261" t="str">
            <v xml:space="preserve"> หมู่ 5</v>
          </cell>
          <cell r="P261" t="str">
            <v>01</v>
          </cell>
          <cell r="Q261" t="str">
            <v>เปิดดำเนินการ</v>
          </cell>
          <cell r="R261" t="str">
            <v>491 ม.5 บ้านหนองเสือ</v>
          </cell>
          <cell r="V261" t="str">
            <v>21</v>
          </cell>
          <cell r="W261" t="str">
            <v>2.1 ทุติยภูมิระดับต้น</v>
          </cell>
          <cell r="AH261" t="str">
            <v>11256</v>
          </cell>
        </row>
        <row r="262">
          <cell r="A262" t="str">
            <v>001129000</v>
          </cell>
          <cell r="B262" t="str">
            <v>โรงพยาบาลด่านช้าง</v>
          </cell>
          <cell r="C262" t="str">
            <v>21002</v>
          </cell>
          <cell r="D262" t="str">
            <v>กระทรวงสาธารณสุข สำนักงานปลัดกระทรวงสาธารณสุข</v>
          </cell>
          <cell r="E262" t="str">
            <v>07</v>
          </cell>
          <cell r="F262" t="str">
            <v>โรงพยาบาลชุมชน</v>
          </cell>
          <cell r="G262" t="str">
            <v>86</v>
          </cell>
          <cell r="H262" t="str">
            <v>72</v>
          </cell>
          <cell r="I262" t="str">
            <v>จ.สุพรรณบุรี</v>
          </cell>
          <cell r="J262" t="str">
            <v>03</v>
          </cell>
          <cell r="K262" t="str">
            <v xml:space="preserve"> อ.ด่านช้าง</v>
          </cell>
          <cell r="L262" t="str">
            <v>02</v>
          </cell>
          <cell r="M262" t="str">
            <v xml:space="preserve"> 'ต.ด่านช้าง'</v>
          </cell>
          <cell r="N262" t="str">
            <v>01</v>
          </cell>
          <cell r="O262" t="str">
            <v xml:space="preserve"> หมู่ 1</v>
          </cell>
          <cell r="P262" t="str">
            <v>01</v>
          </cell>
          <cell r="Q262" t="str">
            <v>เปิดดำเนินการ</v>
          </cell>
          <cell r="R262" t="str">
            <v>94</v>
          </cell>
          <cell r="V262" t="str">
            <v>22</v>
          </cell>
          <cell r="W262" t="str">
            <v>2.2 ทุติยภูมิระดับกลาง</v>
          </cell>
          <cell r="AH262" t="str">
            <v>11290</v>
          </cell>
        </row>
        <row r="263">
          <cell r="A263" t="str">
            <v>001129600</v>
          </cell>
          <cell r="B263" t="str">
            <v>โรงพยาบาลหนองหญ้าไซ</v>
          </cell>
          <cell r="C263" t="str">
            <v>21002</v>
          </cell>
          <cell r="D263" t="str">
            <v>กระทรวงสาธารณสุข สำนักงานปลัดกระทรวงสาธารณสุข</v>
          </cell>
          <cell r="E263" t="str">
            <v>07</v>
          </cell>
          <cell r="F263" t="str">
            <v>โรงพยาบาลชุมชน</v>
          </cell>
          <cell r="G263" t="str">
            <v>60</v>
          </cell>
          <cell r="H263" t="str">
            <v>72</v>
          </cell>
          <cell r="I263" t="str">
            <v>จ.สุพรรณบุรี</v>
          </cell>
          <cell r="J263" t="str">
            <v>10</v>
          </cell>
          <cell r="K263" t="str">
            <v xml:space="preserve"> อ.หนองหญ้าไซ</v>
          </cell>
          <cell r="L263" t="str">
            <v>01</v>
          </cell>
          <cell r="M263" t="str">
            <v xml:space="preserve"> 'ต.หนองหญ้าไซ'</v>
          </cell>
          <cell r="N263" t="str">
            <v>05</v>
          </cell>
          <cell r="O263" t="str">
            <v xml:space="preserve"> หมู่ 5</v>
          </cell>
          <cell r="P263" t="str">
            <v>01</v>
          </cell>
          <cell r="Q263" t="str">
            <v>เปิดดำเนินการ</v>
          </cell>
          <cell r="R263" t="str">
            <v>503 ม.05</v>
          </cell>
          <cell r="S263" t="str">
            <v>72240</v>
          </cell>
          <cell r="V263" t="str">
            <v>22</v>
          </cell>
          <cell r="W263" t="str">
            <v>2.2 ทุติยภูมิระดับกลาง</v>
          </cell>
          <cell r="AH263" t="str">
            <v>11296</v>
          </cell>
        </row>
        <row r="264">
          <cell r="A264" t="str">
            <v>001129200</v>
          </cell>
          <cell r="B264" t="str">
            <v>โรงพยาบาลศรีประจันต์</v>
          </cell>
          <cell r="C264" t="str">
            <v>21002</v>
          </cell>
          <cell r="D264" t="str">
            <v>กระทรวงสาธารณสุข สำนักงานปลัดกระทรวงสาธารณสุข</v>
          </cell>
          <cell r="E264" t="str">
            <v>07</v>
          </cell>
          <cell r="F264" t="str">
            <v>โรงพยาบาลชุมชน</v>
          </cell>
          <cell r="G264" t="str">
            <v>66</v>
          </cell>
          <cell r="H264" t="str">
            <v>72</v>
          </cell>
          <cell r="I264" t="str">
            <v>จ.สุพรรณบุรี</v>
          </cell>
          <cell r="J264" t="str">
            <v>05</v>
          </cell>
          <cell r="K264" t="str">
            <v xml:space="preserve"> อ.ศรีประจันต์</v>
          </cell>
          <cell r="L264" t="str">
            <v>08</v>
          </cell>
          <cell r="M264" t="str">
            <v xml:space="preserve"> 'ต.วังน้ำซับ'</v>
          </cell>
          <cell r="N264" t="str">
            <v>01</v>
          </cell>
          <cell r="O264" t="str">
            <v xml:space="preserve"> หมู่ 1</v>
          </cell>
          <cell r="P264" t="str">
            <v>01</v>
          </cell>
          <cell r="Q264" t="str">
            <v>เปิดดำเนินการ</v>
          </cell>
          <cell r="R264" t="str">
            <v xml:space="preserve">218 ถ.สุพรรณบุรี-ชัยนาท </v>
          </cell>
          <cell r="V264" t="str">
            <v>22</v>
          </cell>
          <cell r="W264" t="str">
            <v>2.2 ทุติยภูมิระดับกลาง</v>
          </cell>
          <cell r="AH264" t="str">
            <v>11292</v>
          </cell>
        </row>
        <row r="265">
          <cell r="A265" t="str">
            <v>001132500</v>
          </cell>
          <cell r="B265" t="str">
            <v>โรงพยาบาลสมเด็จพระยุพราชฉวาง</v>
          </cell>
          <cell r="C265" t="str">
            <v>21002</v>
          </cell>
          <cell r="D265" t="str">
            <v>กระทรวงสาธารณสุข สำนักงานปลัดกระทรวงสาธารณสุข</v>
          </cell>
          <cell r="E265" t="str">
            <v>07</v>
          </cell>
          <cell r="F265" t="str">
            <v>โรงพยาบาลชุมชน</v>
          </cell>
          <cell r="G265" t="str">
            <v>90</v>
          </cell>
          <cell r="H265" t="str">
            <v>80</v>
          </cell>
          <cell r="I265" t="str">
            <v>จ.นครศรีธรรมราช</v>
          </cell>
          <cell r="J265" t="str">
            <v>04</v>
          </cell>
          <cell r="K265" t="str">
            <v xml:space="preserve"> อ.ฉวาง</v>
          </cell>
          <cell r="L265" t="str">
            <v>10</v>
          </cell>
          <cell r="M265" t="str">
            <v xml:space="preserve"> 'ต.ไสหร้า'</v>
          </cell>
          <cell r="N265" t="str">
            <v>08</v>
          </cell>
          <cell r="O265" t="str">
            <v xml:space="preserve"> หมู่ 8</v>
          </cell>
          <cell r="P265" t="str">
            <v>01</v>
          </cell>
          <cell r="Q265" t="str">
            <v>เปิดดำเนินการ</v>
          </cell>
          <cell r="R265" t="str">
            <v xml:space="preserve">20 ม.8  </v>
          </cell>
          <cell r="V265" t="str">
            <v>22</v>
          </cell>
          <cell r="W265" t="str">
            <v>2.2 ทุติยภูมิระดับกลาง</v>
          </cell>
          <cell r="AH265" t="str">
            <v>11325</v>
          </cell>
        </row>
        <row r="266">
          <cell r="A266" t="str">
            <v>001132900</v>
          </cell>
          <cell r="B266" t="str">
            <v>โรงพยาบาลท่าศาลา</v>
          </cell>
          <cell r="C266" t="str">
            <v>21002</v>
          </cell>
          <cell r="D266" t="str">
            <v>กระทรวงสาธารณสุข สำนักงานปลัดกระทรวงสาธารณสุข</v>
          </cell>
          <cell r="E266" t="str">
            <v>07</v>
          </cell>
          <cell r="F266" t="str">
            <v>โรงพยาบาลชุมชน</v>
          </cell>
          <cell r="G266" t="str">
            <v>60</v>
          </cell>
          <cell r="H266" t="str">
            <v>80</v>
          </cell>
          <cell r="I266" t="str">
            <v>จ.นครศรีธรรมราช</v>
          </cell>
          <cell r="J266" t="str">
            <v>08</v>
          </cell>
          <cell r="K266" t="str">
            <v xml:space="preserve"> อ.ท่าศาลา</v>
          </cell>
          <cell r="L266" t="str">
            <v>01</v>
          </cell>
          <cell r="M266" t="str">
            <v xml:space="preserve"> 'ต.ท่าศาลา'</v>
          </cell>
          <cell r="N266" t="str">
            <v>03</v>
          </cell>
          <cell r="O266" t="str">
            <v xml:space="preserve"> หมู่ 3</v>
          </cell>
          <cell r="P266" t="str">
            <v>01</v>
          </cell>
          <cell r="Q266" t="str">
            <v>เปิดดำเนินการ</v>
          </cell>
          <cell r="V266" t="str">
            <v>22</v>
          </cell>
          <cell r="W266" t="str">
            <v>2.2 ทุติยภูมิระดับกลาง</v>
          </cell>
          <cell r="AH266" t="str">
            <v>11329</v>
          </cell>
        </row>
        <row r="267">
          <cell r="A267" t="str">
            <v>001133500</v>
          </cell>
          <cell r="B267" t="str">
            <v>โรงพยาบาลสิชล</v>
          </cell>
          <cell r="C267" t="str">
            <v>21002</v>
          </cell>
          <cell r="D267" t="str">
            <v>กระทรวงสาธารณสุข สำนักงานปลัดกระทรวงสาธารณสุข</v>
          </cell>
          <cell r="E267" t="str">
            <v>07</v>
          </cell>
          <cell r="F267" t="str">
            <v>โรงพยาบาลชุมชน</v>
          </cell>
          <cell r="G267" t="str">
            <v>120</v>
          </cell>
          <cell r="H267" t="str">
            <v>80</v>
          </cell>
          <cell r="I267" t="str">
            <v>จ.นครศรีธรรมราช</v>
          </cell>
          <cell r="J267" t="str">
            <v>14</v>
          </cell>
          <cell r="K267" t="str">
            <v xml:space="preserve"> อ.สิชล</v>
          </cell>
          <cell r="L267" t="str">
            <v>01</v>
          </cell>
          <cell r="M267" t="str">
            <v xml:space="preserve"> 'ต.สิชล'</v>
          </cell>
          <cell r="N267" t="str">
            <v>05</v>
          </cell>
          <cell r="O267" t="str">
            <v xml:space="preserve"> หมู่ 5</v>
          </cell>
          <cell r="P267" t="str">
            <v>01</v>
          </cell>
          <cell r="Q267" t="str">
            <v>เปิดดำเนินการ</v>
          </cell>
          <cell r="R267" t="str">
            <v xml:space="preserve">189 </v>
          </cell>
          <cell r="V267" t="str">
            <v>22</v>
          </cell>
          <cell r="W267" t="str">
            <v>2.2 ทุติยภูมิระดับกลาง</v>
          </cell>
          <cell r="AH267" t="str">
            <v>11335</v>
          </cell>
        </row>
        <row r="268">
          <cell r="A268" t="str">
            <v>001137900</v>
          </cell>
          <cell r="B268" t="str">
            <v>โรงพยาบาลหลังสวน</v>
          </cell>
          <cell r="C268" t="str">
            <v>21002</v>
          </cell>
          <cell r="D268" t="str">
            <v>กระทรวงสาธารณสุข สำนักงานปลัดกระทรวงสาธารณสุข</v>
          </cell>
          <cell r="E268" t="str">
            <v>07</v>
          </cell>
          <cell r="F268" t="str">
            <v>โรงพยาบาลชุมชน</v>
          </cell>
          <cell r="G268" t="str">
            <v>120</v>
          </cell>
          <cell r="H268" t="str">
            <v>86</v>
          </cell>
          <cell r="I268" t="str">
            <v>จ.ชุมพร</v>
          </cell>
          <cell r="J268" t="str">
            <v>04</v>
          </cell>
          <cell r="K268" t="str">
            <v xml:space="preserve"> อ.หลังสวน</v>
          </cell>
          <cell r="L268" t="str">
            <v>12</v>
          </cell>
          <cell r="M268" t="str">
            <v xml:space="preserve"> 'ต.วังตะกอ'</v>
          </cell>
          <cell r="N268" t="str">
            <v>05</v>
          </cell>
          <cell r="O268" t="str">
            <v xml:space="preserve"> หมู่ 5</v>
          </cell>
          <cell r="P268" t="str">
            <v>01</v>
          </cell>
          <cell r="Q268" t="str">
            <v>เปิดดำเนินการ</v>
          </cell>
          <cell r="V268" t="str">
            <v>22</v>
          </cell>
          <cell r="W268" t="str">
            <v>2.2 ทุติยภูมิระดับกลาง</v>
          </cell>
          <cell r="AH268" t="str">
            <v>11379</v>
          </cell>
        </row>
        <row r="269">
          <cell r="A269" t="str">
            <v>001136700</v>
          </cell>
          <cell r="B269" t="str">
            <v>โรงพยาบาลบ้านนาเดิม</v>
          </cell>
          <cell r="C269" t="str">
            <v>21002</v>
          </cell>
          <cell r="D269" t="str">
            <v>กระทรวงสาธารณสุข สำนักงานปลัดกระทรวงสาธารณสุข</v>
          </cell>
          <cell r="E269" t="str">
            <v>07</v>
          </cell>
          <cell r="F269" t="str">
            <v>โรงพยาบาลชุมชน</v>
          </cell>
          <cell r="G269" t="str">
            <v>30</v>
          </cell>
          <cell r="H269" t="str">
            <v>84</v>
          </cell>
          <cell r="I269" t="str">
            <v>จ.สุราษฎร์ธานี</v>
          </cell>
          <cell r="J269" t="str">
            <v>13</v>
          </cell>
          <cell r="K269" t="str">
            <v xml:space="preserve"> อ.บ้านนาเดิม</v>
          </cell>
          <cell r="L269" t="str">
            <v>01</v>
          </cell>
          <cell r="M269" t="str">
            <v xml:space="preserve"> 'ต.บ้านนา'</v>
          </cell>
          <cell r="N269" t="str">
            <v>02</v>
          </cell>
          <cell r="O269" t="str">
            <v xml:space="preserve"> หมู่ 2</v>
          </cell>
          <cell r="P269" t="str">
            <v>01</v>
          </cell>
          <cell r="Q269" t="str">
            <v>เปิดดำเนินการ</v>
          </cell>
          <cell r="S269" t="str">
            <v>84240</v>
          </cell>
          <cell r="V269" t="str">
            <v>21</v>
          </cell>
          <cell r="W269" t="str">
            <v>2.1 ทุติยภูมิระดับต้น</v>
          </cell>
          <cell r="AH269" t="str">
            <v>11367</v>
          </cell>
        </row>
        <row r="270">
          <cell r="A270" t="str">
            <v>001134800</v>
          </cell>
          <cell r="B270" t="str">
            <v>โรงพยาบาลกะปงชัยพัฒน์</v>
          </cell>
          <cell r="C270" t="str">
            <v>21002</v>
          </cell>
          <cell r="D270" t="str">
            <v>กระทรวงสาธารณสุข สำนักงานปลัดกระทรวงสาธารณสุข</v>
          </cell>
          <cell r="E270" t="str">
            <v>07</v>
          </cell>
          <cell r="F270" t="str">
            <v>โรงพยาบาลชุมชน</v>
          </cell>
          <cell r="G270" t="str">
            <v>30</v>
          </cell>
          <cell r="H270" t="str">
            <v>82</v>
          </cell>
          <cell r="I270" t="str">
            <v>จ.พังงา</v>
          </cell>
          <cell r="J270" t="str">
            <v>03</v>
          </cell>
          <cell r="K270" t="str">
            <v xml:space="preserve"> อ.กะปง</v>
          </cell>
          <cell r="L270" t="str">
            <v>02</v>
          </cell>
          <cell r="M270" t="str">
            <v xml:space="preserve"> 'ต.ท่านา'</v>
          </cell>
          <cell r="N270" t="str">
            <v>01</v>
          </cell>
          <cell r="O270" t="str">
            <v xml:space="preserve"> หมู่ 1</v>
          </cell>
          <cell r="P270" t="str">
            <v>01</v>
          </cell>
          <cell r="Q270" t="str">
            <v>เปิดดำเนินการ</v>
          </cell>
          <cell r="R270" t="str">
            <v xml:space="preserve">29/25 </v>
          </cell>
          <cell r="S270" t="str">
            <v>82170</v>
          </cell>
          <cell r="T270" t="str">
            <v>076499132</v>
          </cell>
          <cell r="U270" t="str">
            <v>076499132</v>
          </cell>
          <cell r="V270" t="str">
            <v>21</v>
          </cell>
          <cell r="W270" t="str">
            <v>2.1 ทุติยภูมิระดับต้น</v>
          </cell>
          <cell r="AH270" t="str">
            <v>11348</v>
          </cell>
        </row>
        <row r="271">
          <cell r="A271" t="str">
            <v>001137500</v>
          </cell>
          <cell r="B271" t="str">
            <v>โรงพยาบาลปากน้ำชุมพร</v>
          </cell>
          <cell r="C271" t="str">
            <v>21002</v>
          </cell>
          <cell r="D271" t="str">
            <v>กระทรวงสาธารณสุข สำนักงานปลัดกระทรวงสาธารณสุข</v>
          </cell>
          <cell r="E271" t="str">
            <v>07</v>
          </cell>
          <cell r="F271" t="str">
            <v>โรงพยาบาลชุมชน</v>
          </cell>
          <cell r="G271" t="str">
            <v>10</v>
          </cell>
          <cell r="H271" t="str">
            <v>86</v>
          </cell>
          <cell r="I271" t="str">
            <v>จ.ชุมพร</v>
          </cell>
          <cell r="J271" t="str">
            <v>01</v>
          </cell>
          <cell r="K271" t="str">
            <v xml:space="preserve"> อ.เมืองชุมพร</v>
          </cell>
          <cell r="L271" t="str">
            <v>02</v>
          </cell>
          <cell r="M271" t="str">
            <v xml:space="preserve"> 'ต.ปากน้ำ'</v>
          </cell>
          <cell r="N271" t="str">
            <v>03</v>
          </cell>
          <cell r="O271" t="str">
            <v xml:space="preserve"> หมู่ 3</v>
          </cell>
          <cell r="P271" t="str">
            <v>01</v>
          </cell>
          <cell r="Q271" t="str">
            <v>เปิดดำเนินการ</v>
          </cell>
          <cell r="V271" t="str">
            <v>21</v>
          </cell>
          <cell r="W271" t="str">
            <v>2.1 ทุติยภูมิระดับต้น</v>
          </cell>
          <cell r="AH271" t="str">
            <v>11375</v>
          </cell>
        </row>
        <row r="272">
          <cell r="A272" t="str">
            <v>001137600</v>
          </cell>
          <cell r="B272" t="str">
            <v>โรงพยาบาลท่าแซะ</v>
          </cell>
          <cell r="C272" t="str">
            <v>21002</v>
          </cell>
          <cell r="D272" t="str">
            <v>กระทรวงสาธารณสุข สำนักงานปลัดกระทรวงสาธารณสุข</v>
          </cell>
          <cell r="E272" t="str">
            <v>07</v>
          </cell>
          <cell r="F272" t="str">
            <v>โรงพยาบาลชุมชน</v>
          </cell>
          <cell r="G272" t="str">
            <v>60</v>
          </cell>
          <cell r="H272" t="str">
            <v>86</v>
          </cell>
          <cell r="I272" t="str">
            <v>จ.ชุมพร</v>
          </cell>
          <cell r="J272" t="str">
            <v>02</v>
          </cell>
          <cell r="K272" t="str">
            <v xml:space="preserve"> อ.ท่าแซะ</v>
          </cell>
          <cell r="L272" t="str">
            <v>09</v>
          </cell>
          <cell r="M272" t="str">
            <v xml:space="preserve"> 'ต.ทรัพย์อนันต์'</v>
          </cell>
          <cell r="N272" t="str">
            <v>02</v>
          </cell>
          <cell r="O272" t="str">
            <v xml:space="preserve"> หมู่ 2</v>
          </cell>
          <cell r="P272" t="str">
            <v>01</v>
          </cell>
          <cell r="Q272" t="str">
            <v>เปิดดำเนินการ</v>
          </cell>
          <cell r="V272" t="str">
            <v>21</v>
          </cell>
          <cell r="W272" t="str">
            <v>2.1 ทุติยภูมิระดับต้น</v>
          </cell>
          <cell r="AH272" t="str">
            <v>11376</v>
          </cell>
        </row>
        <row r="273">
          <cell r="A273" t="str">
            <v>001143000</v>
          </cell>
          <cell r="B273" t="str">
            <v>โรงพยาบาลยะรัง</v>
          </cell>
          <cell r="C273" t="str">
            <v>21002</v>
          </cell>
          <cell r="D273" t="str">
            <v>กระทรวงสาธารณสุข สำนักงานปลัดกระทรวงสาธารณสุข</v>
          </cell>
          <cell r="E273" t="str">
            <v>07</v>
          </cell>
          <cell r="F273" t="str">
            <v>โรงพยาบาลชุมชน</v>
          </cell>
          <cell r="G273" t="str">
            <v>30</v>
          </cell>
          <cell r="H273" t="str">
            <v>94</v>
          </cell>
          <cell r="I273" t="str">
            <v>จ.ปัตตานี</v>
          </cell>
          <cell r="J273" t="str">
            <v>10</v>
          </cell>
          <cell r="K273" t="str">
            <v xml:space="preserve"> อ.ยะรัง</v>
          </cell>
          <cell r="L273" t="str">
            <v>06</v>
          </cell>
          <cell r="M273" t="str">
            <v xml:space="preserve"> 'ต.ปิตูมุดี'</v>
          </cell>
          <cell r="N273" t="str">
            <v>01</v>
          </cell>
          <cell r="O273" t="str">
            <v xml:space="preserve"> หมู่ 1</v>
          </cell>
          <cell r="P273" t="str">
            <v>01</v>
          </cell>
          <cell r="Q273" t="str">
            <v>เปิดดำเนินการ</v>
          </cell>
          <cell r="R273" t="str">
            <v xml:space="preserve">106 ม.1 ถ.ยะรัง </v>
          </cell>
          <cell r="S273" t="str">
            <v>96160</v>
          </cell>
          <cell r="V273" t="str">
            <v>21</v>
          </cell>
          <cell r="W273" t="str">
            <v>2.1 ทุติยภูมิระดับต้น</v>
          </cell>
          <cell r="AH273" t="str">
            <v>11430</v>
          </cell>
        </row>
        <row r="274">
          <cell r="A274" t="str">
            <v>001143800</v>
          </cell>
          <cell r="B274" t="str">
            <v>โรงพยาบาลรือเสาะ</v>
          </cell>
          <cell r="C274" t="str">
            <v>21002</v>
          </cell>
          <cell r="D274" t="str">
            <v>กระทรวงสาธารณสุข สำนักงานปลัดกระทรวงสาธารณสุข</v>
          </cell>
          <cell r="E274" t="str">
            <v>07</v>
          </cell>
          <cell r="F274" t="str">
            <v>โรงพยาบาลชุมชน</v>
          </cell>
          <cell r="G274" t="str">
            <v>30</v>
          </cell>
          <cell r="H274" t="str">
            <v>96</v>
          </cell>
          <cell r="I274" t="str">
            <v>จ.นราธิวาส</v>
          </cell>
          <cell r="J274" t="str">
            <v>06</v>
          </cell>
          <cell r="K274" t="str">
            <v xml:space="preserve"> อ.รือเสาะ</v>
          </cell>
          <cell r="L274" t="str">
            <v>01</v>
          </cell>
          <cell r="M274" t="str">
            <v xml:space="preserve"> 'ต.รือเสาะ'</v>
          </cell>
          <cell r="N274" t="str">
            <v>02</v>
          </cell>
          <cell r="O274" t="str">
            <v xml:space="preserve"> หมู่ 2</v>
          </cell>
          <cell r="P274" t="str">
            <v>01</v>
          </cell>
          <cell r="Q274" t="str">
            <v>เปิดดำเนินการ</v>
          </cell>
          <cell r="R274" t="str">
            <v xml:space="preserve">184/5 ม.2 ถ.รือเสาะสนองกิจ </v>
          </cell>
          <cell r="S274" t="str">
            <v>96150</v>
          </cell>
          <cell r="V274" t="str">
            <v>22</v>
          </cell>
          <cell r="W274" t="str">
            <v>2.2 ทุติยภูมิระดับกลาง</v>
          </cell>
          <cell r="AH274" t="str">
            <v>11438</v>
          </cell>
        </row>
        <row r="275">
          <cell r="A275" t="str">
            <v>001142500</v>
          </cell>
          <cell r="B275" t="str">
            <v>โรงพยาบาลปะนาเระ</v>
          </cell>
          <cell r="C275" t="str">
            <v>21002</v>
          </cell>
          <cell r="D275" t="str">
            <v>กระทรวงสาธารณสุข สำนักงานปลัดกระทรวงสาธารณสุข</v>
          </cell>
          <cell r="E275" t="str">
            <v>07</v>
          </cell>
          <cell r="F275" t="str">
            <v>โรงพยาบาลชุมชน</v>
          </cell>
          <cell r="G275" t="str">
            <v>30</v>
          </cell>
          <cell r="H275" t="str">
            <v>94</v>
          </cell>
          <cell r="I275" t="str">
            <v>จ.ปัตตานี</v>
          </cell>
          <cell r="J275" t="str">
            <v>04</v>
          </cell>
          <cell r="K275" t="str">
            <v xml:space="preserve"> อ.ปะนาเระ</v>
          </cell>
          <cell r="L275" t="str">
            <v>02</v>
          </cell>
          <cell r="M275" t="str">
            <v xml:space="preserve"> 'ต.ท่าข้าม'</v>
          </cell>
          <cell r="N275" t="str">
            <v>01</v>
          </cell>
          <cell r="O275" t="str">
            <v xml:space="preserve"> หมู่ 1</v>
          </cell>
          <cell r="P275" t="str">
            <v>01</v>
          </cell>
          <cell r="Q275" t="str">
            <v>เปิดดำเนินการ</v>
          </cell>
          <cell r="V275" t="str">
            <v>21</v>
          </cell>
          <cell r="W275" t="str">
            <v>2.1 ทุติยภูมิระดับต้น</v>
          </cell>
          <cell r="AH275" t="str">
            <v>11425</v>
          </cell>
        </row>
        <row r="276">
          <cell r="A276" t="str">
            <v>001143700</v>
          </cell>
          <cell r="B276" t="str">
            <v>โรงพยาบาลระแงะ</v>
          </cell>
          <cell r="C276" t="str">
            <v>21002</v>
          </cell>
          <cell r="D276" t="str">
            <v>กระทรวงสาธารณสุข สำนักงานปลัดกระทรวงสาธารณสุข</v>
          </cell>
          <cell r="E276" t="str">
            <v>07</v>
          </cell>
          <cell r="F276" t="str">
            <v>โรงพยาบาลชุมชน</v>
          </cell>
          <cell r="G276" t="str">
            <v>30</v>
          </cell>
          <cell r="H276" t="str">
            <v>96</v>
          </cell>
          <cell r="I276" t="str">
            <v>จ.นราธิวาส</v>
          </cell>
          <cell r="J276" t="str">
            <v>05</v>
          </cell>
          <cell r="K276" t="str">
            <v xml:space="preserve"> อ.ระแงะ</v>
          </cell>
          <cell r="L276" t="str">
            <v>01</v>
          </cell>
          <cell r="M276" t="str">
            <v xml:space="preserve"> 'ต.ตันหยงมัส'</v>
          </cell>
          <cell r="N276" t="str">
            <v>01</v>
          </cell>
          <cell r="O276" t="str">
            <v xml:space="preserve"> หมู่ 1</v>
          </cell>
          <cell r="P276" t="str">
            <v>01</v>
          </cell>
          <cell r="Q276" t="str">
            <v>เปิดดำเนินการ</v>
          </cell>
          <cell r="R276" t="str">
            <v xml:space="preserve">484 ม.1 ถ.ระแงะมรรคา </v>
          </cell>
          <cell r="S276" t="str">
            <v>96130</v>
          </cell>
          <cell r="V276" t="str">
            <v>22</v>
          </cell>
          <cell r="W276" t="str">
            <v>2.2 ทุติยภูมิระดับกลาง</v>
          </cell>
          <cell r="AH276" t="str">
            <v>11437</v>
          </cell>
        </row>
        <row r="277">
          <cell r="A277" t="str">
            <v>001143500</v>
          </cell>
          <cell r="B277" t="str">
            <v>โรงพยาบาลตากใบ</v>
          </cell>
          <cell r="C277" t="str">
            <v>21002</v>
          </cell>
          <cell r="D277" t="str">
            <v>กระทรวงสาธารณสุข สำนักงานปลัดกระทรวงสาธารณสุข</v>
          </cell>
          <cell r="E277" t="str">
            <v>07</v>
          </cell>
          <cell r="F277" t="str">
            <v>โรงพยาบาลชุมชน</v>
          </cell>
          <cell r="G277" t="str">
            <v>30</v>
          </cell>
          <cell r="H277" t="str">
            <v>96</v>
          </cell>
          <cell r="I277" t="str">
            <v>จ.นราธิวาส</v>
          </cell>
          <cell r="J277" t="str">
            <v>02</v>
          </cell>
          <cell r="K277" t="str">
            <v xml:space="preserve"> อ.ตากใบ</v>
          </cell>
          <cell r="L277" t="str">
            <v>01</v>
          </cell>
          <cell r="M277" t="str">
            <v xml:space="preserve"> 'ต.เจ๊ะเห'</v>
          </cell>
          <cell r="N277" t="str">
            <v>04</v>
          </cell>
          <cell r="O277" t="str">
            <v xml:space="preserve"> หมู่ 4</v>
          </cell>
          <cell r="P277" t="str">
            <v>01</v>
          </cell>
          <cell r="Q277" t="str">
            <v>เปิดดำเนินการ</v>
          </cell>
          <cell r="R277" t="str">
            <v xml:space="preserve">114/63 ม.4 ถ.ท่าแพรก </v>
          </cell>
          <cell r="S277" t="str">
            <v>96110</v>
          </cell>
          <cell r="V277" t="str">
            <v>21</v>
          </cell>
          <cell r="W277" t="str">
            <v>2.1 ทุติยภูมิระดับต้น</v>
          </cell>
          <cell r="AH277" t="str">
            <v>11435</v>
          </cell>
        </row>
        <row r="278">
          <cell r="A278" t="str">
            <v>001143600</v>
          </cell>
          <cell r="B278" t="str">
            <v>โรงพยาบาลบาเจาะ</v>
          </cell>
          <cell r="C278" t="str">
            <v>21002</v>
          </cell>
          <cell r="D278" t="str">
            <v>กระทรวงสาธารณสุข สำนักงานปลัดกระทรวงสาธารณสุข</v>
          </cell>
          <cell r="E278" t="str">
            <v>07</v>
          </cell>
          <cell r="F278" t="str">
            <v>โรงพยาบาลชุมชน</v>
          </cell>
          <cell r="G278" t="str">
            <v>10</v>
          </cell>
          <cell r="H278" t="str">
            <v>96</v>
          </cell>
          <cell r="I278" t="str">
            <v>จ.นราธิวาส</v>
          </cell>
          <cell r="J278" t="str">
            <v>03</v>
          </cell>
          <cell r="K278" t="str">
            <v xml:space="preserve"> อ.บาเจาะ</v>
          </cell>
          <cell r="L278" t="str">
            <v>01</v>
          </cell>
          <cell r="M278" t="str">
            <v xml:space="preserve"> 'ต.บาเจาะ'</v>
          </cell>
          <cell r="N278" t="str">
            <v>01</v>
          </cell>
          <cell r="O278" t="str">
            <v xml:space="preserve"> หมู่ 1</v>
          </cell>
          <cell r="P278" t="str">
            <v>01</v>
          </cell>
          <cell r="Q278" t="str">
            <v>เปิดดำเนินการ</v>
          </cell>
          <cell r="R278" t="str">
            <v xml:space="preserve">ถ.เพชรเกษม </v>
          </cell>
          <cell r="S278" t="str">
            <v>96170</v>
          </cell>
          <cell r="V278" t="str">
            <v>21</v>
          </cell>
          <cell r="W278" t="str">
            <v>2.1 ทุติยภูมิระดับต้น</v>
          </cell>
          <cell r="AH278" t="str">
            <v>11436</v>
          </cell>
        </row>
        <row r="279">
          <cell r="A279" t="str">
            <v>001381800</v>
          </cell>
          <cell r="B279" t="str">
            <v>โรงพยาบาลจะแนะ</v>
          </cell>
          <cell r="C279" t="str">
            <v>21002</v>
          </cell>
          <cell r="D279" t="str">
            <v>กระทรวงสาธารณสุข สำนักงานปลัดกระทรวงสาธารณสุข</v>
          </cell>
          <cell r="E279" t="str">
            <v>07</v>
          </cell>
          <cell r="F279" t="str">
            <v>โรงพยาบาลชุมชน</v>
          </cell>
          <cell r="G279" t="str">
            <v>10</v>
          </cell>
          <cell r="H279" t="str">
            <v>96</v>
          </cell>
          <cell r="I279" t="str">
            <v>จ.นราธิวาส</v>
          </cell>
          <cell r="J279" t="str">
            <v>12</v>
          </cell>
          <cell r="K279" t="str">
            <v xml:space="preserve"> อ.จะแนะ</v>
          </cell>
          <cell r="L279" t="str">
            <v>01</v>
          </cell>
          <cell r="M279" t="str">
            <v xml:space="preserve"> 'ต.จะแนะ'</v>
          </cell>
          <cell r="N279" t="str">
            <v>02</v>
          </cell>
          <cell r="O279" t="str">
            <v xml:space="preserve"> หมู่ 2</v>
          </cell>
          <cell r="P279" t="str">
            <v>01</v>
          </cell>
          <cell r="Q279" t="str">
            <v>เปิดดำเนินการ</v>
          </cell>
          <cell r="R279" t="str">
            <v>266/5</v>
          </cell>
          <cell r="S279" t="str">
            <v>96220</v>
          </cell>
          <cell r="V279" t="str">
            <v>21</v>
          </cell>
          <cell r="W279" t="str">
            <v>2.1 ทุติยภูมิระดับต้น</v>
          </cell>
          <cell r="AH279" t="str">
            <v>13818</v>
          </cell>
        </row>
        <row r="280">
          <cell r="A280" t="str">
            <v>001144100</v>
          </cell>
          <cell r="B280" t="str">
            <v>โรงพยาบาลสุคิริน</v>
          </cell>
          <cell r="C280" t="str">
            <v>21002</v>
          </cell>
          <cell r="D280" t="str">
            <v>กระทรวงสาธารณสุข สำนักงานปลัดกระทรวงสาธารณสุข</v>
          </cell>
          <cell r="E280" t="str">
            <v>07</v>
          </cell>
          <cell r="F280" t="str">
            <v>โรงพยาบาลชุมชน</v>
          </cell>
          <cell r="G280" t="str">
            <v>10</v>
          </cell>
          <cell r="H280" t="str">
            <v>96</v>
          </cell>
          <cell r="I280" t="str">
            <v>จ.นราธิวาส</v>
          </cell>
          <cell r="J280" t="str">
            <v>09</v>
          </cell>
          <cell r="K280" t="str">
            <v xml:space="preserve"> อ.สุคิริน</v>
          </cell>
          <cell r="L280" t="str">
            <v>01</v>
          </cell>
          <cell r="M280" t="str">
            <v xml:space="preserve"> 'ต.มาโมง'</v>
          </cell>
          <cell r="N280" t="str">
            <v>06</v>
          </cell>
          <cell r="O280" t="str">
            <v xml:space="preserve"> หมู่ 6</v>
          </cell>
          <cell r="P280" t="str">
            <v>01</v>
          </cell>
          <cell r="Q280" t="str">
            <v>เปิดดำเนินการ</v>
          </cell>
          <cell r="R280" t="str">
            <v xml:space="preserve">58 ม.6 </v>
          </cell>
          <cell r="S280" t="str">
            <v>96190</v>
          </cell>
          <cell r="V280" t="str">
            <v>21</v>
          </cell>
          <cell r="W280" t="str">
            <v>2.1 ทุติยภูมิระดับต้น</v>
          </cell>
          <cell r="AH280" t="str">
            <v>11441</v>
          </cell>
        </row>
        <row r="281">
          <cell r="A281" t="str">
            <v>001162500</v>
          </cell>
          <cell r="B281" t="str">
            <v>โรงพยาบาลเฉลิมพระเกียรติ</v>
          </cell>
          <cell r="C281" t="str">
            <v>21002</v>
          </cell>
          <cell r="D281" t="str">
            <v>กระทรวงสาธารณสุข สำนักงานปลัดกระทรวงสาธารณสุข</v>
          </cell>
          <cell r="E281" t="str">
            <v>07</v>
          </cell>
          <cell r="F281" t="str">
            <v>โรงพยาบาลชุมชน</v>
          </cell>
          <cell r="G281" t="str">
            <v>30</v>
          </cell>
          <cell r="H281" t="str">
            <v>55</v>
          </cell>
          <cell r="I281" t="str">
            <v>จ.น่าน</v>
          </cell>
          <cell r="J281" t="str">
            <v>15</v>
          </cell>
          <cell r="K281" t="str">
            <v xml:space="preserve"> อ.เฉลิมพระเกียรติ</v>
          </cell>
          <cell r="L281" t="str">
            <v>02</v>
          </cell>
          <cell r="M281" t="str">
            <v xml:space="preserve"> 'ต.ขุนน่าน'</v>
          </cell>
          <cell r="N281" t="str">
            <v>01</v>
          </cell>
          <cell r="O281" t="str">
            <v xml:space="preserve"> หมู่ 1</v>
          </cell>
          <cell r="P281" t="str">
            <v>01</v>
          </cell>
          <cell r="Q281" t="str">
            <v>เปิดดำเนินการ</v>
          </cell>
          <cell r="S281" t="str">
            <v>10210</v>
          </cell>
          <cell r="V281" t="str">
            <v>22</v>
          </cell>
          <cell r="W281" t="str">
            <v>2.2 ทุติยภูมิระดับกลาง</v>
          </cell>
          <cell r="Z281" t="str">
            <v>04</v>
          </cell>
          <cell r="AA281" t="str">
            <v>แก้ไข/เปลี่ยนแปลงที่ตั้ง</v>
          </cell>
          <cell r="AB281" t="str">
            <v>เพิ่มเติมจำนวนเตียง</v>
          </cell>
          <cell r="AH281" t="str">
            <v>11625</v>
          </cell>
        </row>
        <row r="282">
          <cell r="A282" t="str">
            <v>001144200</v>
          </cell>
          <cell r="B282" t="str">
            <v>โรงพยาบาลสุไหงปาดี</v>
          </cell>
          <cell r="C282" t="str">
            <v>21002</v>
          </cell>
          <cell r="D282" t="str">
            <v>กระทรวงสาธารณสุข สำนักงานปลัดกระทรวงสาธารณสุข</v>
          </cell>
          <cell r="E282" t="str">
            <v>07</v>
          </cell>
          <cell r="F282" t="str">
            <v>โรงพยาบาลชุมชน</v>
          </cell>
          <cell r="G282" t="str">
            <v>30</v>
          </cell>
          <cell r="H282" t="str">
            <v>96</v>
          </cell>
          <cell r="I282" t="str">
            <v>จ.นราธิวาส</v>
          </cell>
          <cell r="J282" t="str">
            <v>11</v>
          </cell>
          <cell r="K282" t="str">
            <v xml:space="preserve"> อ.สุไหงปาดี</v>
          </cell>
          <cell r="L282" t="str">
            <v>01</v>
          </cell>
          <cell r="M282" t="str">
            <v xml:space="preserve"> 'ต.ปะลุรู'</v>
          </cell>
          <cell r="N282" t="str">
            <v>01</v>
          </cell>
          <cell r="O282" t="str">
            <v xml:space="preserve"> หมู่ 1</v>
          </cell>
          <cell r="P282" t="str">
            <v>01</v>
          </cell>
          <cell r="Q282" t="str">
            <v>เปิดดำเนินการ</v>
          </cell>
          <cell r="R282" t="str">
            <v xml:space="preserve">ู334 ถ.จารุเสถียร  </v>
          </cell>
          <cell r="S282" t="str">
            <v>96141</v>
          </cell>
          <cell r="V282" t="str">
            <v>21</v>
          </cell>
          <cell r="W282" t="str">
            <v>2.1 ทุติยภูมิระดับต้น</v>
          </cell>
          <cell r="AH282" t="str">
            <v>11442</v>
          </cell>
        </row>
        <row r="283">
          <cell r="A283" t="str">
            <v>001066200</v>
          </cell>
          <cell r="B283" t="str">
            <v>โรงพยาบาลชลบุรี</v>
          </cell>
          <cell r="C283" t="str">
            <v>21002</v>
          </cell>
          <cell r="D283" t="str">
            <v>กระทรวงสาธารณสุข สำนักงานปลัดกระทรวงสาธารณสุข</v>
          </cell>
          <cell r="E283" t="str">
            <v>05</v>
          </cell>
          <cell r="F283" t="str">
            <v>โรงพยาบาลศูนย์</v>
          </cell>
          <cell r="G283" t="str">
            <v>832</v>
          </cell>
          <cell r="H283" t="str">
            <v>20</v>
          </cell>
          <cell r="I283" t="str">
            <v>จ.ชลบุรี</v>
          </cell>
          <cell r="J283" t="str">
            <v>01</v>
          </cell>
          <cell r="K283" t="str">
            <v xml:space="preserve"> อ.เมืองชลบุรี</v>
          </cell>
          <cell r="L283" t="str">
            <v>05</v>
          </cell>
          <cell r="M283" t="str">
            <v xml:space="preserve"> 'ต.บ้านสวน'</v>
          </cell>
          <cell r="N283" t="str">
            <v>02</v>
          </cell>
          <cell r="O283" t="str">
            <v xml:space="preserve"> หมู่ 2</v>
          </cell>
          <cell r="P283" t="str">
            <v>01</v>
          </cell>
          <cell r="Q283" t="str">
            <v>เปิดดำเนินการ</v>
          </cell>
          <cell r="R283" t="str">
            <v>เลขที่ 69</v>
          </cell>
          <cell r="S283" t="str">
            <v>20000</v>
          </cell>
          <cell r="T283" t="str">
            <v>038931000</v>
          </cell>
          <cell r="V283" t="str">
            <v>31</v>
          </cell>
          <cell r="W283" t="str">
            <v>3.1 ตติยภูมิ</v>
          </cell>
          <cell r="AH283" t="str">
            <v>10662</v>
          </cell>
        </row>
        <row r="284">
          <cell r="A284" t="str">
            <v>001068900</v>
          </cell>
          <cell r="B284" t="str">
            <v>โรงพยาบาลอ่างทอง</v>
          </cell>
          <cell r="C284" t="str">
            <v>21002</v>
          </cell>
          <cell r="D284" t="str">
            <v>กระทรวงสาธารณสุข สำนักงานปลัดกระทรวงสาธารณสุข</v>
          </cell>
          <cell r="E284" t="str">
            <v>06</v>
          </cell>
          <cell r="F284" t="str">
            <v>โรงพยาบาลทั่วไป</v>
          </cell>
          <cell r="G284" t="str">
            <v>324</v>
          </cell>
          <cell r="H284" t="str">
            <v>15</v>
          </cell>
          <cell r="I284" t="str">
            <v>จ.อ่างทอง</v>
          </cell>
          <cell r="J284" t="str">
            <v>01</v>
          </cell>
          <cell r="K284" t="str">
            <v xml:space="preserve"> อ.เมืองอ่างทอง</v>
          </cell>
          <cell r="L284" t="str">
            <v>02</v>
          </cell>
          <cell r="M284" t="str">
            <v xml:space="preserve"> 'ต.บางแก้ว'</v>
          </cell>
          <cell r="N284" t="str">
            <v>00</v>
          </cell>
          <cell r="O284" t="str">
            <v xml:space="preserve"> หมู่ 0</v>
          </cell>
          <cell r="P284" t="str">
            <v>01</v>
          </cell>
          <cell r="Q284" t="str">
            <v>เปิดดำเนินการ</v>
          </cell>
          <cell r="R284" t="str">
            <v xml:space="preserve">3 ถ.เทศบาล </v>
          </cell>
          <cell r="S284" t="str">
            <v>14000</v>
          </cell>
          <cell r="T284" t="str">
            <v>035615111</v>
          </cell>
          <cell r="V284" t="str">
            <v>23</v>
          </cell>
          <cell r="W284" t="str">
            <v>2.3 ทุติยภูมิระดับสูง</v>
          </cell>
          <cell r="Z284" t="str">
            <v>04</v>
          </cell>
          <cell r="AA284" t="str">
            <v>แก้ไข/เปลี่ยนแปลงที่ตั้ง</v>
          </cell>
          <cell r="AB284" t="str">
            <v>เพิ่มเตียงเป็น 324 เตียง ตามมติของ อกพ.สป.</v>
          </cell>
          <cell r="AH284" t="str">
            <v>10689</v>
          </cell>
        </row>
        <row r="285">
          <cell r="A285" t="str">
            <v>001080000</v>
          </cell>
          <cell r="B285" t="str">
            <v>โรงพยาบาลพรหมบุรี</v>
          </cell>
          <cell r="C285" t="str">
            <v>21002</v>
          </cell>
          <cell r="D285" t="str">
            <v>กระทรวงสาธารณสุข สำนักงานปลัดกระทรวงสาธารณสุข</v>
          </cell>
          <cell r="E285" t="str">
            <v>07</v>
          </cell>
          <cell r="F285" t="str">
            <v>โรงพยาบาลชุมชน</v>
          </cell>
          <cell r="G285" t="str">
            <v>10</v>
          </cell>
          <cell r="H285" t="str">
            <v>17</v>
          </cell>
          <cell r="I285" t="str">
            <v>จ.สิงห์บุรี</v>
          </cell>
          <cell r="J285" t="str">
            <v>04</v>
          </cell>
          <cell r="K285" t="str">
            <v xml:space="preserve"> อ.พรหมบุรี</v>
          </cell>
          <cell r="L285" t="str">
            <v>04</v>
          </cell>
          <cell r="M285" t="str">
            <v xml:space="preserve"> 'ต.บ้านหม้อ'</v>
          </cell>
          <cell r="N285" t="str">
            <v>03</v>
          </cell>
          <cell r="O285" t="str">
            <v xml:space="preserve"> หมู่ 3</v>
          </cell>
          <cell r="P285" t="str">
            <v>01</v>
          </cell>
          <cell r="Q285" t="str">
            <v>เปิดดำเนินการ</v>
          </cell>
          <cell r="R285" t="str">
            <v xml:space="preserve">172 </v>
          </cell>
          <cell r="S285" t="str">
            <v>16120</v>
          </cell>
          <cell r="T285" t="str">
            <v>036-599481</v>
          </cell>
          <cell r="U285" t="str">
            <v>036-537984</v>
          </cell>
          <cell r="V285" t="str">
            <v>21</v>
          </cell>
          <cell r="W285" t="str">
            <v>2.1 ทุติยภูมิระดับต้น</v>
          </cell>
          <cell r="X285" t="str">
            <v>S</v>
          </cell>
          <cell r="Y285" t="str">
            <v xml:space="preserve">บริการ  </v>
          </cell>
          <cell r="AH285" t="str">
            <v>10800</v>
          </cell>
        </row>
        <row r="286">
          <cell r="A286" t="str">
            <v>001091500</v>
          </cell>
          <cell r="B286" t="str">
            <v>โรงพยาบาลชุมพลบุรี</v>
          </cell>
          <cell r="C286" t="str">
            <v>21002</v>
          </cell>
          <cell r="D286" t="str">
            <v>กระทรวงสาธารณสุข สำนักงานปลัดกระทรวงสาธารณสุข</v>
          </cell>
          <cell r="E286" t="str">
            <v>07</v>
          </cell>
          <cell r="F286" t="str">
            <v>โรงพยาบาลชุมชน</v>
          </cell>
          <cell r="G286" t="str">
            <v>80</v>
          </cell>
          <cell r="H286" t="str">
            <v>32</v>
          </cell>
          <cell r="I286" t="str">
            <v>จ.สุรินทร์</v>
          </cell>
          <cell r="J286" t="str">
            <v>02</v>
          </cell>
          <cell r="K286" t="str">
            <v xml:space="preserve"> อ.ชุมพลบุรี</v>
          </cell>
          <cell r="L286" t="str">
            <v>01</v>
          </cell>
          <cell r="M286" t="str">
            <v xml:space="preserve"> 'ต.ชุมพลบุรี'</v>
          </cell>
          <cell r="N286" t="str">
            <v>01</v>
          </cell>
          <cell r="O286" t="str">
            <v xml:space="preserve"> หมู่ 1</v>
          </cell>
          <cell r="P286" t="str">
            <v>01</v>
          </cell>
          <cell r="Q286" t="str">
            <v>เปิดดำเนินการ</v>
          </cell>
          <cell r="R286" t="str">
            <v>175 ม.01 ถ.ชุมพลบุรี-ท่าตูม</v>
          </cell>
          <cell r="S286" t="str">
            <v>32190</v>
          </cell>
          <cell r="T286" t="str">
            <v>044-596319</v>
          </cell>
          <cell r="U286" t="str">
            <v>044-596319</v>
          </cell>
          <cell r="V286" t="str">
            <v>21</v>
          </cell>
          <cell r="W286" t="str">
            <v>2.1 ทุติยภูมิระดับต้น</v>
          </cell>
          <cell r="X286" t="str">
            <v>S</v>
          </cell>
          <cell r="Y286" t="str">
            <v xml:space="preserve">บริการ  </v>
          </cell>
          <cell r="AH286" t="str">
            <v>10915</v>
          </cell>
        </row>
        <row r="287">
          <cell r="A287" t="str">
            <v>001161900</v>
          </cell>
          <cell r="B287" t="str">
            <v>โรงพยาบาลเฉลิมพระเกียรติ</v>
          </cell>
          <cell r="C287" t="str">
            <v>21002</v>
          </cell>
          <cell r="D287" t="str">
            <v>กระทรวงสาธารณสุข สำนักงานปลัดกระทรวงสาธารณสุข</v>
          </cell>
          <cell r="E287" t="str">
            <v>07</v>
          </cell>
          <cell r="F287" t="str">
            <v>โรงพยาบาลชุมชน</v>
          </cell>
          <cell r="G287" t="str">
            <v>30</v>
          </cell>
          <cell r="H287" t="str">
            <v>31</v>
          </cell>
          <cell r="I287" t="str">
            <v>จ.บุรีรัมย์</v>
          </cell>
          <cell r="J287" t="str">
            <v>23</v>
          </cell>
          <cell r="K287" t="str">
            <v xml:space="preserve"> อ.เฉลิมพระเกียรติ</v>
          </cell>
          <cell r="L287" t="str">
            <v>02</v>
          </cell>
          <cell r="M287" t="str">
            <v xml:space="preserve"> 'ต.ตาเป๊ก'</v>
          </cell>
          <cell r="N287" t="str">
            <v>02</v>
          </cell>
          <cell r="O287" t="str">
            <v xml:space="preserve"> หมู่ 2</v>
          </cell>
          <cell r="P287" t="str">
            <v>01</v>
          </cell>
          <cell r="Q287" t="str">
            <v>เปิดดำเนินการ</v>
          </cell>
          <cell r="V287" t="str">
            <v>22</v>
          </cell>
          <cell r="W287" t="str">
            <v>2.2 ทุติยภูมิระดับกลาง</v>
          </cell>
          <cell r="Z287" t="str">
            <v>01</v>
          </cell>
          <cell r="AA287" t="str">
            <v>ตั้งใหม่</v>
          </cell>
          <cell r="AB287" t="str">
            <v>แก้ไขตำบลจากเจริญสุข เป็นตาเป็ก</v>
          </cell>
          <cell r="AH287" t="str">
            <v>11619</v>
          </cell>
        </row>
        <row r="288">
          <cell r="A288" t="str">
            <v>001089500</v>
          </cell>
          <cell r="B288" t="str">
            <v>โรงพยาบาลคูเมือง</v>
          </cell>
          <cell r="C288" t="str">
            <v>21002</v>
          </cell>
          <cell r="D288" t="str">
            <v>กระทรวงสาธารณสุข สำนักงานปลัดกระทรวงสาธารณสุข</v>
          </cell>
          <cell r="E288" t="str">
            <v>07</v>
          </cell>
          <cell r="F288" t="str">
            <v>โรงพยาบาลชุมชน</v>
          </cell>
          <cell r="G288" t="str">
            <v>69</v>
          </cell>
          <cell r="H288" t="str">
            <v>31</v>
          </cell>
          <cell r="I288" t="str">
            <v>จ.บุรีรัมย์</v>
          </cell>
          <cell r="J288" t="str">
            <v>02</v>
          </cell>
          <cell r="K288" t="str">
            <v xml:space="preserve"> อ.คูเมือง</v>
          </cell>
          <cell r="L288" t="str">
            <v>01</v>
          </cell>
          <cell r="M288" t="str">
            <v xml:space="preserve"> 'ต.คูเมือง'</v>
          </cell>
          <cell r="N288" t="str">
            <v>06</v>
          </cell>
          <cell r="O288" t="str">
            <v xml:space="preserve"> หมู่ 6</v>
          </cell>
          <cell r="P288" t="str">
            <v>01</v>
          </cell>
          <cell r="Q288" t="str">
            <v>เปิดดำเนินการ</v>
          </cell>
          <cell r="R288" t="str">
            <v>101</v>
          </cell>
          <cell r="V288" t="str">
            <v>22</v>
          </cell>
          <cell r="W288" t="str">
            <v>2.2 ทุติยภูมิระดับกลาง</v>
          </cell>
          <cell r="AH288" t="str">
            <v>10895</v>
          </cell>
        </row>
        <row r="289">
          <cell r="A289" t="str">
            <v>001089600</v>
          </cell>
          <cell r="B289" t="str">
            <v>โรงพยาบาลกระสัง</v>
          </cell>
          <cell r="C289" t="str">
            <v>21002</v>
          </cell>
          <cell r="D289" t="str">
            <v>กระทรวงสาธารณสุข สำนักงานปลัดกระทรวงสาธารณสุข</v>
          </cell>
          <cell r="E289" t="str">
            <v>07</v>
          </cell>
          <cell r="F289" t="str">
            <v>โรงพยาบาลชุมชน</v>
          </cell>
          <cell r="G289" t="str">
            <v>54</v>
          </cell>
          <cell r="H289" t="str">
            <v>31</v>
          </cell>
          <cell r="I289" t="str">
            <v>จ.บุรีรัมย์</v>
          </cell>
          <cell r="J289" t="str">
            <v>03</v>
          </cell>
          <cell r="K289" t="str">
            <v xml:space="preserve"> อ.กระสัง</v>
          </cell>
          <cell r="L289" t="str">
            <v>01</v>
          </cell>
          <cell r="M289" t="str">
            <v xml:space="preserve"> 'ต.กระสัง'</v>
          </cell>
          <cell r="N289" t="str">
            <v>09</v>
          </cell>
          <cell r="O289" t="str">
            <v xml:space="preserve"> หมู่ 9</v>
          </cell>
          <cell r="P289" t="str">
            <v>01</v>
          </cell>
          <cell r="Q289" t="str">
            <v>เปิดดำเนินการ</v>
          </cell>
          <cell r="R289" t="str">
            <v xml:space="preserve">140  ถ.สุขาภิบาล 3 </v>
          </cell>
          <cell r="V289" t="str">
            <v>22</v>
          </cell>
          <cell r="W289" t="str">
            <v>2.2 ทุติยภูมิระดับกลาง</v>
          </cell>
          <cell r="AH289" t="str">
            <v>10896</v>
          </cell>
        </row>
        <row r="290">
          <cell r="A290" t="str">
            <v>001079400</v>
          </cell>
          <cell r="B290" t="str">
            <v>โรงพยาบาลสระโบสถ์</v>
          </cell>
          <cell r="C290" t="str">
            <v>21002</v>
          </cell>
          <cell r="D290" t="str">
            <v>กระทรวงสาธารณสุข สำนักงานปลัดกระทรวงสาธารณสุข</v>
          </cell>
          <cell r="E290" t="str">
            <v>07</v>
          </cell>
          <cell r="F290" t="str">
            <v>โรงพยาบาลชุมชน</v>
          </cell>
          <cell r="G290" t="str">
            <v>19</v>
          </cell>
          <cell r="H290" t="str">
            <v>16</v>
          </cell>
          <cell r="I290" t="str">
            <v>จ.ลพบุรี</v>
          </cell>
          <cell r="J290" t="str">
            <v>08</v>
          </cell>
          <cell r="K290" t="str">
            <v xml:space="preserve"> อ.สระโบสถ์</v>
          </cell>
          <cell r="L290" t="str">
            <v>05</v>
          </cell>
          <cell r="M290" t="str">
            <v xml:space="preserve"> 'ต.นิยมชัย'</v>
          </cell>
          <cell r="N290" t="str">
            <v>10</v>
          </cell>
          <cell r="O290" t="str">
            <v xml:space="preserve"> หมู่ 10</v>
          </cell>
          <cell r="P290" t="str">
            <v>01</v>
          </cell>
          <cell r="Q290" t="str">
            <v>เปิดดำเนินการ</v>
          </cell>
          <cell r="R290" t="str">
            <v>24  ถนนหนองม่วง-วังเพลิง</v>
          </cell>
          <cell r="S290" t="str">
            <v>15240</v>
          </cell>
          <cell r="T290" t="str">
            <v>036-439102</v>
          </cell>
          <cell r="U290" t="str">
            <v>036-647288</v>
          </cell>
          <cell r="V290" t="str">
            <v>21</v>
          </cell>
          <cell r="W290" t="str">
            <v>2.1 ทุติยภูมิระดับต้น</v>
          </cell>
          <cell r="X290" t="str">
            <v>S</v>
          </cell>
          <cell r="Y290" t="str">
            <v xml:space="preserve">บริการ  </v>
          </cell>
          <cell r="AH290" t="str">
            <v>10794</v>
          </cell>
        </row>
        <row r="291">
          <cell r="A291" t="str">
            <v>001079900</v>
          </cell>
          <cell r="B291" t="str">
            <v>โรงพยาบาลค่ายบางระจัน</v>
          </cell>
          <cell r="C291" t="str">
            <v>21002</v>
          </cell>
          <cell r="D291" t="str">
            <v>กระทรวงสาธารณสุข สำนักงานปลัดกระทรวงสาธารณสุข</v>
          </cell>
          <cell r="E291" t="str">
            <v>07</v>
          </cell>
          <cell r="F291" t="str">
            <v>โรงพยาบาลชุมชน</v>
          </cell>
          <cell r="G291" t="str">
            <v>30</v>
          </cell>
          <cell r="H291" t="str">
            <v>17</v>
          </cell>
          <cell r="I291" t="str">
            <v>จ.สิงห์บุรี</v>
          </cell>
          <cell r="J291" t="str">
            <v>03</v>
          </cell>
          <cell r="K291" t="str">
            <v xml:space="preserve"> อ.ค่ายบางระจัน</v>
          </cell>
          <cell r="L291" t="str">
            <v>02</v>
          </cell>
          <cell r="M291" t="str">
            <v xml:space="preserve"> 'ต.บางระจัน'</v>
          </cell>
          <cell r="N291" t="str">
            <v>11</v>
          </cell>
          <cell r="O291" t="str">
            <v xml:space="preserve"> หมู่ 11</v>
          </cell>
          <cell r="P291" t="str">
            <v>01</v>
          </cell>
          <cell r="Q291" t="str">
            <v>เปิดดำเนินการ</v>
          </cell>
          <cell r="R291" t="str">
            <v xml:space="preserve">69 </v>
          </cell>
          <cell r="S291" t="str">
            <v>16150</v>
          </cell>
          <cell r="T291" t="str">
            <v>036-597041</v>
          </cell>
          <cell r="U291" t="str">
            <v>036-535374</v>
          </cell>
          <cell r="V291" t="str">
            <v>21</v>
          </cell>
          <cell r="W291" t="str">
            <v>2.1 ทุติยภูมิระดับต้น</v>
          </cell>
          <cell r="X291" t="str">
            <v>S</v>
          </cell>
          <cell r="Y291" t="str">
            <v xml:space="preserve">บริการ  </v>
          </cell>
          <cell r="AH291" t="str">
            <v>10799</v>
          </cell>
        </row>
        <row r="292">
          <cell r="A292" t="str">
            <v>001129100</v>
          </cell>
          <cell r="B292" t="str">
            <v>โรงพยาบาลบางปลาม้า</v>
          </cell>
          <cell r="C292" t="str">
            <v>21002</v>
          </cell>
          <cell r="D292" t="str">
            <v>กระทรวงสาธารณสุข สำนักงานปลัดกระทรวงสาธารณสุข</v>
          </cell>
          <cell r="E292" t="str">
            <v>07</v>
          </cell>
          <cell r="F292" t="str">
            <v>โรงพยาบาลชุมชน</v>
          </cell>
          <cell r="G292" t="str">
            <v>60</v>
          </cell>
          <cell r="H292" t="str">
            <v>72</v>
          </cell>
          <cell r="I292" t="str">
            <v>จ.สุพรรณบุรี</v>
          </cell>
          <cell r="J292" t="str">
            <v>04</v>
          </cell>
          <cell r="K292" t="str">
            <v xml:space="preserve"> อ.บางปลาม้า</v>
          </cell>
          <cell r="L292" t="str">
            <v>01</v>
          </cell>
          <cell r="M292" t="str">
            <v xml:space="preserve"> 'ต.โคกคราม'</v>
          </cell>
          <cell r="N292" t="str">
            <v>05</v>
          </cell>
          <cell r="O292" t="str">
            <v xml:space="preserve"> หมู่ 5</v>
          </cell>
          <cell r="P292" t="str">
            <v>01</v>
          </cell>
          <cell r="Q292" t="str">
            <v>เปิดดำเนินการ</v>
          </cell>
          <cell r="R292" t="str">
            <v xml:space="preserve">215 ถ.บางบัวทอง-สุพรรณบุรี </v>
          </cell>
          <cell r="V292" t="str">
            <v>22</v>
          </cell>
          <cell r="W292" t="str">
            <v>2.2 ทุติยภูมิระดับกลาง</v>
          </cell>
          <cell r="AH292" t="str">
            <v>11291</v>
          </cell>
        </row>
        <row r="293">
          <cell r="A293" t="str">
            <v>001091000</v>
          </cell>
          <cell r="B293" t="str">
            <v>โรงพยาบาลห้วยราช</v>
          </cell>
          <cell r="C293" t="str">
            <v>21002</v>
          </cell>
          <cell r="D293" t="str">
            <v>กระทรวงสาธารณสุข สำนักงานปลัดกระทรวงสาธารณสุข</v>
          </cell>
          <cell r="E293" t="str">
            <v>07</v>
          </cell>
          <cell r="F293" t="str">
            <v>โรงพยาบาลชุมชน</v>
          </cell>
          <cell r="G293" t="str">
            <v>30</v>
          </cell>
          <cell r="H293" t="str">
            <v>31</v>
          </cell>
          <cell r="I293" t="str">
            <v>จ.บุรีรัมย์</v>
          </cell>
          <cell r="J293" t="str">
            <v>16</v>
          </cell>
          <cell r="K293" t="str">
            <v xml:space="preserve"> อ.ห้วยราช</v>
          </cell>
          <cell r="L293" t="str">
            <v>08</v>
          </cell>
          <cell r="M293" t="str">
            <v xml:space="preserve"> 'ต.ห้วยราชา'</v>
          </cell>
          <cell r="N293" t="str">
            <v>08</v>
          </cell>
          <cell r="O293" t="str">
            <v xml:space="preserve"> หมู่ 8</v>
          </cell>
          <cell r="P293" t="str">
            <v>01</v>
          </cell>
          <cell r="Q293" t="str">
            <v>เปิดดำเนินการ</v>
          </cell>
          <cell r="R293" t="str">
            <v xml:space="preserve">5 </v>
          </cell>
          <cell r="V293" t="str">
            <v>22</v>
          </cell>
          <cell r="W293" t="str">
            <v>2.2 ทุติยภูมิระดับกลาง</v>
          </cell>
          <cell r="Z293" t="str">
            <v>01</v>
          </cell>
          <cell r="AA293" t="str">
            <v>ตั้งใหม่</v>
          </cell>
          <cell r="AB293" t="str">
            <v>แก้ไขหมู่ที่ 9 เป็น 8</v>
          </cell>
          <cell r="AH293" t="str">
            <v>10910</v>
          </cell>
        </row>
        <row r="294">
          <cell r="A294" t="str">
            <v>001066100</v>
          </cell>
          <cell r="B294" t="str">
            <v>โรงพยาบาลสระบุรี</v>
          </cell>
          <cell r="C294" t="str">
            <v>21002</v>
          </cell>
          <cell r="D294" t="str">
            <v>กระทรวงสาธารณสุข สำนักงานปลัดกระทรวงสาธารณสุข</v>
          </cell>
          <cell r="E294" t="str">
            <v>05</v>
          </cell>
          <cell r="F294" t="str">
            <v>โรงพยาบาลศูนย์</v>
          </cell>
          <cell r="G294" t="str">
            <v>680</v>
          </cell>
          <cell r="H294" t="str">
            <v>19</v>
          </cell>
          <cell r="I294" t="str">
            <v>จ.สระบุรี</v>
          </cell>
          <cell r="J294" t="str">
            <v>01</v>
          </cell>
          <cell r="K294" t="str">
            <v xml:space="preserve"> อ.เมืองสระบุรี</v>
          </cell>
          <cell r="L294" t="str">
            <v>01</v>
          </cell>
          <cell r="M294" t="str">
            <v xml:space="preserve"> 'ต.ปากเพรียว'</v>
          </cell>
          <cell r="N294" t="str">
            <v>00</v>
          </cell>
          <cell r="O294" t="str">
            <v xml:space="preserve"> หมู่ 0</v>
          </cell>
          <cell r="P294" t="str">
            <v>01</v>
          </cell>
          <cell r="Q294" t="str">
            <v>เปิดดำเนินการ</v>
          </cell>
          <cell r="R294" t="str">
            <v xml:space="preserve">18 ถ.เทศบาล 4 </v>
          </cell>
          <cell r="S294" t="str">
            <v>18000</v>
          </cell>
          <cell r="T294" t="str">
            <v>036211424</v>
          </cell>
          <cell r="V294" t="str">
            <v>31</v>
          </cell>
          <cell r="W294" t="str">
            <v>3.1 ตติยภูมิ</v>
          </cell>
          <cell r="AH294" t="str">
            <v>10661</v>
          </cell>
        </row>
        <row r="295">
          <cell r="A295" t="str">
            <v>001084400</v>
          </cell>
          <cell r="B295" t="str">
            <v>โรงพยาบาลเขาคิชฌกูฏ</v>
          </cell>
          <cell r="C295" t="str">
            <v>21002</v>
          </cell>
          <cell r="D295" t="str">
            <v>กระทรวงสาธารณสุข สำนักงานปลัดกระทรวงสาธารณสุข</v>
          </cell>
          <cell r="E295" t="str">
            <v>07</v>
          </cell>
          <cell r="F295" t="str">
            <v>โรงพยาบาลชุมชน</v>
          </cell>
          <cell r="G295" t="str">
            <v>30</v>
          </cell>
          <cell r="H295" t="str">
            <v>22</v>
          </cell>
          <cell r="I295" t="str">
            <v>จ.จันทบุรี</v>
          </cell>
          <cell r="J295" t="str">
            <v>10</v>
          </cell>
          <cell r="K295" t="str">
            <v xml:space="preserve"> อ.เขาคิชฌกูฏ</v>
          </cell>
          <cell r="L295" t="str">
            <v>01</v>
          </cell>
          <cell r="M295" t="str">
            <v xml:space="preserve"> 'ต.ชากไทย'</v>
          </cell>
          <cell r="N295" t="str">
            <v>10</v>
          </cell>
          <cell r="O295" t="str">
            <v xml:space="preserve"> หมู่ 10</v>
          </cell>
          <cell r="P295" t="str">
            <v>01</v>
          </cell>
          <cell r="Q295" t="str">
            <v>เปิดดำเนินการ</v>
          </cell>
          <cell r="R295" t="str">
            <v xml:space="preserve">100 </v>
          </cell>
          <cell r="S295" t="str">
            <v>22210</v>
          </cell>
          <cell r="T295" t="str">
            <v>039-452384</v>
          </cell>
          <cell r="V295" t="str">
            <v>22</v>
          </cell>
          <cell r="W295" t="str">
            <v>2.2 ทุติยภูมิระดับกลาง</v>
          </cell>
          <cell r="X295" t="str">
            <v>S</v>
          </cell>
          <cell r="Y295" t="str">
            <v xml:space="preserve">บริการ  </v>
          </cell>
          <cell r="AH295" t="str">
            <v>10844</v>
          </cell>
        </row>
        <row r="296">
          <cell r="A296" t="str">
            <v>002396200</v>
          </cell>
          <cell r="B296" t="str">
            <v>โรงพยาบาลนิคมพัฒนา</v>
          </cell>
          <cell r="C296" t="str">
            <v>21002</v>
          </cell>
          <cell r="D296" t="str">
            <v>กระทรวงสาธารณสุข สำนักงานปลัดกระทรวงสาธารณสุข</v>
          </cell>
          <cell r="E296" t="str">
            <v>07</v>
          </cell>
          <cell r="F296" t="str">
            <v>โรงพยาบาลชุมชน</v>
          </cell>
          <cell r="G296" t="str">
            <v>30</v>
          </cell>
          <cell r="H296" t="str">
            <v>21</v>
          </cell>
          <cell r="I296" t="str">
            <v>จ.ระยอง</v>
          </cell>
          <cell r="J296" t="str">
            <v>08</v>
          </cell>
          <cell r="K296" t="str">
            <v xml:space="preserve"> อ.นิคมพัฒนา</v>
          </cell>
          <cell r="L296" t="str">
            <v>03</v>
          </cell>
          <cell r="M296" t="str">
            <v xml:space="preserve"> 'ต.พนานิคม'</v>
          </cell>
          <cell r="N296" t="str">
            <v>02</v>
          </cell>
          <cell r="O296" t="str">
            <v xml:space="preserve"> หมู่ 2</v>
          </cell>
          <cell r="P296" t="str">
            <v>01</v>
          </cell>
          <cell r="Q296" t="str">
            <v>เปิดดำเนินการ</v>
          </cell>
          <cell r="R296" t="str">
            <v xml:space="preserve">17  </v>
          </cell>
          <cell r="S296" t="str">
            <v>21180</v>
          </cell>
          <cell r="T296" t="str">
            <v>038-038051</v>
          </cell>
          <cell r="U296" t="str">
            <v>038-038051</v>
          </cell>
          <cell r="V296" t="str">
            <v>21</v>
          </cell>
          <cell r="W296" t="str">
            <v>2.1 ทุติยภูมิระดับต้น</v>
          </cell>
          <cell r="X296" t="str">
            <v>S</v>
          </cell>
          <cell r="Y296" t="str">
            <v xml:space="preserve">บริการ  </v>
          </cell>
          <cell r="AC296" t="str">
            <v>2009-09-07</v>
          </cell>
          <cell r="AE296" t="str">
            <v>2009-09-09</v>
          </cell>
          <cell r="AH296" t="str">
            <v>23962</v>
          </cell>
        </row>
        <row r="297">
          <cell r="A297" t="str">
            <v>001075400</v>
          </cell>
          <cell r="B297" t="str">
            <v>โรงพยาบาลบางจาก</v>
          </cell>
          <cell r="C297" t="str">
            <v>21002</v>
          </cell>
          <cell r="D297" t="str">
            <v>กระทรวงสาธารณสุข สำนักงานปลัดกระทรวงสาธารณสุข</v>
          </cell>
          <cell r="E297" t="str">
            <v>07</v>
          </cell>
          <cell r="F297" t="str">
            <v>โรงพยาบาลชุมชน</v>
          </cell>
          <cell r="G297" t="str">
            <v>30</v>
          </cell>
          <cell r="H297" t="str">
            <v>11</v>
          </cell>
          <cell r="I297" t="str">
            <v>จ.สมุทรปราการ</v>
          </cell>
          <cell r="J297" t="str">
            <v>04</v>
          </cell>
          <cell r="K297" t="str">
            <v xml:space="preserve"> อ.พระประแดง</v>
          </cell>
          <cell r="L297" t="str">
            <v>01</v>
          </cell>
          <cell r="M297" t="str">
            <v xml:space="preserve"> 'ต.ตลาด'</v>
          </cell>
          <cell r="N297" t="str">
            <v>08</v>
          </cell>
          <cell r="O297" t="str">
            <v xml:space="preserve"> หมู่ 8</v>
          </cell>
          <cell r="P297" t="str">
            <v>01</v>
          </cell>
          <cell r="Q297" t="str">
            <v>เปิดดำเนินการ</v>
          </cell>
          <cell r="R297" t="str">
            <v xml:space="preserve">35/3 ถ.สุขสวัสดิ์ &lt;br /&gt; </v>
          </cell>
          <cell r="S297" t="str">
            <v>10130</v>
          </cell>
          <cell r="T297" t="str">
            <v>024643002</v>
          </cell>
          <cell r="U297" t="str">
            <v>024643961</v>
          </cell>
          <cell r="V297" t="str">
            <v>22</v>
          </cell>
          <cell r="W297" t="str">
            <v>2.2 ทุติยภูมิระดับกลาง</v>
          </cell>
          <cell r="AH297" t="str">
            <v>10754</v>
          </cell>
        </row>
        <row r="298">
          <cell r="A298" t="str">
            <v>001081400</v>
          </cell>
          <cell r="B298" t="str">
            <v>โรงพยาบาลเสาไห้</v>
          </cell>
          <cell r="C298" t="str">
            <v>21002</v>
          </cell>
          <cell r="D298" t="str">
            <v>กระทรวงสาธารณสุข สำนักงานปลัดกระทรวงสาธารณสุข</v>
          </cell>
          <cell r="E298" t="str">
            <v>07</v>
          </cell>
          <cell r="F298" t="str">
            <v>โรงพยาบาลชุมชน</v>
          </cell>
          <cell r="G298" t="str">
            <v>10</v>
          </cell>
          <cell r="H298" t="str">
            <v>19</v>
          </cell>
          <cell r="I298" t="str">
            <v>จ.สระบุรี</v>
          </cell>
          <cell r="J298" t="str">
            <v>10</v>
          </cell>
          <cell r="K298" t="str">
            <v xml:space="preserve"> อ.เสาไห้</v>
          </cell>
          <cell r="L298" t="str">
            <v>01</v>
          </cell>
          <cell r="M298" t="str">
            <v xml:space="preserve"> 'ต.เสาไห้'</v>
          </cell>
          <cell r="N298" t="str">
            <v>07</v>
          </cell>
          <cell r="O298" t="str">
            <v xml:space="preserve"> หมู่ 7</v>
          </cell>
          <cell r="P298" t="str">
            <v>01</v>
          </cell>
          <cell r="Q298" t="str">
            <v>เปิดดำเนินการ</v>
          </cell>
          <cell r="R298" t="str">
            <v xml:space="preserve">33 </v>
          </cell>
          <cell r="V298" t="str">
            <v>21</v>
          </cell>
          <cell r="W298" t="str">
            <v>2.1 ทุติยภูมิระดับต้น</v>
          </cell>
          <cell r="AH298" t="str">
            <v>10814</v>
          </cell>
        </row>
        <row r="299">
          <cell r="A299" t="str">
            <v>001131500</v>
          </cell>
          <cell r="B299" t="str">
            <v>โรงพยาบาลกุยบุรี</v>
          </cell>
          <cell r="C299" t="str">
            <v>21002</v>
          </cell>
          <cell r="D299" t="str">
            <v>กระทรวงสาธารณสุข สำนักงานปลัดกระทรวงสาธารณสุข</v>
          </cell>
          <cell r="E299" t="str">
            <v>07</v>
          </cell>
          <cell r="F299" t="str">
            <v>โรงพยาบาลชุมชน</v>
          </cell>
          <cell r="G299" t="str">
            <v>30</v>
          </cell>
          <cell r="H299" t="str">
            <v>77</v>
          </cell>
          <cell r="I299" t="str">
            <v>จ.ประจวบคีรีขันธ์</v>
          </cell>
          <cell r="J299" t="str">
            <v>02</v>
          </cell>
          <cell r="K299" t="str">
            <v xml:space="preserve"> อ.กุยบุรี</v>
          </cell>
          <cell r="L299" t="str">
            <v>01</v>
          </cell>
          <cell r="M299" t="str">
            <v xml:space="preserve"> 'ต.กุยบุรี'</v>
          </cell>
          <cell r="N299" t="str">
            <v>05</v>
          </cell>
          <cell r="O299" t="str">
            <v xml:space="preserve"> หมู่ 5</v>
          </cell>
          <cell r="P299" t="str">
            <v>01</v>
          </cell>
          <cell r="Q299" t="str">
            <v>เปิดดำเนินการ</v>
          </cell>
          <cell r="R299" t="str">
            <v xml:space="preserve">41/1  ถ.เพชรเกษม </v>
          </cell>
          <cell r="V299" t="str">
            <v>21</v>
          </cell>
          <cell r="W299" t="str">
            <v>2.1 ทุติยภูมิระดับต้น</v>
          </cell>
          <cell r="AH299" t="str">
            <v>11315</v>
          </cell>
        </row>
        <row r="300">
          <cell r="A300" t="str">
            <v>001137200</v>
          </cell>
          <cell r="B300" t="str">
            <v>โรงพยาบาลกะเปอร์</v>
          </cell>
          <cell r="C300" t="str">
            <v>21002</v>
          </cell>
          <cell r="D300" t="str">
            <v>กระทรวงสาธารณสุข สำนักงานปลัดกระทรวงสาธารณสุข</v>
          </cell>
          <cell r="E300" t="str">
            <v>07</v>
          </cell>
          <cell r="F300" t="str">
            <v>โรงพยาบาลชุมชน</v>
          </cell>
          <cell r="G300" t="str">
            <v>30</v>
          </cell>
          <cell r="H300" t="str">
            <v>85</v>
          </cell>
          <cell r="I300" t="str">
            <v>จ.ระนอง</v>
          </cell>
          <cell r="J300" t="str">
            <v>03</v>
          </cell>
          <cell r="K300" t="str">
            <v xml:space="preserve"> อ.กะเปอร์</v>
          </cell>
          <cell r="L300" t="str">
            <v>02</v>
          </cell>
          <cell r="M300" t="str">
            <v xml:space="preserve"> 'ต.กะเปอร์'</v>
          </cell>
          <cell r="N300" t="str">
            <v>01</v>
          </cell>
          <cell r="O300" t="str">
            <v xml:space="preserve"> หมู่ 1</v>
          </cell>
          <cell r="P300" t="str">
            <v>01</v>
          </cell>
          <cell r="Q300" t="str">
            <v>เปิดดำเนินการ</v>
          </cell>
          <cell r="R300" t="str">
            <v xml:space="preserve">195 </v>
          </cell>
          <cell r="S300" t="str">
            <v>85120</v>
          </cell>
          <cell r="T300" t="str">
            <v>077897455</v>
          </cell>
          <cell r="U300" t="str">
            <v>077897222</v>
          </cell>
          <cell r="V300" t="str">
            <v>21</v>
          </cell>
          <cell r="W300" t="str">
            <v>2.1 ทุติยภูมิระดับต้น</v>
          </cell>
          <cell r="X300" t="str">
            <v>S</v>
          </cell>
          <cell r="Y300" t="str">
            <v xml:space="preserve">บริการ  </v>
          </cell>
          <cell r="AH300" t="str">
            <v>11372</v>
          </cell>
        </row>
        <row r="301">
          <cell r="A301" t="str">
            <v>001097000</v>
          </cell>
          <cell r="B301" t="str">
            <v>โรงพยาบาลบ้านเขว้า</v>
          </cell>
          <cell r="C301" t="str">
            <v>21002</v>
          </cell>
          <cell r="D301" t="str">
            <v>กระทรวงสาธารณสุข สำนักงานปลัดกระทรวงสาธารณสุข</v>
          </cell>
          <cell r="E301" t="str">
            <v>07</v>
          </cell>
          <cell r="F301" t="str">
            <v>โรงพยาบาลชุมชน</v>
          </cell>
          <cell r="G301" t="str">
            <v>30</v>
          </cell>
          <cell r="H301" t="str">
            <v>36</v>
          </cell>
          <cell r="I301" t="str">
            <v>จ.ชัยภูมิ</v>
          </cell>
          <cell r="J301" t="str">
            <v>02</v>
          </cell>
          <cell r="K301" t="str">
            <v xml:space="preserve"> อ.บ้านเขว้า</v>
          </cell>
          <cell r="L301" t="str">
            <v>01</v>
          </cell>
          <cell r="M301" t="str">
            <v xml:space="preserve"> 'ต.บ้านเขว้า'</v>
          </cell>
          <cell r="N301" t="str">
            <v>01</v>
          </cell>
          <cell r="O301" t="str">
            <v xml:space="preserve"> หมู่ 1</v>
          </cell>
          <cell r="P301" t="str">
            <v>01</v>
          </cell>
          <cell r="Q301" t="str">
            <v>เปิดดำเนินการ</v>
          </cell>
          <cell r="R301" t="str">
            <v xml:space="preserve">800 </v>
          </cell>
          <cell r="V301" t="str">
            <v>21</v>
          </cell>
          <cell r="W301" t="str">
            <v>2.1 ทุติยภูมิระดับต้น</v>
          </cell>
          <cell r="AH301" t="str">
            <v>10970</v>
          </cell>
        </row>
        <row r="302">
          <cell r="A302" t="str">
            <v>001145700</v>
          </cell>
          <cell r="B302" t="str">
            <v>โรงพยาบาลสมเด็จพระยุพราชหล่มเก่า</v>
          </cell>
          <cell r="C302" t="str">
            <v>21002</v>
          </cell>
          <cell r="D302" t="str">
            <v>กระทรวงสาธารณสุข สำนักงานปลัดกระทรวงสาธารณสุข</v>
          </cell>
          <cell r="E302" t="str">
            <v>07</v>
          </cell>
          <cell r="F302" t="str">
            <v>โรงพยาบาลชุมชน</v>
          </cell>
          <cell r="G302" t="str">
            <v>60</v>
          </cell>
          <cell r="H302" t="str">
            <v>67</v>
          </cell>
          <cell r="I302" t="str">
            <v>จ.เพชรบูรณ์</v>
          </cell>
          <cell r="J302" t="str">
            <v>04</v>
          </cell>
          <cell r="K302" t="str">
            <v xml:space="preserve"> อ.หล่มเก่า</v>
          </cell>
          <cell r="L302" t="str">
            <v>06</v>
          </cell>
          <cell r="M302" t="str">
            <v xml:space="preserve"> 'ต.นาแซง'</v>
          </cell>
          <cell r="N302" t="str">
            <v>01</v>
          </cell>
          <cell r="O302" t="str">
            <v xml:space="preserve"> หมู่ 1</v>
          </cell>
          <cell r="P302" t="str">
            <v>01</v>
          </cell>
          <cell r="Q302" t="str">
            <v>เปิดดำเนินการ</v>
          </cell>
          <cell r="V302" t="str">
            <v>22</v>
          </cell>
          <cell r="W302" t="str">
            <v>2.2 ทุติยภูมิระดับกลาง</v>
          </cell>
          <cell r="Z302" t="str">
            <v>01</v>
          </cell>
          <cell r="AA302" t="str">
            <v>ตั้งใหม่</v>
          </cell>
          <cell r="AH302" t="str">
            <v>11457</v>
          </cell>
        </row>
        <row r="303">
          <cell r="A303" t="str">
            <v>001070700</v>
          </cell>
          <cell r="B303" t="str">
            <v>โรงพยาบาลมหาสารคาม</v>
          </cell>
          <cell r="C303" t="str">
            <v>21002</v>
          </cell>
          <cell r="D303" t="str">
            <v>กระทรวงสาธารณสุข สำนักงานปลัดกระทรวงสาธารณสุข</v>
          </cell>
          <cell r="E303" t="str">
            <v>06</v>
          </cell>
          <cell r="F303" t="str">
            <v>โรงพยาบาลทั่วไป</v>
          </cell>
          <cell r="G303" t="str">
            <v>347</v>
          </cell>
          <cell r="H303" t="str">
            <v>44</v>
          </cell>
          <cell r="I303" t="str">
            <v>จ.มหาสารคาม</v>
          </cell>
          <cell r="J303" t="str">
            <v>01</v>
          </cell>
          <cell r="K303" t="str">
            <v xml:space="preserve"> อ.เมืองมหาสารคาม</v>
          </cell>
          <cell r="L303" t="str">
            <v>01</v>
          </cell>
          <cell r="M303" t="str">
            <v xml:space="preserve"> 'ต.ตลาด'</v>
          </cell>
          <cell r="N303" t="str">
            <v>02</v>
          </cell>
          <cell r="O303" t="str">
            <v xml:space="preserve"> หมู่ 2</v>
          </cell>
          <cell r="P303" t="str">
            <v>01</v>
          </cell>
          <cell r="Q303" t="str">
            <v>เปิดดำเนินการ</v>
          </cell>
          <cell r="R303" t="str">
            <v>168 ถ.ผดุงวิถี</v>
          </cell>
          <cell r="S303" t="str">
            <v>44000</v>
          </cell>
          <cell r="T303" t="str">
            <v>043740993-6</v>
          </cell>
          <cell r="V303" t="str">
            <v>23</v>
          </cell>
          <cell r="W303" t="str">
            <v>2.3 ทุติยภูมิระดับสูง</v>
          </cell>
          <cell r="AH303" t="str">
            <v>10707</v>
          </cell>
        </row>
        <row r="304">
          <cell r="A304" t="str">
            <v>001071700</v>
          </cell>
          <cell r="B304" t="str">
            <v>โรงพยาบาลพะเยา</v>
          </cell>
          <cell r="C304" t="str">
            <v>21002</v>
          </cell>
          <cell r="D304" t="str">
            <v>กระทรวงสาธารณสุข สำนักงานปลัดกระทรวงสาธารณสุข</v>
          </cell>
          <cell r="E304" t="str">
            <v>06</v>
          </cell>
          <cell r="F304" t="str">
            <v>โรงพยาบาลทั่วไป</v>
          </cell>
          <cell r="G304" t="str">
            <v>400</v>
          </cell>
          <cell r="H304" t="str">
            <v>56</v>
          </cell>
          <cell r="I304" t="str">
            <v>จ.พะเยา</v>
          </cell>
          <cell r="J304" t="str">
            <v>01</v>
          </cell>
          <cell r="K304" t="str">
            <v xml:space="preserve"> อ.เมืองพะเยา</v>
          </cell>
          <cell r="L304" t="str">
            <v>07</v>
          </cell>
          <cell r="M304" t="str">
            <v xml:space="preserve"> 'ต.บ้านต๋อม'</v>
          </cell>
          <cell r="N304" t="str">
            <v>00</v>
          </cell>
          <cell r="O304" t="str">
            <v xml:space="preserve"> หมู่ 0</v>
          </cell>
          <cell r="P304" t="str">
            <v>01</v>
          </cell>
          <cell r="Q304" t="str">
            <v>เปิดดำเนินการ</v>
          </cell>
          <cell r="R304" t="str">
            <v xml:space="preserve">269 ถ.พหลโยธิน </v>
          </cell>
          <cell r="S304" t="str">
            <v>56000</v>
          </cell>
          <cell r="T304" t="str">
            <v>054-409300-1</v>
          </cell>
          <cell r="U304" t="str">
            <v>054-409330</v>
          </cell>
          <cell r="V304" t="str">
            <v>23</v>
          </cell>
          <cell r="W304" t="str">
            <v>2.3 ทุติยภูมิระดับสูง</v>
          </cell>
          <cell r="X304" t="str">
            <v>S</v>
          </cell>
          <cell r="Y304" t="str">
            <v xml:space="preserve">บริการ  </v>
          </cell>
          <cell r="Z304" t="str">
            <v>06</v>
          </cell>
          <cell r="AA304" t="str">
            <v>แก้ไข/เปลี่ยนแปลงจำนวนเตียง</v>
          </cell>
          <cell r="AB304" t="str">
            <v>เพิ่มเตียง 360 เป็น 400เตียงตามหนังสือรพ.พะเยาที่พย.0027.201/10713 29 พย.56</v>
          </cell>
          <cell r="AH304" t="str">
            <v>10717</v>
          </cell>
        </row>
        <row r="305">
          <cell r="A305" t="str">
            <v>001160200</v>
          </cell>
          <cell r="B305" t="str">
            <v>โรงพยาบาลเฉลิมพระเกียรติสมเด็จย่า 100 ปี เมืองยาง</v>
          </cell>
          <cell r="C305" t="str">
            <v>21002</v>
          </cell>
          <cell r="D305" t="str">
            <v>กระทรวงสาธารณสุข สำนักงานปลัดกระทรวงสาธารณสุข</v>
          </cell>
          <cell r="E305" t="str">
            <v>07</v>
          </cell>
          <cell r="F305" t="str">
            <v>โรงพยาบาลชุมชน</v>
          </cell>
          <cell r="G305" t="str">
            <v>10</v>
          </cell>
          <cell r="H305" t="str">
            <v>30</v>
          </cell>
          <cell r="I305" t="str">
            <v>จ.นครราชสีมา</v>
          </cell>
          <cell r="J305" t="str">
            <v>27</v>
          </cell>
          <cell r="K305" t="str">
            <v xml:space="preserve"> อ.เมืองยาง</v>
          </cell>
          <cell r="L305" t="str">
            <v>01</v>
          </cell>
          <cell r="M305" t="str">
            <v xml:space="preserve"> 'ต.เมืองยาง'</v>
          </cell>
          <cell r="N305" t="str">
            <v>01</v>
          </cell>
          <cell r="O305" t="str">
            <v xml:space="preserve"> หมู่ 1</v>
          </cell>
          <cell r="P305" t="str">
            <v>01</v>
          </cell>
          <cell r="Q305" t="str">
            <v>เปิดดำเนินการ</v>
          </cell>
          <cell r="V305" t="str">
            <v>21</v>
          </cell>
          <cell r="W305" t="str">
            <v>2.1 ทุติยภูมิระดับต้น</v>
          </cell>
          <cell r="Z305" t="str">
            <v>02</v>
          </cell>
          <cell r="AA305" t="str">
            <v>แก้ไขชื่อ</v>
          </cell>
          <cell r="AB305" t="str">
            <v>แก้ไขชื่อ จาก 110 ปี เป็น 100 ปี</v>
          </cell>
          <cell r="AH305" t="str">
            <v>11602</v>
          </cell>
        </row>
        <row r="306">
          <cell r="A306" t="str">
            <v>001082500</v>
          </cell>
          <cell r="B306" t="str">
            <v>โรงพยาบาลสัตหีบกม10</v>
          </cell>
          <cell r="C306" t="str">
            <v>21002</v>
          </cell>
          <cell r="D306" t="str">
            <v>กระทรวงสาธารณสุข สำนักงานปลัดกระทรวงสาธารณสุข</v>
          </cell>
          <cell r="E306" t="str">
            <v>07</v>
          </cell>
          <cell r="F306" t="str">
            <v>โรงพยาบาลชุมชน</v>
          </cell>
          <cell r="G306" t="str">
            <v>60</v>
          </cell>
          <cell r="H306" t="str">
            <v>20</v>
          </cell>
          <cell r="I306" t="str">
            <v>จ.ชลบุรี</v>
          </cell>
          <cell r="J306" t="str">
            <v>09</v>
          </cell>
          <cell r="K306" t="str">
            <v xml:space="preserve"> อ.สัตหีบ</v>
          </cell>
          <cell r="L306" t="str">
            <v>03</v>
          </cell>
          <cell r="M306" t="str">
            <v xml:space="preserve"> 'ต.พลูตาหลวง'</v>
          </cell>
          <cell r="N306" t="str">
            <v>01</v>
          </cell>
          <cell r="O306" t="str">
            <v xml:space="preserve"> หมู่ 1</v>
          </cell>
          <cell r="P306" t="str">
            <v>01</v>
          </cell>
          <cell r="Q306" t="str">
            <v>เปิดดำเนินการ</v>
          </cell>
          <cell r="V306" t="str">
            <v>21</v>
          </cell>
          <cell r="W306" t="str">
            <v>2.1 ทุติยภูมิระดับต้น</v>
          </cell>
          <cell r="AB306" t="str">
            <v>แก้ไขชื่อหน่วยงาน</v>
          </cell>
          <cell r="AH306" t="str">
            <v>10825</v>
          </cell>
        </row>
        <row r="307">
          <cell r="A307" t="str">
            <v>001082700</v>
          </cell>
          <cell r="B307" t="str">
            <v>โรงพยาบาลมาบตาพุด</v>
          </cell>
          <cell r="C307" t="str">
            <v>21002</v>
          </cell>
          <cell r="D307" t="str">
            <v>กระทรวงสาธารณสุข สำนักงานปลัดกระทรวงสาธารณสุข</v>
          </cell>
          <cell r="E307" t="str">
            <v>07</v>
          </cell>
          <cell r="F307" t="str">
            <v>โรงพยาบาลชุมชน</v>
          </cell>
          <cell r="G307" t="str">
            <v>38</v>
          </cell>
          <cell r="H307" t="str">
            <v>21</v>
          </cell>
          <cell r="I307" t="str">
            <v>จ.ระยอง</v>
          </cell>
          <cell r="J307" t="str">
            <v>01</v>
          </cell>
          <cell r="K307" t="str">
            <v xml:space="preserve"> อ.เมืองระยอง</v>
          </cell>
          <cell r="L307" t="str">
            <v>13</v>
          </cell>
          <cell r="M307" t="str">
            <v xml:space="preserve"> 'ต.ห้วยโป่ง'</v>
          </cell>
          <cell r="N307" t="str">
            <v>00</v>
          </cell>
          <cell r="O307" t="str">
            <v xml:space="preserve"> หมู่ 0</v>
          </cell>
          <cell r="P307" t="str">
            <v>01</v>
          </cell>
          <cell r="Q307" t="str">
            <v>เปิดดำเนินการ</v>
          </cell>
          <cell r="R307" t="str">
            <v>ถ.เมืองใหม่</v>
          </cell>
          <cell r="S307" t="str">
            <v>21150</v>
          </cell>
          <cell r="T307" t="str">
            <v>038-684444</v>
          </cell>
          <cell r="U307" t="str">
            <v>038-687340</v>
          </cell>
          <cell r="V307" t="str">
            <v>22</v>
          </cell>
          <cell r="W307" t="str">
            <v>2.2 ทุติยภูมิระดับกลาง</v>
          </cell>
          <cell r="X307" t="str">
            <v>S</v>
          </cell>
          <cell r="Y307" t="str">
            <v xml:space="preserve">บริการ  </v>
          </cell>
          <cell r="AH307" t="str">
            <v>10827</v>
          </cell>
        </row>
        <row r="308">
          <cell r="A308" t="str">
            <v>007775300</v>
          </cell>
          <cell r="B308" t="str">
            <v>โรงพยาบาลเกาะพีพี</v>
          </cell>
          <cell r="C308" t="str">
            <v>21002</v>
          </cell>
          <cell r="D308" t="str">
            <v>กระทรวงสาธารณสุข สำนักงานปลัดกระทรวงสาธารณสุข</v>
          </cell>
          <cell r="E308" t="str">
            <v>07</v>
          </cell>
          <cell r="F308" t="str">
            <v>โรงพยาบาลชุมชน</v>
          </cell>
          <cell r="G308" t="str">
            <v>10</v>
          </cell>
          <cell r="H308" t="str">
            <v>81</v>
          </cell>
          <cell r="I308" t="str">
            <v>จ.กระบี่</v>
          </cell>
          <cell r="J308" t="str">
            <v>01</v>
          </cell>
          <cell r="K308" t="str">
            <v xml:space="preserve"> อ.เมืองกระบี่</v>
          </cell>
          <cell r="L308" t="str">
            <v>16</v>
          </cell>
          <cell r="M308" t="str">
            <v xml:space="preserve"> 'ต.อ่าวนาง'</v>
          </cell>
          <cell r="N308" t="str">
            <v>07</v>
          </cell>
          <cell r="O308" t="str">
            <v xml:space="preserve"> หมู่ 7</v>
          </cell>
          <cell r="P308" t="str">
            <v>01</v>
          </cell>
          <cell r="Q308" t="str">
            <v>เปิดดำเนินการ</v>
          </cell>
          <cell r="S308" t="str">
            <v>81000</v>
          </cell>
          <cell r="T308" t="str">
            <v>075660719</v>
          </cell>
          <cell r="V308" t="str">
            <v>21</v>
          </cell>
          <cell r="W308" t="str">
            <v>2.1 ทุติยภูมิระดับต้น</v>
          </cell>
          <cell r="X308" t="str">
            <v>S</v>
          </cell>
          <cell r="Y308" t="str">
            <v xml:space="preserve">บริการ  </v>
          </cell>
          <cell r="Z308" t="str">
            <v>11</v>
          </cell>
          <cell r="AA308" t="str">
            <v>ยกฐานะหน่วยงาน</v>
          </cell>
          <cell r="AB308" t="str">
            <v>ยกฐานะจากระดับ (รพ.สาขา  ปฐมภูมิ) เป็นรพช.ขนาดเล็ก (F3 ทุติยภูมิ )  แก้ไขรหัส รพ.เกาะพีพี  รหัส 77753</v>
          </cell>
          <cell r="AC308" t="str">
            <v>001134102 เป็น 007775300</v>
          </cell>
          <cell r="AD308" t="str">
            <v>77753 ตามหนังสือที่ กบ 0032/4896 ลงวันที่ 12 พย 56'</v>
          </cell>
          <cell r="AE308" t="str">
            <v>2013-11-21</v>
          </cell>
          <cell r="AH308" t="str">
            <v>77753</v>
          </cell>
        </row>
        <row r="309">
          <cell r="A309" t="str">
            <v>001067000</v>
          </cell>
          <cell r="B309" t="str">
            <v>โรงพยาบาลขอนแก่น</v>
          </cell>
          <cell r="C309" t="str">
            <v>21002</v>
          </cell>
          <cell r="D309" t="str">
            <v>กระทรวงสาธารณสุข สำนักงานปลัดกระทรวงสาธารณสุข</v>
          </cell>
          <cell r="E309" t="str">
            <v>05</v>
          </cell>
          <cell r="F309" t="str">
            <v>โรงพยาบาลศูนย์</v>
          </cell>
          <cell r="G309" t="str">
            <v>867</v>
          </cell>
          <cell r="H309" t="str">
            <v>40</v>
          </cell>
          <cell r="I309" t="str">
            <v>จ.ขอนแก่น</v>
          </cell>
          <cell r="J309" t="str">
            <v>01</v>
          </cell>
          <cell r="K309" t="str">
            <v xml:space="preserve"> อ.เมืองขอนแก่น</v>
          </cell>
          <cell r="L309" t="str">
            <v>01</v>
          </cell>
          <cell r="M309" t="str">
            <v xml:space="preserve"> 'ต.ในเมือง'</v>
          </cell>
          <cell r="N309" t="str">
            <v>00</v>
          </cell>
          <cell r="O309" t="str">
            <v xml:space="preserve"> หมู่ 0</v>
          </cell>
          <cell r="P309" t="str">
            <v>01</v>
          </cell>
          <cell r="Q309" t="str">
            <v>เปิดดำเนินการ</v>
          </cell>
          <cell r="R309" t="str">
            <v xml:space="preserve">54 ถ.ศรีจันทร์ </v>
          </cell>
          <cell r="S309" t="str">
            <v>40000</v>
          </cell>
          <cell r="T309" t="str">
            <v>043336789</v>
          </cell>
          <cell r="V309" t="str">
            <v>31</v>
          </cell>
          <cell r="W309" t="str">
            <v>3.1 ตติยภูมิ</v>
          </cell>
          <cell r="X309" t="str">
            <v>S</v>
          </cell>
          <cell r="Y309" t="str">
            <v xml:space="preserve">บริการ  </v>
          </cell>
          <cell r="AH309" t="str">
            <v>10670</v>
          </cell>
        </row>
        <row r="310">
          <cell r="A310" t="str">
            <v>001067500</v>
          </cell>
          <cell r="B310" t="str">
            <v>โรงพยาบาลสวรรค์ประชารักษ์</v>
          </cell>
          <cell r="C310" t="str">
            <v>21002</v>
          </cell>
          <cell r="D310" t="str">
            <v>กระทรวงสาธารณสุข สำนักงานปลัดกระทรวงสาธารณสุข</v>
          </cell>
          <cell r="E310" t="str">
            <v>05</v>
          </cell>
          <cell r="F310" t="str">
            <v>โรงพยาบาลศูนย์</v>
          </cell>
          <cell r="G310" t="str">
            <v>672</v>
          </cell>
          <cell r="H310" t="str">
            <v>60</v>
          </cell>
          <cell r="I310" t="str">
            <v>จ.นครสวรรค์</v>
          </cell>
          <cell r="J310" t="str">
            <v>01</v>
          </cell>
          <cell r="K310" t="str">
            <v xml:space="preserve"> อ.เมืองนครสวรรค์</v>
          </cell>
          <cell r="L310" t="str">
            <v>01</v>
          </cell>
          <cell r="M310" t="str">
            <v xml:space="preserve"> 'ต.ปากน้ำโพ'</v>
          </cell>
          <cell r="N310" t="str">
            <v>00</v>
          </cell>
          <cell r="O310" t="str">
            <v xml:space="preserve"> หมู่ 0</v>
          </cell>
          <cell r="P310" t="str">
            <v>01</v>
          </cell>
          <cell r="Q310" t="str">
            <v>เปิดดำเนินการ</v>
          </cell>
          <cell r="R310" t="str">
            <v xml:space="preserve">ถ.อรรถกวี  </v>
          </cell>
          <cell r="S310" t="str">
            <v>60000</v>
          </cell>
          <cell r="T310" t="str">
            <v>056-219888</v>
          </cell>
          <cell r="V310" t="str">
            <v>31</v>
          </cell>
          <cell r="W310" t="str">
            <v>3.1 ตติยภูมิ</v>
          </cell>
          <cell r="AH310" t="str">
            <v>10675</v>
          </cell>
        </row>
        <row r="311">
          <cell r="A311" t="str">
            <v>001066500</v>
          </cell>
          <cell r="B311" t="str">
            <v>โรงพยาบาลเจ้าพระยาอภัยภูเบศร</v>
          </cell>
          <cell r="C311" t="str">
            <v>21002</v>
          </cell>
          <cell r="D311" t="str">
            <v>กระทรวงสาธารณสุข สำนักงานปลัดกระทรวงสาธารณสุข</v>
          </cell>
          <cell r="E311" t="str">
            <v>05</v>
          </cell>
          <cell r="F311" t="str">
            <v>โรงพยาบาลศูนย์</v>
          </cell>
          <cell r="G311" t="str">
            <v>505</v>
          </cell>
          <cell r="H311" t="str">
            <v>25</v>
          </cell>
          <cell r="I311" t="str">
            <v>จ.ปราจีนบุรี</v>
          </cell>
          <cell r="J311" t="str">
            <v>01</v>
          </cell>
          <cell r="K311" t="str">
            <v xml:space="preserve"> อ.เมืองปราจีนบุรี</v>
          </cell>
          <cell r="L311" t="str">
            <v>05</v>
          </cell>
          <cell r="M311" t="str">
            <v xml:space="preserve"> 'ต.ท่างาม'</v>
          </cell>
          <cell r="N311" t="str">
            <v>12</v>
          </cell>
          <cell r="O311" t="str">
            <v xml:space="preserve"> หมู่ 12</v>
          </cell>
          <cell r="P311" t="str">
            <v>01</v>
          </cell>
          <cell r="Q311" t="str">
            <v>เปิดดำเนินการ</v>
          </cell>
          <cell r="R311" t="str">
            <v xml:space="preserve">32/7 </v>
          </cell>
          <cell r="S311" t="str">
            <v>25000</v>
          </cell>
          <cell r="T311" t="str">
            <v>037211088</v>
          </cell>
          <cell r="V311" t="str">
            <v>31</v>
          </cell>
          <cell r="W311" t="str">
            <v>3.1 ตติยภูมิ</v>
          </cell>
          <cell r="AH311" t="str">
            <v>10665</v>
          </cell>
        </row>
        <row r="312">
          <cell r="A312" t="str">
            <v>001067300</v>
          </cell>
          <cell r="B312" t="str">
            <v>โรงพยาบาลอุตรดิตถ์</v>
          </cell>
          <cell r="C312" t="str">
            <v>21002</v>
          </cell>
          <cell r="D312" t="str">
            <v>กระทรวงสาธารณสุข สำนักงานปลัดกระทรวงสาธารณสุข</v>
          </cell>
          <cell r="E312" t="str">
            <v>05</v>
          </cell>
          <cell r="F312" t="str">
            <v>โรงพยาบาลศูนย์</v>
          </cell>
          <cell r="G312" t="str">
            <v>610</v>
          </cell>
          <cell r="H312" t="str">
            <v>53</v>
          </cell>
          <cell r="I312" t="str">
            <v>จ.อุตรดิตถ์</v>
          </cell>
          <cell r="J312" t="str">
            <v>01</v>
          </cell>
          <cell r="K312" t="str">
            <v xml:space="preserve"> อ.เมืองอุตรดิตถ์</v>
          </cell>
          <cell r="L312" t="str">
            <v>01</v>
          </cell>
          <cell r="M312" t="str">
            <v xml:space="preserve"> 'ต.ท่าอิฐ'</v>
          </cell>
          <cell r="N312" t="str">
            <v>00</v>
          </cell>
          <cell r="O312" t="str">
            <v xml:space="preserve"> หมู่ 0</v>
          </cell>
          <cell r="P312" t="str">
            <v>01</v>
          </cell>
          <cell r="Q312" t="str">
            <v>เปิดดำเนินการ</v>
          </cell>
          <cell r="R312" t="str">
            <v xml:space="preserve">38  ถ.เจษฏาบดินทร์ </v>
          </cell>
          <cell r="S312" t="str">
            <v>53000</v>
          </cell>
          <cell r="T312" t="str">
            <v>055411064  055-830782</v>
          </cell>
          <cell r="U312" t="str">
            <v>055411848</v>
          </cell>
          <cell r="V312" t="str">
            <v>31</v>
          </cell>
          <cell r="W312" t="str">
            <v>3.1 ตติยภูมิ</v>
          </cell>
          <cell r="Z312" t="str">
            <v>06</v>
          </cell>
          <cell r="AA312" t="str">
            <v>แก้ไข/เปลี่ยนแปลงจำนวนเตียง</v>
          </cell>
          <cell r="AB312" t="str">
            <v>แก้ไขจำนวนเตียง561 เป็น 610เตียง ตามหนังสือแจ้งที่ อต.0032.101.6/9566 ลงวันที่ 19 พย.56</v>
          </cell>
          <cell r="AH312" t="str">
            <v>10673</v>
          </cell>
        </row>
        <row r="313">
          <cell r="A313" t="str">
            <v>001067900</v>
          </cell>
          <cell r="B313" t="str">
            <v>โรงพยาบาลนครปฐม</v>
          </cell>
          <cell r="C313" t="str">
            <v>21002</v>
          </cell>
          <cell r="D313" t="str">
            <v>กระทรวงสาธารณสุข สำนักงานปลัดกระทรวงสาธารณสุข</v>
          </cell>
          <cell r="E313" t="str">
            <v>05</v>
          </cell>
          <cell r="F313" t="str">
            <v>โรงพยาบาลศูนย์</v>
          </cell>
          <cell r="G313" t="str">
            <v>560</v>
          </cell>
          <cell r="H313" t="str">
            <v>73</v>
          </cell>
          <cell r="I313" t="str">
            <v>จ.นครปฐม</v>
          </cell>
          <cell r="J313" t="str">
            <v>01</v>
          </cell>
          <cell r="K313" t="str">
            <v xml:space="preserve"> อ.เมืองนครปฐม</v>
          </cell>
          <cell r="L313" t="str">
            <v>01</v>
          </cell>
          <cell r="M313" t="str">
            <v xml:space="preserve"> 'ต.พระปฐมเจดีย์'</v>
          </cell>
          <cell r="N313" t="str">
            <v>00</v>
          </cell>
          <cell r="O313" t="str">
            <v xml:space="preserve"> หมู่ 0</v>
          </cell>
          <cell r="P313" t="str">
            <v>01</v>
          </cell>
          <cell r="Q313" t="str">
            <v>เปิดดำเนินการ</v>
          </cell>
          <cell r="R313" t="str">
            <v xml:space="preserve">196 ถ.เทศ7 </v>
          </cell>
          <cell r="S313" t="str">
            <v>73000</v>
          </cell>
          <cell r="T313" t="str">
            <v>034-251552</v>
          </cell>
          <cell r="V313" t="str">
            <v>31</v>
          </cell>
          <cell r="W313" t="str">
            <v>3.1 ตติยภูมิ</v>
          </cell>
          <cell r="AH313" t="str">
            <v>10679</v>
          </cell>
        </row>
        <row r="314">
          <cell r="A314" t="str">
            <v>001066300</v>
          </cell>
          <cell r="B314" t="str">
            <v>โรงพยาบาลระยอง</v>
          </cell>
          <cell r="C314" t="str">
            <v>21002</v>
          </cell>
          <cell r="D314" t="str">
            <v>กระทรวงสาธารณสุข สำนักงานปลัดกระทรวงสาธารณสุข</v>
          </cell>
          <cell r="E314" t="str">
            <v>05</v>
          </cell>
          <cell r="F314" t="str">
            <v>โรงพยาบาลศูนย์</v>
          </cell>
          <cell r="G314" t="str">
            <v>555</v>
          </cell>
          <cell r="H314" t="str">
            <v>21</v>
          </cell>
          <cell r="I314" t="str">
            <v>จ.ระยอง</v>
          </cell>
          <cell r="J314" t="str">
            <v>01</v>
          </cell>
          <cell r="K314" t="str">
            <v xml:space="preserve"> อ.เมืองระยอง</v>
          </cell>
          <cell r="L314" t="str">
            <v>01</v>
          </cell>
          <cell r="M314" t="str">
            <v xml:space="preserve"> 'ต.ท่าประดู่'</v>
          </cell>
          <cell r="N314" t="str">
            <v>00</v>
          </cell>
          <cell r="O314" t="str">
            <v xml:space="preserve"> หมู่ 0</v>
          </cell>
          <cell r="P314" t="str">
            <v>01</v>
          </cell>
          <cell r="Q314" t="str">
            <v>เปิดดำเนินการ</v>
          </cell>
          <cell r="R314" t="str">
            <v xml:space="preserve">138 ถ.สุขุมวิท </v>
          </cell>
          <cell r="S314" t="str">
            <v>21000</v>
          </cell>
          <cell r="T314" t="str">
            <v>038611104</v>
          </cell>
          <cell r="V314" t="str">
            <v>31</v>
          </cell>
          <cell r="W314" t="str">
            <v>3.1 ตติยภูมิ</v>
          </cell>
          <cell r="AH314" t="str">
            <v>10663</v>
          </cell>
        </row>
        <row r="315">
          <cell r="A315" t="str">
            <v>001066400</v>
          </cell>
          <cell r="B315" t="str">
            <v>โรงพยาบาลพระปกเกล้า</v>
          </cell>
          <cell r="C315" t="str">
            <v>21002</v>
          </cell>
          <cell r="D315" t="str">
            <v>กระทรวงสาธารณสุข สำนักงานปลัดกระทรวงสาธารณสุข</v>
          </cell>
          <cell r="E315" t="str">
            <v>05</v>
          </cell>
          <cell r="F315" t="str">
            <v>โรงพยาบาลศูนย์</v>
          </cell>
          <cell r="G315" t="str">
            <v>755</v>
          </cell>
          <cell r="H315" t="str">
            <v>22</v>
          </cell>
          <cell r="I315" t="str">
            <v>จ.จันทบุรี</v>
          </cell>
          <cell r="J315" t="str">
            <v>01</v>
          </cell>
          <cell r="K315" t="str">
            <v xml:space="preserve"> อ.เมืองจันทบุรี</v>
          </cell>
          <cell r="L315" t="str">
            <v>02</v>
          </cell>
          <cell r="M315" t="str">
            <v xml:space="preserve"> 'ต.วัดใหม่'</v>
          </cell>
          <cell r="N315" t="str">
            <v>00</v>
          </cell>
          <cell r="O315" t="str">
            <v xml:space="preserve"> หมู่ 0</v>
          </cell>
          <cell r="P315" t="str">
            <v>01</v>
          </cell>
          <cell r="Q315" t="str">
            <v>เปิดดำเนินการ</v>
          </cell>
          <cell r="R315" t="str">
            <v>38 ถ.เลียบเนิน</v>
          </cell>
          <cell r="S315" t="str">
            <v>22000</v>
          </cell>
          <cell r="T315" t="str">
            <v>039324975-84</v>
          </cell>
          <cell r="V315" t="str">
            <v>31</v>
          </cell>
          <cell r="W315" t="str">
            <v>3.1 ตติยภูมิ</v>
          </cell>
          <cell r="AH315" t="str">
            <v>10664</v>
          </cell>
        </row>
        <row r="316">
          <cell r="A316" t="str">
            <v>001066800</v>
          </cell>
          <cell r="B316" t="str">
            <v>โรงพยาบาลสุรินทร์</v>
          </cell>
          <cell r="C316" t="str">
            <v>21002</v>
          </cell>
          <cell r="D316" t="str">
            <v>กระทรวงสาธารณสุข สำนักงานปลัดกระทรวงสาธารณสุข</v>
          </cell>
          <cell r="E316" t="str">
            <v>05</v>
          </cell>
          <cell r="F316" t="str">
            <v>โรงพยาบาลศูนย์</v>
          </cell>
          <cell r="G316" t="str">
            <v>789</v>
          </cell>
          <cell r="H316" t="str">
            <v>32</v>
          </cell>
          <cell r="I316" t="str">
            <v>จ.สุรินทร์</v>
          </cell>
          <cell r="J316" t="str">
            <v>01</v>
          </cell>
          <cell r="K316" t="str">
            <v xml:space="preserve"> อ.เมืองสุรินทร์</v>
          </cell>
          <cell r="L316" t="str">
            <v>01</v>
          </cell>
          <cell r="M316" t="str">
            <v xml:space="preserve"> 'ต.ในเมือง'</v>
          </cell>
          <cell r="N316" t="str">
            <v>00</v>
          </cell>
          <cell r="O316" t="str">
            <v xml:space="preserve"> หมู่ 0</v>
          </cell>
          <cell r="P316" t="str">
            <v>01</v>
          </cell>
          <cell r="Q316" t="str">
            <v>เปิดดำเนินการ</v>
          </cell>
          <cell r="R316" t="str">
            <v xml:space="preserve">68 ถ.หลักเมือง </v>
          </cell>
          <cell r="S316" t="str">
            <v>3200</v>
          </cell>
          <cell r="T316" t="str">
            <v>044-511757</v>
          </cell>
          <cell r="V316" t="str">
            <v>31</v>
          </cell>
          <cell r="W316" t="str">
            <v>3.1 ตติยภูมิ</v>
          </cell>
          <cell r="Z316" t="str">
            <v>06</v>
          </cell>
          <cell r="AA316" t="str">
            <v>แก้ไข/เปลี่ยนแปลงจำนวนเตียง</v>
          </cell>
          <cell r="AB316" t="str">
            <v>เพิ่มจำนวนเตียงจาก 697 เป็น 789 ตามหนังสือรพ.สุรินทร์ ที่ สร.0027.102/14572 ลง วันที่ 25 กย.56</v>
          </cell>
          <cell r="AH316" t="str">
            <v>10668</v>
          </cell>
        </row>
        <row r="317">
          <cell r="A317" t="str">
            <v>001066900</v>
          </cell>
          <cell r="B317" t="str">
            <v>โรงพยาบาลสรรพสิทธิประสงค์</v>
          </cell>
          <cell r="C317" t="str">
            <v>21002</v>
          </cell>
          <cell r="D317" t="str">
            <v>กระทรวงสาธารณสุข สำนักงานปลัดกระทรวงสาธารณสุข</v>
          </cell>
          <cell r="E317" t="str">
            <v>05</v>
          </cell>
          <cell r="F317" t="str">
            <v>โรงพยาบาลศูนย์</v>
          </cell>
          <cell r="G317" t="str">
            <v>1000</v>
          </cell>
          <cell r="H317" t="str">
            <v>34</v>
          </cell>
          <cell r="I317" t="str">
            <v>จ.อุบลราชธานี</v>
          </cell>
          <cell r="J317" t="str">
            <v>01</v>
          </cell>
          <cell r="K317" t="str">
            <v xml:space="preserve"> อ.เมืองอุบลราชธานี</v>
          </cell>
          <cell r="L317" t="str">
            <v>01</v>
          </cell>
          <cell r="M317" t="str">
            <v xml:space="preserve"> 'ต.ในเมือง'</v>
          </cell>
          <cell r="N317" t="str">
            <v>10</v>
          </cell>
          <cell r="O317" t="str">
            <v xml:space="preserve"> หมู่ 10</v>
          </cell>
          <cell r="P317" t="str">
            <v>01</v>
          </cell>
          <cell r="Q317" t="str">
            <v>เปิดดำเนินการ</v>
          </cell>
          <cell r="R317" t="str">
            <v xml:space="preserve">122 ถ.สรรพสิทธิ์ </v>
          </cell>
          <cell r="S317" t="str">
            <v>34000</v>
          </cell>
          <cell r="T317" t="str">
            <v>043336789</v>
          </cell>
          <cell r="V317" t="str">
            <v>31</v>
          </cell>
          <cell r="W317" t="str">
            <v>3.1 ตติยภูมิ</v>
          </cell>
          <cell r="AH317" t="str">
            <v>10669</v>
          </cell>
        </row>
        <row r="318">
          <cell r="A318" t="str">
            <v>001067700</v>
          </cell>
          <cell r="B318" t="str">
            <v>โรงพยาบาลราชบุรี</v>
          </cell>
          <cell r="C318" t="str">
            <v>21002</v>
          </cell>
          <cell r="D318" t="str">
            <v>กระทรวงสาธารณสุข สำนักงานปลัดกระทรวงสาธารณสุข</v>
          </cell>
          <cell r="E318" t="str">
            <v>05</v>
          </cell>
          <cell r="F318" t="str">
            <v>โรงพยาบาลศูนย์</v>
          </cell>
          <cell r="G318" t="str">
            <v>855</v>
          </cell>
          <cell r="H318" t="str">
            <v>70</v>
          </cell>
          <cell r="I318" t="str">
            <v>จ.ราชบุรี</v>
          </cell>
          <cell r="J318" t="str">
            <v>01</v>
          </cell>
          <cell r="K318" t="str">
            <v xml:space="preserve"> อ.เมืองราชบุรี</v>
          </cell>
          <cell r="L318" t="str">
            <v>01</v>
          </cell>
          <cell r="M318" t="str">
            <v xml:space="preserve"> 'ต.หน้าเมือง'</v>
          </cell>
          <cell r="N318" t="str">
            <v>01</v>
          </cell>
          <cell r="O318" t="str">
            <v xml:space="preserve"> หมู่ 1</v>
          </cell>
          <cell r="P318" t="str">
            <v>01</v>
          </cell>
          <cell r="Q318" t="str">
            <v>เปิดดำเนินการ</v>
          </cell>
          <cell r="R318" t="str">
            <v>85 ถ.สมบูรณ์กุล</v>
          </cell>
          <cell r="S318" t="str">
            <v>70000</v>
          </cell>
          <cell r="T318" t="str">
            <v>0-3271-9600-50</v>
          </cell>
          <cell r="V318" t="str">
            <v>31</v>
          </cell>
          <cell r="W318" t="str">
            <v>3.1 ตติยภูมิ</v>
          </cell>
          <cell r="AH318" t="str">
            <v>10677</v>
          </cell>
        </row>
        <row r="319">
          <cell r="A319" t="str">
            <v>001068100</v>
          </cell>
          <cell r="B319" t="str">
            <v>โรงพยาบาลสุราษฎร์ธานี</v>
          </cell>
          <cell r="C319" t="str">
            <v>21002</v>
          </cell>
          <cell r="D319" t="str">
            <v>กระทรวงสาธารณสุข สำนักงานปลัดกระทรวงสาธารณสุข</v>
          </cell>
          <cell r="E319" t="str">
            <v>05</v>
          </cell>
          <cell r="F319" t="str">
            <v>โรงพยาบาลศูนย์</v>
          </cell>
          <cell r="G319" t="str">
            <v>660</v>
          </cell>
          <cell r="H319" t="str">
            <v>84</v>
          </cell>
          <cell r="I319" t="str">
            <v>จ.สุราษฎร์ธานี</v>
          </cell>
          <cell r="J319" t="str">
            <v>01</v>
          </cell>
          <cell r="K319" t="str">
            <v xml:space="preserve"> อ.เมืองสุราษฎร์ธานี</v>
          </cell>
          <cell r="L319" t="str">
            <v>02</v>
          </cell>
          <cell r="M319" t="str">
            <v xml:space="preserve"> 'ต.มะขามเตี้ย'</v>
          </cell>
          <cell r="N319" t="str">
            <v>02</v>
          </cell>
          <cell r="O319" t="str">
            <v xml:space="preserve"> หมู่ 2</v>
          </cell>
          <cell r="P319" t="str">
            <v>01</v>
          </cell>
          <cell r="Q319" t="str">
            <v>เปิดดำเนินการ</v>
          </cell>
          <cell r="R319" t="str">
            <v xml:space="preserve">56 </v>
          </cell>
          <cell r="S319" t="str">
            <v>84000</v>
          </cell>
          <cell r="T319" t="str">
            <v>077272231</v>
          </cell>
          <cell r="U319" t="str">
            <v>077283257</v>
          </cell>
          <cell r="V319" t="str">
            <v>31</v>
          </cell>
          <cell r="W319" t="str">
            <v>3.1 ตติยภูมิ</v>
          </cell>
          <cell r="X319" t="str">
            <v>S</v>
          </cell>
          <cell r="Y319" t="str">
            <v xml:space="preserve">บริการ  </v>
          </cell>
          <cell r="AH319" t="str">
            <v>10681</v>
          </cell>
        </row>
        <row r="320">
          <cell r="A320" t="str">
            <v>001069900</v>
          </cell>
          <cell r="B320" t="str">
            <v>โรงพยาบาลสมเด็จพระยุพราชสระแก้ว</v>
          </cell>
          <cell r="C320" t="str">
            <v>21002</v>
          </cell>
          <cell r="D320" t="str">
            <v>กระทรวงสาธารณสุข สำนักงานปลัดกระทรวงสาธารณสุข</v>
          </cell>
          <cell r="E320" t="str">
            <v>06</v>
          </cell>
          <cell r="F320" t="str">
            <v>โรงพยาบาลทั่วไป</v>
          </cell>
          <cell r="G320" t="str">
            <v>324</v>
          </cell>
          <cell r="H320" t="str">
            <v>27</v>
          </cell>
          <cell r="I320" t="str">
            <v>จ.สระแก้ว</v>
          </cell>
          <cell r="J320" t="str">
            <v>01</v>
          </cell>
          <cell r="K320" t="str">
            <v xml:space="preserve"> อ.เมืองสระแก้ว</v>
          </cell>
          <cell r="L320" t="str">
            <v>01</v>
          </cell>
          <cell r="M320" t="str">
            <v xml:space="preserve"> 'ต.สระแก้ว'</v>
          </cell>
          <cell r="N320" t="str">
            <v>02</v>
          </cell>
          <cell r="O320" t="str">
            <v xml:space="preserve"> หมู่ 2</v>
          </cell>
          <cell r="P320" t="str">
            <v>01</v>
          </cell>
          <cell r="Q320" t="str">
            <v>เปิดดำเนินการ</v>
          </cell>
          <cell r="R320" t="str">
            <v xml:space="preserve">725 ม.2 ถ.สุวรรณศร </v>
          </cell>
          <cell r="S320" t="str">
            <v>27000</v>
          </cell>
          <cell r="T320" t="str">
            <v>037241011</v>
          </cell>
          <cell r="V320" t="str">
            <v>23</v>
          </cell>
          <cell r="W320" t="str">
            <v>2.3 ทุติยภูมิระดับสูง</v>
          </cell>
          <cell r="Z320" t="str">
            <v>06</v>
          </cell>
          <cell r="AA320" t="str">
            <v>แก้ไข/เปลี่ยนแปลงจำนวนเตียง</v>
          </cell>
          <cell r="AB320" t="str">
            <v>ปรับจำนวนเตียง  ตามหนังสือ สำนักบริหารกลาง ที่สธ.0228.04.3/5568 วันที่  10 ตค.55 และตามมติ อกพ.สป.</v>
          </cell>
          <cell r="AH320" t="str">
            <v>10699</v>
          </cell>
        </row>
        <row r="321">
          <cell r="A321" t="str">
            <v>001069600</v>
          </cell>
          <cell r="B321" t="str">
            <v>โรงพยาบาลตราด</v>
          </cell>
          <cell r="C321" t="str">
            <v>21002</v>
          </cell>
          <cell r="D321" t="str">
            <v>กระทรวงสาธารณสุข สำนักงานปลัดกระทรวงสาธารณสุข</v>
          </cell>
          <cell r="E321" t="str">
            <v>06</v>
          </cell>
          <cell r="F321" t="str">
            <v>โรงพยาบาลทั่วไป</v>
          </cell>
          <cell r="G321" t="str">
            <v>314</v>
          </cell>
          <cell r="H321" t="str">
            <v>23</v>
          </cell>
          <cell r="I321" t="str">
            <v>จ.ตราด</v>
          </cell>
          <cell r="J321" t="str">
            <v>01</v>
          </cell>
          <cell r="K321" t="str">
            <v xml:space="preserve"> อ.เมืองตราด</v>
          </cell>
          <cell r="L321" t="str">
            <v>07</v>
          </cell>
          <cell r="M321" t="str">
            <v xml:space="preserve"> 'ต.วังกระแจะ'</v>
          </cell>
          <cell r="N321" t="str">
            <v>00</v>
          </cell>
          <cell r="O321" t="str">
            <v xml:space="preserve"> หมู่ 0</v>
          </cell>
          <cell r="P321" t="str">
            <v>01</v>
          </cell>
          <cell r="Q321" t="str">
            <v>เปิดดำเนินการ</v>
          </cell>
          <cell r="R321" t="str">
            <v xml:space="preserve">108 ถ.สุขุมวิท </v>
          </cell>
          <cell r="S321" t="str">
            <v>23000</v>
          </cell>
          <cell r="T321" t="str">
            <v>039511040-1</v>
          </cell>
          <cell r="V321" t="str">
            <v>23</v>
          </cell>
          <cell r="W321" t="str">
            <v>2.3 ทุติยภูมิระดับสูง</v>
          </cell>
          <cell r="Z321" t="str">
            <v>04</v>
          </cell>
          <cell r="AA321" t="str">
            <v>แก้ไข/เปลี่ยนแปลงที่ตั้ง</v>
          </cell>
          <cell r="AB321" t="str">
            <v>จาก 340 เป็น 314 (กรอบ 312)</v>
          </cell>
          <cell r="AH321" t="str">
            <v>10696</v>
          </cell>
        </row>
        <row r="322">
          <cell r="A322" t="str">
            <v>001069800</v>
          </cell>
          <cell r="B322" t="str">
            <v>โรงพยาบาลนครนายก</v>
          </cell>
          <cell r="C322" t="str">
            <v>21002</v>
          </cell>
          <cell r="D322" t="str">
            <v>กระทรวงสาธารณสุข สำนักงานปลัดกระทรวงสาธารณสุข</v>
          </cell>
          <cell r="E322" t="str">
            <v>06</v>
          </cell>
          <cell r="F322" t="str">
            <v>โรงพยาบาลทั่วไป</v>
          </cell>
          <cell r="G322" t="str">
            <v>314</v>
          </cell>
          <cell r="H322" t="str">
            <v>26</v>
          </cell>
          <cell r="I322" t="str">
            <v>จ.นครนายก</v>
          </cell>
          <cell r="J322" t="str">
            <v>01</v>
          </cell>
          <cell r="K322" t="str">
            <v xml:space="preserve"> อ.เมืองนครนายก</v>
          </cell>
          <cell r="L322" t="str">
            <v>01</v>
          </cell>
          <cell r="M322" t="str">
            <v xml:space="preserve"> 'ต.นครนายก'</v>
          </cell>
          <cell r="N322" t="str">
            <v>06</v>
          </cell>
          <cell r="O322" t="str">
            <v xml:space="preserve"> หมู่ 6</v>
          </cell>
          <cell r="P322" t="str">
            <v>01</v>
          </cell>
          <cell r="Q322" t="str">
            <v>เปิดดำเนินการ</v>
          </cell>
          <cell r="R322" t="str">
            <v xml:space="preserve">100 ถ.สุวรรณศร </v>
          </cell>
          <cell r="S322" t="str">
            <v>26000</v>
          </cell>
          <cell r="T322" t="str">
            <v>037311150-2*114</v>
          </cell>
          <cell r="V322" t="str">
            <v>23</v>
          </cell>
          <cell r="W322" t="str">
            <v>2.3 ทุติยภูมิระดับสูง</v>
          </cell>
          <cell r="AH322" t="str">
            <v>10698</v>
          </cell>
        </row>
        <row r="323">
          <cell r="A323" t="str">
            <v>001070000</v>
          </cell>
          <cell r="B323" t="str">
            <v>โรงพยาบาลศรีสะเกษ</v>
          </cell>
          <cell r="C323" t="str">
            <v>21002</v>
          </cell>
          <cell r="D323" t="str">
            <v>กระทรวงสาธารณสุข สำนักงานปลัดกระทรวงสาธารณสุข</v>
          </cell>
          <cell r="E323" t="str">
            <v>06</v>
          </cell>
          <cell r="F323" t="str">
            <v>โรงพยาบาลทั่วไป</v>
          </cell>
          <cell r="G323" t="str">
            <v>506</v>
          </cell>
          <cell r="H323" t="str">
            <v>33</v>
          </cell>
          <cell r="I323" t="str">
            <v>จ.ศรีสะเกษ</v>
          </cell>
          <cell r="J323" t="str">
            <v>01</v>
          </cell>
          <cell r="K323" t="str">
            <v xml:space="preserve"> อ.เมืองศรีสะเกษ</v>
          </cell>
          <cell r="L323" t="str">
            <v>02</v>
          </cell>
          <cell r="M323" t="str">
            <v xml:space="preserve"> 'ต.เมืองใต้'</v>
          </cell>
          <cell r="N323" t="str">
            <v>00</v>
          </cell>
          <cell r="O323" t="str">
            <v xml:space="preserve"> หมู่ 0</v>
          </cell>
          <cell r="P323" t="str">
            <v>01</v>
          </cell>
          <cell r="Q323" t="str">
            <v>เปิดดำเนินการ</v>
          </cell>
          <cell r="R323" t="str">
            <v xml:space="preserve">859 ถนนกสิกรรม </v>
          </cell>
          <cell r="S323" t="str">
            <v>33000</v>
          </cell>
          <cell r="T323" t="str">
            <v>045611503</v>
          </cell>
          <cell r="U323" t="str">
            <v>045611502</v>
          </cell>
          <cell r="V323" t="str">
            <v>23</v>
          </cell>
          <cell r="W323" t="str">
            <v>2.3 ทุติยภูมิระดับสูง</v>
          </cell>
          <cell r="X323" t="str">
            <v>S</v>
          </cell>
          <cell r="Y323" t="str">
            <v xml:space="preserve">บริการ  </v>
          </cell>
          <cell r="AH323" t="str">
            <v>10700</v>
          </cell>
        </row>
        <row r="324">
          <cell r="A324" t="str">
            <v>001068200</v>
          </cell>
          <cell r="B324" t="str">
            <v>โรงพยาบาลหาดใหญ่</v>
          </cell>
          <cell r="C324" t="str">
            <v>21002</v>
          </cell>
          <cell r="D324" t="str">
            <v>กระทรวงสาธารณสุข สำนักงานปลัดกระทรวงสาธารณสุข</v>
          </cell>
          <cell r="E324" t="str">
            <v>05</v>
          </cell>
          <cell r="F324" t="str">
            <v>โรงพยาบาลศูนย์</v>
          </cell>
          <cell r="G324" t="str">
            <v>591</v>
          </cell>
          <cell r="H324" t="str">
            <v>90</v>
          </cell>
          <cell r="I324" t="str">
            <v>จ.สงขลา</v>
          </cell>
          <cell r="J324" t="str">
            <v>11</v>
          </cell>
          <cell r="K324" t="str">
            <v xml:space="preserve"> อ.หาดใหญ่</v>
          </cell>
          <cell r="L324" t="str">
            <v>01</v>
          </cell>
          <cell r="M324" t="str">
            <v xml:space="preserve"> 'ต.หาดใหญ่'</v>
          </cell>
          <cell r="N324" t="str">
            <v>00</v>
          </cell>
          <cell r="O324" t="str">
            <v xml:space="preserve"> หมู่ 0</v>
          </cell>
          <cell r="P324" t="str">
            <v>01</v>
          </cell>
          <cell r="Q324" t="str">
            <v>เปิดดำเนินการ</v>
          </cell>
          <cell r="R324" t="str">
            <v xml:space="preserve">182 ถ.รักการ </v>
          </cell>
          <cell r="S324" t="str">
            <v>90110</v>
          </cell>
          <cell r="T324" t="str">
            <v>074237100</v>
          </cell>
          <cell r="U324" t="str">
            <v>074273218</v>
          </cell>
          <cell r="V324" t="str">
            <v>31</v>
          </cell>
          <cell r="W324" t="str">
            <v>3.1 ตติยภูมิ</v>
          </cell>
          <cell r="X324" t="str">
            <v>S</v>
          </cell>
          <cell r="Y324" t="str">
            <v xml:space="preserve">บริการ  </v>
          </cell>
          <cell r="AH324" t="str">
            <v>10682</v>
          </cell>
        </row>
        <row r="325">
          <cell r="A325" t="str">
            <v>001075900</v>
          </cell>
          <cell r="B325" t="str">
            <v>โรงพยาบาลไทรน้อย</v>
          </cell>
          <cell r="C325" t="str">
            <v>21002</v>
          </cell>
          <cell r="D325" t="str">
            <v>กระทรวงสาธารณสุข สำนักงานปลัดกระทรวงสาธารณสุข</v>
          </cell>
          <cell r="E325" t="str">
            <v>07</v>
          </cell>
          <cell r="F325" t="str">
            <v>โรงพยาบาลชุมชน</v>
          </cell>
          <cell r="G325" t="str">
            <v>30</v>
          </cell>
          <cell r="H325" t="str">
            <v>12</v>
          </cell>
          <cell r="I325" t="str">
            <v>จ.นนทบุรี</v>
          </cell>
          <cell r="J325" t="str">
            <v>05</v>
          </cell>
          <cell r="K325" t="str">
            <v xml:space="preserve"> อ.ไทรน้อย</v>
          </cell>
          <cell r="L325" t="str">
            <v>01</v>
          </cell>
          <cell r="M325" t="str">
            <v xml:space="preserve"> 'ต.ไทรน้อย'</v>
          </cell>
          <cell r="N325" t="str">
            <v>05</v>
          </cell>
          <cell r="O325" t="str">
            <v xml:space="preserve"> หมู่ 5</v>
          </cell>
          <cell r="P325" t="str">
            <v>01</v>
          </cell>
          <cell r="Q325" t="str">
            <v>เปิดดำเนินการ</v>
          </cell>
          <cell r="R325" t="str">
            <v>บางกรวย-ไทรน้อย</v>
          </cell>
          <cell r="S325" t="str">
            <v>11150</v>
          </cell>
          <cell r="T325" t="str">
            <v>025971131</v>
          </cell>
          <cell r="U325" t="str">
            <v>029238818</v>
          </cell>
          <cell r="V325" t="str">
            <v>21</v>
          </cell>
          <cell r="W325" t="str">
            <v>2.1 ทุติยภูมิระดับต้น</v>
          </cell>
          <cell r="X325" t="str">
            <v>S</v>
          </cell>
          <cell r="Y325" t="str">
            <v xml:space="preserve">บริการ  </v>
          </cell>
          <cell r="AH325" t="str">
            <v>10759</v>
          </cell>
        </row>
        <row r="326">
          <cell r="A326" t="str">
            <v>001069300</v>
          </cell>
          <cell r="B326" t="str">
            <v>โรงพยาบาลอินทร์บุรี</v>
          </cell>
          <cell r="C326" t="str">
            <v>21002</v>
          </cell>
          <cell r="D326" t="str">
            <v>กระทรวงสาธารณสุข สำนักงานปลัดกระทรวงสาธารณสุข</v>
          </cell>
          <cell r="E326" t="str">
            <v>06</v>
          </cell>
          <cell r="F326" t="str">
            <v>โรงพยาบาลทั่วไป</v>
          </cell>
          <cell r="G326" t="str">
            <v>254</v>
          </cell>
          <cell r="H326" t="str">
            <v>17</v>
          </cell>
          <cell r="I326" t="str">
            <v>จ.สิงห์บุรี</v>
          </cell>
          <cell r="J326" t="str">
            <v>06</v>
          </cell>
          <cell r="K326" t="str">
            <v xml:space="preserve"> อ.อินทร์บุรี</v>
          </cell>
          <cell r="L326" t="str">
            <v>03</v>
          </cell>
          <cell r="M326" t="str">
            <v xml:space="preserve"> 'ต.ทับยา'</v>
          </cell>
          <cell r="N326" t="str">
            <v>01</v>
          </cell>
          <cell r="O326" t="str">
            <v xml:space="preserve"> หมู่ 1</v>
          </cell>
          <cell r="P326" t="str">
            <v>01</v>
          </cell>
          <cell r="Q326" t="str">
            <v>เปิดดำเนินการ</v>
          </cell>
          <cell r="R326" t="str">
            <v xml:space="preserve">37/7 </v>
          </cell>
          <cell r="S326" t="str">
            <v>17000</v>
          </cell>
          <cell r="T326" t="str">
            <v>056-412032</v>
          </cell>
          <cell r="V326" t="str">
            <v>23</v>
          </cell>
          <cell r="W326" t="str">
            <v>2.3 ทุติยภูมิระดับสูง</v>
          </cell>
          <cell r="AH326" t="str">
            <v>10693</v>
          </cell>
        </row>
        <row r="327">
          <cell r="A327" t="str">
            <v>001068400</v>
          </cell>
          <cell r="B327" t="str">
            <v>โรงพยาบาลยะลา</v>
          </cell>
          <cell r="C327" t="str">
            <v>21002</v>
          </cell>
          <cell r="D327" t="str">
            <v>กระทรวงสาธารณสุข สำนักงานปลัดกระทรวงสาธารณสุข</v>
          </cell>
          <cell r="E327" t="str">
            <v>05</v>
          </cell>
          <cell r="F327" t="str">
            <v>โรงพยาบาลศูนย์</v>
          </cell>
          <cell r="G327" t="str">
            <v>527</v>
          </cell>
          <cell r="H327" t="str">
            <v>95</v>
          </cell>
          <cell r="I327" t="str">
            <v>จ.ยะลา</v>
          </cell>
          <cell r="J327" t="str">
            <v>01</v>
          </cell>
          <cell r="K327" t="str">
            <v xml:space="preserve"> อ.เมืองยะลา</v>
          </cell>
          <cell r="L327" t="str">
            <v>01</v>
          </cell>
          <cell r="M327" t="str">
            <v xml:space="preserve"> 'ต.สะเตง'</v>
          </cell>
          <cell r="N327" t="str">
            <v>00</v>
          </cell>
          <cell r="O327" t="str">
            <v xml:space="preserve"> หมู่ 0</v>
          </cell>
          <cell r="P327" t="str">
            <v>01</v>
          </cell>
          <cell r="Q327" t="str">
            <v>เปิดดำเนินการ</v>
          </cell>
          <cell r="R327" t="str">
            <v xml:space="preserve">152 ถ.สิโรรส </v>
          </cell>
          <cell r="S327" t="str">
            <v>95000</v>
          </cell>
          <cell r="T327" t="str">
            <v>073244711</v>
          </cell>
          <cell r="U327" t="str">
            <v>073212764</v>
          </cell>
          <cell r="V327" t="str">
            <v>31</v>
          </cell>
          <cell r="W327" t="str">
            <v>3.1 ตติยภูมิ</v>
          </cell>
          <cell r="AH327" t="str">
            <v>10684</v>
          </cell>
        </row>
        <row r="328">
          <cell r="A328" t="str">
            <v>002383900</v>
          </cell>
          <cell r="B328" t="str">
            <v xml:space="preserve">โรงพยาบาลเทพรัตน์นครราชสีมา </v>
          </cell>
          <cell r="C328" t="str">
            <v>21002</v>
          </cell>
          <cell r="D328" t="str">
            <v>กระทรวงสาธารณสุข สำนักงานปลัดกระทรวงสาธารณสุข</v>
          </cell>
          <cell r="E328" t="str">
            <v>07</v>
          </cell>
          <cell r="F328" t="str">
            <v>โรงพยาบาลชุมชน</v>
          </cell>
          <cell r="G328" t="str">
            <v>60</v>
          </cell>
          <cell r="H328" t="str">
            <v>30</v>
          </cell>
          <cell r="I328" t="str">
            <v>จ.นครราชสีมา</v>
          </cell>
          <cell r="J328" t="str">
            <v>01</v>
          </cell>
          <cell r="K328" t="str">
            <v xml:space="preserve"> อ.เมืองนครราชสีมา</v>
          </cell>
          <cell r="L328" t="str">
            <v>17</v>
          </cell>
          <cell r="M328" t="str">
            <v xml:space="preserve"> 'ต.โคกกรวด'</v>
          </cell>
          <cell r="N328" t="str">
            <v>06</v>
          </cell>
          <cell r="O328" t="str">
            <v xml:space="preserve"> หมู่ 6</v>
          </cell>
          <cell r="P328" t="str">
            <v>01</v>
          </cell>
          <cell r="Q328" t="str">
            <v>เปิดดำเนินการ</v>
          </cell>
          <cell r="R328" t="str">
            <v xml:space="preserve">345/5 </v>
          </cell>
          <cell r="S328" t="str">
            <v>30280</v>
          </cell>
          <cell r="V328" t="str">
            <v>23</v>
          </cell>
          <cell r="W328" t="str">
            <v>2.3 ทุติยภูมิระดับสูง</v>
          </cell>
          <cell r="X328" t="str">
            <v>S</v>
          </cell>
          <cell r="Y328" t="str">
            <v xml:space="preserve">บริการ  </v>
          </cell>
          <cell r="Z328" t="str">
            <v>02</v>
          </cell>
          <cell r="AA328" t="str">
            <v>แก้ไขชื่อ</v>
          </cell>
          <cell r="AB328" t="str">
            <v>เปลี่ยนชื่อ รพ.นครราชสีมา เป็น รพ.เทพรัตน์นครราชสีมา</v>
          </cell>
          <cell r="AH328" t="str">
            <v>23839</v>
          </cell>
        </row>
        <row r="329">
          <cell r="A329" t="str">
            <v>001068300</v>
          </cell>
          <cell r="B329" t="str">
            <v>โรงพยาบาลตรัง</v>
          </cell>
          <cell r="C329" t="str">
            <v>21002</v>
          </cell>
          <cell r="D329" t="str">
            <v>กระทรวงสาธารณสุข สำนักงานปลัดกระทรวงสาธารณสุข</v>
          </cell>
          <cell r="E329" t="str">
            <v>05</v>
          </cell>
          <cell r="F329" t="str">
            <v>โรงพยาบาลศูนย์</v>
          </cell>
          <cell r="G329" t="str">
            <v>535</v>
          </cell>
          <cell r="H329" t="str">
            <v>92</v>
          </cell>
          <cell r="I329" t="str">
            <v>จ.ตรัง</v>
          </cell>
          <cell r="J329" t="str">
            <v>01</v>
          </cell>
          <cell r="K329" t="str">
            <v xml:space="preserve"> อ.เมืองตรัง</v>
          </cell>
          <cell r="L329" t="str">
            <v>01</v>
          </cell>
          <cell r="M329" t="str">
            <v xml:space="preserve"> 'ต.ทับเที่ยง'</v>
          </cell>
          <cell r="N329" t="str">
            <v>00</v>
          </cell>
          <cell r="O329" t="str">
            <v xml:space="preserve"> หมู่ 0</v>
          </cell>
          <cell r="P329" t="str">
            <v>01</v>
          </cell>
          <cell r="Q329" t="str">
            <v>เปิดดำเนินการ</v>
          </cell>
          <cell r="R329" t="str">
            <v xml:space="preserve">69 </v>
          </cell>
          <cell r="S329" t="str">
            <v>92000</v>
          </cell>
          <cell r="T329" t="str">
            <v>075218018</v>
          </cell>
          <cell r="V329" t="str">
            <v>31</v>
          </cell>
          <cell r="W329" t="str">
            <v>3.1 ตติยภูมิ</v>
          </cell>
          <cell r="X329" t="str">
            <v>S</v>
          </cell>
          <cell r="Y329" t="str">
            <v xml:space="preserve">บริการ  </v>
          </cell>
          <cell r="Z329" t="str">
            <v>06</v>
          </cell>
          <cell r="AA329" t="str">
            <v>แก้ไข/เปลี่ยนแปลงจำนวนเตียง</v>
          </cell>
          <cell r="AH329" t="str">
            <v>10683</v>
          </cell>
        </row>
        <row r="330">
          <cell r="A330" t="str">
            <v>001075500</v>
          </cell>
          <cell r="B330" t="str">
            <v>โรงพยาบาลพระสมุทรเจดีย์</v>
          </cell>
          <cell r="C330" t="str">
            <v>21002</v>
          </cell>
          <cell r="D330" t="str">
            <v>กระทรวงสาธารณสุข สำนักงานปลัดกระทรวงสาธารณสุข</v>
          </cell>
          <cell r="E330" t="str">
            <v>07</v>
          </cell>
          <cell r="F330" t="str">
            <v>โรงพยาบาลชุมชน</v>
          </cell>
          <cell r="G330" t="str">
            <v>30</v>
          </cell>
          <cell r="H330" t="str">
            <v>11</v>
          </cell>
          <cell r="I330" t="str">
            <v>จ.สมุทรปราการ</v>
          </cell>
          <cell r="J330" t="str">
            <v>05</v>
          </cell>
          <cell r="K330" t="str">
            <v xml:space="preserve"> อ.พระสมุทรเจดีย์</v>
          </cell>
          <cell r="L330" t="str">
            <v>01</v>
          </cell>
          <cell r="M330" t="str">
            <v xml:space="preserve"> 'ต.นาเกลือ'</v>
          </cell>
          <cell r="N330" t="str">
            <v>03</v>
          </cell>
          <cell r="O330" t="str">
            <v xml:space="preserve"> หมู่ 3</v>
          </cell>
          <cell r="P330" t="str">
            <v>01</v>
          </cell>
          <cell r="Q330" t="str">
            <v>เปิดดำเนินการ</v>
          </cell>
          <cell r="R330" t="str">
            <v xml:space="preserve">172 ม.3 ถ.สุขสวัสดิ์ </v>
          </cell>
          <cell r="S330" t="str">
            <v>10290</v>
          </cell>
          <cell r="T330" t="str">
            <v>024259766</v>
          </cell>
          <cell r="V330" t="str">
            <v>22</v>
          </cell>
          <cell r="W330" t="str">
            <v>2.2 ทุติยภูมิระดับกลาง</v>
          </cell>
          <cell r="AH330" t="str">
            <v>10755</v>
          </cell>
        </row>
        <row r="331">
          <cell r="A331" t="str">
            <v>002273400</v>
          </cell>
          <cell r="B331" t="str">
            <v>โรงพยาบาลเขาชะเมา เฉลิมพระเกียรติ 80 พรรษา</v>
          </cell>
          <cell r="C331" t="str">
            <v>21002</v>
          </cell>
          <cell r="D331" t="str">
            <v>กระทรวงสาธารณสุข สำนักงานปลัดกระทรวงสาธารณสุข</v>
          </cell>
          <cell r="E331" t="str">
            <v>07</v>
          </cell>
          <cell r="F331" t="str">
            <v>โรงพยาบาลชุมชน</v>
          </cell>
          <cell r="G331" t="str">
            <v>30</v>
          </cell>
          <cell r="H331" t="str">
            <v>21</v>
          </cell>
          <cell r="I331" t="str">
            <v>จ.ระยอง</v>
          </cell>
          <cell r="J331" t="str">
            <v>07</v>
          </cell>
          <cell r="K331" t="str">
            <v xml:space="preserve"> อ.เขาชะเมา</v>
          </cell>
          <cell r="L331" t="str">
            <v>02</v>
          </cell>
          <cell r="M331" t="str">
            <v xml:space="preserve"> 'ต.ห้วยทับมอญ'</v>
          </cell>
          <cell r="N331" t="str">
            <v>02</v>
          </cell>
          <cell r="O331" t="str">
            <v xml:space="preserve"> หมู่ 2</v>
          </cell>
          <cell r="P331" t="str">
            <v>01</v>
          </cell>
          <cell r="Q331" t="str">
            <v>เปิดดำเนินการ</v>
          </cell>
          <cell r="R331" t="str">
            <v xml:space="preserve">102/9 </v>
          </cell>
          <cell r="S331" t="str">
            <v>21110</v>
          </cell>
          <cell r="V331" t="str">
            <v>21</v>
          </cell>
          <cell r="W331" t="str">
            <v>2.1 ทุติยภูมิระดับต้น</v>
          </cell>
          <cell r="AH331" t="str">
            <v>22734</v>
          </cell>
        </row>
        <row r="332">
          <cell r="A332" t="str">
            <v>001107400</v>
          </cell>
          <cell r="B332" t="str">
            <v>โรงพยาบาลเมยวดี</v>
          </cell>
          <cell r="C332" t="str">
            <v>21002</v>
          </cell>
          <cell r="D332" t="str">
            <v>กระทรวงสาธารณสุข สำนักงานปลัดกระทรวงสาธารณสุข</v>
          </cell>
          <cell r="E332" t="str">
            <v>07</v>
          </cell>
          <cell r="F332" t="str">
            <v>โรงพยาบาลชุมชน</v>
          </cell>
          <cell r="G332" t="str">
            <v>30</v>
          </cell>
          <cell r="H332" t="str">
            <v>45</v>
          </cell>
          <cell r="I332" t="str">
            <v>จ.ร้อยเอ็ด</v>
          </cell>
          <cell r="J332" t="str">
            <v>15</v>
          </cell>
          <cell r="K332" t="str">
            <v xml:space="preserve"> อ.เมยวดี</v>
          </cell>
          <cell r="L332" t="str">
            <v>01</v>
          </cell>
          <cell r="M332" t="str">
            <v xml:space="preserve"> 'ต.เมยวดี'</v>
          </cell>
          <cell r="N332" t="str">
            <v>06</v>
          </cell>
          <cell r="O332" t="str">
            <v xml:space="preserve"> หมู่ 6</v>
          </cell>
          <cell r="P332" t="str">
            <v>01</v>
          </cell>
          <cell r="Q332" t="str">
            <v>เปิดดำเนินการ</v>
          </cell>
          <cell r="R332" t="str">
            <v xml:space="preserve">100 </v>
          </cell>
          <cell r="S332" t="str">
            <v>45250</v>
          </cell>
          <cell r="V332" t="str">
            <v>21</v>
          </cell>
          <cell r="W332" t="str">
            <v>2.1 ทุติยภูมิระดับต้น</v>
          </cell>
          <cell r="AH332" t="str">
            <v>11074</v>
          </cell>
        </row>
        <row r="333">
          <cell r="A333" t="str">
            <v>001102800</v>
          </cell>
          <cell r="B333" t="str">
            <v>โรงพยาบาลนายูง</v>
          </cell>
          <cell r="C333" t="str">
            <v>21002</v>
          </cell>
          <cell r="D333" t="str">
            <v>กระทรวงสาธารณสุข สำนักงานปลัดกระทรวงสาธารณสุข</v>
          </cell>
          <cell r="E333" t="str">
            <v>07</v>
          </cell>
          <cell r="F333" t="str">
            <v>โรงพยาบาลชุมชน</v>
          </cell>
          <cell r="G333" t="str">
            <v>30</v>
          </cell>
          <cell r="H333" t="str">
            <v>41</v>
          </cell>
          <cell r="I333" t="str">
            <v>จ.อุดรธานี</v>
          </cell>
          <cell r="J333" t="str">
            <v>22</v>
          </cell>
          <cell r="K333" t="str">
            <v xml:space="preserve"> อ.นายูง</v>
          </cell>
          <cell r="L333" t="str">
            <v>01</v>
          </cell>
          <cell r="M333" t="str">
            <v xml:space="preserve"> 'ต.นายูง'</v>
          </cell>
          <cell r="N333" t="str">
            <v>07</v>
          </cell>
          <cell r="O333" t="str">
            <v xml:space="preserve"> หมู่ 7</v>
          </cell>
          <cell r="P333" t="str">
            <v>01</v>
          </cell>
          <cell r="Q333" t="str">
            <v>เปิดดำเนินการ</v>
          </cell>
          <cell r="S333" t="str">
            <v>41380</v>
          </cell>
          <cell r="V333" t="str">
            <v>21</v>
          </cell>
          <cell r="W333" t="str">
            <v>2.1 ทุติยภูมิระดับต้น</v>
          </cell>
          <cell r="AH333" t="str">
            <v>11028</v>
          </cell>
        </row>
        <row r="334">
          <cell r="A334" t="str">
            <v>001413300</v>
          </cell>
          <cell r="B334" t="str">
            <v>โรงพยาบาลเอราวัณ</v>
          </cell>
          <cell r="C334" t="str">
            <v>21002</v>
          </cell>
          <cell r="D334" t="str">
            <v>กระทรวงสาธารณสุข สำนักงานปลัดกระทรวงสาธารณสุข</v>
          </cell>
          <cell r="E334" t="str">
            <v>07</v>
          </cell>
          <cell r="F334" t="str">
            <v>โรงพยาบาลชุมชน</v>
          </cell>
          <cell r="G334" t="str">
            <v>60</v>
          </cell>
          <cell r="H334" t="str">
            <v>42</v>
          </cell>
          <cell r="I334" t="str">
            <v>จ.เลย</v>
          </cell>
          <cell r="J334" t="str">
            <v>13</v>
          </cell>
          <cell r="K334" t="str">
            <v xml:space="preserve"> อ.เอราวัณ</v>
          </cell>
          <cell r="L334" t="str">
            <v>02</v>
          </cell>
          <cell r="M334" t="str">
            <v xml:space="preserve"> 'ต.ผาอินทร์แปลง'</v>
          </cell>
          <cell r="N334" t="str">
            <v>03</v>
          </cell>
          <cell r="O334" t="str">
            <v xml:space="preserve"> หมู่ 3</v>
          </cell>
          <cell r="P334" t="str">
            <v>01</v>
          </cell>
          <cell r="Q334" t="str">
            <v>เปิดดำเนินการ</v>
          </cell>
          <cell r="R334" t="str">
            <v xml:space="preserve">692  ถ.เลย-อุดร </v>
          </cell>
          <cell r="S334" t="str">
            <v>42220</v>
          </cell>
          <cell r="T334" t="str">
            <v>042853342</v>
          </cell>
          <cell r="U334" t="str">
            <v>042853345</v>
          </cell>
          <cell r="V334" t="str">
            <v>21</v>
          </cell>
          <cell r="W334" t="str">
            <v>2.1 ทุติยภูมิระดับต้น</v>
          </cell>
          <cell r="X334" t="str">
            <v>S</v>
          </cell>
          <cell r="Y334" t="str">
            <v xml:space="preserve">บริการ  </v>
          </cell>
          <cell r="AH334" t="str">
            <v>14133</v>
          </cell>
        </row>
        <row r="335">
          <cell r="A335" t="str">
            <v>001110700</v>
          </cell>
          <cell r="B335" t="str">
            <v>โรงพยาบาลนาทม</v>
          </cell>
          <cell r="C335" t="str">
            <v>21002</v>
          </cell>
          <cell r="D335" t="str">
            <v>กระทรวงสาธารณสุข สำนักงานปลัดกระทรวงสาธารณสุข</v>
          </cell>
          <cell r="E335" t="str">
            <v>07</v>
          </cell>
          <cell r="F335" t="str">
            <v>โรงพยาบาลชุมชน</v>
          </cell>
          <cell r="G335" t="str">
            <v>10</v>
          </cell>
          <cell r="H335" t="str">
            <v>48</v>
          </cell>
          <cell r="I335" t="str">
            <v>จ.นครพนม</v>
          </cell>
          <cell r="J335" t="str">
            <v>11</v>
          </cell>
          <cell r="K335" t="str">
            <v xml:space="preserve"> อ.นาทม</v>
          </cell>
          <cell r="L335" t="str">
            <v>03</v>
          </cell>
          <cell r="M335" t="str">
            <v xml:space="preserve"> 'ต.ดอนเตย'</v>
          </cell>
          <cell r="N335" t="str">
            <v>04</v>
          </cell>
          <cell r="O335" t="str">
            <v xml:space="preserve"> หมู่ 4</v>
          </cell>
          <cell r="P335" t="str">
            <v>01</v>
          </cell>
          <cell r="Q335" t="str">
            <v>เปิดดำเนินการ</v>
          </cell>
          <cell r="R335" t="str">
            <v xml:space="preserve">101 </v>
          </cell>
          <cell r="S335" t="str">
            <v>48140</v>
          </cell>
          <cell r="V335" t="str">
            <v>21</v>
          </cell>
          <cell r="W335" t="str">
            <v>2.1 ทุติยภูมิระดับต้น</v>
          </cell>
          <cell r="AH335" t="str">
            <v>11107</v>
          </cell>
        </row>
        <row r="336">
          <cell r="A336" t="str">
            <v>001110400</v>
          </cell>
          <cell r="B336" t="str">
            <v>โรงพยาบาลปลาปาก</v>
          </cell>
          <cell r="C336" t="str">
            <v>21002</v>
          </cell>
          <cell r="D336" t="str">
            <v>กระทรวงสาธารณสุข สำนักงานปลัดกระทรวงสาธารณสุข</v>
          </cell>
          <cell r="E336" t="str">
            <v>07</v>
          </cell>
          <cell r="F336" t="str">
            <v>โรงพยาบาลชุมชน</v>
          </cell>
          <cell r="G336" t="str">
            <v>30</v>
          </cell>
          <cell r="H336" t="str">
            <v>48</v>
          </cell>
          <cell r="I336" t="str">
            <v>จ.นครพนม</v>
          </cell>
          <cell r="J336" t="str">
            <v>02</v>
          </cell>
          <cell r="K336" t="str">
            <v xml:space="preserve"> อ.ปลาปาก</v>
          </cell>
          <cell r="L336" t="str">
            <v>01</v>
          </cell>
          <cell r="M336" t="str">
            <v xml:space="preserve"> 'ต.ปลาปาก'</v>
          </cell>
          <cell r="N336" t="str">
            <v>02</v>
          </cell>
          <cell r="O336" t="str">
            <v xml:space="preserve"> หมู่ 2</v>
          </cell>
          <cell r="P336" t="str">
            <v>01</v>
          </cell>
          <cell r="Q336" t="str">
            <v>เปิดดำเนินการ</v>
          </cell>
          <cell r="R336" t="str">
            <v xml:space="preserve">120 </v>
          </cell>
          <cell r="S336" t="str">
            <v>48120</v>
          </cell>
          <cell r="V336" t="str">
            <v>21</v>
          </cell>
          <cell r="W336" t="str">
            <v>2.1 ทุติยภูมิระดับต้น</v>
          </cell>
          <cell r="AH336" t="str">
            <v>11104</v>
          </cell>
        </row>
        <row r="337">
          <cell r="A337" t="str">
            <v>001094800</v>
          </cell>
          <cell r="B337" t="str">
            <v>โรงพยาบาลนาจะหลวย</v>
          </cell>
          <cell r="C337" t="str">
            <v>21002</v>
          </cell>
          <cell r="D337" t="str">
            <v>กระทรวงสาธารณสุข สำนักงานปลัดกระทรวงสาธารณสุข</v>
          </cell>
          <cell r="E337" t="str">
            <v>07</v>
          </cell>
          <cell r="F337" t="str">
            <v>โรงพยาบาลชุมชน</v>
          </cell>
          <cell r="G337" t="str">
            <v>30</v>
          </cell>
          <cell r="H337" t="str">
            <v>34</v>
          </cell>
          <cell r="I337" t="str">
            <v>จ.อุบลราชธานี</v>
          </cell>
          <cell r="J337" t="str">
            <v>08</v>
          </cell>
          <cell r="K337" t="str">
            <v xml:space="preserve"> อ.นาจะหลวย</v>
          </cell>
          <cell r="L337" t="str">
            <v>01</v>
          </cell>
          <cell r="M337" t="str">
            <v xml:space="preserve"> 'ต.นาจะหลวย'</v>
          </cell>
          <cell r="N337" t="str">
            <v>11</v>
          </cell>
          <cell r="O337" t="str">
            <v xml:space="preserve"> หมู่ 11</v>
          </cell>
          <cell r="P337" t="str">
            <v>01</v>
          </cell>
          <cell r="Q337" t="str">
            <v>เปิดดำเนินการ</v>
          </cell>
          <cell r="R337" t="str">
            <v xml:space="preserve">128/1-8 </v>
          </cell>
          <cell r="V337" t="str">
            <v>21</v>
          </cell>
          <cell r="W337" t="str">
            <v>2.1 ทุติยภูมิระดับต้น</v>
          </cell>
          <cell r="AH337" t="str">
            <v>10948</v>
          </cell>
        </row>
        <row r="338">
          <cell r="A338" t="str">
            <v>001118500</v>
          </cell>
          <cell r="B338" t="str">
            <v>โรงพยาบาลเชียงม่วน</v>
          </cell>
          <cell r="C338" t="str">
            <v>21002</v>
          </cell>
          <cell r="D338" t="str">
            <v>กระทรวงสาธารณสุข สำนักงานปลัดกระทรวงสาธารณสุข</v>
          </cell>
          <cell r="E338" t="str">
            <v>07</v>
          </cell>
          <cell r="F338" t="str">
            <v>โรงพยาบาลชุมชน</v>
          </cell>
          <cell r="G338" t="str">
            <v>30</v>
          </cell>
          <cell r="H338" t="str">
            <v>56</v>
          </cell>
          <cell r="I338" t="str">
            <v>จ.พะเยา</v>
          </cell>
          <cell r="J338" t="str">
            <v>04</v>
          </cell>
          <cell r="K338" t="str">
            <v xml:space="preserve"> อ.เชียงม่วน</v>
          </cell>
          <cell r="L338" t="str">
            <v>02</v>
          </cell>
          <cell r="M338" t="str">
            <v xml:space="preserve"> 'ต.บ้านมาง'</v>
          </cell>
          <cell r="N338" t="str">
            <v>01</v>
          </cell>
          <cell r="O338" t="str">
            <v xml:space="preserve"> หมู่ 1</v>
          </cell>
          <cell r="P338" t="str">
            <v>01</v>
          </cell>
          <cell r="Q338" t="str">
            <v>เปิดดำเนินการ</v>
          </cell>
          <cell r="R338" t="str">
            <v xml:space="preserve">200 </v>
          </cell>
          <cell r="S338" t="str">
            <v>56160</v>
          </cell>
          <cell r="T338" t="str">
            <v>054-495-018</v>
          </cell>
          <cell r="U338" t="str">
            <v>054-495125</v>
          </cell>
          <cell r="V338" t="str">
            <v>21</v>
          </cell>
          <cell r="W338" t="str">
            <v>2.1 ทุติยภูมิระดับต้น</v>
          </cell>
          <cell r="X338" t="str">
            <v>S</v>
          </cell>
          <cell r="Y338" t="str">
            <v xml:space="preserve">บริการ  </v>
          </cell>
          <cell r="AH338" t="str">
            <v>11185</v>
          </cell>
        </row>
        <row r="339">
          <cell r="A339" t="str">
            <v>001118600</v>
          </cell>
          <cell r="B339" t="str">
            <v>โรงพยาบาลดอกคำใต้</v>
          </cell>
          <cell r="C339" t="str">
            <v>21002</v>
          </cell>
          <cell r="D339" t="str">
            <v>กระทรวงสาธารณสุข สำนักงานปลัดกระทรวงสาธารณสุข</v>
          </cell>
          <cell r="E339" t="str">
            <v>07</v>
          </cell>
          <cell r="F339" t="str">
            <v>โรงพยาบาลชุมชน</v>
          </cell>
          <cell r="G339" t="str">
            <v>30</v>
          </cell>
          <cell r="H339" t="str">
            <v>56</v>
          </cell>
          <cell r="I339" t="str">
            <v>จ.พะเยา</v>
          </cell>
          <cell r="J339" t="str">
            <v>05</v>
          </cell>
          <cell r="K339" t="str">
            <v xml:space="preserve"> อ.ดอกคำใต้</v>
          </cell>
          <cell r="L339" t="str">
            <v>02</v>
          </cell>
          <cell r="M339" t="str">
            <v xml:space="preserve"> 'ต.ดอนศรีชุม'</v>
          </cell>
          <cell r="N339" t="str">
            <v>08</v>
          </cell>
          <cell r="O339" t="str">
            <v xml:space="preserve"> หมู่ 8</v>
          </cell>
          <cell r="P339" t="str">
            <v>01</v>
          </cell>
          <cell r="Q339" t="str">
            <v>เปิดดำเนินการ</v>
          </cell>
          <cell r="R339" t="str">
            <v xml:space="preserve">225 ถ.พะเยา-เชียงคำ </v>
          </cell>
          <cell r="S339" t="str">
            <v>56120</v>
          </cell>
          <cell r="T339" t="str">
            <v>054-409500</v>
          </cell>
          <cell r="U339" t="str">
            <v>054491507</v>
          </cell>
          <cell r="V339" t="str">
            <v>21</v>
          </cell>
          <cell r="W339" t="str">
            <v>2.1 ทุติยภูมิระดับต้น</v>
          </cell>
          <cell r="X339" t="str">
            <v>S</v>
          </cell>
          <cell r="Y339" t="str">
            <v xml:space="preserve">บริการ  </v>
          </cell>
          <cell r="AH339" t="str">
            <v>11186</v>
          </cell>
        </row>
        <row r="340">
          <cell r="A340" t="str">
            <v>001125200</v>
          </cell>
          <cell r="B340" t="str">
            <v>โรงพยาบาลบางระกำ</v>
          </cell>
          <cell r="C340" t="str">
            <v>21002</v>
          </cell>
          <cell r="D340" t="str">
            <v>กระทรวงสาธารณสุข สำนักงานปลัดกระทรวงสาธารณสุข</v>
          </cell>
          <cell r="E340" t="str">
            <v>07</v>
          </cell>
          <cell r="F340" t="str">
            <v>โรงพยาบาลชุมชน</v>
          </cell>
          <cell r="G340" t="str">
            <v>30</v>
          </cell>
          <cell r="H340" t="str">
            <v>65</v>
          </cell>
          <cell r="I340" t="str">
            <v>จ.พิษณุโลก</v>
          </cell>
          <cell r="J340" t="str">
            <v>04</v>
          </cell>
          <cell r="K340" t="str">
            <v xml:space="preserve"> อ.บางระกำ</v>
          </cell>
          <cell r="L340" t="str">
            <v>01</v>
          </cell>
          <cell r="M340" t="str">
            <v xml:space="preserve"> 'ต.บางระกำ'</v>
          </cell>
          <cell r="N340" t="str">
            <v>07</v>
          </cell>
          <cell r="O340" t="str">
            <v xml:space="preserve"> หมู่ 7</v>
          </cell>
          <cell r="P340" t="str">
            <v>01</v>
          </cell>
          <cell r="Q340" t="str">
            <v>เปิดดำเนินการ</v>
          </cell>
          <cell r="R340" t="str">
            <v>1/3 ม.7 บ้านบางระกำ</v>
          </cell>
          <cell r="V340" t="str">
            <v>21</v>
          </cell>
          <cell r="W340" t="str">
            <v>2.1 ทุติยภูมิระดับต้น</v>
          </cell>
          <cell r="AH340" t="str">
            <v>11252</v>
          </cell>
        </row>
        <row r="341">
          <cell r="A341" t="str">
            <v>001113300</v>
          </cell>
          <cell r="B341" t="str">
            <v>โรงพยาบาลดอยเต่า</v>
          </cell>
          <cell r="C341" t="str">
            <v>21002</v>
          </cell>
          <cell r="D341" t="str">
            <v>กระทรวงสาธารณสุข สำนักงานปลัดกระทรวงสาธารณสุข</v>
          </cell>
          <cell r="E341" t="str">
            <v>07</v>
          </cell>
          <cell r="F341" t="str">
            <v>โรงพยาบาลชุมชน</v>
          </cell>
          <cell r="G341" t="str">
            <v>30</v>
          </cell>
          <cell r="H341" t="str">
            <v>50</v>
          </cell>
          <cell r="I341" t="str">
            <v>จ.เชียงใหม่</v>
          </cell>
          <cell r="J341" t="str">
            <v>17</v>
          </cell>
          <cell r="K341" t="str">
            <v xml:space="preserve"> อ.ดอยเต่า</v>
          </cell>
          <cell r="L341" t="str">
            <v>01</v>
          </cell>
          <cell r="M341" t="str">
            <v xml:space="preserve"> 'ต.ดอยเต่า'</v>
          </cell>
          <cell r="N341" t="str">
            <v>03</v>
          </cell>
          <cell r="O341" t="str">
            <v xml:space="preserve"> หมู่ 3</v>
          </cell>
          <cell r="P341" t="str">
            <v>01</v>
          </cell>
          <cell r="Q341" t="str">
            <v>เปิดดำเนินการ</v>
          </cell>
          <cell r="R341" t="str">
            <v xml:space="preserve">105 ม.3 ถ.ฮอด-แม่ตื้น </v>
          </cell>
          <cell r="S341" t="str">
            <v>50560</v>
          </cell>
          <cell r="V341" t="str">
            <v>21</v>
          </cell>
          <cell r="W341" t="str">
            <v>2.1 ทุติยภูมิระดับต้น</v>
          </cell>
          <cell r="X341" t="str">
            <v>S</v>
          </cell>
          <cell r="Y341" t="str">
            <v xml:space="preserve">บริการ  </v>
          </cell>
          <cell r="AH341" t="str">
            <v>11133</v>
          </cell>
        </row>
        <row r="342">
          <cell r="A342" t="str">
            <v>002377100</v>
          </cell>
          <cell r="B342" t="str">
            <v>ยี่งอเฉลิมพระเกียรติ 80 พรรษา</v>
          </cell>
          <cell r="C342" t="str">
            <v>21002</v>
          </cell>
          <cell r="D342" t="str">
            <v>กระทรวงสาธารณสุข สำนักงานปลัดกระทรวงสาธารณสุข</v>
          </cell>
          <cell r="E342" t="str">
            <v>07</v>
          </cell>
          <cell r="F342" t="str">
            <v>โรงพยาบาลชุมชน</v>
          </cell>
          <cell r="G342" t="str">
            <v>30</v>
          </cell>
          <cell r="H342" t="str">
            <v>96</v>
          </cell>
          <cell r="I342" t="str">
            <v>จ.นราธิวาส</v>
          </cell>
          <cell r="J342" t="str">
            <v>04</v>
          </cell>
          <cell r="K342" t="str">
            <v xml:space="preserve"> อ.ยี่งอ</v>
          </cell>
          <cell r="L342" t="str">
            <v>01</v>
          </cell>
          <cell r="M342" t="str">
            <v xml:space="preserve"> 'ต.ยี่งอ'</v>
          </cell>
          <cell r="N342" t="str">
            <v>04</v>
          </cell>
          <cell r="O342" t="str">
            <v xml:space="preserve"> หมู่ 4</v>
          </cell>
          <cell r="P342" t="str">
            <v>01</v>
          </cell>
          <cell r="Q342" t="str">
            <v>เปิดดำเนินการ</v>
          </cell>
          <cell r="R342" t="str">
            <v xml:space="preserve">1/17 หมู่ที่ 4 </v>
          </cell>
          <cell r="S342" t="str">
            <v>96180</v>
          </cell>
          <cell r="T342" t="str">
            <v>0816907170 073591595</v>
          </cell>
          <cell r="U342" t="str">
            <v>073591002</v>
          </cell>
          <cell r="V342" t="str">
            <v>21</v>
          </cell>
          <cell r="W342" t="str">
            <v>2.1 ทุติยภูมิระดับต้น</v>
          </cell>
          <cell r="Z342" t="str">
            <v>07</v>
          </cell>
          <cell r="AA342" t="str">
            <v>แก้ไข/เปลี่ยนแปลงสังกัด</v>
          </cell>
          <cell r="AH342" t="str">
            <v>23771</v>
          </cell>
        </row>
        <row r="343">
          <cell r="A343" t="str">
            <v>001102300</v>
          </cell>
          <cell r="B343" t="str">
            <v>โรงพยาบาลบ้านผือ</v>
          </cell>
          <cell r="C343" t="str">
            <v>21002</v>
          </cell>
          <cell r="D343" t="str">
            <v>กระทรวงสาธารณสุข สำนักงานปลัดกระทรวงสาธารณสุข</v>
          </cell>
          <cell r="E343" t="str">
            <v>07</v>
          </cell>
          <cell r="F343" t="str">
            <v>โรงพยาบาลชุมชน</v>
          </cell>
          <cell r="G343" t="str">
            <v>90</v>
          </cell>
          <cell r="H343" t="str">
            <v>41</v>
          </cell>
          <cell r="I343" t="str">
            <v>จ.อุดรธานี</v>
          </cell>
          <cell r="J343" t="str">
            <v>17</v>
          </cell>
          <cell r="K343" t="str">
            <v xml:space="preserve"> อ.บ้านผือ</v>
          </cell>
          <cell r="L343" t="str">
            <v>01</v>
          </cell>
          <cell r="M343" t="str">
            <v xml:space="preserve"> 'ต.บ้านผือ'</v>
          </cell>
          <cell r="N343" t="str">
            <v>02</v>
          </cell>
          <cell r="O343" t="str">
            <v xml:space="preserve"> หมู่ 2</v>
          </cell>
          <cell r="P343" t="str">
            <v>01</v>
          </cell>
          <cell r="Q343" t="str">
            <v>เปิดดำเนินการ</v>
          </cell>
          <cell r="S343" t="str">
            <v>41160</v>
          </cell>
          <cell r="V343" t="str">
            <v>22</v>
          </cell>
          <cell r="W343" t="str">
            <v>2.2 ทุติยภูมิระดับกลาง</v>
          </cell>
          <cell r="AH343" t="str">
            <v>11023</v>
          </cell>
        </row>
        <row r="344">
          <cell r="A344" t="str">
            <v>001067100</v>
          </cell>
          <cell r="B344" t="str">
            <v>โรงพยาบาลอุดรธานี</v>
          </cell>
          <cell r="C344" t="str">
            <v>21002</v>
          </cell>
          <cell r="D344" t="str">
            <v>กระทรวงสาธารณสุข สำนักงานปลัดกระทรวงสาธารณสุข</v>
          </cell>
          <cell r="E344" t="str">
            <v>05</v>
          </cell>
          <cell r="F344" t="str">
            <v>โรงพยาบาลศูนย์</v>
          </cell>
          <cell r="G344" t="str">
            <v>806</v>
          </cell>
          <cell r="H344" t="str">
            <v>41</v>
          </cell>
          <cell r="I344" t="str">
            <v>จ.อุดรธานี</v>
          </cell>
          <cell r="J344" t="str">
            <v>01</v>
          </cell>
          <cell r="K344" t="str">
            <v xml:space="preserve"> อ.เมืองอุดรธานี</v>
          </cell>
          <cell r="L344" t="str">
            <v>01</v>
          </cell>
          <cell r="M344" t="str">
            <v xml:space="preserve"> 'ต.หมากแข้ง'</v>
          </cell>
          <cell r="N344" t="str">
            <v>00</v>
          </cell>
          <cell r="O344" t="str">
            <v xml:space="preserve"> หมู่ 0</v>
          </cell>
          <cell r="P344" t="str">
            <v>01</v>
          </cell>
          <cell r="Q344" t="str">
            <v>เปิดดำเนินการ</v>
          </cell>
          <cell r="R344" t="str">
            <v xml:space="preserve">33 ถ.เพาะนิยม </v>
          </cell>
          <cell r="S344" t="str">
            <v>41000</v>
          </cell>
          <cell r="T344" t="str">
            <v>042245555</v>
          </cell>
          <cell r="V344" t="str">
            <v>31</v>
          </cell>
          <cell r="W344" t="str">
            <v>3.1 ตติยภูมิ</v>
          </cell>
          <cell r="AH344" t="str">
            <v>10671</v>
          </cell>
        </row>
        <row r="345">
          <cell r="A345" t="str">
            <v>001101900</v>
          </cell>
          <cell r="B345" t="str">
            <v>โรงพยาบาลทุ่งฝน</v>
          </cell>
          <cell r="C345" t="str">
            <v>21002</v>
          </cell>
          <cell r="D345" t="str">
            <v>กระทรวงสาธารณสุข สำนักงานปลัดกระทรวงสาธารณสุข</v>
          </cell>
          <cell r="E345" t="str">
            <v>07</v>
          </cell>
          <cell r="F345" t="str">
            <v>โรงพยาบาลชุมชน</v>
          </cell>
          <cell r="G345" t="str">
            <v>30</v>
          </cell>
          <cell r="H345" t="str">
            <v>41</v>
          </cell>
          <cell r="I345" t="str">
            <v>จ.อุดรธานี</v>
          </cell>
          <cell r="J345" t="str">
            <v>07</v>
          </cell>
          <cell r="K345" t="str">
            <v xml:space="preserve"> อ.ทุ่งฝน</v>
          </cell>
          <cell r="L345" t="str">
            <v>01</v>
          </cell>
          <cell r="M345" t="str">
            <v xml:space="preserve"> 'ต.ทุ่งฝน'</v>
          </cell>
          <cell r="N345" t="str">
            <v>11</v>
          </cell>
          <cell r="O345" t="str">
            <v xml:space="preserve"> หมู่ 11</v>
          </cell>
          <cell r="P345" t="str">
            <v>01</v>
          </cell>
          <cell r="Q345" t="str">
            <v>เปิดดำเนินการ</v>
          </cell>
          <cell r="S345" t="str">
            <v>41310</v>
          </cell>
          <cell r="V345" t="str">
            <v>21</v>
          </cell>
          <cell r="W345" t="str">
            <v>2.1 ทุติยภูมิระดับต้น</v>
          </cell>
          <cell r="AH345" t="str">
            <v>11019</v>
          </cell>
        </row>
        <row r="346">
          <cell r="A346" t="str">
            <v>001102900</v>
          </cell>
          <cell r="B346" t="str">
            <v>โรงพยาบาลพิบูลย์รักษ์</v>
          </cell>
          <cell r="C346" t="str">
            <v>21002</v>
          </cell>
          <cell r="D346" t="str">
            <v>กระทรวงสาธารณสุข สำนักงานปลัดกระทรวงสาธารณสุข</v>
          </cell>
          <cell r="E346" t="str">
            <v>07</v>
          </cell>
          <cell r="F346" t="str">
            <v>โรงพยาบาลชุมชน</v>
          </cell>
          <cell r="G346" t="str">
            <v>30</v>
          </cell>
          <cell r="H346" t="str">
            <v>41</v>
          </cell>
          <cell r="I346" t="str">
            <v>จ.อุดรธานี</v>
          </cell>
          <cell r="J346" t="str">
            <v>23</v>
          </cell>
          <cell r="K346" t="str">
            <v xml:space="preserve"> อ.พิบูลย์รักษ์</v>
          </cell>
          <cell r="L346" t="str">
            <v>01</v>
          </cell>
          <cell r="M346" t="str">
            <v xml:space="preserve"> 'ต.บ้านแดง'</v>
          </cell>
          <cell r="N346" t="str">
            <v>11</v>
          </cell>
          <cell r="O346" t="str">
            <v xml:space="preserve"> หมู่ 11</v>
          </cell>
          <cell r="P346" t="str">
            <v>01</v>
          </cell>
          <cell r="Q346" t="str">
            <v>เปิดดำเนินการ</v>
          </cell>
          <cell r="R346" t="str">
            <v>269</v>
          </cell>
          <cell r="S346" t="str">
            <v>41130</v>
          </cell>
          <cell r="V346" t="str">
            <v>21</v>
          </cell>
          <cell r="W346" t="str">
            <v>2.1 ทุติยภูมิระดับต้น</v>
          </cell>
          <cell r="AH346" t="str">
            <v>11029</v>
          </cell>
        </row>
        <row r="347">
          <cell r="A347" t="str">
            <v>001071200</v>
          </cell>
          <cell r="B347" t="str">
            <v>โรงพยาบาลมุกดาหาร</v>
          </cell>
          <cell r="C347" t="str">
            <v>21002</v>
          </cell>
          <cell r="D347" t="str">
            <v>กระทรวงสาธารณสุข สำนักงานปลัดกระทรวงสาธารณสุข</v>
          </cell>
          <cell r="E347" t="str">
            <v>06</v>
          </cell>
          <cell r="F347" t="str">
            <v>โรงพยาบาลทั่วไป</v>
          </cell>
          <cell r="G347" t="str">
            <v>260</v>
          </cell>
          <cell r="H347" t="str">
            <v>49</v>
          </cell>
          <cell r="I347" t="str">
            <v>จ.มุกดาหาร</v>
          </cell>
          <cell r="J347" t="str">
            <v>01</v>
          </cell>
          <cell r="K347" t="str">
            <v xml:space="preserve"> อ.เมืองมุกดาหาร</v>
          </cell>
          <cell r="L347" t="str">
            <v>13</v>
          </cell>
          <cell r="M347" t="str">
            <v xml:space="preserve"> 'ต.กุดแข้'</v>
          </cell>
          <cell r="N347" t="str">
            <v>00</v>
          </cell>
          <cell r="O347" t="str">
            <v xml:space="preserve"> หมู่ 0</v>
          </cell>
          <cell r="P347" t="str">
            <v>01</v>
          </cell>
          <cell r="Q347" t="str">
            <v>เปิดดำเนินการ</v>
          </cell>
          <cell r="R347" t="str">
            <v xml:space="preserve">24 ถ.พิทักษ์พนมเขต </v>
          </cell>
          <cell r="S347" t="str">
            <v>49000</v>
          </cell>
          <cell r="T347" t="str">
            <v>042611285</v>
          </cell>
          <cell r="V347" t="str">
            <v>23</v>
          </cell>
          <cell r="W347" t="str">
            <v>2.3 ทุติยภูมิระดับสูง</v>
          </cell>
          <cell r="AH347" t="str">
            <v>10712</v>
          </cell>
        </row>
        <row r="348">
          <cell r="A348" t="str">
            <v>001070600</v>
          </cell>
          <cell r="B348" t="str">
            <v>โรงพยาบาลหนองคาย</v>
          </cell>
          <cell r="C348" t="str">
            <v>21002</v>
          </cell>
          <cell r="D348" t="str">
            <v>กระทรวงสาธารณสุข สำนักงานปลัดกระทรวงสาธารณสุข</v>
          </cell>
          <cell r="E348" t="str">
            <v>06</v>
          </cell>
          <cell r="F348" t="str">
            <v>โรงพยาบาลทั่วไป</v>
          </cell>
          <cell r="G348" t="str">
            <v>349</v>
          </cell>
          <cell r="H348" t="str">
            <v>43</v>
          </cell>
          <cell r="I348" t="str">
            <v>จ.หนองคาย</v>
          </cell>
          <cell r="J348" t="str">
            <v>01</v>
          </cell>
          <cell r="K348" t="str">
            <v xml:space="preserve"> อ.เมืองหนองคาย</v>
          </cell>
          <cell r="L348" t="str">
            <v>01</v>
          </cell>
          <cell r="M348" t="str">
            <v xml:space="preserve"> 'ต.ในเมือง'</v>
          </cell>
          <cell r="N348" t="str">
            <v>03</v>
          </cell>
          <cell r="O348" t="str">
            <v xml:space="preserve"> หมู่ 3</v>
          </cell>
          <cell r="P348" t="str">
            <v>01</v>
          </cell>
          <cell r="Q348" t="str">
            <v>เปิดดำเนินการ</v>
          </cell>
          <cell r="R348" t="str">
            <v xml:space="preserve">1158 </v>
          </cell>
          <cell r="S348" t="str">
            <v>43000</v>
          </cell>
          <cell r="T348" t="str">
            <v>042413456</v>
          </cell>
          <cell r="U348" t="str">
            <v>042421465</v>
          </cell>
          <cell r="V348" t="str">
            <v>23</v>
          </cell>
          <cell r="W348" t="str">
            <v>2.3 ทุติยภูมิระดับสูง</v>
          </cell>
          <cell r="X348" t="str">
            <v>S</v>
          </cell>
          <cell r="Y348" t="str">
            <v xml:space="preserve">บริการ  </v>
          </cell>
          <cell r="AH348" t="str">
            <v>10706</v>
          </cell>
        </row>
        <row r="349">
          <cell r="A349" t="str">
            <v>001070500</v>
          </cell>
          <cell r="B349" t="str">
            <v>โรงพยาบาลเลย</v>
          </cell>
          <cell r="C349" t="str">
            <v>21002</v>
          </cell>
          <cell r="D349" t="str">
            <v>กระทรวงสาธารณสุข สำนักงานปลัดกระทรวงสาธารณสุข</v>
          </cell>
          <cell r="E349" t="str">
            <v>06</v>
          </cell>
          <cell r="F349" t="str">
            <v>โรงพยาบาลทั่วไป</v>
          </cell>
          <cell r="G349" t="str">
            <v>324</v>
          </cell>
          <cell r="H349" t="str">
            <v>42</v>
          </cell>
          <cell r="I349" t="str">
            <v>จ.เลย</v>
          </cell>
          <cell r="J349" t="str">
            <v>01</v>
          </cell>
          <cell r="K349" t="str">
            <v xml:space="preserve"> อ.เมืองเลย</v>
          </cell>
          <cell r="L349" t="str">
            <v>01</v>
          </cell>
          <cell r="M349" t="str">
            <v xml:space="preserve"> 'ต.กุดป่อง'</v>
          </cell>
          <cell r="N349" t="str">
            <v>01</v>
          </cell>
          <cell r="O349" t="str">
            <v xml:space="preserve"> หมู่ 1</v>
          </cell>
          <cell r="P349" t="str">
            <v>01</v>
          </cell>
          <cell r="Q349" t="str">
            <v>เปิดดำเนินการ</v>
          </cell>
          <cell r="R349" t="str">
            <v xml:space="preserve">32/1 ถ.มลิวรรณ </v>
          </cell>
          <cell r="S349" t="str">
            <v>42000</v>
          </cell>
          <cell r="T349" t="str">
            <v>042811679</v>
          </cell>
          <cell r="U349" t="str">
            <v>042812653</v>
          </cell>
          <cell r="V349" t="str">
            <v>23</v>
          </cell>
          <cell r="W349" t="str">
            <v>2.3 ทุติยภูมิระดับสูง</v>
          </cell>
          <cell r="X349" t="str">
            <v>S</v>
          </cell>
          <cell r="Y349" t="str">
            <v xml:space="preserve">บริการ  </v>
          </cell>
          <cell r="AH349" t="str">
            <v>10705</v>
          </cell>
        </row>
        <row r="350">
          <cell r="A350" t="str">
            <v>001072400</v>
          </cell>
          <cell r="B350" t="str">
            <v>โรงพยาบาลสุโขทัย</v>
          </cell>
          <cell r="C350" t="str">
            <v>21002</v>
          </cell>
          <cell r="D350" t="str">
            <v>กระทรวงสาธารณสุข สำนักงานปลัดกระทรวงสาธารณสุข</v>
          </cell>
          <cell r="E350" t="str">
            <v>06</v>
          </cell>
          <cell r="F350" t="str">
            <v>โรงพยาบาลทั่วไป</v>
          </cell>
          <cell r="G350" t="str">
            <v>320</v>
          </cell>
          <cell r="H350" t="str">
            <v>64</v>
          </cell>
          <cell r="I350" t="str">
            <v>จ.สุโขทัย</v>
          </cell>
          <cell r="J350" t="str">
            <v>01</v>
          </cell>
          <cell r="K350" t="str">
            <v xml:space="preserve"> อ.เมืองสุโขทัย</v>
          </cell>
          <cell r="L350" t="str">
            <v>06</v>
          </cell>
          <cell r="M350" t="str">
            <v xml:space="preserve"> 'ต.บ้านกล้วย'</v>
          </cell>
          <cell r="N350" t="str">
            <v>01</v>
          </cell>
          <cell r="O350" t="str">
            <v xml:space="preserve"> หมู่ 1</v>
          </cell>
          <cell r="P350" t="str">
            <v>01</v>
          </cell>
          <cell r="Q350" t="str">
            <v>เปิดดำเนินการ</v>
          </cell>
          <cell r="V350" t="str">
            <v>23</v>
          </cell>
          <cell r="W350" t="str">
            <v>2.3 ทุติยภูมิระดับสูง</v>
          </cell>
          <cell r="AH350" t="str">
            <v>10724</v>
          </cell>
        </row>
        <row r="351">
          <cell r="A351" t="str">
            <v>001071600</v>
          </cell>
          <cell r="B351" t="str">
            <v>โรงพยาบาลน่าน</v>
          </cell>
          <cell r="C351" t="str">
            <v>21002</v>
          </cell>
          <cell r="D351" t="str">
            <v>กระทรวงสาธารณสุข สำนักงานปลัดกระทรวงสาธารณสุข</v>
          </cell>
          <cell r="E351" t="str">
            <v>06</v>
          </cell>
          <cell r="F351" t="str">
            <v>โรงพยาบาลทั่วไป</v>
          </cell>
          <cell r="G351" t="str">
            <v>420</v>
          </cell>
          <cell r="H351" t="str">
            <v>55</v>
          </cell>
          <cell r="I351" t="str">
            <v>จ.น่าน</v>
          </cell>
          <cell r="J351" t="str">
            <v>01</v>
          </cell>
          <cell r="K351" t="str">
            <v xml:space="preserve"> อ.เมืองน่าน</v>
          </cell>
          <cell r="L351" t="str">
            <v>01</v>
          </cell>
          <cell r="M351" t="str">
            <v xml:space="preserve"> 'ต.ในเวียง'</v>
          </cell>
          <cell r="N351" t="str">
            <v>00</v>
          </cell>
          <cell r="O351" t="str">
            <v xml:space="preserve"> หมู่ 0</v>
          </cell>
          <cell r="P351" t="str">
            <v>01</v>
          </cell>
          <cell r="Q351" t="str">
            <v>เปิดดำเนินการ</v>
          </cell>
          <cell r="R351" t="str">
            <v xml:space="preserve">1 ถนน วรวิชัย </v>
          </cell>
          <cell r="S351" t="str">
            <v>55000</v>
          </cell>
          <cell r="T351" t="str">
            <v>054710138</v>
          </cell>
          <cell r="U351" t="str">
            <v>054710977</v>
          </cell>
          <cell r="V351" t="str">
            <v>23</v>
          </cell>
          <cell r="W351" t="str">
            <v>2.3 ทุติยภูมิระดับสูง</v>
          </cell>
          <cell r="AH351" t="str">
            <v>10716</v>
          </cell>
        </row>
        <row r="352">
          <cell r="A352" t="str">
            <v>001132000</v>
          </cell>
          <cell r="B352" t="str">
            <v>โรงพยาบาลหัวหิน</v>
          </cell>
          <cell r="C352" t="str">
            <v>21002</v>
          </cell>
          <cell r="D352" t="str">
            <v>กระทรวงสาธารณสุข สำนักงานปลัดกระทรวงสาธารณสุข</v>
          </cell>
          <cell r="E352" t="str">
            <v>06</v>
          </cell>
          <cell r="F352" t="str">
            <v>โรงพยาบาลทั่วไป</v>
          </cell>
          <cell r="G352" t="str">
            <v>340</v>
          </cell>
          <cell r="H352" t="str">
            <v>77</v>
          </cell>
          <cell r="I352" t="str">
            <v>จ.ประจวบคีรีขันธ์</v>
          </cell>
          <cell r="J352" t="str">
            <v>07</v>
          </cell>
          <cell r="K352" t="str">
            <v xml:space="preserve"> อ.หัวหิน</v>
          </cell>
          <cell r="L352" t="str">
            <v>01</v>
          </cell>
          <cell r="M352" t="str">
            <v xml:space="preserve"> 'ต.หัวหิน'</v>
          </cell>
          <cell r="N352" t="str">
            <v>00</v>
          </cell>
          <cell r="O352" t="str">
            <v xml:space="preserve"> หมู่ 0</v>
          </cell>
          <cell r="P352" t="str">
            <v>01</v>
          </cell>
          <cell r="Q352" t="str">
            <v>เปิดดำเนินการ</v>
          </cell>
          <cell r="R352" t="str">
            <v xml:space="preserve">30/2 ถ.เพชรเกษม </v>
          </cell>
          <cell r="V352" t="str">
            <v>31</v>
          </cell>
          <cell r="W352" t="str">
            <v>3.1 ตติยภูมิ</v>
          </cell>
          <cell r="Z352" t="str">
            <v>06</v>
          </cell>
          <cell r="AA352" t="str">
            <v>แก้ไข/เปลี่ยนแปลงจำนวนเตียง</v>
          </cell>
          <cell r="AB352" t="str">
            <v>เพิ่ม เตียงเป็น 200 เป็น 340 ตาม อกพ.สป</v>
          </cell>
          <cell r="AH352" t="str">
            <v>11320</v>
          </cell>
        </row>
        <row r="353">
          <cell r="A353" t="str">
            <v>001073500</v>
          </cell>
          <cell r="B353" t="str">
            <v>โรงพยาบาลสมเด็จพระพุทธเลิศหล้า</v>
          </cell>
          <cell r="C353" t="str">
            <v>21002</v>
          </cell>
          <cell r="D353" t="str">
            <v>กระทรวงสาธารณสุข สำนักงานปลัดกระทรวงสาธารณสุข</v>
          </cell>
          <cell r="E353" t="str">
            <v>06</v>
          </cell>
          <cell r="F353" t="str">
            <v>โรงพยาบาลทั่วไป</v>
          </cell>
          <cell r="G353" t="str">
            <v>260</v>
          </cell>
          <cell r="H353" t="str">
            <v>75</v>
          </cell>
          <cell r="I353" t="str">
            <v>จ.สมุทรสงคราม</v>
          </cell>
          <cell r="J353" t="str">
            <v>01</v>
          </cell>
          <cell r="K353" t="str">
            <v xml:space="preserve"> อ.เมืองสมุทรสงคราม</v>
          </cell>
          <cell r="L353" t="str">
            <v>01</v>
          </cell>
          <cell r="M353" t="str">
            <v xml:space="preserve"> 'ต.แม่กลอง'</v>
          </cell>
          <cell r="N353" t="str">
            <v>00</v>
          </cell>
          <cell r="O353" t="str">
            <v xml:space="preserve"> หมู่ 0</v>
          </cell>
          <cell r="P353" t="str">
            <v>01</v>
          </cell>
          <cell r="Q353" t="str">
            <v>เปิดดำเนินการ</v>
          </cell>
          <cell r="R353" t="str">
            <v xml:space="preserve">708 ถ.ประสิทธิพัฒนา </v>
          </cell>
          <cell r="S353" t="str">
            <v>75000</v>
          </cell>
          <cell r="T353" t="str">
            <v>034 723044-9</v>
          </cell>
          <cell r="V353" t="str">
            <v>23</v>
          </cell>
          <cell r="W353" t="str">
            <v>2.3 ทุติยภูมิระดับสูง</v>
          </cell>
          <cell r="AH353" t="str">
            <v>10735</v>
          </cell>
        </row>
        <row r="354">
          <cell r="A354" t="str">
            <v>001072500</v>
          </cell>
          <cell r="B354" t="str">
            <v>โรงพยาบาลศรีสังวรสุโขทัย</v>
          </cell>
          <cell r="C354" t="str">
            <v>21002</v>
          </cell>
          <cell r="D354" t="str">
            <v>กระทรวงสาธารณสุข สำนักงานปลัดกระทรวงสาธารณสุข</v>
          </cell>
          <cell r="E354" t="str">
            <v>06</v>
          </cell>
          <cell r="F354" t="str">
            <v>โรงพยาบาลทั่วไป</v>
          </cell>
          <cell r="G354" t="str">
            <v>307</v>
          </cell>
          <cell r="H354" t="str">
            <v>64</v>
          </cell>
          <cell r="I354" t="str">
            <v>จ.สุโขทัย</v>
          </cell>
          <cell r="J354" t="str">
            <v>06</v>
          </cell>
          <cell r="K354" t="str">
            <v xml:space="preserve"> อ.ศรีสำโรง</v>
          </cell>
          <cell r="L354" t="str">
            <v>01</v>
          </cell>
          <cell r="M354" t="str">
            <v xml:space="preserve"> 'ต.คลองตาล'</v>
          </cell>
          <cell r="N354" t="str">
            <v>08</v>
          </cell>
          <cell r="O354" t="str">
            <v xml:space="preserve"> หมู่ 8</v>
          </cell>
          <cell r="P354" t="str">
            <v>01</v>
          </cell>
          <cell r="Q354" t="str">
            <v>เปิดดำเนินการ</v>
          </cell>
          <cell r="R354" t="str">
            <v>ถ.จรดวิถีถ่อง</v>
          </cell>
          <cell r="S354" t="str">
            <v>64120</v>
          </cell>
          <cell r="T354" t="str">
            <v>05682030</v>
          </cell>
          <cell r="U354" t="str">
            <v>055681519</v>
          </cell>
          <cell r="V354" t="str">
            <v>23</v>
          </cell>
          <cell r="W354" t="str">
            <v>2.3 ทุติยภูมิระดับสูง</v>
          </cell>
          <cell r="AH354" t="str">
            <v>10725</v>
          </cell>
        </row>
        <row r="355">
          <cell r="A355" t="str">
            <v>001074600</v>
          </cell>
          <cell r="B355" t="str">
            <v>โรงพยาบาลสตูล</v>
          </cell>
          <cell r="C355" t="str">
            <v>21002</v>
          </cell>
          <cell r="D355" t="str">
            <v>กระทรวงสาธารณสุข สำนักงานปลัดกระทรวงสาธารณสุข</v>
          </cell>
          <cell r="E355" t="str">
            <v>06</v>
          </cell>
          <cell r="F355" t="str">
            <v>โรงพยาบาลทั่วไป</v>
          </cell>
          <cell r="G355" t="str">
            <v>164</v>
          </cell>
          <cell r="H355" t="str">
            <v>91</v>
          </cell>
          <cell r="I355" t="str">
            <v>จ.สตูล</v>
          </cell>
          <cell r="J355" t="str">
            <v>01</v>
          </cell>
          <cell r="K355" t="str">
            <v xml:space="preserve"> อ.เมืองสตูล</v>
          </cell>
          <cell r="L355" t="str">
            <v>01</v>
          </cell>
          <cell r="M355" t="str">
            <v xml:space="preserve"> 'ต.พิมาน'</v>
          </cell>
          <cell r="N355" t="str">
            <v>00</v>
          </cell>
          <cell r="O355" t="str">
            <v xml:space="preserve"> หมู่ 0</v>
          </cell>
          <cell r="P355" t="str">
            <v>01</v>
          </cell>
          <cell r="Q355" t="str">
            <v>เปิดดำเนินการ</v>
          </cell>
          <cell r="R355" t="str">
            <v xml:space="preserve">55 ถ.หัถตกรรมศึกษา  </v>
          </cell>
          <cell r="V355" t="str">
            <v>23</v>
          </cell>
          <cell r="W355" t="str">
            <v>2.3 ทุติยภูมิระดับสูง</v>
          </cell>
          <cell r="AH355" t="str">
            <v>10746</v>
          </cell>
        </row>
        <row r="356">
          <cell r="A356" t="str">
            <v>001071500</v>
          </cell>
          <cell r="B356" t="str">
            <v>โรงพยาบาลแพร่</v>
          </cell>
          <cell r="C356" t="str">
            <v>21002</v>
          </cell>
          <cell r="D356" t="str">
            <v>กระทรวงสาธารณสุข สำนักงานปลัดกระทรวงสาธารณสุข</v>
          </cell>
          <cell r="E356" t="str">
            <v>06</v>
          </cell>
          <cell r="F356" t="str">
            <v>โรงพยาบาลทั่วไป</v>
          </cell>
          <cell r="G356" t="str">
            <v>520</v>
          </cell>
          <cell r="H356" t="str">
            <v>54</v>
          </cell>
          <cell r="I356" t="str">
            <v>จ.แพร่</v>
          </cell>
          <cell r="J356" t="str">
            <v>01</v>
          </cell>
          <cell r="K356" t="str">
            <v xml:space="preserve"> อ.เมืองแพร่</v>
          </cell>
          <cell r="L356" t="str">
            <v>01</v>
          </cell>
          <cell r="M356" t="str">
            <v xml:space="preserve"> 'ต.ในเวียง'</v>
          </cell>
          <cell r="N356" t="str">
            <v>00</v>
          </cell>
          <cell r="O356" t="str">
            <v xml:space="preserve"> หมู่ 0</v>
          </cell>
          <cell r="P356" t="str">
            <v>01</v>
          </cell>
          <cell r="Q356" t="str">
            <v>เปิดดำเนินการ</v>
          </cell>
          <cell r="R356" t="str">
            <v xml:space="preserve">144 ถ.ช่อแฮ่ </v>
          </cell>
          <cell r="S356" t="str">
            <v>54000</v>
          </cell>
          <cell r="T356" t="str">
            <v>0545338500</v>
          </cell>
          <cell r="V356" t="str">
            <v>23</v>
          </cell>
          <cell r="W356" t="str">
            <v>2.3 ทุติยภูมิระดับสูง</v>
          </cell>
          <cell r="Z356" t="str">
            <v>06</v>
          </cell>
          <cell r="AA356" t="str">
            <v>แก้ไข/เปลี่ยนแปลงจำนวนเตียง</v>
          </cell>
          <cell r="AB356" t="str">
            <v>ปรับเตียง 395 เป็น 520 เตียง</v>
          </cell>
          <cell r="AH356" t="str">
            <v>10715</v>
          </cell>
        </row>
        <row r="357">
          <cell r="A357" t="str">
            <v>001072200</v>
          </cell>
          <cell r="B357" t="str">
            <v>โรงพยาบาลสมเด็จพระเจ้าตากสินมหาราช</v>
          </cell>
          <cell r="C357" t="str">
            <v>21002</v>
          </cell>
          <cell r="D357" t="str">
            <v>กระทรวงสาธารณสุข สำนักงานปลัดกระทรวงสาธารณสุข</v>
          </cell>
          <cell r="E357" t="str">
            <v>06</v>
          </cell>
          <cell r="F357" t="str">
            <v>โรงพยาบาลทั่วไป</v>
          </cell>
          <cell r="G357" t="str">
            <v>320</v>
          </cell>
          <cell r="H357" t="str">
            <v>63</v>
          </cell>
          <cell r="I357" t="str">
            <v>จ.ตาก</v>
          </cell>
          <cell r="J357" t="str">
            <v>01</v>
          </cell>
          <cell r="K357" t="str">
            <v xml:space="preserve"> อ.เมืองตาก</v>
          </cell>
          <cell r="L357" t="str">
            <v>01</v>
          </cell>
          <cell r="M357" t="str">
            <v xml:space="preserve"> 'ต.ระแหง'</v>
          </cell>
          <cell r="N357" t="str">
            <v>00</v>
          </cell>
          <cell r="O357" t="str">
            <v xml:space="preserve"> หมู่ 0</v>
          </cell>
          <cell r="P357" t="str">
            <v>01</v>
          </cell>
          <cell r="Q357" t="str">
            <v>เปิดดำเนินการ</v>
          </cell>
          <cell r="R357" t="str">
            <v xml:space="preserve">295 ถนนพหลโยธิน </v>
          </cell>
          <cell r="S357" t="str">
            <v>63000</v>
          </cell>
          <cell r="T357" t="str">
            <v>055511024</v>
          </cell>
          <cell r="V357" t="str">
            <v>23</v>
          </cell>
          <cell r="W357" t="str">
            <v>2.3 ทุติยภูมิระดับสูง</v>
          </cell>
          <cell r="AH357" t="str">
            <v>10722</v>
          </cell>
        </row>
        <row r="358">
          <cell r="A358" t="str">
            <v>001071900</v>
          </cell>
          <cell r="B358" t="str">
            <v>โรงพยาบาลศรีสังวาลย์</v>
          </cell>
          <cell r="C358" t="str">
            <v>21002</v>
          </cell>
          <cell r="D358" t="str">
            <v>กระทรวงสาธารณสุข สำนักงานปลัดกระทรวงสาธารณสุข</v>
          </cell>
          <cell r="E358" t="str">
            <v>06</v>
          </cell>
          <cell r="F358" t="str">
            <v>โรงพยาบาลทั่วไป</v>
          </cell>
          <cell r="G358" t="str">
            <v>150</v>
          </cell>
          <cell r="H358" t="str">
            <v>58</v>
          </cell>
          <cell r="I358" t="str">
            <v>จ.แม่ฮ่องสอน</v>
          </cell>
          <cell r="J358" t="str">
            <v>01</v>
          </cell>
          <cell r="K358" t="str">
            <v xml:space="preserve"> อ.เมืองแม่ฮ่องสอน</v>
          </cell>
          <cell r="L358" t="str">
            <v>01</v>
          </cell>
          <cell r="M358" t="str">
            <v xml:space="preserve"> 'ต.จองคำ'</v>
          </cell>
          <cell r="N358" t="str">
            <v>00</v>
          </cell>
          <cell r="O358" t="str">
            <v xml:space="preserve"> หมู่ 0</v>
          </cell>
          <cell r="P358" t="str">
            <v>01</v>
          </cell>
          <cell r="Q358" t="str">
            <v>เปิดดำเนินการ</v>
          </cell>
          <cell r="R358" t="str">
            <v xml:space="preserve">101 ถ.สีหนาทบำรุง </v>
          </cell>
          <cell r="S358" t="str">
            <v>58000</v>
          </cell>
          <cell r="T358" t="str">
            <v>053611398</v>
          </cell>
          <cell r="V358" t="str">
            <v>23</v>
          </cell>
          <cell r="W358" t="str">
            <v>2.3 ทุติยภูมิระดับสูง</v>
          </cell>
          <cell r="X358" t="str">
            <v>S</v>
          </cell>
          <cell r="Y358" t="str">
            <v xml:space="preserve">บริการ  </v>
          </cell>
          <cell r="AH358" t="str">
            <v>10719</v>
          </cell>
        </row>
        <row r="359">
          <cell r="A359" t="str">
            <v>001072000</v>
          </cell>
          <cell r="B359" t="str">
            <v>โรงพยาบาลอุทัยธานี</v>
          </cell>
          <cell r="C359" t="str">
            <v>21002</v>
          </cell>
          <cell r="D359" t="str">
            <v>กระทรวงสาธารณสุข สำนักงานปลัดกระทรวงสาธารณสุข</v>
          </cell>
          <cell r="E359" t="str">
            <v>06</v>
          </cell>
          <cell r="F359" t="str">
            <v>โรงพยาบาลทั่วไป</v>
          </cell>
          <cell r="G359" t="str">
            <v>350</v>
          </cell>
          <cell r="H359" t="str">
            <v>61</v>
          </cell>
          <cell r="I359" t="str">
            <v>จ.อุทัยธานี</v>
          </cell>
          <cell r="J359" t="str">
            <v>01</v>
          </cell>
          <cell r="K359" t="str">
            <v xml:space="preserve"> อ.เมืองอุทัยธานี</v>
          </cell>
          <cell r="L359" t="str">
            <v>01</v>
          </cell>
          <cell r="M359" t="str">
            <v xml:space="preserve"> 'ต.อุทัยใหม่'</v>
          </cell>
          <cell r="N359" t="str">
            <v>00</v>
          </cell>
          <cell r="O359" t="str">
            <v xml:space="preserve"> หมู่ 0</v>
          </cell>
          <cell r="P359" t="str">
            <v>01</v>
          </cell>
          <cell r="Q359" t="str">
            <v>เปิดดำเนินการ</v>
          </cell>
          <cell r="R359" t="str">
            <v xml:space="preserve">56 </v>
          </cell>
          <cell r="S359" t="str">
            <v>61000</v>
          </cell>
          <cell r="T359" t="str">
            <v>056511081</v>
          </cell>
          <cell r="U359" t="str">
            <v>05624406'</v>
          </cell>
          <cell r="W359" t="str">
            <v>23</v>
          </cell>
          <cell r="X359" t="str">
            <v>2.3 ทุติยภูมิระดับสูง</v>
          </cell>
          <cell r="Y359" t="str">
            <v>S</v>
          </cell>
          <cell r="Z359" t="str">
            <v xml:space="preserve">บริการ  </v>
          </cell>
          <cell r="AH359" t="str">
            <v>10720</v>
          </cell>
        </row>
        <row r="360">
          <cell r="A360" t="str">
            <v>001076400</v>
          </cell>
          <cell r="B360" t="str">
            <v>โรงพยาบาลหนองเสือ</v>
          </cell>
          <cell r="C360" t="str">
            <v>21002</v>
          </cell>
          <cell r="D360" t="str">
            <v>กระทรวงสาธารณสุข สำนักงานปลัดกระทรวงสาธารณสุข</v>
          </cell>
          <cell r="E360" t="str">
            <v>07</v>
          </cell>
          <cell r="F360" t="str">
            <v>โรงพยาบาลชุมชน</v>
          </cell>
          <cell r="G360" t="str">
            <v>30</v>
          </cell>
          <cell r="H360" t="str">
            <v>13</v>
          </cell>
          <cell r="I360" t="str">
            <v>จ.ปทุมธานี</v>
          </cell>
          <cell r="J360" t="str">
            <v>04</v>
          </cell>
          <cell r="K360" t="str">
            <v xml:space="preserve"> อ.หนองเสือ</v>
          </cell>
          <cell r="L360" t="str">
            <v>01</v>
          </cell>
          <cell r="M360" t="str">
            <v xml:space="preserve"> 'ต.บึงบา'</v>
          </cell>
          <cell r="N360" t="str">
            <v>06</v>
          </cell>
          <cell r="O360" t="str">
            <v xml:space="preserve"> หมู่ 6</v>
          </cell>
          <cell r="P360" t="str">
            <v>01</v>
          </cell>
          <cell r="Q360" t="str">
            <v>เปิดดำเนินการ</v>
          </cell>
          <cell r="R360" t="str">
            <v xml:space="preserve"> </v>
          </cell>
          <cell r="S360" t="str">
            <v>12170</v>
          </cell>
          <cell r="T360" t="str">
            <v>025491235</v>
          </cell>
          <cell r="U360" t="str">
            <v>025491235</v>
          </cell>
          <cell r="V360" t="str">
            <v>22</v>
          </cell>
          <cell r="W360" t="str">
            <v>2.2 ทุติยภูมิระดับกลาง</v>
          </cell>
          <cell r="AH360" t="str">
            <v>10764</v>
          </cell>
        </row>
        <row r="361">
          <cell r="A361" t="str">
            <v>001071800</v>
          </cell>
          <cell r="B361" t="str">
            <v>โรงพยาบาลเชียงคำ</v>
          </cell>
          <cell r="C361" t="str">
            <v>21002</v>
          </cell>
          <cell r="D361" t="str">
            <v>กระทรวงสาธารณสุข สำนักงานปลัดกระทรวงสาธารณสุข</v>
          </cell>
          <cell r="E361" t="str">
            <v>06</v>
          </cell>
          <cell r="F361" t="str">
            <v>โรงพยาบาลทั่วไป</v>
          </cell>
          <cell r="G361" t="str">
            <v>232</v>
          </cell>
          <cell r="H361" t="str">
            <v>56</v>
          </cell>
          <cell r="I361" t="str">
            <v>จ.พะเยา</v>
          </cell>
          <cell r="J361" t="str">
            <v>03</v>
          </cell>
          <cell r="K361" t="str">
            <v xml:space="preserve"> อ.เชียงคำ</v>
          </cell>
          <cell r="L361" t="str">
            <v>01</v>
          </cell>
          <cell r="M361" t="str">
            <v xml:space="preserve"> 'ต.หย่วน'</v>
          </cell>
          <cell r="N361" t="str">
            <v>00</v>
          </cell>
          <cell r="P361" t="str">
            <v>01</v>
          </cell>
          <cell r="Q361" t="str">
            <v>เปิดดำเนินการ</v>
          </cell>
          <cell r="R361" t="str">
            <v xml:space="preserve">244 ถ.ประสิทธิประขาราษฏร์ </v>
          </cell>
          <cell r="S361" t="str">
            <v>56110</v>
          </cell>
          <cell r="T361" t="str">
            <v>054-409056</v>
          </cell>
          <cell r="U361" t="str">
            <v>054-416615</v>
          </cell>
          <cell r="V361" t="str">
            <v>23</v>
          </cell>
          <cell r="W361" t="str">
            <v>2.3 ทุติยภูมิระดับสูง</v>
          </cell>
          <cell r="X361" t="str">
            <v>S</v>
          </cell>
          <cell r="Y361" t="str">
            <v xml:space="preserve">บริการ  </v>
          </cell>
          <cell r="AH361" t="str">
            <v>10718</v>
          </cell>
        </row>
        <row r="362">
          <cell r="A362" t="str">
            <v>001072600</v>
          </cell>
          <cell r="B362" t="str">
            <v>โรงพยาบาลพิจิตร</v>
          </cell>
          <cell r="C362" t="str">
            <v>21002</v>
          </cell>
          <cell r="D362" t="str">
            <v>กระทรวงสาธารณสุข สำนักงานปลัดกระทรวงสาธารณสุข</v>
          </cell>
          <cell r="E362" t="str">
            <v>06</v>
          </cell>
          <cell r="F362" t="str">
            <v>โรงพยาบาลทั่วไป</v>
          </cell>
          <cell r="G362" t="str">
            <v>342</v>
          </cell>
          <cell r="H362" t="str">
            <v>66</v>
          </cell>
          <cell r="I362" t="str">
            <v>จ.พิจิตร</v>
          </cell>
          <cell r="J362" t="str">
            <v>01</v>
          </cell>
          <cell r="K362" t="str">
            <v xml:space="preserve"> อ.เมืองพิจิตร</v>
          </cell>
          <cell r="L362" t="str">
            <v>01</v>
          </cell>
          <cell r="M362" t="str">
            <v xml:space="preserve"> 'ต.ในเมือง'</v>
          </cell>
          <cell r="N362" t="str">
            <v>00</v>
          </cell>
          <cell r="O362" t="str">
            <v xml:space="preserve"> หมู่ 0</v>
          </cell>
          <cell r="P362" t="str">
            <v>01</v>
          </cell>
          <cell r="Q362" t="str">
            <v>เปิดดำเนินการ</v>
          </cell>
          <cell r="R362" t="str">
            <v xml:space="preserve">136 ถ.บึงสีไฟ </v>
          </cell>
          <cell r="S362" t="str">
            <v>66000</v>
          </cell>
          <cell r="T362" t="str">
            <v>056611230</v>
          </cell>
          <cell r="U362" t="str">
            <v>613553'</v>
          </cell>
          <cell r="W362" t="str">
            <v>23</v>
          </cell>
          <cell r="X362" t="str">
            <v>2.3 ทุติยภูมิระดับสูง</v>
          </cell>
          <cell r="AH362" t="str">
            <v>10726</v>
          </cell>
        </row>
        <row r="363">
          <cell r="A363" t="str">
            <v>001072700</v>
          </cell>
          <cell r="B363" t="str">
            <v>โรงพยาบาลเพชรบูรณ์</v>
          </cell>
          <cell r="C363" t="str">
            <v>21002</v>
          </cell>
          <cell r="D363" t="str">
            <v>กระทรวงสาธารณสุข สำนักงานปลัดกระทรวงสาธารณสุข</v>
          </cell>
          <cell r="E363" t="str">
            <v>06</v>
          </cell>
          <cell r="F363" t="str">
            <v>โรงพยาบาลทั่วไป</v>
          </cell>
          <cell r="G363" t="str">
            <v>344</v>
          </cell>
          <cell r="H363" t="str">
            <v>67</v>
          </cell>
          <cell r="I363" t="str">
            <v>จ.เพชรบูรณ์</v>
          </cell>
          <cell r="J363" t="str">
            <v>01</v>
          </cell>
          <cell r="K363" t="str">
            <v xml:space="preserve"> อ.เมืองเพชรบูรณ์</v>
          </cell>
          <cell r="L363" t="str">
            <v>01</v>
          </cell>
          <cell r="M363" t="str">
            <v xml:space="preserve"> 'ต.ในเมือง'</v>
          </cell>
          <cell r="N363" t="str">
            <v>00</v>
          </cell>
          <cell r="O363" t="str">
            <v xml:space="preserve"> หมู่ 0</v>
          </cell>
          <cell r="P363" t="str">
            <v>01</v>
          </cell>
          <cell r="Q363" t="str">
            <v>เปิดดำเนินการ</v>
          </cell>
          <cell r="R363" t="str">
            <v xml:space="preserve">203 ถ.สามัคคีชัย </v>
          </cell>
          <cell r="S363" t="str">
            <v>67000</v>
          </cell>
          <cell r="T363" t="str">
            <v>056717600</v>
          </cell>
          <cell r="V363" t="str">
            <v>23</v>
          </cell>
          <cell r="W363" t="str">
            <v>2.3 ทุติยภูมิระดับสูง</v>
          </cell>
          <cell r="AH363" t="str">
            <v>10727</v>
          </cell>
        </row>
        <row r="364">
          <cell r="A364" t="str">
            <v>001073900</v>
          </cell>
          <cell r="B364" t="str">
            <v>โรงพยาบาลพังงา</v>
          </cell>
          <cell r="C364" t="str">
            <v>21002</v>
          </cell>
          <cell r="D364" t="str">
            <v>กระทรวงสาธารณสุข สำนักงานปลัดกระทรวงสาธารณสุข</v>
          </cell>
          <cell r="E364" t="str">
            <v>06</v>
          </cell>
          <cell r="F364" t="str">
            <v>โรงพยาบาลทั่วไป</v>
          </cell>
          <cell r="G364" t="str">
            <v>215</v>
          </cell>
          <cell r="H364" t="str">
            <v>82</v>
          </cell>
          <cell r="I364" t="str">
            <v>จ.พังงา</v>
          </cell>
          <cell r="J364" t="str">
            <v>01</v>
          </cell>
          <cell r="K364" t="str">
            <v xml:space="preserve"> อ.เมืองพังงา</v>
          </cell>
          <cell r="L364" t="str">
            <v>01</v>
          </cell>
          <cell r="M364" t="str">
            <v xml:space="preserve"> 'ต.ท้ายช้าง'</v>
          </cell>
          <cell r="N364" t="str">
            <v>00</v>
          </cell>
          <cell r="O364" t="str">
            <v xml:space="preserve"> หมู่ 0</v>
          </cell>
          <cell r="P364" t="str">
            <v>01</v>
          </cell>
          <cell r="Q364" t="str">
            <v>เปิดดำเนินการ</v>
          </cell>
          <cell r="R364" t="str">
            <v xml:space="preserve">436 ถ.เพชรเกษม </v>
          </cell>
          <cell r="S364" t="str">
            <v>82000</v>
          </cell>
          <cell r="T364" t="str">
            <v>076412032</v>
          </cell>
          <cell r="U364" t="str">
            <v>076411617</v>
          </cell>
          <cell r="V364" t="str">
            <v>23</v>
          </cell>
          <cell r="W364" t="str">
            <v>2.3 ทุติยภูมิระดับสูง</v>
          </cell>
          <cell r="AH364" t="str">
            <v>10739</v>
          </cell>
        </row>
        <row r="365">
          <cell r="A365" t="str">
            <v>001074800</v>
          </cell>
          <cell r="B365" t="str">
            <v>โรงพยาบาลปัตตานี</v>
          </cell>
          <cell r="C365" t="str">
            <v>21002</v>
          </cell>
          <cell r="D365" t="str">
            <v>กระทรวงสาธารณสุข สำนักงานปลัดกระทรวงสาธารณสุข</v>
          </cell>
          <cell r="E365" t="str">
            <v>06</v>
          </cell>
          <cell r="F365" t="str">
            <v>โรงพยาบาลทั่วไป</v>
          </cell>
          <cell r="G365" t="str">
            <v>335</v>
          </cell>
          <cell r="H365" t="str">
            <v>94</v>
          </cell>
          <cell r="I365" t="str">
            <v>จ.ปัตตานี</v>
          </cell>
          <cell r="J365" t="str">
            <v>01</v>
          </cell>
          <cell r="K365" t="str">
            <v xml:space="preserve"> อ.เมืองปัตตานี</v>
          </cell>
          <cell r="L365" t="str">
            <v>01</v>
          </cell>
          <cell r="M365" t="str">
            <v xml:space="preserve"> 'ต.สะบารัง'</v>
          </cell>
          <cell r="N365" t="str">
            <v>00</v>
          </cell>
          <cell r="O365" t="str">
            <v xml:space="preserve"> หมู่ 0</v>
          </cell>
          <cell r="P365" t="str">
            <v>01</v>
          </cell>
          <cell r="Q365" t="str">
            <v>เปิดดำเนินการ</v>
          </cell>
          <cell r="R365" t="str">
            <v>2</v>
          </cell>
          <cell r="S365" t="str">
            <v>94000</v>
          </cell>
          <cell r="V365" t="str">
            <v>23</v>
          </cell>
          <cell r="W365" t="str">
            <v>2.3 ทุติยภูมิระดับสูง</v>
          </cell>
          <cell r="X365" t="str">
            <v>S</v>
          </cell>
          <cell r="Y365" t="str">
            <v xml:space="preserve">บริการ  </v>
          </cell>
          <cell r="AH365" t="str">
            <v>10748</v>
          </cell>
        </row>
        <row r="366">
          <cell r="A366" t="str">
            <v>001077200</v>
          </cell>
          <cell r="B366" t="str">
            <v>โรงพยาบาลบางปะอิน</v>
          </cell>
          <cell r="C366" t="str">
            <v>21002</v>
          </cell>
          <cell r="D366" t="str">
            <v>กระทรวงสาธารณสุข สำนักงานปลัดกระทรวงสาธารณสุข</v>
          </cell>
          <cell r="E366" t="str">
            <v>07</v>
          </cell>
          <cell r="F366" t="str">
            <v>โรงพยาบาลชุมชน</v>
          </cell>
          <cell r="G366" t="str">
            <v>60</v>
          </cell>
          <cell r="H366" t="str">
            <v>14</v>
          </cell>
          <cell r="I366" t="str">
            <v>จ.พระนครศรีอยุธยา</v>
          </cell>
          <cell r="J366" t="str">
            <v>06</v>
          </cell>
          <cell r="K366" t="str">
            <v xml:space="preserve"> อ.บางปะอิน</v>
          </cell>
          <cell r="L366" t="str">
            <v>01</v>
          </cell>
          <cell r="M366" t="str">
            <v xml:space="preserve"> 'ต.บ้านเลน'</v>
          </cell>
          <cell r="N366" t="str">
            <v>11</v>
          </cell>
          <cell r="O366" t="str">
            <v xml:space="preserve"> หมู่ 11</v>
          </cell>
          <cell r="P366" t="str">
            <v>01</v>
          </cell>
          <cell r="Q366" t="str">
            <v>เปิดดำเนินการ</v>
          </cell>
          <cell r="R366" t="str">
            <v xml:space="preserve">72 </v>
          </cell>
          <cell r="V366" t="str">
            <v>21</v>
          </cell>
          <cell r="W366" t="str">
            <v>2.1 ทุติยภูมิระดับต้น</v>
          </cell>
          <cell r="AH366" t="str">
            <v>10772</v>
          </cell>
        </row>
        <row r="367">
          <cell r="A367" t="str">
            <v>001074700</v>
          </cell>
          <cell r="B367" t="str">
            <v>โรงพยาบาลพัทลุง</v>
          </cell>
          <cell r="C367" t="str">
            <v>21002</v>
          </cell>
          <cell r="D367" t="str">
            <v>กระทรวงสาธารณสุข สำนักงานปลัดกระทรวงสาธารณสุข</v>
          </cell>
          <cell r="E367" t="str">
            <v>06</v>
          </cell>
          <cell r="F367" t="str">
            <v>โรงพยาบาลทั่วไป</v>
          </cell>
          <cell r="G367" t="str">
            <v>440</v>
          </cell>
          <cell r="H367" t="str">
            <v>93</v>
          </cell>
          <cell r="I367" t="str">
            <v>จ.พัทลุง</v>
          </cell>
          <cell r="J367" t="str">
            <v>01</v>
          </cell>
          <cell r="K367" t="str">
            <v xml:space="preserve"> อ.เมืองพัทลุง</v>
          </cell>
          <cell r="L367" t="str">
            <v>01</v>
          </cell>
          <cell r="M367" t="str">
            <v xml:space="preserve"> 'ต.คูหาสวรรค์'</v>
          </cell>
          <cell r="N367" t="str">
            <v>00</v>
          </cell>
          <cell r="O367" t="str">
            <v xml:space="preserve"> หมู่ 0</v>
          </cell>
          <cell r="P367" t="str">
            <v>01</v>
          </cell>
          <cell r="Q367" t="str">
            <v>เปิดดำเนินการ</v>
          </cell>
          <cell r="R367" t="str">
            <v xml:space="preserve">42 ถ.ราเมศวร์ </v>
          </cell>
          <cell r="S367" t="str">
            <v>93000</v>
          </cell>
          <cell r="T367" t="str">
            <v>074609500</v>
          </cell>
          <cell r="U367" t="str">
            <v>074612412</v>
          </cell>
          <cell r="V367" t="str">
            <v>23</v>
          </cell>
          <cell r="W367" t="str">
            <v>2.3 ทุติยภูมิระดับสูง</v>
          </cell>
          <cell r="Z367" t="str">
            <v>04</v>
          </cell>
          <cell r="AA367" t="str">
            <v>แก้ไข/เปลี่ยนแปลงที่ตั้ง</v>
          </cell>
          <cell r="AB367" t="str">
            <v>จาก 385 เป็น 440 เตียง</v>
          </cell>
          <cell r="AH367" t="str">
            <v>10747</v>
          </cell>
        </row>
        <row r="368">
          <cell r="A368" t="str">
            <v>001072900</v>
          </cell>
          <cell r="B368" t="str">
            <v>โรงพยาบาลบ้านโป่ง</v>
          </cell>
          <cell r="C368" t="str">
            <v>21002</v>
          </cell>
          <cell r="D368" t="str">
            <v>กระทรวงสาธารณสุข สำนักงานปลัดกระทรวงสาธารณสุข</v>
          </cell>
          <cell r="E368" t="str">
            <v>06</v>
          </cell>
          <cell r="F368" t="str">
            <v>โรงพยาบาลทั่วไป</v>
          </cell>
          <cell r="G368" t="str">
            <v>360</v>
          </cell>
          <cell r="H368" t="str">
            <v>70</v>
          </cell>
          <cell r="I368" t="str">
            <v>จ.ราชบุรี</v>
          </cell>
          <cell r="J368" t="str">
            <v>05</v>
          </cell>
          <cell r="K368" t="str">
            <v xml:space="preserve"> อ.บ้านโป่ง</v>
          </cell>
          <cell r="L368" t="str">
            <v>01</v>
          </cell>
          <cell r="M368" t="str">
            <v xml:space="preserve"> 'ต.บ้านโป่ง'</v>
          </cell>
          <cell r="N368" t="str">
            <v>01</v>
          </cell>
          <cell r="O368" t="str">
            <v xml:space="preserve"> หมู่ 1</v>
          </cell>
          <cell r="P368" t="str">
            <v>01</v>
          </cell>
          <cell r="Q368" t="str">
            <v>เปิดดำเนินการ</v>
          </cell>
          <cell r="R368" t="str">
            <v xml:space="preserve">12 ถ.แสงชูโต </v>
          </cell>
          <cell r="S368" t="str">
            <v>70110</v>
          </cell>
          <cell r="T368" t="str">
            <v>032222841-46</v>
          </cell>
          <cell r="V368" t="str">
            <v>23</v>
          </cell>
          <cell r="W368" t="str">
            <v>2.3 ทุติยภูมิระดับสูง</v>
          </cell>
          <cell r="AH368" t="str">
            <v>10729</v>
          </cell>
        </row>
        <row r="369">
          <cell r="A369" t="str">
            <v>001073700</v>
          </cell>
          <cell r="B369" t="str">
            <v>โรงพยาบาลประจวบคีรีขันธ์</v>
          </cell>
          <cell r="C369" t="str">
            <v>21002</v>
          </cell>
          <cell r="D369" t="str">
            <v>กระทรวงสาธารณสุข สำนักงานปลัดกระทรวงสาธารณสุข</v>
          </cell>
          <cell r="E369" t="str">
            <v>06</v>
          </cell>
          <cell r="F369" t="str">
            <v>โรงพยาบาลทั่วไป</v>
          </cell>
          <cell r="G369" t="str">
            <v>278</v>
          </cell>
          <cell r="H369" t="str">
            <v>77</v>
          </cell>
          <cell r="I369" t="str">
            <v>จ.ประจวบคีรีขันธ์</v>
          </cell>
          <cell r="J369" t="str">
            <v>01</v>
          </cell>
          <cell r="K369" t="str">
            <v xml:space="preserve"> อ.เมืองประจวบคีรีขันธ์</v>
          </cell>
          <cell r="L369" t="str">
            <v>01</v>
          </cell>
          <cell r="M369" t="str">
            <v xml:space="preserve"> 'ต.ประจวบคีรีขันธ์'</v>
          </cell>
          <cell r="N369" t="str">
            <v>00</v>
          </cell>
          <cell r="O369" t="str">
            <v xml:space="preserve"> หมู่ 0</v>
          </cell>
          <cell r="P369" t="str">
            <v>01</v>
          </cell>
          <cell r="Q369" t="str">
            <v>เปิดดำเนินการ</v>
          </cell>
          <cell r="R369" t="str">
            <v xml:space="preserve">237 ถ.พิทักษ์ชาติ </v>
          </cell>
          <cell r="S369" t="str">
            <v>77000</v>
          </cell>
          <cell r="T369" t="str">
            <v>032601060-4</v>
          </cell>
          <cell r="V369" t="str">
            <v>31</v>
          </cell>
          <cell r="W369" t="str">
            <v>3.1 ตติยภูมิ</v>
          </cell>
          <cell r="AH369" t="str">
            <v>10737</v>
          </cell>
        </row>
        <row r="370">
          <cell r="A370" t="str">
            <v>001074900</v>
          </cell>
          <cell r="B370" t="str">
            <v>โรงพยาบาลเบตง</v>
          </cell>
          <cell r="C370" t="str">
            <v>21002</v>
          </cell>
          <cell r="D370" t="str">
            <v>กระทรวงสาธารณสุข สำนักงานปลัดกระทรวงสาธารณสุข</v>
          </cell>
          <cell r="E370" t="str">
            <v>06</v>
          </cell>
          <cell r="F370" t="str">
            <v>โรงพยาบาลทั่วไป</v>
          </cell>
          <cell r="G370" t="str">
            <v>160</v>
          </cell>
          <cell r="H370" t="str">
            <v>95</v>
          </cell>
          <cell r="I370" t="str">
            <v>จ.ยะลา</v>
          </cell>
          <cell r="J370" t="str">
            <v>02</v>
          </cell>
          <cell r="K370" t="str">
            <v xml:space="preserve"> อ.เบตง</v>
          </cell>
          <cell r="L370" t="str">
            <v>01</v>
          </cell>
          <cell r="M370" t="str">
            <v xml:space="preserve"> 'ต.เบตง'</v>
          </cell>
          <cell r="N370" t="str">
            <v>00</v>
          </cell>
          <cell r="O370" t="str">
            <v xml:space="preserve"> หมู่ 0</v>
          </cell>
          <cell r="P370" t="str">
            <v>01</v>
          </cell>
          <cell r="Q370" t="str">
            <v>เปิดดำเนินการ</v>
          </cell>
          <cell r="R370" t="str">
            <v xml:space="preserve">106 ถ.รัตนกิจ </v>
          </cell>
          <cell r="S370" t="str">
            <v>95110</v>
          </cell>
          <cell r="T370" t="str">
            <v>073234077</v>
          </cell>
          <cell r="U370" t="str">
            <v>073230936</v>
          </cell>
          <cell r="V370" t="str">
            <v>23</v>
          </cell>
          <cell r="W370" t="str">
            <v>2.3 ทุติยภูมิระดับสูง</v>
          </cell>
          <cell r="X370" t="str">
            <v>S</v>
          </cell>
          <cell r="Y370" t="str">
            <v xml:space="preserve">บริการ  </v>
          </cell>
          <cell r="AH370" t="str">
            <v>10749</v>
          </cell>
        </row>
        <row r="371">
          <cell r="A371" t="str">
            <v>001078000</v>
          </cell>
          <cell r="B371" t="str">
            <v>โรงพยาบาลมหาราช</v>
          </cell>
          <cell r="C371" t="str">
            <v>21002</v>
          </cell>
          <cell r="D371" t="str">
            <v>กระทรวงสาธารณสุข สำนักงานปลัดกระทรวงสาธารณสุข</v>
          </cell>
          <cell r="E371" t="str">
            <v>07</v>
          </cell>
          <cell r="F371" t="str">
            <v>โรงพยาบาลชุมชน</v>
          </cell>
          <cell r="G371" t="str">
            <v>10</v>
          </cell>
          <cell r="H371" t="str">
            <v>14</v>
          </cell>
          <cell r="I371" t="str">
            <v>จ.พระนครศรีอยุธยา</v>
          </cell>
          <cell r="J371" t="str">
            <v>15</v>
          </cell>
          <cell r="K371" t="str">
            <v xml:space="preserve"> อ.มหาราช</v>
          </cell>
          <cell r="L371" t="str">
            <v>01</v>
          </cell>
          <cell r="M371" t="str">
            <v xml:space="preserve"> 'ต.หัวไผ่'</v>
          </cell>
          <cell r="N371" t="str">
            <v>06</v>
          </cell>
          <cell r="O371" t="str">
            <v xml:space="preserve"> หมู่ 6</v>
          </cell>
          <cell r="P371" t="str">
            <v>01</v>
          </cell>
          <cell r="Q371" t="str">
            <v>เปิดดำเนินการ</v>
          </cell>
          <cell r="R371" t="str">
            <v xml:space="preserve">224 ม.6 </v>
          </cell>
          <cell r="V371" t="str">
            <v>21</v>
          </cell>
          <cell r="W371" t="str">
            <v>2.1 ทุติยภูมิระดับต้น</v>
          </cell>
          <cell r="AH371" t="str">
            <v>10780</v>
          </cell>
        </row>
        <row r="372">
          <cell r="A372" t="str">
            <v>001074300</v>
          </cell>
          <cell r="B372" t="str">
            <v>โรงพยาบาลระนอง</v>
          </cell>
          <cell r="C372" t="str">
            <v>21002</v>
          </cell>
          <cell r="D372" t="str">
            <v>กระทรวงสาธารณสุข สำนักงานปลัดกระทรวงสาธารณสุข</v>
          </cell>
          <cell r="E372" t="str">
            <v>06</v>
          </cell>
          <cell r="F372" t="str">
            <v>โรงพยาบาลทั่วไป</v>
          </cell>
          <cell r="G372" t="str">
            <v>324</v>
          </cell>
          <cell r="H372" t="str">
            <v>85</v>
          </cell>
          <cell r="I372" t="str">
            <v>จ.ระนอง</v>
          </cell>
          <cell r="J372" t="str">
            <v>01</v>
          </cell>
          <cell r="K372" t="str">
            <v xml:space="preserve"> อ.เมืองระนอง</v>
          </cell>
          <cell r="L372" t="str">
            <v>01</v>
          </cell>
          <cell r="M372" t="str">
            <v xml:space="preserve"> 'ต.เขานิเวศน์'</v>
          </cell>
          <cell r="N372" t="str">
            <v>00</v>
          </cell>
          <cell r="O372" t="str">
            <v xml:space="preserve"> หมู่ 0</v>
          </cell>
          <cell r="P372" t="str">
            <v>01</v>
          </cell>
          <cell r="Q372" t="str">
            <v>เปิดดำเนินการ</v>
          </cell>
          <cell r="R372" t="str">
            <v xml:space="preserve">11 ถ.กำลังทรัพย์ </v>
          </cell>
          <cell r="S372" t="str">
            <v>85000</v>
          </cell>
          <cell r="T372" t="str">
            <v>077812630</v>
          </cell>
          <cell r="U372" t="str">
            <v>077823267</v>
          </cell>
          <cell r="V372" t="str">
            <v>23</v>
          </cell>
          <cell r="W372" t="str">
            <v>2.3 ทุติยภูมิระดับสูง</v>
          </cell>
          <cell r="X372" t="str">
            <v>S</v>
          </cell>
          <cell r="Y372" t="str">
            <v xml:space="preserve">บริการ  </v>
          </cell>
          <cell r="AH372" t="str">
            <v>10743</v>
          </cell>
        </row>
        <row r="373">
          <cell r="A373" t="str">
            <v>001073600</v>
          </cell>
          <cell r="B373" t="str">
            <v>โรงพยาบาลพระจอมเกล้า</v>
          </cell>
          <cell r="C373" t="str">
            <v>21002</v>
          </cell>
          <cell r="D373" t="str">
            <v>กระทรวงสาธารณสุข สำนักงานปลัดกระทรวงสาธารณสุข</v>
          </cell>
          <cell r="E373" t="str">
            <v>06</v>
          </cell>
          <cell r="F373" t="str">
            <v>โรงพยาบาลทั่วไป</v>
          </cell>
          <cell r="G373" t="str">
            <v>365</v>
          </cell>
          <cell r="H373" t="str">
            <v>76</v>
          </cell>
          <cell r="I373" t="str">
            <v>จ.เพชรบุรี</v>
          </cell>
          <cell r="J373" t="str">
            <v>01</v>
          </cell>
          <cell r="K373" t="str">
            <v xml:space="preserve"> อ.เมืองเพชรบุรี</v>
          </cell>
          <cell r="L373" t="str">
            <v>02</v>
          </cell>
          <cell r="M373" t="str">
            <v xml:space="preserve"> 'ต.คลองกระแชง'</v>
          </cell>
          <cell r="N373" t="str">
            <v>00</v>
          </cell>
          <cell r="O373" t="str">
            <v xml:space="preserve"> หมู่ 0</v>
          </cell>
          <cell r="P373" t="str">
            <v>01</v>
          </cell>
          <cell r="Q373" t="str">
            <v>เปิดดำเนินการ</v>
          </cell>
          <cell r="R373" t="str">
            <v xml:space="preserve">53 ถ.รถไฟ </v>
          </cell>
          <cell r="S373" t="str">
            <v>76000</v>
          </cell>
          <cell r="T373" t="str">
            <v>032709999</v>
          </cell>
          <cell r="U373" t="str">
            <v>032425205</v>
          </cell>
          <cell r="V373" t="str">
            <v>23</v>
          </cell>
          <cell r="W373" t="str">
            <v>2.3 ทุติยภูมิระดับสูง</v>
          </cell>
          <cell r="X373" t="str">
            <v>S</v>
          </cell>
          <cell r="Y373" t="str">
            <v xml:space="preserve">บริการ  </v>
          </cell>
          <cell r="Z373" t="str">
            <v>01</v>
          </cell>
          <cell r="AA373" t="str">
            <v>ตั้งใหม่</v>
          </cell>
          <cell r="AH373" t="str">
            <v>10736</v>
          </cell>
        </row>
        <row r="374">
          <cell r="A374" t="str">
            <v>001079100</v>
          </cell>
          <cell r="B374" t="str">
            <v>โรงพยาบาลชัยบาดาล</v>
          </cell>
          <cell r="C374" t="str">
            <v>21002</v>
          </cell>
          <cell r="D374" t="str">
            <v>กระทรวงสาธารณสุข สำนักงานปลัดกระทรวงสาธารณสุข</v>
          </cell>
          <cell r="E374" t="str">
            <v>07</v>
          </cell>
          <cell r="F374" t="str">
            <v>โรงพยาบาลชุมชน</v>
          </cell>
          <cell r="G374" t="str">
            <v>152</v>
          </cell>
          <cell r="H374" t="str">
            <v>16</v>
          </cell>
          <cell r="I374" t="str">
            <v>จ.ลพบุรี</v>
          </cell>
          <cell r="J374" t="str">
            <v>04</v>
          </cell>
          <cell r="K374" t="str">
            <v xml:space="preserve"> อ.ชัยบาดาล</v>
          </cell>
          <cell r="L374" t="str">
            <v>01</v>
          </cell>
          <cell r="M374" t="str">
            <v xml:space="preserve"> 'ต.ลำนารายณ์'</v>
          </cell>
          <cell r="N374" t="str">
            <v>11</v>
          </cell>
          <cell r="O374" t="str">
            <v xml:space="preserve"> หมู่ 11</v>
          </cell>
          <cell r="P374" t="str">
            <v>01</v>
          </cell>
          <cell r="Q374" t="str">
            <v>เปิดดำเนินการ</v>
          </cell>
          <cell r="R374" t="str">
            <v xml:space="preserve">250 </v>
          </cell>
          <cell r="S374" t="str">
            <v>15130</v>
          </cell>
          <cell r="T374" t="str">
            <v>036-461414</v>
          </cell>
          <cell r="U374" t="str">
            <v>036-462040</v>
          </cell>
          <cell r="V374" t="str">
            <v>22</v>
          </cell>
          <cell r="W374" t="str">
            <v>2.2 ทุติยภูมิระดับกลาง</v>
          </cell>
          <cell r="X374" t="str">
            <v>S</v>
          </cell>
          <cell r="Y374" t="str">
            <v xml:space="preserve">บริการ  </v>
          </cell>
          <cell r="Z374" t="str">
            <v>01</v>
          </cell>
          <cell r="AA374" t="str">
            <v>ตั้งใหม่</v>
          </cell>
          <cell r="AB374" t="str">
            <v>จากการสำรวจ ปี55</v>
          </cell>
          <cell r="AH374" t="str">
            <v>10791</v>
          </cell>
        </row>
        <row r="375">
          <cell r="A375" t="str">
            <v>001102400</v>
          </cell>
          <cell r="B375" t="str">
            <v>โรงพยาบาลน้ำโสม</v>
          </cell>
          <cell r="C375" t="str">
            <v>21002</v>
          </cell>
          <cell r="D375" t="str">
            <v>กระทรวงสาธารณสุข สำนักงานปลัดกระทรวงสาธารณสุข</v>
          </cell>
          <cell r="E375" t="str">
            <v>07</v>
          </cell>
          <cell r="F375" t="str">
            <v>โรงพยาบาลชุมชน</v>
          </cell>
          <cell r="G375" t="str">
            <v>60</v>
          </cell>
          <cell r="H375" t="str">
            <v>41</v>
          </cell>
          <cell r="I375" t="str">
            <v>จ.อุดรธานี</v>
          </cell>
          <cell r="J375" t="str">
            <v>18</v>
          </cell>
          <cell r="K375" t="str">
            <v xml:space="preserve"> อ.น้ำโสม</v>
          </cell>
          <cell r="L375" t="str">
            <v>10</v>
          </cell>
          <cell r="M375" t="str">
            <v xml:space="preserve"> 'ต.ศรีสำราญ'</v>
          </cell>
          <cell r="N375" t="str">
            <v>01</v>
          </cell>
          <cell r="O375" t="str">
            <v xml:space="preserve"> หมู่ 1</v>
          </cell>
          <cell r="P375" t="str">
            <v>01</v>
          </cell>
          <cell r="Q375" t="str">
            <v>เปิดดำเนินการ</v>
          </cell>
          <cell r="S375" t="str">
            <v>41210</v>
          </cell>
          <cell r="V375" t="str">
            <v>21</v>
          </cell>
          <cell r="W375" t="str">
            <v>2.1 ทุติยภูมิระดับต้น</v>
          </cell>
          <cell r="AH375" t="str">
            <v>11024</v>
          </cell>
        </row>
        <row r="376">
          <cell r="A376" t="str">
            <v>001073200</v>
          </cell>
          <cell r="B376" t="str">
            <v>โรงพยาบาลมะการักษ์</v>
          </cell>
          <cell r="C376" t="str">
            <v>21002</v>
          </cell>
          <cell r="D376" t="str">
            <v>กระทรวงสาธารณสุข สำนักงานปลัดกระทรวงสาธารณสุข</v>
          </cell>
          <cell r="E376" t="str">
            <v>06</v>
          </cell>
          <cell r="F376" t="str">
            <v>โรงพยาบาลทั่วไป</v>
          </cell>
          <cell r="G376" t="str">
            <v>240</v>
          </cell>
          <cell r="H376" t="str">
            <v>71</v>
          </cell>
          <cell r="I376" t="str">
            <v>จ.กาญจนบุรี</v>
          </cell>
          <cell r="J376" t="str">
            <v>05</v>
          </cell>
          <cell r="K376" t="str">
            <v xml:space="preserve"> อ.ท่ามะกา</v>
          </cell>
          <cell r="L376" t="str">
            <v>06</v>
          </cell>
          <cell r="M376" t="str">
            <v xml:space="preserve"> 'ต.ท่ามะกา'</v>
          </cell>
          <cell r="N376" t="str">
            <v>04</v>
          </cell>
          <cell r="O376" t="str">
            <v xml:space="preserve"> หมู่ 4</v>
          </cell>
          <cell r="P376" t="str">
            <v>01</v>
          </cell>
          <cell r="Q376" t="str">
            <v>เปิดดำเนินการ</v>
          </cell>
          <cell r="R376" t="str">
            <v xml:space="preserve">47/12 </v>
          </cell>
          <cell r="S376" t="str">
            <v>71120</v>
          </cell>
          <cell r="T376" t="str">
            <v>034542031</v>
          </cell>
          <cell r="U376" t="str">
            <v>034541115</v>
          </cell>
          <cell r="V376" t="str">
            <v>23</v>
          </cell>
          <cell r="W376" t="str">
            <v>2.3 ทุติยภูมิระดับสูง</v>
          </cell>
          <cell r="X376" t="str">
            <v>S</v>
          </cell>
          <cell r="Y376" t="str">
            <v xml:space="preserve">บริการ  </v>
          </cell>
          <cell r="AH376" t="str">
            <v>10732</v>
          </cell>
        </row>
        <row r="377">
          <cell r="A377" t="str">
            <v>001076000</v>
          </cell>
          <cell r="B377" t="str">
            <v>โรงพยาบาลปากเกร็ด</v>
          </cell>
          <cell r="C377" t="str">
            <v>21002</v>
          </cell>
          <cell r="D377" t="str">
            <v>กระทรวงสาธารณสุข สำนักงานปลัดกระทรวงสาธารณสุข</v>
          </cell>
          <cell r="E377" t="str">
            <v>07</v>
          </cell>
          <cell r="F377" t="str">
            <v>โรงพยาบาลชุมชน</v>
          </cell>
          <cell r="G377" t="str">
            <v>30</v>
          </cell>
          <cell r="H377" t="str">
            <v>12</v>
          </cell>
          <cell r="I377" t="str">
            <v>จ.นนทบุรี</v>
          </cell>
          <cell r="J377" t="str">
            <v>06</v>
          </cell>
          <cell r="K377" t="str">
            <v xml:space="preserve"> อ.ปากเกร็ด</v>
          </cell>
          <cell r="L377" t="str">
            <v>01</v>
          </cell>
          <cell r="M377" t="str">
            <v xml:space="preserve"> 'ต.ปากเกร็ด'</v>
          </cell>
          <cell r="N377" t="str">
            <v>05</v>
          </cell>
          <cell r="O377" t="str">
            <v xml:space="preserve"> หมู่ 5</v>
          </cell>
          <cell r="P377" t="str">
            <v>01</v>
          </cell>
          <cell r="Q377" t="str">
            <v>เปิดดำเนินการ</v>
          </cell>
          <cell r="R377" t="str">
            <v xml:space="preserve">70 ถ.แจ้งวัฒนะ </v>
          </cell>
          <cell r="S377" t="str">
            <v>11120</v>
          </cell>
          <cell r="T377" t="str">
            <v>029609900</v>
          </cell>
          <cell r="U377" t="str">
            <v>029609911</v>
          </cell>
          <cell r="V377" t="str">
            <v>22</v>
          </cell>
          <cell r="W377" t="str">
            <v>2.2 ทุติยภูมิระดับกลาง</v>
          </cell>
          <cell r="X377" t="str">
            <v>S</v>
          </cell>
          <cell r="Y377" t="str">
            <v xml:space="preserve">บริการ  </v>
          </cell>
          <cell r="AH377" t="str">
            <v>10760</v>
          </cell>
        </row>
        <row r="378">
          <cell r="A378" t="str">
            <v>001076100</v>
          </cell>
          <cell r="B378" t="str">
            <v>โรงพยาบาลคลองหลวง</v>
          </cell>
          <cell r="C378" t="str">
            <v>21002</v>
          </cell>
          <cell r="D378" t="str">
            <v>กระทรวงสาธารณสุข สำนักงานปลัดกระทรวงสาธารณสุข</v>
          </cell>
          <cell r="E378" t="str">
            <v>07</v>
          </cell>
          <cell r="F378" t="str">
            <v>โรงพยาบาลชุมชน</v>
          </cell>
          <cell r="G378" t="str">
            <v>30</v>
          </cell>
          <cell r="H378" t="str">
            <v>13</v>
          </cell>
          <cell r="I378" t="str">
            <v>จ.ปทุมธานี</v>
          </cell>
          <cell r="J378" t="str">
            <v>02</v>
          </cell>
          <cell r="K378" t="str">
            <v xml:space="preserve"> อ.คลองหลวง</v>
          </cell>
          <cell r="L378" t="str">
            <v>06</v>
          </cell>
          <cell r="M378" t="str">
            <v xml:space="preserve"> 'ต.คลองหก'</v>
          </cell>
          <cell r="N378" t="str">
            <v>07</v>
          </cell>
          <cell r="O378" t="str">
            <v xml:space="preserve"> หมู่ 7</v>
          </cell>
          <cell r="P378" t="str">
            <v>01</v>
          </cell>
          <cell r="Q378" t="str">
            <v>เปิดดำเนินการ</v>
          </cell>
          <cell r="R378" t="str">
            <v xml:space="preserve">30 </v>
          </cell>
          <cell r="S378" t="str">
            <v>12120</v>
          </cell>
          <cell r="T378" t="str">
            <v>0290464456</v>
          </cell>
          <cell r="U378" t="str">
            <v>029046446</v>
          </cell>
          <cell r="V378" t="str">
            <v>22</v>
          </cell>
          <cell r="W378" t="str">
            <v>2.2 ทุติยภูมิระดับกลาง</v>
          </cell>
          <cell r="AH378" t="str">
            <v>10761</v>
          </cell>
        </row>
        <row r="379">
          <cell r="A379" t="str">
            <v>001076300</v>
          </cell>
          <cell r="B379" t="str">
            <v>โรงพยาบาลประชาธิปัตย์</v>
          </cell>
          <cell r="C379" t="str">
            <v>21002</v>
          </cell>
          <cell r="D379" t="str">
            <v>กระทรวงสาธารณสุข สำนักงานปลัดกระทรวงสาธารณสุข</v>
          </cell>
          <cell r="E379" t="str">
            <v>07</v>
          </cell>
          <cell r="F379" t="str">
            <v>โรงพยาบาลชุมชน</v>
          </cell>
          <cell r="G379" t="str">
            <v>30</v>
          </cell>
          <cell r="H379" t="str">
            <v>13</v>
          </cell>
          <cell r="I379" t="str">
            <v>จ.ปทุมธานี</v>
          </cell>
          <cell r="J379" t="str">
            <v>03</v>
          </cell>
          <cell r="K379" t="str">
            <v xml:space="preserve"> อ.ธัญบุรี</v>
          </cell>
          <cell r="L379" t="str">
            <v>01</v>
          </cell>
          <cell r="M379" t="str">
            <v xml:space="preserve"> 'ต.ประชาธิปัตย์'</v>
          </cell>
          <cell r="N379" t="str">
            <v>02</v>
          </cell>
          <cell r="O379" t="str">
            <v xml:space="preserve"> หมู่ 2</v>
          </cell>
          <cell r="P379" t="str">
            <v>01</v>
          </cell>
          <cell r="Q379" t="str">
            <v>เปิดดำเนินการ</v>
          </cell>
          <cell r="R379" t="str">
            <v xml:space="preserve">247/45 </v>
          </cell>
          <cell r="S379" t="str">
            <v>12110</v>
          </cell>
          <cell r="T379" t="str">
            <v>025313075</v>
          </cell>
          <cell r="U379" t="str">
            <v>025676317</v>
          </cell>
          <cell r="V379" t="str">
            <v>22</v>
          </cell>
          <cell r="W379" t="str">
            <v>2.2 ทุติยภูมิระดับกลาง</v>
          </cell>
          <cell r="AH379" t="str">
            <v>10763</v>
          </cell>
        </row>
        <row r="380">
          <cell r="A380" t="str">
            <v>001076500</v>
          </cell>
          <cell r="B380" t="str">
            <v>โรงพยาบาลลาดหลุมแก้ว</v>
          </cell>
          <cell r="C380" t="str">
            <v>21002</v>
          </cell>
          <cell r="D380" t="str">
            <v>กระทรวงสาธารณสุข สำนักงานปลัดกระทรวงสาธารณสุข</v>
          </cell>
          <cell r="E380" t="str">
            <v>07</v>
          </cell>
          <cell r="F380" t="str">
            <v>โรงพยาบาลชุมชน</v>
          </cell>
          <cell r="G380" t="str">
            <v>30</v>
          </cell>
          <cell r="H380" t="str">
            <v>13</v>
          </cell>
          <cell r="I380" t="str">
            <v>จ.ปทุมธานี</v>
          </cell>
          <cell r="J380" t="str">
            <v>05</v>
          </cell>
          <cell r="K380" t="str">
            <v xml:space="preserve"> อ.ลาดหลุมแก้ว</v>
          </cell>
          <cell r="L380" t="str">
            <v>01</v>
          </cell>
          <cell r="M380" t="str">
            <v xml:space="preserve"> 'ต.ระแหง'</v>
          </cell>
          <cell r="N380" t="str">
            <v>04</v>
          </cell>
          <cell r="O380" t="str">
            <v xml:space="preserve"> หมู่ 4</v>
          </cell>
          <cell r="P380" t="str">
            <v>01</v>
          </cell>
          <cell r="Q380" t="str">
            <v>เปิดดำเนินการ</v>
          </cell>
          <cell r="R380" t="str">
            <v xml:space="preserve">187 </v>
          </cell>
          <cell r="S380" t="str">
            <v>12140</v>
          </cell>
          <cell r="T380" t="str">
            <v>025991650</v>
          </cell>
          <cell r="U380" t="str">
            <v>025991651</v>
          </cell>
          <cell r="V380" t="str">
            <v>22</v>
          </cell>
          <cell r="W380" t="str">
            <v>2.2 ทุติยภูมิระดับกลาง</v>
          </cell>
          <cell r="AH380" t="str">
            <v>10765</v>
          </cell>
        </row>
        <row r="381">
          <cell r="A381" t="str">
            <v>001076600</v>
          </cell>
          <cell r="B381" t="str">
            <v>โรงพยาบาลลำลูกกา</v>
          </cell>
          <cell r="C381" t="str">
            <v>21002</v>
          </cell>
          <cell r="D381" t="str">
            <v>กระทรวงสาธารณสุข สำนักงานปลัดกระทรวงสาธารณสุข</v>
          </cell>
          <cell r="E381" t="str">
            <v>07</v>
          </cell>
          <cell r="F381" t="str">
            <v>โรงพยาบาลชุมชน</v>
          </cell>
          <cell r="G381" t="str">
            <v>30</v>
          </cell>
          <cell r="H381" t="str">
            <v>13</v>
          </cell>
          <cell r="I381" t="str">
            <v>จ.ปทุมธานี</v>
          </cell>
          <cell r="J381" t="str">
            <v>06</v>
          </cell>
          <cell r="K381" t="str">
            <v xml:space="preserve"> อ.ลำลูกกา</v>
          </cell>
          <cell r="L381" t="str">
            <v>06</v>
          </cell>
          <cell r="M381" t="str">
            <v xml:space="preserve"> 'ต.ลำไทร'</v>
          </cell>
          <cell r="N381" t="str">
            <v>06</v>
          </cell>
          <cell r="O381" t="str">
            <v xml:space="preserve"> หมู่ 6</v>
          </cell>
          <cell r="P381" t="str">
            <v>01</v>
          </cell>
          <cell r="Q381" t="str">
            <v>เปิดดำเนินการ</v>
          </cell>
          <cell r="S381" t="str">
            <v>12150</v>
          </cell>
          <cell r="T381" t="str">
            <v>025631080</v>
          </cell>
          <cell r="U381" t="str">
            <v>025631011</v>
          </cell>
          <cell r="V381" t="str">
            <v>22</v>
          </cell>
          <cell r="W381" t="str">
            <v>2.2 ทุติยภูมิระดับกลาง</v>
          </cell>
          <cell r="AH381" t="str">
            <v>10766</v>
          </cell>
        </row>
        <row r="382">
          <cell r="A382" t="str">
            <v>001077400</v>
          </cell>
          <cell r="B382" t="str">
            <v>โรงพยาบาลผักไห่</v>
          </cell>
          <cell r="C382" t="str">
            <v>21002</v>
          </cell>
          <cell r="D382" t="str">
            <v>กระทรวงสาธารณสุข สำนักงานปลัดกระทรวงสาธารณสุข</v>
          </cell>
          <cell r="E382" t="str">
            <v>07</v>
          </cell>
          <cell r="F382" t="str">
            <v>โรงพยาบาลชุมชน</v>
          </cell>
          <cell r="G382" t="str">
            <v>30</v>
          </cell>
          <cell r="H382" t="str">
            <v>14</v>
          </cell>
          <cell r="I382" t="str">
            <v>จ.พระนครศรีอยุธยา</v>
          </cell>
          <cell r="J382" t="str">
            <v>08</v>
          </cell>
          <cell r="K382" t="str">
            <v xml:space="preserve"> อ.ผักไห่</v>
          </cell>
          <cell r="L382" t="str">
            <v>01</v>
          </cell>
          <cell r="M382" t="str">
            <v xml:space="preserve"> 'ต.ผักไห่'</v>
          </cell>
          <cell r="N382" t="str">
            <v>05</v>
          </cell>
          <cell r="O382" t="str">
            <v xml:space="preserve"> หมู่ 5</v>
          </cell>
          <cell r="P382" t="str">
            <v>01</v>
          </cell>
          <cell r="Q382" t="str">
            <v>เปิดดำเนินการ</v>
          </cell>
          <cell r="R382" t="str">
            <v xml:space="preserve">15 ม.5 ถ.ผักไห่-ป่าโมก </v>
          </cell>
          <cell r="V382" t="str">
            <v>21</v>
          </cell>
          <cell r="W382" t="str">
            <v>2.1 ทุติยภูมิระดับต้น</v>
          </cell>
          <cell r="AH382" t="str">
            <v>10774</v>
          </cell>
        </row>
        <row r="383">
          <cell r="A383" t="str">
            <v>001077100</v>
          </cell>
          <cell r="B383" t="str">
            <v>โรงพยาบาลบางบาล</v>
          </cell>
          <cell r="C383" t="str">
            <v>21002</v>
          </cell>
          <cell r="D383" t="str">
            <v>กระทรวงสาธารณสุข สำนักงานปลัดกระทรวงสาธารณสุข</v>
          </cell>
          <cell r="E383" t="str">
            <v>07</v>
          </cell>
          <cell r="F383" t="str">
            <v>โรงพยาบาลชุมชน</v>
          </cell>
          <cell r="G383" t="str">
            <v>30</v>
          </cell>
          <cell r="H383" t="str">
            <v>14</v>
          </cell>
          <cell r="I383" t="str">
            <v>จ.พระนครศรีอยุธยา</v>
          </cell>
          <cell r="J383" t="str">
            <v>05</v>
          </cell>
          <cell r="K383" t="str">
            <v xml:space="preserve"> อ.บางบาล</v>
          </cell>
          <cell r="L383" t="str">
            <v>04</v>
          </cell>
          <cell r="M383" t="str">
            <v xml:space="preserve"> 'ต.สะพานไทย'</v>
          </cell>
          <cell r="N383" t="str">
            <v>02</v>
          </cell>
          <cell r="O383" t="str">
            <v xml:space="preserve"> หมู่ 2</v>
          </cell>
          <cell r="P383" t="str">
            <v>01</v>
          </cell>
          <cell r="Q383" t="str">
            <v>เปิดดำเนินการ</v>
          </cell>
          <cell r="R383" t="str">
            <v xml:space="preserve">82 </v>
          </cell>
          <cell r="V383" t="str">
            <v>21</v>
          </cell>
          <cell r="W383" t="str">
            <v>2.1 ทุติยภูมิระดับต้น</v>
          </cell>
          <cell r="AH383" t="str">
            <v>10771</v>
          </cell>
        </row>
        <row r="384">
          <cell r="A384" t="str">
            <v>001077300</v>
          </cell>
          <cell r="B384" t="str">
            <v>โรงพยาบาลบางปะหัน</v>
          </cell>
          <cell r="C384" t="str">
            <v>21002</v>
          </cell>
          <cell r="D384" t="str">
            <v>กระทรวงสาธารณสุข สำนักงานปลัดกระทรวงสาธารณสุข</v>
          </cell>
          <cell r="E384" t="str">
            <v>07</v>
          </cell>
          <cell r="F384" t="str">
            <v>โรงพยาบาลชุมชน</v>
          </cell>
          <cell r="G384" t="str">
            <v>10</v>
          </cell>
          <cell r="H384" t="str">
            <v>14</v>
          </cell>
          <cell r="I384" t="str">
            <v>จ.พระนครศรีอยุธยา</v>
          </cell>
          <cell r="J384" t="str">
            <v>07</v>
          </cell>
          <cell r="K384" t="str">
            <v xml:space="preserve"> อ.บางปะหัน</v>
          </cell>
          <cell r="L384" t="str">
            <v>08</v>
          </cell>
          <cell r="M384" t="str">
            <v xml:space="preserve"> 'ต.บางนางร้า'</v>
          </cell>
          <cell r="N384" t="str">
            <v>05</v>
          </cell>
          <cell r="O384" t="str">
            <v xml:space="preserve"> หมู่ 5</v>
          </cell>
          <cell r="P384" t="str">
            <v>01</v>
          </cell>
          <cell r="Q384" t="str">
            <v>เปิดดำเนินการ</v>
          </cell>
          <cell r="R384" t="str">
            <v xml:space="preserve">71/3 </v>
          </cell>
          <cell r="V384" t="str">
            <v>21</v>
          </cell>
          <cell r="W384" t="str">
            <v>2.1 ทุติยภูมิระดับต้น</v>
          </cell>
          <cell r="X384" t="str">
            <v>S</v>
          </cell>
          <cell r="Y384" t="str">
            <v xml:space="preserve">บริการ  </v>
          </cell>
          <cell r="Z384" t="str">
            <v>01</v>
          </cell>
          <cell r="AA384" t="str">
            <v>ตั้งใหม่</v>
          </cell>
          <cell r="AH384" t="str">
            <v>10773</v>
          </cell>
        </row>
        <row r="385">
          <cell r="A385" t="str">
            <v>001078100</v>
          </cell>
          <cell r="B385" t="str">
            <v>โรงพยาบาลบ้านแพรก</v>
          </cell>
          <cell r="C385" t="str">
            <v>21002</v>
          </cell>
          <cell r="D385" t="str">
            <v>กระทรวงสาธารณสุข สำนักงานปลัดกระทรวงสาธารณสุข</v>
          </cell>
          <cell r="E385" t="str">
            <v>07</v>
          </cell>
          <cell r="F385" t="str">
            <v>โรงพยาบาลชุมชน</v>
          </cell>
          <cell r="G385" t="str">
            <v>10</v>
          </cell>
          <cell r="H385" t="str">
            <v>14</v>
          </cell>
          <cell r="I385" t="str">
            <v>จ.พระนครศรีอยุธยา</v>
          </cell>
          <cell r="J385" t="str">
            <v>16</v>
          </cell>
          <cell r="K385" t="str">
            <v xml:space="preserve"> อ.บ้านแพรก</v>
          </cell>
          <cell r="L385" t="str">
            <v>02</v>
          </cell>
          <cell r="M385" t="str">
            <v xml:space="preserve"> 'ต.บ้านใหม่'</v>
          </cell>
          <cell r="N385" t="str">
            <v>01</v>
          </cell>
          <cell r="O385" t="str">
            <v xml:space="preserve"> หมู่ 1</v>
          </cell>
          <cell r="P385" t="str">
            <v>01</v>
          </cell>
          <cell r="Q385" t="str">
            <v>เปิดดำเนินการ</v>
          </cell>
          <cell r="R385" t="str">
            <v>165 ม.1</v>
          </cell>
          <cell r="V385" t="str">
            <v>21</v>
          </cell>
          <cell r="W385" t="str">
            <v>2.1 ทุติยภูมิระดับต้น</v>
          </cell>
          <cell r="AH385" t="str">
            <v>10781</v>
          </cell>
        </row>
        <row r="386">
          <cell r="A386" t="str">
            <v>001077900</v>
          </cell>
          <cell r="B386" t="str">
            <v>โรงพยาบาลอุทัย</v>
          </cell>
          <cell r="C386" t="str">
            <v>21002</v>
          </cell>
          <cell r="D386" t="str">
            <v>กระทรวงสาธารณสุข สำนักงานปลัดกระทรวงสาธารณสุข</v>
          </cell>
          <cell r="E386" t="str">
            <v>07</v>
          </cell>
          <cell r="F386" t="str">
            <v>โรงพยาบาลชุมชน</v>
          </cell>
          <cell r="G386" t="str">
            <v>10</v>
          </cell>
          <cell r="H386" t="str">
            <v>14</v>
          </cell>
          <cell r="I386" t="str">
            <v>จ.พระนครศรีอยุธยา</v>
          </cell>
          <cell r="J386" t="str">
            <v>14</v>
          </cell>
          <cell r="K386" t="str">
            <v xml:space="preserve"> อ.อุทัย</v>
          </cell>
          <cell r="L386" t="str">
            <v>10</v>
          </cell>
          <cell r="M386" t="str">
            <v xml:space="preserve"> 'ต.ธนู'</v>
          </cell>
          <cell r="N386" t="str">
            <v>05</v>
          </cell>
          <cell r="O386" t="str">
            <v xml:space="preserve"> หมู่ 5</v>
          </cell>
          <cell r="P386" t="str">
            <v>01</v>
          </cell>
          <cell r="Q386" t="str">
            <v>เปิดดำเนินการ</v>
          </cell>
          <cell r="R386" t="str">
            <v xml:space="preserve">15 ม.5 </v>
          </cell>
          <cell r="V386" t="str">
            <v>21</v>
          </cell>
          <cell r="W386" t="str">
            <v>2.1 ทุติยภูมิระดับต้น</v>
          </cell>
          <cell r="AH386" t="str">
            <v>10779</v>
          </cell>
        </row>
        <row r="387">
          <cell r="A387" t="str">
            <v>001078800</v>
          </cell>
          <cell r="B387" t="str">
            <v>โรงพยาบาลสามโก้</v>
          </cell>
          <cell r="C387" t="str">
            <v>21002</v>
          </cell>
          <cell r="D387" t="str">
            <v>กระทรวงสาธารณสุข สำนักงานปลัดกระทรวงสาธารณสุข</v>
          </cell>
          <cell r="E387" t="str">
            <v>07</v>
          </cell>
          <cell r="F387" t="str">
            <v>โรงพยาบาลชุมชน</v>
          </cell>
          <cell r="G387" t="str">
            <v>30</v>
          </cell>
          <cell r="H387" t="str">
            <v>15</v>
          </cell>
          <cell r="I387" t="str">
            <v>จ.อ่างทอง</v>
          </cell>
          <cell r="J387" t="str">
            <v>07</v>
          </cell>
          <cell r="K387" t="str">
            <v xml:space="preserve"> อ.สามโก้</v>
          </cell>
          <cell r="L387" t="str">
            <v>01</v>
          </cell>
          <cell r="M387" t="str">
            <v xml:space="preserve"> 'ต.สามโก้'</v>
          </cell>
          <cell r="N387" t="str">
            <v>10</v>
          </cell>
          <cell r="O387" t="str">
            <v xml:space="preserve"> หมู่ 10</v>
          </cell>
          <cell r="P387" t="str">
            <v>01</v>
          </cell>
          <cell r="Q387" t="str">
            <v>เปิดดำเนินการ</v>
          </cell>
          <cell r="R387" t="str">
            <v xml:space="preserve">ที่ตั้ง1 </v>
          </cell>
          <cell r="V387" t="str">
            <v>22</v>
          </cell>
          <cell r="W387" t="str">
            <v>2.2 ทุติยภูมิระดับกลาง</v>
          </cell>
          <cell r="Z387" t="str">
            <v>04</v>
          </cell>
          <cell r="AA387" t="str">
            <v>แก้ไข/เปลี่ยนแปลงที่ตั้ง</v>
          </cell>
          <cell r="AB387" t="str">
            <v>เพิ่มเป็น 30 เตียง ตามมติ อกพ.สป</v>
          </cell>
          <cell r="AH387" t="str">
            <v>10788</v>
          </cell>
        </row>
        <row r="388">
          <cell r="A388" t="str">
            <v>001073100</v>
          </cell>
          <cell r="B388" t="str">
            <v>โรงพยาบาลพหลพลพยุหเสนา</v>
          </cell>
          <cell r="C388" t="str">
            <v>21002</v>
          </cell>
          <cell r="D388" t="str">
            <v>กระทรวงสาธารณสุข สำนักงานปลัดกระทรวงสาธารณสุข</v>
          </cell>
          <cell r="E388" t="str">
            <v>06</v>
          </cell>
          <cell r="F388" t="str">
            <v>โรงพยาบาลทั่วไป</v>
          </cell>
          <cell r="G388" t="str">
            <v>578</v>
          </cell>
          <cell r="H388" t="str">
            <v>71</v>
          </cell>
          <cell r="I388" t="str">
            <v>จ.กาญจนบุรี</v>
          </cell>
          <cell r="J388" t="str">
            <v>01</v>
          </cell>
          <cell r="K388" t="str">
            <v xml:space="preserve"> อ.เมืองกาญจนบุรี</v>
          </cell>
          <cell r="L388" t="str">
            <v>03</v>
          </cell>
          <cell r="M388" t="str">
            <v xml:space="preserve"> 'ต.ปากแพรก'</v>
          </cell>
          <cell r="N388" t="str">
            <v>03</v>
          </cell>
          <cell r="O388" t="str">
            <v xml:space="preserve"> หมู่ 3</v>
          </cell>
          <cell r="P388" t="str">
            <v>01</v>
          </cell>
          <cell r="Q388" t="str">
            <v>เปิดดำเนินการ</v>
          </cell>
          <cell r="R388" t="str">
            <v xml:space="preserve">572/1 </v>
          </cell>
          <cell r="S388" t="str">
            <v>71000</v>
          </cell>
          <cell r="T388" t="str">
            <v>034622999</v>
          </cell>
          <cell r="U388" t="str">
            <v>034511507</v>
          </cell>
          <cell r="V388" t="str">
            <v>23</v>
          </cell>
          <cell r="W388" t="str">
            <v>2.3 ทุติยภูมิระดับสูง</v>
          </cell>
          <cell r="X388" t="str">
            <v>S</v>
          </cell>
          <cell r="Y388" t="str">
            <v xml:space="preserve">บริการ  </v>
          </cell>
          <cell r="AH388" t="str">
            <v>10731</v>
          </cell>
        </row>
        <row r="389">
          <cell r="A389" t="str">
            <v>001074200</v>
          </cell>
          <cell r="B389" t="str">
            <v>โรงพยาบาลเกาะสมุย</v>
          </cell>
          <cell r="C389" t="str">
            <v>21002</v>
          </cell>
          <cell r="D389" t="str">
            <v>กระทรวงสาธารณสุข สำนักงานปลัดกระทรวงสาธารณสุข</v>
          </cell>
          <cell r="E389" t="str">
            <v>06</v>
          </cell>
          <cell r="F389" t="str">
            <v>โรงพยาบาลทั่วไป</v>
          </cell>
          <cell r="G389" t="str">
            <v>120</v>
          </cell>
          <cell r="H389" t="str">
            <v>84</v>
          </cell>
          <cell r="I389" t="str">
            <v>จ.สุราษฎร์ธานี</v>
          </cell>
          <cell r="J389" t="str">
            <v>04</v>
          </cell>
          <cell r="K389" t="str">
            <v xml:space="preserve"> อ.เกาะสมุย</v>
          </cell>
          <cell r="L389" t="str">
            <v>01</v>
          </cell>
          <cell r="M389" t="str">
            <v xml:space="preserve"> 'ต.อ่างทอง'</v>
          </cell>
          <cell r="N389" t="str">
            <v>01</v>
          </cell>
          <cell r="O389" t="str">
            <v xml:space="preserve"> หมู่ 1</v>
          </cell>
          <cell r="P389" t="str">
            <v>01</v>
          </cell>
          <cell r="Q389" t="str">
            <v>เปิดดำเนินการ</v>
          </cell>
          <cell r="R389" t="str">
            <v xml:space="preserve">60 </v>
          </cell>
          <cell r="S389" t="str">
            <v>84140</v>
          </cell>
          <cell r="T389" t="str">
            <v>077421232</v>
          </cell>
          <cell r="U389" t="str">
            <v>077421230</v>
          </cell>
          <cell r="V389" t="str">
            <v>23</v>
          </cell>
          <cell r="W389" t="str">
            <v>2.3 ทุติยภูมิระดับสูง</v>
          </cell>
          <cell r="X389" t="str">
            <v>S</v>
          </cell>
          <cell r="Y389" t="str">
            <v xml:space="preserve">บริการ  </v>
          </cell>
          <cell r="AH389" t="str">
            <v>10742</v>
          </cell>
        </row>
        <row r="390">
          <cell r="A390" t="str">
            <v>001077800</v>
          </cell>
          <cell r="B390" t="str">
            <v>โรงพยาบาลบางซ้าย</v>
          </cell>
          <cell r="C390" t="str">
            <v>21002</v>
          </cell>
          <cell r="D390" t="str">
            <v>กระทรวงสาธารณสุข สำนักงานปลัดกระทรวงสาธารณสุข</v>
          </cell>
          <cell r="E390" t="str">
            <v>07</v>
          </cell>
          <cell r="F390" t="str">
            <v>โรงพยาบาลชุมชน</v>
          </cell>
          <cell r="G390" t="str">
            <v>10</v>
          </cell>
          <cell r="H390" t="str">
            <v>14</v>
          </cell>
          <cell r="I390" t="str">
            <v>จ.พระนครศรีอยุธยา</v>
          </cell>
          <cell r="J390" t="str">
            <v>13</v>
          </cell>
          <cell r="K390" t="str">
            <v xml:space="preserve"> อ.บางซ้าย</v>
          </cell>
          <cell r="L390" t="str">
            <v>01</v>
          </cell>
          <cell r="M390" t="str">
            <v xml:space="preserve"> 'ต.บางซ้าย'</v>
          </cell>
          <cell r="N390" t="str">
            <v>01</v>
          </cell>
          <cell r="O390" t="str">
            <v xml:space="preserve"> หมู่ 1</v>
          </cell>
          <cell r="P390" t="str">
            <v>01</v>
          </cell>
          <cell r="Q390" t="str">
            <v>เปิดดำเนินการ</v>
          </cell>
          <cell r="R390" t="str">
            <v>58 ม.1</v>
          </cell>
          <cell r="V390" t="str">
            <v>21</v>
          </cell>
          <cell r="W390" t="str">
            <v>2.1 ทุติยภูมิระดับต้น</v>
          </cell>
          <cell r="AH390" t="str">
            <v>10778</v>
          </cell>
        </row>
        <row r="391">
          <cell r="A391" t="str">
            <v>001078400</v>
          </cell>
          <cell r="B391" t="str">
            <v>โรงพยาบาลป่าโมก</v>
          </cell>
          <cell r="C391" t="str">
            <v>21002</v>
          </cell>
          <cell r="D391" t="str">
            <v>กระทรวงสาธารณสุข สำนักงานปลัดกระทรวงสาธารณสุข</v>
          </cell>
          <cell r="E391" t="str">
            <v>07</v>
          </cell>
          <cell r="F391" t="str">
            <v>โรงพยาบาลชุมชน</v>
          </cell>
          <cell r="G391" t="str">
            <v>60</v>
          </cell>
          <cell r="H391" t="str">
            <v>15</v>
          </cell>
          <cell r="I391" t="str">
            <v>จ.อ่างทอง</v>
          </cell>
          <cell r="J391" t="str">
            <v>03</v>
          </cell>
          <cell r="K391" t="str">
            <v xml:space="preserve"> อ.ป่าโมก</v>
          </cell>
          <cell r="L391" t="str">
            <v>02</v>
          </cell>
          <cell r="M391" t="str">
            <v xml:space="preserve"> 'ต.ป่าโมก'</v>
          </cell>
          <cell r="N391" t="str">
            <v>00</v>
          </cell>
          <cell r="O391" t="str">
            <v xml:space="preserve"> หมู่ 0</v>
          </cell>
          <cell r="P391" t="str">
            <v>01</v>
          </cell>
          <cell r="Q391" t="str">
            <v>เปิดดำเนินการ</v>
          </cell>
          <cell r="R391" t="str">
            <v xml:space="preserve">318/ข ถ.ตร-สนัน-ชิต </v>
          </cell>
          <cell r="V391" t="str">
            <v>21</v>
          </cell>
          <cell r="W391" t="str">
            <v>2.1 ทุติยภูมิระดับต้น</v>
          </cell>
          <cell r="Z391" t="str">
            <v>04</v>
          </cell>
          <cell r="AA391" t="str">
            <v>แก้ไข/เปลี่ยนแปลงที่ตั้ง</v>
          </cell>
          <cell r="AB391" t="str">
            <v>เพิ่ม 30 เป็น 60 เตียง ตาม อกพ.สป</v>
          </cell>
          <cell r="AH391" t="str">
            <v>10784</v>
          </cell>
        </row>
        <row r="392">
          <cell r="A392" t="str">
            <v>001073000</v>
          </cell>
          <cell r="B392" t="str">
            <v>โรงพยาบาลโพธาราม</v>
          </cell>
          <cell r="C392" t="str">
            <v>21002</v>
          </cell>
          <cell r="D392" t="str">
            <v>กระทรวงสาธารณสุข สำนักงานปลัดกระทรวงสาธารณสุข</v>
          </cell>
          <cell r="E392" t="str">
            <v>06</v>
          </cell>
          <cell r="F392" t="str">
            <v>โรงพยาบาลทั่วไป</v>
          </cell>
          <cell r="G392" t="str">
            <v>340</v>
          </cell>
          <cell r="H392" t="str">
            <v>70</v>
          </cell>
          <cell r="I392" t="str">
            <v>จ.ราชบุรี</v>
          </cell>
          <cell r="J392" t="str">
            <v>07</v>
          </cell>
          <cell r="K392" t="str">
            <v xml:space="preserve"> อ.โพธาราม</v>
          </cell>
          <cell r="L392" t="str">
            <v>01</v>
          </cell>
          <cell r="M392" t="str">
            <v xml:space="preserve"> 'ต.โพธาราม'</v>
          </cell>
          <cell r="N392" t="str">
            <v>00</v>
          </cell>
          <cell r="O392" t="str">
            <v xml:space="preserve"> หมู่ 0</v>
          </cell>
          <cell r="P392" t="str">
            <v>01</v>
          </cell>
          <cell r="Q392" t="str">
            <v>เปิดดำเนินการ</v>
          </cell>
          <cell r="R392" t="str">
            <v>29ถ.ขนาน</v>
          </cell>
          <cell r="S392" t="str">
            <v>70120</v>
          </cell>
          <cell r="T392" t="str">
            <v>032 355300-9</v>
          </cell>
          <cell r="V392" t="str">
            <v>23</v>
          </cell>
          <cell r="W392" t="str">
            <v>2.3 ทุติยภูมิระดับสูง</v>
          </cell>
          <cell r="AH392" t="str">
            <v>10730</v>
          </cell>
        </row>
        <row r="393">
          <cell r="A393" t="str">
            <v>001073800</v>
          </cell>
          <cell r="B393" t="str">
            <v>โรงพยาบาลกระบี่</v>
          </cell>
          <cell r="C393" t="str">
            <v>21002</v>
          </cell>
          <cell r="D393" t="str">
            <v>กระทรวงสาธารณสุข สำนักงานปลัดกระทรวงสาธารณสุข</v>
          </cell>
          <cell r="E393" t="str">
            <v>06</v>
          </cell>
          <cell r="F393" t="str">
            <v>โรงพยาบาลทั่วไป</v>
          </cell>
          <cell r="G393" t="str">
            <v>340</v>
          </cell>
          <cell r="H393" t="str">
            <v>81</v>
          </cell>
          <cell r="I393" t="str">
            <v>จ.กระบี่</v>
          </cell>
          <cell r="J393" t="str">
            <v>01</v>
          </cell>
          <cell r="K393" t="str">
            <v xml:space="preserve"> อ.เมืองกระบี่</v>
          </cell>
          <cell r="L393" t="str">
            <v>01</v>
          </cell>
          <cell r="M393" t="str">
            <v xml:space="preserve"> 'ต.ปากน้ำ'</v>
          </cell>
          <cell r="N393" t="str">
            <v>00</v>
          </cell>
          <cell r="O393" t="str">
            <v xml:space="preserve"> หมู่ 0</v>
          </cell>
          <cell r="P393" t="str">
            <v>01</v>
          </cell>
          <cell r="Q393" t="str">
            <v>เปิดดำเนินการ</v>
          </cell>
          <cell r="R393" t="str">
            <v xml:space="preserve">325 ถ.อุดรกิจ </v>
          </cell>
          <cell r="S393" t="str">
            <v>81000</v>
          </cell>
          <cell r="T393" t="str">
            <v>075611226</v>
          </cell>
          <cell r="V393" t="str">
            <v>23</v>
          </cell>
          <cell r="W393" t="str">
            <v>2.3 ทุติยภูมิระดับสูง</v>
          </cell>
          <cell r="AH393" t="str">
            <v>10738</v>
          </cell>
        </row>
        <row r="394">
          <cell r="A394" t="str">
            <v>001074000</v>
          </cell>
          <cell r="B394" t="str">
            <v>โรงพยาบาลตะกั่วป่า</v>
          </cell>
          <cell r="C394" t="str">
            <v>21002</v>
          </cell>
          <cell r="D394" t="str">
            <v>กระทรวงสาธารณสุข สำนักงานปลัดกระทรวงสาธารณสุข</v>
          </cell>
          <cell r="E394" t="str">
            <v>06</v>
          </cell>
          <cell r="F394" t="str">
            <v>โรงพยาบาลทั่วไป</v>
          </cell>
          <cell r="G394" t="str">
            <v>209</v>
          </cell>
          <cell r="H394" t="str">
            <v>82</v>
          </cell>
          <cell r="I394" t="str">
            <v>จ.พังงา</v>
          </cell>
          <cell r="J394" t="str">
            <v>05</v>
          </cell>
          <cell r="K394" t="str">
            <v xml:space="preserve"> อ.ตะกั่วป่า</v>
          </cell>
          <cell r="L394" t="str">
            <v>02</v>
          </cell>
          <cell r="M394" t="str">
            <v xml:space="preserve"> 'ต.บางนายสี'</v>
          </cell>
          <cell r="N394" t="str">
            <v>00</v>
          </cell>
          <cell r="O394" t="str">
            <v xml:space="preserve"> หมู่ 0</v>
          </cell>
          <cell r="P394" t="str">
            <v>01</v>
          </cell>
          <cell r="Q394" t="str">
            <v>เปิดดำเนินการ</v>
          </cell>
          <cell r="R394" t="str">
            <v xml:space="preserve">39/2 ถ.เพชรเกษม </v>
          </cell>
          <cell r="S394" t="str">
            <v>82110</v>
          </cell>
          <cell r="T394" t="str">
            <v>076421770</v>
          </cell>
          <cell r="U394" t="str">
            <v>076584250'</v>
          </cell>
          <cell r="V394" t="str">
            <v>076421070</v>
          </cell>
          <cell r="W394" t="str">
            <v>23</v>
          </cell>
          <cell r="X394" t="str">
            <v>2.3 ทุติยภูมิระดับสูง</v>
          </cell>
          <cell r="AH394" t="str">
            <v>10740</v>
          </cell>
        </row>
        <row r="395">
          <cell r="A395" t="str">
            <v>001083800</v>
          </cell>
          <cell r="B395" t="str">
            <v>โรงพยาบาลโป่งน้ำร้อน</v>
          </cell>
          <cell r="C395" t="str">
            <v>21002</v>
          </cell>
          <cell r="D395" t="str">
            <v>กระทรวงสาธารณสุข สำนักงานปลัดกระทรวงสาธารณสุข</v>
          </cell>
          <cell r="E395" t="str">
            <v>07</v>
          </cell>
          <cell r="F395" t="str">
            <v>โรงพยาบาลชุมชน</v>
          </cell>
          <cell r="G395" t="str">
            <v>60</v>
          </cell>
          <cell r="H395" t="str">
            <v>22</v>
          </cell>
          <cell r="I395" t="str">
            <v>จ.จันทบุรี</v>
          </cell>
          <cell r="J395" t="str">
            <v>04</v>
          </cell>
          <cell r="K395" t="str">
            <v xml:space="preserve"> อ.โป่งน้ำร้อน</v>
          </cell>
          <cell r="L395" t="str">
            <v>01</v>
          </cell>
          <cell r="M395" t="str">
            <v xml:space="preserve"> 'ต.ทับไทร'</v>
          </cell>
          <cell r="N395" t="str">
            <v>01</v>
          </cell>
          <cell r="O395" t="str">
            <v xml:space="preserve"> หมู่ 1</v>
          </cell>
          <cell r="P395" t="str">
            <v>01</v>
          </cell>
          <cell r="Q395" t="str">
            <v>เปิดดำเนินการ</v>
          </cell>
          <cell r="V395" t="str">
            <v>22</v>
          </cell>
          <cell r="W395" t="str">
            <v>2.2 ทุติยภูมิระดับกลาง</v>
          </cell>
          <cell r="AH395" t="str">
            <v>10838</v>
          </cell>
        </row>
        <row r="396">
          <cell r="A396" t="str">
            <v>001080400</v>
          </cell>
          <cell r="B396" t="str">
            <v>โรงพยาบาลสรรพยา</v>
          </cell>
          <cell r="C396" t="str">
            <v>21002</v>
          </cell>
          <cell r="D396" t="str">
            <v>กระทรวงสาธารณสุข สำนักงานปลัดกระทรวงสาธารณสุข</v>
          </cell>
          <cell r="E396" t="str">
            <v>07</v>
          </cell>
          <cell r="F396" t="str">
            <v>โรงพยาบาลชุมชน</v>
          </cell>
          <cell r="G396" t="str">
            <v>30</v>
          </cell>
          <cell r="H396" t="str">
            <v>18</v>
          </cell>
          <cell r="I396" t="str">
            <v>จ.ชัยนาท</v>
          </cell>
          <cell r="J396" t="str">
            <v>04</v>
          </cell>
          <cell r="K396" t="str">
            <v xml:space="preserve"> อ.สรรพยา</v>
          </cell>
          <cell r="L396" t="str">
            <v>04</v>
          </cell>
          <cell r="M396" t="str">
            <v xml:space="preserve"> 'ต.โพนางดำตก'</v>
          </cell>
          <cell r="N396" t="str">
            <v>05</v>
          </cell>
          <cell r="O396" t="str">
            <v xml:space="preserve"> หมู่ 5</v>
          </cell>
          <cell r="P396" t="str">
            <v>01</v>
          </cell>
          <cell r="Q396" t="str">
            <v>เปิดดำเนินการ</v>
          </cell>
          <cell r="R396" t="str">
            <v xml:space="preserve">196 </v>
          </cell>
          <cell r="V396" t="str">
            <v>21</v>
          </cell>
          <cell r="W396" t="str">
            <v>2.1 ทุติยภูมิระดับต้น</v>
          </cell>
          <cell r="AH396" t="str">
            <v>10804</v>
          </cell>
        </row>
        <row r="397">
          <cell r="A397" t="str">
            <v>001082200</v>
          </cell>
          <cell r="B397" t="str">
            <v>โรงพยาบาลพนัสนิคม</v>
          </cell>
          <cell r="C397" t="str">
            <v>21002</v>
          </cell>
          <cell r="D397" t="str">
            <v>กระทรวงสาธารณสุข สำนักงานปลัดกระทรวงสาธารณสุข</v>
          </cell>
          <cell r="E397" t="str">
            <v>07</v>
          </cell>
          <cell r="F397" t="str">
            <v>โรงพยาบาลชุมชน</v>
          </cell>
          <cell r="G397" t="str">
            <v>120</v>
          </cell>
          <cell r="H397" t="str">
            <v>20</v>
          </cell>
          <cell r="I397" t="str">
            <v>จ.ชลบุรี</v>
          </cell>
          <cell r="J397" t="str">
            <v>06</v>
          </cell>
          <cell r="K397" t="str">
            <v xml:space="preserve"> อ.พนัสนิคม</v>
          </cell>
          <cell r="L397" t="str">
            <v>09</v>
          </cell>
          <cell r="M397" t="str">
            <v xml:space="preserve"> 'ต.กุฎโง้ง'</v>
          </cell>
          <cell r="N397" t="str">
            <v>01</v>
          </cell>
          <cell r="O397" t="str">
            <v xml:space="preserve"> หมู่ 1</v>
          </cell>
          <cell r="P397" t="str">
            <v>01</v>
          </cell>
          <cell r="Q397" t="str">
            <v>เปิดดำเนินการ</v>
          </cell>
          <cell r="R397" t="str">
            <v xml:space="preserve"> ถนนสุขประยูร  </v>
          </cell>
          <cell r="V397" t="str">
            <v>22</v>
          </cell>
          <cell r="W397" t="str">
            <v>2.2 ทุติยภูมิระดับกลาง</v>
          </cell>
          <cell r="AH397" t="str">
            <v>10822</v>
          </cell>
        </row>
        <row r="398">
          <cell r="A398" t="str">
            <v>001079200</v>
          </cell>
          <cell r="B398" t="str">
            <v>โรงพยาบาลท่าวุ้ง</v>
          </cell>
          <cell r="C398" t="str">
            <v>21002</v>
          </cell>
          <cell r="D398" t="str">
            <v>กระทรวงสาธารณสุข สำนักงานปลัดกระทรวงสาธารณสุข</v>
          </cell>
          <cell r="E398" t="str">
            <v>07</v>
          </cell>
          <cell r="F398" t="str">
            <v>โรงพยาบาลชุมชน</v>
          </cell>
          <cell r="G398" t="str">
            <v>60</v>
          </cell>
          <cell r="H398" t="str">
            <v>16</v>
          </cell>
          <cell r="I398" t="str">
            <v>จ.ลพบุรี</v>
          </cell>
          <cell r="J398" t="str">
            <v>05</v>
          </cell>
          <cell r="K398" t="str">
            <v xml:space="preserve"> อ.ท่าวุ้ง</v>
          </cell>
          <cell r="L398" t="str">
            <v>02</v>
          </cell>
          <cell r="M398" t="str">
            <v xml:space="preserve"> 'ต.บางคู้'</v>
          </cell>
          <cell r="N398" t="str">
            <v>07</v>
          </cell>
          <cell r="O398" t="str">
            <v xml:space="preserve"> หมู่ 7</v>
          </cell>
          <cell r="P398" t="str">
            <v>01</v>
          </cell>
          <cell r="Q398" t="str">
            <v>เปิดดำเนินการ</v>
          </cell>
          <cell r="R398" t="str">
            <v>60 ถนนลพบุรี-สิงห์บุรี</v>
          </cell>
          <cell r="S398" t="str">
            <v>15150</v>
          </cell>
          <cell r="T398" t="str">
            <v>036-481166</v>
          </cell>
          <cell r="U398" t="str">
            <v>036-622130</v>
          </cell>
          <cell r="V398" t="str">
            <v>21</v>
          </cell>
          <cell r="W398" t="str">
            <v>2.1 ทุติยภูมิระดับต้น</v>
          </cell>
          <cell r="X398" t="str">
            <v>S</v>
          </cell>
          <cell r="Y398" t="str">
            <v xml:space="preserve">บริการ  </v>
          </cell>
          <cell r="AH398" t="str">
            <v>10792</v>
          </cell>
        </row>
        <row r="399">
          <cell r="A399" t="str">
            <v>001080600</v>
          </cell>
          <cell r="B399" t="str">
            <v>โรงพยาบาลหันคา</v>
          </cell>
          <cell r="C399" t="str">
            <v>21002</v>
          </cell>
          <cell r="D399" t="str">
            <v>กระทรวงสาธารณสุข สำนักงานปลัดกระทรวงสาธารณสุข</v>
          </cell>
          <cell r="E399" t="str">
            <v>07</v>
          </cell>
          <cell r="F399" t="str">
            <v>โรงพยาบาลชุมชน</v>
          </cell>
          <cell r="G399" t="str">
            <v>45</v>
          </cell>
          <cell r="H399" t="str">
            <v>18</v>
          </cell>
          <cell r="I399" t="str">
            <v>จ.ชัยนาท</v>
          </cell>
          <cell r="J399" t="str">
            <v>06</v>
          </cell>
          <cell r="K399" t="str">
            <v xml:space="preserve"> อ.หันคา</v>
          </cell>
          <cell r="L399" t="str">
            <v>09</v>
          </cell>
          <cell r="M399" t="str">
            <v xml:space="preserve"> 'ต.เด่นใหญ่'</v>
          </cell>
          <cell r="N399" t="str">
            <v>01</v>
          </cell>
          <cell r="O399" t="str">
            <v xml:space="preserve"> หมู่ 1</v>
          </cell>
          <cell r="P399" t="str">
            <v>01</v>
          </cell>
          <cell r="Q399" t="str">
            <v>เปิดดำเนินการ</v>
          </cell>
          <cell r="R399" t="str">
            <v xml:space="preserve">678 ม.1 ถ.ชัยนาท-บ้านไร่ </v>
          </cell>
          <cell r="V399" t="str">
            <v>22</v>
          </cell>
          <cell r="W399" t="str">
            <v>2.2 ทุติยภูมิระดับกลาง</v>
          </cell>
          <cell r="AH399" t="str">
            <v>10806</v>
          </cell>
        </row>
        <row r="400">
          <cell r="A400" t="str">
            <v>001080900</v>
          </cell>
          <cell r="B400" t="str">
            <v>โรงพยาบาลวิหารแดง</v>
          </cell>
          <cell r="C400" t="str">
            <v>21002</v>
          </cell>
          <cell r="D400" t="str">
            <v>กระทรวงสาธารณสุข สำนักงานปลัดกระทรวงสาธารณสุข</v>
          </cell>
          <cell r="E400" t="str">
            <v>07</v>
          </cell>
          <cell r="F400" t="str">
            <v>โรงพยาบาลชุมชน</v>
          </cell>
          <cell r="G400" t="str">
            <v>30</v>
          </cell>
          <cell r="H400" t="str">
            <v>19</v>
          </cell>
          <cell r="I400" t="str">
            <v>จ.สระบุรี</v>
          </cell>
          <cell r="J400" t="str">
            <v>04</v>
          </cell>
          <cell r="K400" t="str">
            <v xml:space="preserve"> อ.วิหารแดง</v>
          </cell>
          <cell r="L400" t="str">
            <v>02</v>
          </cell>
          <cell r="M400" t="str">
            <v xml:space="preserve"> 'ต.บ้านลำ'</v>
          </cell>
          <cell r="N400" t="str">
            <v>03</v>
          </cell>
          <cell r="O400" t="str">
            <v xml:space="preserve"> หมู่ 3</v>
          </cell>
          <cell r="P400" t="str">
            <v>01</v>
          </cell>
          <cell r="Q400" t="str">
            <v>เปิดดำเนินการ</v>
          </cell>
          <cell r="R400" t="str">
            <v xml:space="preserve">200 ม.3 </v>
          </cell>
          <cell r="V400" t="str">
            <v>21</v>
          </cell>
          <cell r="W400" t="str">
            <v>2.1 ทุติยภูมิระดับต้น</v>
          </cell>
          <cell r="AH400" t="str">
            <v>10809</v>
          </cell>
        </row>
        <row r="401">
          <cell r="A401" t="str">
            <v>001081700</v>
          </cell>
          <cell r="B401" t="str">
            <v>โรงพยาบาลบ้านบึง</v>
          </cell>
          <cell r="C401" t="str">
            <v>21002</v>
          </cell>
          <cell r="D401" t="str">
            <v>กระทรวงสาธารณสุข สำนักงานปลัดกระทรวงสาธารณสุข</v>
          </cell>
          <cell r="E401" t="str">
            <v>07</v>
          </cell>
          <cell r="F401" t="str">
            <v>โรงพยาบาลชุมชน</v>
          </cell>
          <cell r="G401" t="str">
            <v>90</v>
          </cell>
          <cell r="H401" t="str">
            <v>20</v>
          </cell>
          <cell r="I401" t="str">
            <v>จ.ชลบุรี</v>
          </cell>
          <cell r="J401" t="str">
            <v>02</v>
          </cell>
          <cell r="K401" t="str">
            <v xml:space="preserve"> อ.บ้านบึง</v>
          </cell>
          <cell r="L401" t="str">
            <v>01</v>
          </cell>
          <cell r="M401" t="str">
            <v xml:space="preserve"> 'ต.บ้านบึง'</v>
          </cell>
          <cell r="N401" t="str">
            <v>01</v>
          </cell>
          <cell r="O401" t="str">
            <v xml:space="preserve"> หมู่ 1</v>
          </cell>
          <cell r="P401" t="str">
            <v>01</v>
          </cell>
          <cell r="Q401" t="str">
            <v>เปิดดำเนินการ</v>
          </cell>
          <cell r="R401" t="str">
            <v xml:space="preserve">   เลขที่ 3 ซ.บ้านบึง-ชลบุรี 19    ถ.บ้านบึง-ชลบุรี</v>
          </cell>
          <cell r="S401" t="str">
            <v>20170</v>
          </cell>
          <cell r="T401" t="str">
            <v>038-442200</v>
          </cell>
          <cell r="U401" t="str">
            <v>038-442299</v>
          </cell>
          <cell r="V401" t="str">
            <v>22</v>
          </cell>
          <cell r="W401" t="str">
            <v>2.2 ทุติยภูมิระดับกลาง</v>
          </cell>
          <cell r="Z401" t="str">
            <v>01</v>
          </cell>
          <cell r="AA401" t="str">
            <v>ตั้งใหม่</v>
          </cell>
          <cell r="AH401" t="str">
            <v>10817</v>
          </cell>
        </row>
        <row r="402">
          <cell r="A402" t="str">
            <v>001081000</v>
          </cell>
          <cell r="B402" t="str">
            <v>โรงพยาบาลหนองแซง</v>
          </cell>
          <cell r="C402" t="str">
            <v>21002</v>
          </cell>
          <cell r="D402" t="str">
            <v>กระทรวงสาธารณสุข สำนักงานปลัดกระทรวงสาธารณสุข</v>
          </cell>
          <cell r="E402" t="str">
            <v>07</v>
          </cell>
          <cell r="F402" t="str">
            <v>โรงพยาบาลชุมชน</v>
          </cell>
          <cell r="G402" t="str">
            <v>10</v>
          </cell>
          <cell r="H402" t="str">
            <v>19</v>
          </cell>
          <cell r="I402" t="str">
            <v>จ.สระบุรี</v>
          </cell>
          <cell r="J402" t="str">
            <v>05</v>
          </cell>
          <cell r="K402" t="str">
            <v xml:space="preserve"> อ.หนองแซง</v>
          </cell>
          <cell r="L402" t="str">
            <v>06</v>
          </cell>
          <cell r="M402" t="str">
            <v xml:space="preserve"> 'ต.ไก่เส่า'</v>
          </cell>
          <cell r="N402" t="str">
            <v>06</v>
          </cell>
          <cell r="O402" t="str">
            <v xml:space="preserve"> หมู่ 6</v>
          </cell>
          <cell r="P402" t="str">
            <v>01</v>
          </cell>
          <cell r="Q402" t="str">
            <v>เปิดดำเนินการ</v>
          </cell>
          <cell r="R402" t="str">
            <v>59</v>
          </cell>
          <cell r="V402" t="str">
            <v>21</v>
          </cell>
          <cell r="W402" t="str">
            <v>2.1 ทุติยภูมิระดับต้น</v>
          </cell>
          <cell r="AH402" t="str">
            <v>10810</v>
          </cell>
        </row>
        <row r="403">
          <cell r="A403" t="str">
            <v>001081100</v>
          </cell>
          <cell r="B403" t="str">
            <v>โรงพยาบาลบ้านหมอ</v>
          </cell>
          <cell r="C403" t="str">
            <v>21002</v>
          </cell>
          <cell r="D403" t="str">
            <v>กระทรวงสาธารณสุข สำนักงานปลัดกระทรวงสาธารณสุข</v>
          </cell>
          <cell r="E403" t="str">
            <v>07</v>
          </cell>
          <cell r="F403" t="str">
            <v>โรงพยาบาลชุมชน</v>
          </cell>
          <cell r="G403" t="str">
            <v>30</v>
          </cell>
          <cell r="H403" t="str">
            <v>19</v>
          </cell>
          <cell r="I403" t="str">
            <v>จ.สระบุรี</v>
          </cell>
          <cell r="J403" t="str">
            <v>06</v>
          </cell>
          <cell r="K403" t="str">
            <v xml:space="preserve"> อ.บ้านหมอ</v>
          </cell>
          <cell r="L403" t="str">
            <v>01</v>
          </cell>
          <cell r="M403" t="str">
            <v xml:space="preserve"> 'ต.บ้านหมอ'</v>
          </cell>
          <cell r="N403" t="str">
            <v>04</v>
          </cell>
          <cell r="O403" t="str">
            <v xml:space="preserve"> หมู่ 4</v>
          </cell>
          <cell r="P403" t="str">
            <v>01</v>
          </cell>
          <cell r="Q403" t="str">
            <v>เปิดดำเนินการ</v>
          </cell>
          <cell r="R403" t="str">
            <v xml:space="preserve">141 </v>
          </cell>
          <cell r="V403" t="str">
            <v>21</v>
          </cell>
          <cell r="W403" t="str">
            <v>2.1 ทุติยภูมิระดับต้น</v>
          </cell>
          <cell r="AH403" t="str">
            <v>10811</v>
          </cell>
        </row>
        <row r="404">
          <cell r="A404" t="str">
            <v>001081200</v>
          </cell>
          <cell r="B404" t="str">
            <v>โรงพยาบาลดอนพุด</v>
          </cell>
          <cell r="C404" t="str">
            <v>21002</v>
          </cell>
          <cell r="D404" t="str">
            <v>กระทรวงสาธารณสุข สำนักงานปลัดกระทรวงสาธารณสุข</v>
          </cell>
          <cell r="E404" t="str">
            <v>07</v>
          </cell>
          <cell r="F404" t="str">
            <v>โรงพยาบาลชุมชน</v>
          </cell>
          <cell r="G404" t="str">
            <v>30</v>
          </cell>
          <cell r="H404" t="str">
            <v>19</v>
          </cell>
          <cell r="I404" t="str">
            <v>จ.สระบุรี</v>
          </cell>
          <cell r="J404" t="str">
            <v>07</v>
          </cell>
          <cell r="K404" t="str">
            <v xml:space="preserve"> อ.ดอนพุด</v>
          </cell>
          <cell r="L404" t="str">
            <v>01</v>
          </cell>
          <cell r="M404" t="str">
            <v xml:space="preserve"> 'ต.ดอนพุด'</v>
          </cell>
          <cell r="N404" t="str">
            <v>02</v>
          </cell>
          <cell r="O404" t="str">
            <v xml:space="preserve"> หมู่ 2</v>
          </cell>
          <cell r="P404" t="str">
            <v>01</v>
          </cell>
          <cell r="Q404" t="str">
            <v>เปิดดำเนินการ</v>
          </cell>
          <cell r="R404" t="str">
            <v xml:space="preserve">100 </v>
          </cell>
          <cell r="V404" t="str">
            <v>21</v>
          </cell>
          <cell r="W404" t="str">
            <v>2.1 ทุติยภูมิระดับต้น</v>
          </cell>
          <cell r="AH404" t="str">
            <v>10812</v>
          </cell>
        </row>
        <row r="405">
          <cell r="A405" t="str">
            <v>001081300</v>
          </cell>
          <cell r="B405" t="str">
            <v>โรงพยาบาลหนองโดน</v>
          </cell>
          <cell r="C405" t="str">
            <v>21002</v>
          </cell>
          <cell r="D405" t="str">
            <v>กระทรวงสาธารณสุข สำนักงานปลัดกระทรวงสาธารณสุข</v>
          </cell>
          <cell r="E405" t="str">
            <v>07</v>
          </cell>
          <cell r="F405" t="str">
            <v>โรงพยาบาลชุมชน</v>
          </cell>
          <cell r="G405" t="str">
            <v>10</v>
          </cell>
          <cell r="H405" t="str">
            <v>19</v>
          </cell>
          <cell r="I405" t="str">
            <v>จ.สระบุรี</v>
          </cell>
          <cell r="J405" t="str">
            <v>08</v>
          </cell>
          <cell r="K405" t="str">
            <v xml:space="preserve"> อ.หนองโดน</v>
          </cell>
          <cell r="L405" t="str">
            <v>01</v>
          </cell>
          <cell r="M405" t="str">
            <v xml:space="preserve"> 'ต.หนองโดน'</v>
          </cell>
          <cell r="N405" t="str">
            <v>09</v>
          </cell>
          <cell r="O405" t="str">
            <v xml:space="preserve"> หมู่ 9</v>
          </cell>
          <cell r="P405" t="str">
            <v>01</v>
          </cell>
          <cell r="Q405" t="str">
            <v>เปิดดำเนินการ</v>
          </cell>
          <cell r="R405" t="str">
            <v xml:space="preserve">121 </v>
          </cell>
          <cell r="V405" t="str">
            <v>21</v>
          </cell>
          <cell r="W405" t="str">
            <v>2.1 ทุติยภูมิระดับต้น</v>
          </cell>
          <cell r="AH405" t="str">
            <v>10813</v>
          </cell>
        </row>
        <row r="406">
          <cell r="A406" t="str">
            <v>001081500</v>
          </cell>
          <cell r="B406" t="str">
            <v>โรงพยาบาลมวกเหล็ก</v>
          </cell>
          <cell r="C406" t="str">
            <v>21002</v>
          </cell>
          <cell r="D406" t="str">
            <v>กระทรวงสาธารณสุข สำนักงานปลัดกระทรวงสาธารณสุข</v>
          </cell>
          <cell r="E406" t="str">
            <v>07</v>
          </cell>
          <cell r="F406" t="str">
            <v>โรงพยาบาลชุมชน</v>
          </cell>
          <cell r="G406" t="str">
            <v>30</v>
          </cell>
          <cell r="H406" t="str">
            <v>19</v>
          </cell>
          <cell r="I406" t="str">
            <v>จ.สระบุรี</v>
          </cell>
          <cell r="J406" t="str">
            <v>11</v>
          </cell>
          <cell r="K406" t="str">
            <v xml:space="preserve"> อ.มวกเหล็ก</v>
          </cell>
          <cell r="L406" t="str">
            <v>02</v>
          </cell>
          <cell r="M406" t="str">
            <v xml:space="preserve"> 'ต.มิตรภาพ'</v>
          </cell>
          <cell r="N406" t="str">
            <v>09</v>
          </cell>
          <cell r="O406" t="str">
            <v xml:space="preserve"> หมู่ 9</v>
          </cell>
          <cell r="P406" t="str">
            <v>01</v>
          </cell>
          <cell r="Q406" t="str">
            <v>เปิดดำเนินการ</v>
          </cell>
          <cell r="V406" t="str">
            <v>21</v>
          </cell>
          <cell r="W406" t="str">
            <v>2.1 ทุติยภูมิระดับต้น</v>
          </cell>
          <cell r="AH406" t="str">
            <v>10815</v>
          </cell>
        </row>
        <row r="407">
          <cell r="A407" t="str">
            <v>001081600</v>
          </cell>
          <cell r="B407" t="str">
            <v>โรงพยาบาลวังม่วง</v>
          </cell>
          <cell r="C407" t="str">
            <v>21002</v>
          </cell>
          <cell r="D407" t="str">
            <v>กระทรวงสาธารณสุข สำนักงานปลัดกระทรวงสาธารณสุข</v>
          </cell>
          <cell r="E407" t="str">
            <v>07</v>
          </cell>
          <cell r="F407" t="str">
            <v>โรงพยาบาลชุมชน</v>
          </cell>
          <cell r="G407" t="str">
            <v>30</v>
          </cell>
          <cell r="H407" t="str">
            <v>19</v>
          </cell>
          <cell r="I407" t="str">
            <v>จ.สระบุรี</v>
          </cell>
          <cell r="J407" t="str">
            <v>12</v>
          </cell>
          <cell r="K407" t="str">
            <v xml:space="preserve"> อ.วังม่วง</v>
          </cell>
          <cell r="L407" t="str">
            <v>03</v>
          </cell>
          <cell r="M407" t="str">
            <v xml:space="preserve"> 'ต.วังม่วง'</v>
          </cell>
          <cell r="N407" t="str">
            <v>01</v>
          </cell>
          <cell r="O407" t="str">
            <v xml:space="preserve"> หมู่ 1</v>
          </cell>
          <cell r="P407" t="str">
            <v>01</v>
          </cell>
          <cell r="Q407" t="str">
            <v>เปิดดำเนินการ</v>
          </cell>
          <cell r="R407" t="str">
            <v xml:space="preserve">60 </v>
          </cell>
          <cell r="V407" t="str">
            <v>21</v>
          </cell>
          <cell r="W407" t="str">
            <v>2.1 ทุติยภูมิระดับต้น</v>
          </cell>
          <cell r="AH407" t="str">
            <v>10816</v>
          </cell>
        </row>
        <row r="408">
          <cell r="A408" t="str">
            <v>001080200</v>
          </cell>
          <cell r="B408" t="str">
            <v>โรงพยาบาลมโนรมย์</v>
          </cell>
          <cell r="C408" t="str">
            <v>21002</v>
          </cell>
          <cell r="D408" t="str">
            <v>กระทรวงสาธารณสุข สำนักงานปลัดกระทรวงสาธารณสุข</v>
          </cell>
          <cell r="E408" t="str">
            <v>07</v>
          </cell>
          <cell r="F408" t="str">
            <v>โรงพยาบาลชุมชน</v>
          </cell>
          <cell r="G408" t="str">
            <v>30</v>
          </cell>
          <cell r="H408" t="str">
            <v>18</v>
          </cell>
          <cell r="I408" t="str">
            <v>จ.ชัยนาท</v>
          </cell>
          <cell r="J408" t="str">
            <v>02</v>
          </cell>
          <cell r="K408" t="str">
            <v xml:space="preserve"> อ.มโนรมย์</v>
          </cell>
          <cell r="L408" t="str">
            <v>05</v>
          </cell>
          <cell r="M408" t="str">
            <v xml:space="preserve"> 'ต.หางน้ำสาคร'</v>
          </cell>
          <cell r="N408" t="str">
            <v>04</v>
          </cell>
          <cell r="O408" t="str">
            <v xml:space="preserve"> หมู่ 4</v>
          </cell>
          <cell r="P408" t="str">
            <v>01</v>
          </cell>
          <cell r="Q408" t="str">
            <v>เปิดดำเนินการ</v>
          </cell>
          <cell r="R408" t="str">
            <v xml:space="preserve">108 ม.8 ถ.ชัยนาท-สุพรรณบุรี </v>
          </cell>
          <cell r="V408" t="str">
            <v>21</v>
          </cell>
          <cell r="W408" t="str">
            <v>2.1 ทุติยภูมิระดับต้น</v>
          </cell>
          <cell r="AH408" t="str">
            <v>10802</v>
          </cell>
        </row>
        <row r="409">
          <cell r="A409" t="str">
            <v>001084600</v>
          </cell>
          <cell r="B409" t="str">
            <v>โรงพยาบาลเขาสมิง</v>
          </cell>
          <cell r="C409" t="str">
            <v>21002</v>
          </cell>
          <cell r="D409" t="str">
            <v>กระทรวงสาธารณสุข สำนักงานปลัดกระทรวงสาธารณสุข</v>
          </cell>
          <cell r="E409" t="str">
            <v>07</v>
          </cell>
          <cell r="F409" t="str">
            <v>โรงพยาบาลชุมชน</v>
          </cell>
          <cell r="G409" t="str">
            <v>38</v>
          </cell>
          <cell r="H409" t="str">
            <v>23</v>
          </cell>
          <cell r="I409" t="str">
            <v>จ.ตราด</v>
          </cell>
          <cell r="J409" t="str">
            <v>03</v>
          </cell>
          <cell r="K409" t="str">
            <v xml:space="preserve"> อ.เขาสมิง</v>
          </cell>
          <cell r="L409" t="str">
            <v>02</v>
          </cell>
          <cell r="M409" t="str">
            <v xml:space="preserve"> 'ต.แสนตุ้ง'</v>
          </cell>
          <cell r="N409" t="str">
            <v>01</v>
          </cell>
          <cell r="O409" t="str">
            <v xml:space="preserve"> หมู่ 1</v>
          </cell>
          <cell r="P409" t="str">
            <v>01</v>
          </cell>
          <cell r="Q409" t="str">
            <v>เปิดดำเนินการ</v>
          </cell>
          <cell r="R409" t="str">
            <v xml:space="preserve">75 ม.1 ถ.สุขุมวิท </v>
          </cell>
          <cell r="S409" t="str">
            <v>23150</v>
          </cell>
          <cell r="T409" t="str">
            <v>039-696414</v>
          </cell>
          <cell r="U409" t="str">
            <v>039-696414</v>
          </cell>
          <cell r="V409" t="str">
            <v>21</v>
          </cell>
          <cell r="W409" t="str">
            <v>2.1 ทุติยภูมิระดับต้น</v>
          </cell>
          <cell r="X409" t="str">
            <v>S</v>
          </cell>
          <cell r="Y409" t="str">
            <v xml:space="preserve">บริการ  </v>
          </cell>
          <cell r="AH409" t="str">
            <v>10846</v>
          </cell>
        </row>
        <row r="410">
          <cell r="A410" t="str">
            <v>001084700</v>
          </cell>
          <cell r="B410" t="str">
            <v>โรงพยาบาลบ่อไร่</v>
          </cell>
          <cell r="C410" t="str">
            <v>21002</v>
          </cell>
          <cell r="D410" t="str">
            <v>กระทรวงสาธารณสุข สำนักงานปลัดกระทรวงสาธารณสุข</v>
          </cell>
          <cell r="E410" t="str">
            <v>07</v>
          </cell>
          <cell r="F410" t="str">
            <v>โรงพยาบาลชุมชน</v>
          </cell>
          <cell r="G410" t="str">
            <v>37</v>
          </cell>
          <cell r="H410" t="str">
            <v>23</v>
          </cell>
          <cell r="I410" t="str">
            <v>จ.ตราด</v>
          </cell>
          <cell r="J410" t="str">
            <v>04</v>
          </cell>
          <cell r="K410" t="str">
            <v xml:space="preserve"> อ.บ่อไร่</v>
          </cell>
          <cell r="L410" t="str">
            <v>01</v>
          </cell>
          <cell r="M410" t="str">
            <v xml:space="preserve"> 'ต.บ่อพลอย'</v>
          </cell>
          <cell r="N410" t="str">
            <v>04</v>
          </cell>
          <cell r="O410" t="str">
            <v xml:space="preserve"> หมู่ 4</v>
          </cell>
          <cell r="P410" t="str">
            <v>01</v>
          </cell>
          <cell r="Q410" t="str">
            <v>เปิดดำเนินการ</v>
          </cell>
          <cell r="R410" t="str">
            <v xml:space="preserve">29 </v>
          </cell>
          <cell r="S410" t="str">
            <v>23140</v>
          </cell>
          <cell r="T410" t="str">
            <v>039-591040</v>
          </cell>
          <cell r="U410" t="str">
            <v>039-591020</v>
          </cell>
          <cell r="V410" t="str">
            <v>21</v>
          </cell>
          <cell r="W410" t="str">
            <v>2.1 ทุติยภูมิระดับต้น</v>
          </cell>
          <cell r="X410" t="str">
            <v>S</v>
          </cell>
          <cell r="Y410" t="str">
            <v xml:space="preserve">บริการ  </v>
          </cell>
          <cell r="AH410" t="str">
            <v>10847</v>
          </cell>
        </row>
        <row r="411">
          <cell r="A411" t="str">
            <v>001084800</v>
          </cell>
          <cell r="B411" t="str">
            <v>โรงพยาบาลแหลมงอบ</v>
          </cell>
          <cell r="C411" t="str">
            <v>21002</v>
          </cell>
          <cell r="D411" t="str">
            <v>กระทรวงสาธารณสุข สำนักงานปลัดกระทรวงสาธารณสุข</v>
          </cell>
          <cell r="E411" t="str">
            <v>07</v>
          </cell>
          <cell r="F411" t="str">
            <v>โรงพยาบาลชุมชน</v>
          </cell>
          <cell r="G411" t="str">
            <v>35</v>
          </cell>
          <cell r="H411" t="str">
            <v>23</v>
          </cell>
          <cell r="I411" t="str">
            <v>จ.ตราด</v>
          </cell>
          <cell r="J411" t="str">
            <v>05</v>
          </cell>
          <cell r="K411" t="str">
            <v xml:space="preserve"> อ.แหลมงอบ</v>
          </cell>
          <cell r="L411" t="str">
            <v>01</v>
          </cell>
          <cell r="M411" t="str">
            <v xml:space="preserve"> 'ต.แหลมงอบ'</v>
          </cell>
          <cell r="N411" t="str">
            <v>06</v>
          </cell>
          <cell r="O411" t="str">
            <v xml:space="preserve"> หมู่ 6</v>
          </cell>
          <cell r="P411" t="str">
            <v>01</v>
          </cell>
          <cell r="Q411" t="str">
            <v>เปิดดำเนินการ</v>
          </cell>
          <cell r="R411" t="str">
            <v xml:space="preserve">5/5 </v>
          </cell>
          <cell r="S411" t="str">
            <v>23120</v>
          </cell>
          <cell r="T411" t="str">
            <v>039-597040</v>
          </cell>
          <cell r="U411" t="str">
            <v>039-597040</v>
          </cell>
          <cell r="V411" t="str">
            <v>21</v>
          </cell>
          <cell r="W411" t="str">
            <v>2.1 ทุติยภูมิระดับต้น</v>
          </cell>
          <cell r="X411" t="str">
            <v>S</v>
          </cell>
          <cell r="Y411" t="str">
            <v xml:space="preserve">บริการ  </v>
          </cell>
          <cell r="AH411" t="str">
            <v>10848</v>
          </cell>
        </row>
        <row r="412">
          <cell r="A412" t="str">
            <v>001084900</v>
          </cell>
          <cell r="B412" t="str">
            <v>โรงพยาบาลเกาะกูด</v>
          </cell>
          <cell r="C412" t="str">
            <v>21002</v>
          </cell>
          <cell r="D412" t="str">
            <v>กระทรวงสาธารณสุข สำนักงานปลัดกระทรวงสาธารณสุข</v>
          </cell>
          <cell r="E412" t="str">
            <v>07</v>
          </cell>
          <cell r="F412" t="str">
            <v>โรงพยาบาลชุมชน</v>
          </cell>
          <cell r="G412" t="str">
            <v>6</v>
          </cell>
          <cell r="H412" t="str">
            <v>23</v>
          </cell>
          <cell r="I412" t="str">
            <v>จ.ตราด</v>
          </cell>
          <cell r="J412" t="str">
            <v>06</v>
          </cell>
          <cell r="K412" t="str">
            <v xml:space="preserve"> อ.เกาะกูด</v>
          </cell>
          <cell r="L412" t="str">
            <v>02</v>
          </cell>
          <cell r="M412" t="str">
            <v xml:space="preserve"> 'ต.เกาะกูด'</v>
          </cell>
          <cell r="N412" t="str">
            <v>01</v>
          </cell>
          <cell r="O412" t="str">
            <v xml:space="preserve"> หมู่ 1</v>
          </cell>
          <cell r="P412" t="str">
            <v>01</v>
          </cell>
          <cell r="Q412" t="str">
            <v>เปิดดำเนินการ</v>
          </cell>
          <cell r="R412" t="str">
            <v xml:space="preserve">49 </v>
          </cell>
          <cell r="S412" t="str">
            <v>23000</v>
          </cell>
          <cell r="T412" t="str">
            <v>039-525748</v>
          </cell>
          <cell r="U412" t="str">
            <v>039-525748</v>
          </cell>
          <cell r="V412" t="str">
            <v>21</v>
          </cell>
          <cell r="W412" t="str">
            <v>2.1 ทุติยภูมิระดับต้น</v>
          </cell>
          <cell r="X412" t="str">
            <v>S</v>
          </cell>
          <cell r="Y412" t="str">
            <v xml:space="preserve">บริการ  </v>
          </cell>
          <cell r="AH412" t="str">
            <v>10849</v>
          </cell>
        </row>
        <row r="413">
          <cell r="A413" t="str">
            <v>001080800</v>
          </cell>
          <cell r="B413" t="str">
            <v>โรงพยาบาลหนองแค</v>
          </cell>
          <cell r="C413" t="str">
            <v>21002</v>
          </cell>
          <cell r="D413" t="str">
            <v>กระทรวงสาธารณสุข สำนักงานปลัดกระทรวงสาธารณสุข</v>
          </cell>
          <cell r="E413" t="str">
            <v>07</v>
          </cell>
          <cell r="F413" t="str">
            <v>โรงพยาบาลชุมชน</v>
          </cell>
          <cell r="G413" t="str">
            <v>90</v>
          </cell>
          <cell r="H413" t="str">
            <v>19</v>
          </cell>
          <cell r="I413" t="str">
            <v>จ.สระบุรี</v>
          </cell>
          <cell r="J413" t="str">
            <v>03</v>
          </cell>
          <cell r="K413" t="str">
            <v xml:space="preserve"> อ.หนองแค</v>
          </cell>
          <cell r="L413" t="str">
            <v>01</v>
          </cell>
          <cell r="M413" t="str">
            <v xml:space="preserve"> 'ต.หนองแค'</v>
          </cell>
          <cell r="N413" t="str">
            <v>00</v>
          </cell>
          <cell r="O413" t="str">
            <v xml:space="preserve"> หมู่ 0</v>
          </cell>
          <cell r="P413" t="str">
            <v>01</v>
          </cell>
          <cell r="Q413" t="str">
            <v>เปิดดำเนินการ</v>
          </cell>
          <cell r="R413" t="str">
            <v>115 ถ.พหลโยธิน</v>
          </cell>
          <cell r="V413" t="str">
            <v>21</v>
          </cell>
          <cell r="W413" t="str">
            <v>2.1 ทุติยภูมิระดับต้น</v>
          </cell>
          <cell r="AH413" t="str">
            <v>10808</v>
          </cell>
        </row>
        <row r="414">
          <cell r="A414" t="str">
            <v>001083100</v>
          </cell>
          <cell r="B414" t="str">
            <v>โรงพยาบาลบ้านค่าย</v>
          </cell>
          <cell r="C414" t="str">
            <v>21002</v>
          </cell>
          <cell r="D414" t="str">
            <v>กระทรวงสาธารณสุข สำนักงานปลัดกระทรวงสาธารณสุข</v>
          </cell>
          <cell r="E414" t="str">
            <v>07</v>
          </cell>
          <cell r="F414" t="str">
            <v>โรงพยาบาลชุมชน</v>
          </cell>
          <cell r="G414" t="str">
            <v>38</v>
          </cell>
          <cell r="H414" t="str">
            <v>21</v>
          </cell>
          <cell r="I414" t="str">
            <v>จ.ระยอง</v>
          </cell>
          <cell r="J414" t="str">
            <v>05</v>
          </cell>
          <cell r="K414" t="str">
            <v xml:space="preserve"> อ.บ้านค่าย</v>
          </cell>
          <cell r="L414" t="str">
            <v>02</v>
          </cell>
          <cell r="M414" t="str">
            <v xml:space="preserve"> 'ต.หนองละลอก'</v>
          </cell>
          <cell r="N414" t="str">
            <v>04</v>
          </cell>
          <cell r="O414" t="str">
            <v xml:space="preserve"> หมู่ 4</v>
          </cell>
          <cell r="P414" t="str">
            <v>01</v>
          </cell>
          <cell r="Q414" t="str">
            <v>เปิดดำเนินการ</v>
          </cell>
          <cell r="R414" t="str">
            <v xml:space="preserve">144 </v>
          </cell>
          <cell r="S414" t="str">
            <v>21120</v>
          </cell>
          <cell r="T414" t="str">
            <v>038-641005</v>
          </cell>
          <cell r="U414" t="str">
            <v>038-641005</v>
          </cell>
          <cell r="V414" t="str">
            <v>22</v>
          </cell>
          <cell r="W414" t="str">
            <v>2.2 ทุติยภูมิระดับกลาง</v>
          </cell>
          <cell r="X414" t="str">
            <v>S</v>
          </cell>
          <cell r="Y414" t="str">
            <v xml:space="preserve">บริการ  </v>
          </cell>
          <cell r="AH414" t="str">
            <v>10831</v>
          </cell>
        </row>
        <row r="415">
          <cell r="A415" t="str">
            <v>001083200</v>
          </cell>
          <cell r="B415" t="str">
            <v>โรงพยาบาลปลวกแดง</v>
          </cell>
          <cell r="C415" t="str">
            <v>21002</v>
          </cell>
          <cell r="D415" t="str">
            <v>กระทรวงสาธารณสุข สำนักงานปลัดกระทรวงสาธารณสุข</v>
          </cell>
          <cell r="E415" t="str">
            <v>07</v>
          </cell>
          <cell r="F415" t="str">
            <v>โรงพยาบาลชุมชน</v>
          </cell>
          <cell r="G415" t="str">
            <v>36</v>
          </cell>
          <cell r="H415" t="str">
            <v>21</v>
          </cell>
          <cell r="I415" t="str">
            <v>จ.ระยอง</v>
          </cell>
          <cell r="J415" t="str">
            <v>06</v>
          </cell>
          <cell r="K415" t="str">
            <v xml:space="preserve"> อ.ปลวกแดง</v>
          </cell>
          <cell r="L415" t="str">
            <v>01</v>
          </cell>
          <cell r="M415" t="str">
            <v xml:space="preserve"> 'ต.ปลวกแดง'</v>
          </cell>
          <cell r="N415" t="str">
            <v>01</v>
          </cell>
          <cell r="O415" t="str">
            <v xml:space="preserve"> หมู่ 1</v>
          </cell>
          <cell r="P415" t="str">
            <v>01</v>
          </cell>
          <cell r="Q415" t="str">
            <v>เปิดดำเนินการ</v>
          </cell>
          <cell r="R415" t="str">
            <v xml:space="preserve">272 </v>
          </cell>
          <cell r="S415" t="str">
            <v>21140</v>
          </cell>
          <cell r="T415" t="str">
            <v>038-659117</v>
          </cell>
          <cell r="U415" t="str">
            <v>038-659005</v>
          </cell>
          <cell r="V415" t="str">
            <v>22</v>
          </cell>
          <cell r="W415" t="str">
            <v>2.2 ทุติยภูมิระดับกลาง</v>
          </cell>
          <cell r="X415" t="str">
            <v>S</v>
          </cell>
          <cell r="Y415" t="str">
            <v xml:space="preserve">บริการ  </v>
          </cell>
          <cell r="AH415" t="str">
            <v>10832</v>
          </cell>
        </row>
        <row r="416">
          <cell r="A416" t="str">
            <v>001144600</v>
          </cell>
          <cell r="B416" t="str">
            <v>โรงพยาบาลสมเด็จพระยุพราชบ้านดุง</v>
          </cell>
          <cell r="C416" t="str">
            <v>21002</v>
          </cell>
          <cell r="D416" t="str">
            <v>กระทรวงสาธารณสุข สำนักงานปลัดกระทรวงสาธารณสุข</v>
          </cell>
          <cell r="E416" t="str">
            <v>07</v>
          </cell>
          <cell r="F416" t="str">
            <v>โรงพยาบาลชุมชน</v>
          </cell>
          <cell r="G416" t="str">
            <v>90</v>
          </cell>
          <cell r="H416" t="str">
            <v>41</v>
          </cell>
          <cell r="I416" t="str">
            <v>จ.อุดรธานี</v>
          </cell>
          <cell r="J416" t="str">
            <v>11</v>
          </cell>
          <cell r="K416" t="str">
            <v xml:space="preserve"> อ.บ้านดุง</v>
          </cell>
          <cell r="L416" t="str">
            <v>01</v>
          </cell>
          <cell r="M416" t="str">
            <v xml:space="preserve"> 'ต.ศรีสุทโธ'</v>
          </cell>
          <cell r="N416" t="str">
            <v>07</v>
          </cell>
          <cell r="O416" t="str">
            <v xml:space="preserve"> หมู่ 7</v>
          </cell>
          <cell r="P416" t="str">
            <v>01</v>
          </cell>
          <cell r="Q416" t="str">
            <v>เปิดดำเนินการ</v>
          </cell>
          <cell r="V416" t="str">
            <v>21</v>
          </cell>
          <cell r="W416" t="str">
            <v>2.1 ทุติยภูมิระดับต้น</v>
          </cell>
          <cell r="AH416" t="str">
            <v>11446</v>
          </cell>
        </row>
        <row r="417">
          <cell r="A417" t="str">
            <v>001082900</v>
          </cell>
          <cell r="B417" t="str">
            <v>โรงพยาบาลแกลง</v>
          </cell>
          <cell r="C417" t="str">
            <v>21002</v>
          </cell>
          <cell r="D417" t="str">
            <v>กระทรวงสาธารณสุข สำนักงานปลัดกระทรวงสาธารณสุข</v>
          </cell>
          <cell r="E417" t="str">
            <v>07</v>
          </cell>
          <cell r="F417" t="str">
            <v>โรงพยาบาลชุมชน</v>
          </cell>
          <cell r="G417" t="str">
            <v>158</v>
          </cell>
          <cell r="H417" t="str">
            <v>21</v>
          </cell>
          <cell r="I417" t="str">
            <v>จ.ระยอง</v>
          </cell>
          <cell r="J417" t="str">
            <v>03</v>
          </cell>
          <cell r="K417" t="str">
            <v xml:space="preserve"> อ.แกลง</v>
          </cell>
          <cell r="L417" t="str">
            <v>01</v>
          </cell>
          <cell r="M417" t="str">
            <v xml:space="preserve"> 'ต.ทางเกวียน'</v>
          </cell>
          <cell r="N417" t="str">
            <v>00</v>
          </cell>
          <cell r="O417" t="str">
            <v xml:space="preserve"> หมู่ 0</v>
          </cell>
          <cell r="P417" t="str">
            <v>01</v>
          </cell>
          <cell r="Q417" t="str">
            <v>เปิดดำเนินการ</v>
          </cell>
          <cell r="R417" t="str">
            <v xml:space="preserve">254  ถ.สุขุมวิท </v>
          </cell>
          <cell r="S417" t="str">
            <v>21110</v>
          </cell>
          <cell r="T417" t="str">
            <v>038-677537</v>
          </cell>
          <cell r="U417" t="str">
            <v>038-677537</v>
          </cell>
          <cell r="V417" t="str">
            <v>23</v>
          </cell>
          <cell r="W417" t="str">
            <v>2.3 ทุติยภูมิระดับสูง</v>
          </cell>
          <cell r="X417" t="str">
            <v>S</v>
          </cell>
          <cell r="Y417" t="str">
            <v xml:space="preserve">บริการ  </v>
          </cell>
          <cell r="AH417" t="str">
            <v>10829</v>
          </cell>
        </row>
        <row r="418">
          <cell r="A418" t="str">
            <v>001080700</v>
          </cell>
          <cell r="B418" t="str">
            <v>โรงพยาบาลแก่งคอย</v>
          </cell>
          <cell r="C418" t="str">
            <v>21002</v>
          </cell>
          <cell r="D418" t="str">
            <v>กระทรวงสาธารณสุข สำนักงานปลัดกระทรวงสาธารณสุข</v>
          </cell>
          <cell r="E418" t="str">
            <v>07</v>
          </cell>
          <cell r="F418" t="str">
            <v>โรงพยาบาลชุมชน</v>
          </cell>
          <cell r="G418" t="str">
            <v>60</v>
          </cell>
          <cell r="H418" t="str">
            <v>19</v>
          </cell>
          <cell r="I418" t="str">
            <v>จ.สระบุรี</v>
          </cell>
          <cell r="J418" t="str">
            <v>02</v>
          </cell>
          <cell r="K418" t="str">
            <v xml:space="preserve"> อ.แก่งคอย</v>
          </cell>
          <cell r="L418" t="str">
            <v>01</v>
          </cell>
          <cell r="M418" t="str">
            <v xml:space="preserve"> 'ต.แก่งคอย'</v>
          </cell>
          <cell r="N418" t="str">
            <v>08</v>
          </cell>
          <cell r="O418" t="str">
            <v xml:space="preserve"> หมู่ 8</v>
          </cell>
          <cell r="P418" t="str">
            <v>01</v>
          </cell>
          <cell r="Q418" t="str">
            <v>เปิดดำเนินการ</v>
          </cell>
          <cell r="R418" t="str">
            <v xml:space="preserve">107 </v>
          </cell>
          <cell r="V418" t="str">
            <v>21</v>
          </cell>
          <cell r="W418" t="str">
            <v>2.1 ทุติยภูมิระดับต้น</v>
          </cell>
          <cell r="AH418" t="str">
            <v>10807</v>
          </cell>
        </row>
        <row r="419">
          <cell r="A419" t="str">
            <v>001077000</v>
          </cell>
          <cell r="B419" t="str">
            <v>โรงพยาบาลบางไทร</v>
          </cell>
          <cell r="C419" t="str">
            <v>21002</v>
          </cell>
          <cell r="D419" t="str">
            <v>กระทรวงสาธารณสุข สำนักงานปลัดกระทรวงสาธารณสุข</v>
          </cell>
          <cell r="E419" t="str">
            <v>07</v>
          </cell>
          <cell r="F419" t="str">
            <v>โรงพยาบาลชุมชน</v>
          </cell>
          <cell r="G419" t="str">
            <v>30</v>
          </cell>
          <cell r="H419" t="str">
            <v>14</v>
          </cell>
          <cell r="I419" t="str">
            <v>จ.พระนครศรีอยุธยา</v>
          </cell>
          <cell r="J419" t="str">
            <v>04</v>
          </cell>
          <cell r="K419" t="str">
            <v xml:space="preserve"> อ.บางไทร</v>
          </cell>
          <cell r="L419" t="str">
            <v>01</v>
          </cell>
          <cell r="M419" t="str">
            <v xml:space="preserve"> 'ต.บางไทร'</v>
          </cell>
          <cell r="N419" t="str">
            <v>02</v>
          </cell>
          <cell r="O419" t="str">
            <v xml:space="preserve"> หมู่ 2</v>
          </cell>
          <cell r="P419" t="str">
            <v>01</v>
          </cell>
          <cell r="Q419" t="str">
            <v>เปิดดำเนินการ</v>
          </cell>
          <cell r="R419" t="str">
            <v xml:space="preserve">35 ม.2 </v>
          </cell>
          <cell r="S419" t="str">
            <v>13190</v>
          </cell>
          <cell r="V419" t="str">
            <v>21</v>
          </cell>
          <cell r="W419" t="str">
            <v>2.1 ทุติยภูมิระดับต้น</v>
          </cell>
          <cell r="AH419" t="str">
            <v>10770</v>
          </cell>
        </row>
        <row r="420">
          <cell r="A420" t="str">
            <v>001076800</v>
          </cell>
          <cell r="B420" t="str">
            <v>โรงพยาบาลท่าเรือ</v>
          </cell>
          <cell r="C420" t="str">
            <v>21002</v>
          </cell>
          <cell r="D420" t="str">
            <v>กระทรวงสาธารณสุข สำนักงานปลัดกระทรวงสาธารณสุข</v>
          </cell>
          <cell r="E420" t="str">
            <v>07</v>
          </cell>
          <cell r="F420" t="str">
            <v>โรงพยาบาลชุมชน</v>
          </cell>
          <cell r="G420" t="str">
            <v>30</v>
          </cell>
          <cell r="H420" t="str">
            <v>14</v>
          </cell>
          <cell r="I420" t="str">
            <v>จ.พระนครศรีอยุธยา</v>
          </cell>
          <cell r="J420" t="str">
            <v>02</v>
          </cell>
          <cell r="K420" t="str">
            <v xml:space="preserve"> อ.ท่าเรือ</v>
          </cell>
          <cell r="L420" t="str">
            <v>01</v>
          </cell>
          <cell r="M420" t="str">
            <v xml:space="preserve"> 'ต.ท่าเรือ'</v>
          </cell>
          <cell r="N420" t="str">
            <v>02</v>
          </cell>
          <cell r="O420" t="str">
            <v xml:space="preserve"> หมู่ 2</v>
          </cell>
          <cell r="P420" t="str">
            <v>01</v>
          </cell>
          <cell r="Q420" t="str">
            <v>เปิดดำเนินการ</v>
          </cell>
          <cell r="R420" t="str">
            <v xml:space="preserve">440/1 ถ.เทศบาล 2 &lt;br /&gt; </v>
          </cell>
          <cell r="S420" t="str">
            <v>13000</v>
          </cell>
          <cell r="V420" t="str">
            <v>21</v>
          </cell>
          <cell r="W420" t="str">
            <v>2.1 ทุติยภูมิระดับต้น</v>
          </cell>
          <cell r="X420" t="str">
            <v>S</v>
          </cell>
          <cell r="Y420" t="str">
            <v xml:space="preserve">บริการ  </v>
          </cell>
          <cell r="AH420" t="str">
            <v>10768</v>
          </cell>
        </row>
        <row r="421">
          <cell r="A421" t="str">
            <v>001077700</v>
          </cell>
          <cell r="B421" t="str">
            <v>โรงพยาบาลวังน้อย</v>
          </cell>
          <cell r="C421" t="str">
            <v>21002</v>
          </cell>
          <cell r="D421" t="str">
            <v>กระทรวงสาธารณสุข สำนักงานปลัดกระทรวงสาธารณสุข</v>
          </cell>
          <cell r="E421" t="str">
            <v>07</v>
          </cell>
          <cell r="F421" t="str">
            <v>โรงพยาบาลชุมชน</v>
          </cell>
          <cell r="G421" t="str">
            <v>60</v>
          </cell>
          <cell r="H421" t="str">
            <v>14</v>
          </cell>
          <cell r="I421" t="str">
            <v>จ.พระนครศรีอยุธยา</v>
          </cell>
          <cell r="J421" t="str">
            <v>11</v>
          </cell>
          <cell r="K421" t="str">
            <v xml:space="preserve"> อ.วังน้อย</v>
          </cell>
          <cell r="L421" t="str">
            <v>01</v>
          </cell>
          <cell r="M421" t="str">
            <v xml:space="preserve"> 'ต.ลำตาเสา'</v>
          </cell>
          <cell r="N421" t="str">
            <v>05</v>
          </cell>
          <cell r="O421" t="str">
            <v xml:space="preserve"> หมู่ 5</v>
          </cell>
          <cell r="P421" t="str">
            <v>01</v>
          </cell>
          <cell r="Q421" t="str">
            <v>เปิดดำเนินการ</v>
          </cell>
          <cell r="R421" t="str">
            <v xml:space="preserve">100 ม.5 ถ.พหลโยธิน </v>
          </cell>
          <cell r="S421" t="str">
            <v>13170</v>
          </cell>
          <cell r="T421" t="str">
            <v>035271033</v>
          </cell>
          <cell r="V421" t="str">
            <v>21</v>
          </cell>
          <cell r="W421" t="str">
            <v>2.1 ทุติยภูมิระดับต้น</v>
          </cell>
          <cell r="X421" t="str">
            <v>S</v>
          </cell>
          <cell r="Y421" t="str">
            <v xml:space="preserve">บริการ  </v>
          </cell>
          <cell r="AH421" t="str">
            <v>10777</v>
          </cell>
        </row>
        <row r="422">
          <cell r="A422" t="str">
            <v>001084000</v>
          </cell>
          <cell r="B422" t="str">
            <v>โรงพยาบาลแหลมสิงห์</v>
          </cell>
          <cell r="C422" t="str">
            <v>21002</v>
          </cell>
          <cell r="D422" t="str">
            <v>กระทรวงสาธารณสุข สำนักงานปลัดกระทรวงสาธารณสุข</v>
          </cell>
          <cell r="E422" t="str">
            <v>07</v>
          </cell>
          <cell r="F422" t="str">
            <v>โรงพยาบาลชุมชน</v>
          </cell>
          <cell r="G422" t="str">
            <v>10</v>
          </cell>
          <cell r="H422" t="str">
            <v>22</v>
          </cell>
          <cell r="I422" t="str">
            <v>จ.จันทบุรี</v>
          </cell>
          <cell r="J422" t="str">
            <v>06</v>
          </cell>
          <cell r="K422" t="str">
            <v xml:space="preserve"> อ.แหลมสิงห์</v>
          </cell>
          <cell r="L422" t="str">
            <v>01</v>
          </cell>
          <cell r="M422" t="str">
            <v xml:space="preserve"> 'ต.ปากน้ำแหลมสิงห์'</v>
          </cell>
          <cell r="N422" t="str">
            <v>01</v>
          </cell>
          <cell r="O422" t="str">
            <v xml:space="preserve"> หมู่ 1</v>
          </cell>
          <cell r="P422" t="str">
            <v>01</v>
          </cell>
          <cell r="Q422" t="str">
            <v>เปิดดำเนินการ</v>
          </cell>
          <cell r="R422" t="str">
            <v xml:space="preserve">79/24 </v>
          </cell>
          <cell r="V422" t="str">
            <v>22</v>
          </cell>
          <cell r="W422" t="str">
            <v>2.2 ทุติยภูมิระดับกลาง</v>
          </cell>
          <cell r="AH422" t="str">
            <v>10840</v>
          </cell>
        </row>
        <row r="423">
          <cell r="A423" t="str">
            <v>001084100</v>
          </cell>
          <cell r="B423" t="str">
            <v>โรงพยาบาลสอยดาว</v>
          </cell>
          <cell r="C423" t="str">
            <v>21002</v>
          </cell>
          <cell r="D423" t="str">
            <v>กระทรวงสาธารณสุข สำนักงานปลัดกระทรวงสาธารณสุข</v>
          </cell>
          <cell r="E423" t="str">
            <v>07</v>
          </cell>
          <cell r="F423" t="str">
            <v>โรงพยาบาลชุมชน</v>
          </cell>
          <cell r="G423" t="str">
            <v>60</v>
          </cell>
          <cell r="H423" t="str">
            <v>22</v>
          </cell>
          <cell r="I423" t="str">
            <v>จ.จันทบุรี</v>
          </cell>
          <cell r="J423" t="str">
            <v>07</v>
          </cell>
          <cell r="K423" t="str">
            <v xml:space="preserve"> อ.สอยดาว</v>
          </cell>
          <cell r="L423" t="str">
            <v>01</v>
          </cell>
          <cell r="M423" t="str">
            <v xml:space="preserve"> 'ต.ปะตง'</v>
          </cell>
          <cell r="N423" t="str">
            <v>01</v>
          </cell>
          <cell r="O423" t="str">
            <v xml:space="preserve"> หมู่ 1</v>
          </cell>
          <cell r="P423" t="str">
            <v>01</v>
          </cell>
          <cell r="Q423" t="str">
            <v>เปิดดำเนินการ</v>
          </cell>
          <cell r="R423" t="str">
            <v>399</v>
          </cell>
          <cell r="V423" t="str">
            <v>22</v>
          </cell>
          <cell r="W423" t="str">
            <v>2.2 ทุติยภูมิระดับกลาง</v>
          </cell>
          <cell r="AH423" t="str">
            <v>10841</v>
          </cell>
        </row>
        <row r="424">
          <cell r="A424" t="str">
            <v>001084200</v>
          </cell>
          <cell r="B424" t="str">
            <v>โรงพยาบาลแก่งหางแมว</v>
          </cell>
          <cell r="C424" t="str">
            <v>21002</v>
          </cell>
          <cell r="D424" t="str">
            <v>กระทรวงสาธารณสุข สำนักงานปลัดกระทรวงสาธารณสุข</v>
          </cell>
          <cell r="E424" t="str">
            <v>07</v>
          </cell>
          <cell r="F424" t="str">
            <v>โรงพยาบาลชุมชน</v>
          </cell>
          <cell r="G424" t="str">
            <v>10</v>
          </cell>
          <cell r="H424" t="str">
            <v>22</v>
          </cell>
          <cell r="I424" t="str">
            <v>จ.จันทบุรี</v>
          </cell>
          <cell r="J424" t="str">
            <v>08</v>
          </cell>
          <cell r="K424" t="str">
            <v xml:space="preserve"> อ.แก่งหางแมว</v>
          </cell>
          <cell r="L424" t="str">
            <v>01</v>
          </cell>
          <cell r="M424" t="str">
            <v xml:space="preserve"> 'ต.แก่งหางแมว'</v>
          </cell>
          <cell r="N424" t="str">
            <v>03</v>
          </cell>
          <cell r="O424" t="str">
            <v xml:space="preserve"> หมู่ 3</v>
          </cell>
          <cell r="P424" t="str">
            <v>01</v>
          </cell>
          <cell r="Q424" t="str">
            <v>เปิดดำเนินการ</v>
          </cell>
          <cell r="R424" t="str">
            <v>3 ม.3 ถ.หนองกวาง-ขุนซ่อง</v>
          </cell>
          <cell r="V424" t="str">
            <v>22</v>
          </cell>
          <cell r="W424" t="str">
            <v>2.2 ทุติยภูมิระดับกลาง</v>
          </cell>
          <cell r="AH424" t="str">
            <v>10842</v>
          </cell>
        </row>
        <row r="425">
          <cell r="A425" t="str">
            <v>001084300</v>
          </cell>
          <cell r="B425" t="str">
            <v>โรงพยาบาลนายายอาม</v>
          </cell>
          <cell r="C425" t="str">
            <v>21002</v>
          </cell>
          <cell r="D425" t="str">
            <v>กระทรวงสาธารณสุข สำนักงานปลัดกระทรวงสาธารณสุข</v>
          </cell>
          <cell r="E425" t="str">
            <v>07</v>
          </cell>
          <cell r="F425" t="str">
            <v>โรงพยาบาลชุมชน</v>
          </cell>
          <cell r="G425" t="str">
            <v>10</v>
          </cell>
          <cell r="H425" t="str">
            <v>22</v>
          </cell>
          <cell r="I425" t="str">
            <v>จ.จันทบุรี</v>
          </cell>
          <cell r="J425" t="str">
            <v>09</v>
          </cell>
          <cell r="K425" t="str">
            <v xml:space="preserve"> อ.นายายอาม</v>
          </cell>
          <cell r="L425" t="str">
            <v>01</v>
          </cell>
          <cell r="M425" t="str">
            <v xml:space="preserve"> 'ต.นายายอาม'</v>
          </cell>
          <cell r="N425" t="str">
            <v>12</v>
          </cell>
          <cell r="O425" t="str">
            <v xml:space="preserve"> หมู่ 12</v>
          </cell>
          <cell r="P425" t="str">
            <v>01</v>
          </cell>
          <cell r="Q425" t="str">
            <v>เปิดดำเนินการ</v>
          </cell>
          <cell r="R425" t="str">
            <v xml:space="preserve">115 </v>
          </cell>
          <cell r="V425" t="str">
            <v>22</v>
          </cell>
          <cell r="W425" t="str">
            <v>2.2 ทุติยภูมิระดับกลาง</v>
          </cell>
          <cell r="AH425" t="str">
            <v>10843</v>
          </cell>
        </row>
        <row r="426">
          <cell r="A426" t="str">
            <v>001081800</v>
          </cell>
          <cell r="B426" t="str">
            <v>โรงพยาบาลหนองใหญ่</v>
          </cell>
          <cell r="C426" t="str">
            <v>21002</v>
          </cell>
          <cell r="D426" t="str">
            <v>กระทรวงสาธารณสุข สำนักงานปลัดกระทรวงสาธารณสุข</v>
          </cell>
          <cell r="E426" t="str">
            <v>07</v>
          </cell>
          <cell r="F426" t="str">
            <v>โรงพยาบาลชุมชน</v>
          </cell>
          <cell r="G426" t="str">
            <v>30</v>
          </cell>
          <cell r="H426" t="str">
            <v>20</v>
          </cell>
          <cell r="I426" t="str">
            <v>จ.ชลบุรี</v>
          </cell>
          <cell r="J426" t="str">
            <v>03</v>
          </cell>
          <cell r="K426" t="str">
            <v xml:space="preserve"> อ.หนองใหญ่</v>
          </cell>
          <cell r="L426" t="str">
            <v>01</v>
          </cell>
          <cell r="M426" t="str">
            <v xml:space="preserve"> 'ต.หนองใหญ่'</v>
          </cell>
          <cell r="N426" t="str">
            <v>01</v>
          </cell>
          <cell r="O426" t="str">
            <v xml:space="preserve"> หมู่ 1</v>
          </cell>
          <cell r="P426" t="str">
            <v>01</v>
          </cell>
          <cell r="Q426" t="str">
            <v>เปิดดำเนินการ</v>
          </cell>
          <cell r="V426" t="str">
            <v>21</v>
          </cell>
          <cell r="W426" t="str">
            <v>2.1 ทุติยภูมิระดับต้น</v>
          </cell>
          <cell r="AH426" t="str">
            <v>10818</v>
          </cell>
        </row>
        <row r="427">
          <cell r="A427" t="str">
            <v>001082600</v>
          </cell>
          <cell r="B427" t="str">
            <v>โรงพยาบาลบ่อทอง</v>
          </cell>
          <cell r="C427" t="str">
            <v>21002</v>
          </cell>
          <cell r="D427" t="str">
            <v>กระทรวงสาธารณสุข สำนักงานปลัดกระทรวงสาธารณสุข</v>
          </cell>
          <cell r="E427" t="str">
            <v>07</v>
          </cell>
          <cell r="F427" t="str">
            <v>โรงพยาบาลชุมชน</v>
          </cell>
          <cell r="G427" t="str">
            <v>60</v>
          </cell>
          <cell r="H427" t="str">
            <v>20</v>
          </cell>
          <cell r="I427" t="str">
            <v>จ.ชลบุรี</v>
          </cell>
          <cell r="J427" t="str">
            <v>10</v>
          </cell>
          <cell r="K427" t="str">
            <v xml:space="preserve"> อ.บ่อทอง</v>
          </cell>
          <cell r="L427" t="str">
            <v>01</v>
          </cell>
          <cell r="M427" t="str">
            <v xml:space="preserve"> 'ต.บ่อทอง'</v>
          </cell>
          <cell r="N427" t="str">
            <v>01</v>
          </cell>
          <cell r="O427" t="str">
            <v xml:space="preserve"> หมู่ 1</v>
          </cell>
          <cell r="P427" t="str">
            <v>01</v>
          </cell>
          <cell r="Q427" t="str">
            <v>เปิดดำเนินการ</v>
          </cell>
          <cell r="R427" t="str">
            <v xml:space="preserve">  เลขที่  300</v>
          </cell>
          <cell r="V427" t="str">
            <v>21</v>
          </cell>
          <cell r="W427" t="str">
            <v>2.1 ทุติยภูมิระดับต้น</v>
          </cell>
          <cell r="AH427" t="str">
            <v>10826</v>
          </cell>
        </row>
        <row r="428">
          <cell r="A428" t="str">
            <v>001082800</v>
          </cell>
          <cell r="B428" t="str">
            <v>โรงพยาบาลบ้านฉาง</v>
          </cell>
          <cell r="C428" t="str">
            <v>21002</v>
          </cell>
          <cell r="D428" t="str">
            <v>กระทรวงสาธารณสุข สำนักงานปลัดกระทรวงสาธารณสุข</v>
          </cell>
          <cell r="E428" t="str">
            <v>07</v>
          </cell>
          <cell r="F428" t="str">
            <v>โรงพยาบาลชุมชน</v>
          </cell>
          <cell r="G428" t="str">
            <v>70</v>
          </cell>
          <cell r="H428" t="str">
            <v>21</v>
          </cell>
          <cell r="I428" t="str">
            <v>จ.ระยอง</v>
          </cell>
          <cell r="J428" t="str">
            <v>02</v>
          </cell>
          <cell r="K428" t="str">
            <v xml:space="preserve"> อ.บ้านฉาง</v>
          </cell>
          <cell r="L428" t="str">
            <v>02</v>
          </cell>
          <cell r="M428" t="str">
            <v xml:space="preserve"> 'ต.พลา'</v>
          </cell>
          <cell r="N428" t="str">
            <v>01</v>
          </cell>
          <cell r="O428" t="str">
            <v xml:space="preserve"> หมู่ 1</v>
          </cell>
          <cell r="P428" t="str">
            <v>01</v>
          </cell>
          <cell r="Q428" t="str">
            <v>เปิดดำเนินการ</v>
          </cell>
          <cell r="R428" t="str">
            <v xml:space="preserve">77 ม.1 ถ.อังกินันทน์ </v>
          </cell>
          <cell r="S428" t="str">
            <v>21130</v>
          </cell>
          <cell r="T428" t="str">
            <v>038-603995</v>
          </cell>
          <cell r="U428" t="str">
            <v>038-603838</v>
          </cell>
          <cell r="V428" t="str">
            <v>22</v>
          </cell>
          <cell r="W428" t="str">
            <v>2.2 ทุติยภูมิระดับกลาง</v>
          </cell>
          <cell r="X428" t="str">
            <v>S</v>
          </cell>
          <cell r="Y428" t="str">
            <v xml:space="preserve">บริการ  </v>
          </cell>
          <cell r="AH428" t="str">
            <v>10828</v>
          </cell>
        </row>
        <row r="429">
          <cell r="A429" t="str">
            <v>001083000</v>
          </cell>
          <cell r="B429" t="str">
            <v>โรงพยาบาลวังจันทร์</v>
          </cell>
          <cell r="C429" t="str">
            <v>21002</v>
          </cell>
          <cell r="D429" t="str">
            <v>กระทรวงสาธารณสุข สำนักงานปลัดกระทรวงสาธารณสุข</v>
          </cell>
          <cell r="E429" t="str">
            <v>07</v>
          </cell>
          <cell r="F429" t="str">
            <v>โรงพยาบาลชุมชน</v>
          </cell>
          <cell r="G429" t="str">
            <v>45</v>
          </cell>
          <cell r="H429" t="str">
            <v>21</v>
          </cell>
          <cell r="I429" t="str">
            <v>จ.ระยอง</v>
          </cell>
          <cell r="J429" t="str">
            <v>04</v>
          </cell>
          <cell r="K429" t="str">
            <v xml:space="preserve"> อ.วังจันทร์</v>
          </cell>
          <cell r="L429" t="str">
            <v>02</v>
          </cell>
          <cell r="M429" t="str">
            <v xml:space="preserve"> 'ต.ชุมแสง'</v>
          </cell>
          <cell r="N429" t="str">
            <v>03</v>
          </cell>
          <cell r="O429" t="str">
            <v xml:space="preserve"> หมู่ 3</v>
          </cell>
          <cell r="P429" t="str">
            <v>01</v>
          </cell>
          <cell r="Q429" t="str">
            <v>เปิดดำเนินการ</v>
          </cell>
          <cell r="R429" t="str">
            <v xml:space="preserve">349 ต.ชุมแสง </v>
          </cell>
          <cell r="S429" t="str">
            <v>21210</v>
          </cell>
          <cell r="T429" t="str">
            <v>038-666198</v>
          </cell>
          <cell r="U429" t="str">
            <v>038-666247</v>
          </cell>
          <cell r="V429" t="str">
            <v>22</v>
          </cell>
          <cell r="W429" t="str">
            <v>2.2 ทุติยภูมิระดับกลาง</v>
          </cell>
          <cell r="X429" t="str">
            <v>S</v>
          </cell>
          <cell r="Y429" t="str">
            <v xml:space="preserve">บริการ  </v>
          </cell>
          <cell r="AH429" t="str">
            <v>10830</v>
          </cell>
        </row>
        <row r="430">
          <cell r="A430" t="str">
            <v>001087600</v>
          </cell>
          <cell r="B430" t="str">
            <v>โรงพยาบาลโชคชัย</v>
          </cell>
          <cell r="C430" t="str">
            <v>21002</v>
          </cell>
          <cell r="D430" t="str">
            <v>กระทรวงสาธารณสุข สำนักงานปลัดกระทรวงสาธารณสุข</v>
          </cell>
          <cell r="E430" t="str">
            <v>07</v>
          </cell>
          <cell r="F430" t="str">
            <v>โรงพยาบาลชุมชน</v>
          </cell>
          <cell r="G430" t="str">
            <v>30</v>
          </cell>
          <cell r="H430" t="str">
            <v>30</v>
          </cell>
          <cell r="I430" t="str">
            <v>จ.นครราชสีมา</v>
          </cell>
          <cell r="J430" t="str">
            <v>07</v>
          </cell>
          <cell r="K430" t="str">
            <v xml:space="preserve"> อ.โชคชัย</v>
          </cell>
          <cell r="L430" t="str">
            <v>08</v>
          </cell>
          <cell r="M430" t="str">
            <v xml:space="preserve"> 'ต.โชคชัย'</v>
          </cell>
          <cell r="N430" t="str">
            <v>13</v>
          </cell>
          <cell r="O430" t="str">
            <v xml:space="preserve"> หมู่ 13</v>
          </cell>
          <cell r="P430" t="str">
            <v>01</v>
          </cell>
          <cell r="Q430" t="str">
            <v>เปิดดำเนินการ</v>
          </cell>
          <cell r="R430" t="str">
            <v xml:space="preserve">220 </v>
          </cell>
          <cell r="V430" t="str">
            <v>22</v>
          </cell>
          <cell r="W430" t="str">
            <v>2.2 ทุติยภูมิระดับกลาง</v>
          </cell>
          <cell r="AH430" t="str">
            <v>10876</v>
          </cell>
        </row>
        <row r="431">
          <cell r="A431" t="str">
            <v>001087700</v>
          </cell>
          <cell r="B431" t="str">
            <v>โรงพยาบาลด่านขุนทด</v>
          </cell>
          <cell r="C431" t="str">
            <v>21002</v>
          </cell>
          <cell r="D431" t="str">
            <v>กระทรวงสาธารณสุข สำนักงานปลัดกระทรวงสาธารณสุข</v>
          </cell>
          <cell r="E431" t="str">
            <v>07</v>
          </cell>
          <cell r="F431" t="str">
            <v>โรงพยาบาลชุมชน</v>
          </cell>
          <cell r="G431" t="str">
            <v>90</v>
          </cell>
          <cell r="H431" t="str">
            <v>30</v>
          </cell>
          <cell r="I431" t="str">
            <v>จ.นครราชสีมา</v>
          </cell>
          <cell r="J431" t="str">
            <v>08</v>
          </cell>
          <cell r="K431" t="str">
            <v xml:space="preserve"> อ.ด่านขุนทด</v>
          </cell>
          <cell r="L431" t="str">
            <v>02</v>
          </cell>
          <cell r="M431" t="str">
            <v xml:space="preserve"> 'ต.ด่านขุนทด'</v>
          </cell>
          <cell r="N431" t="str">
            <v>02</v>
          </cell>
          <cell r="O431" t="str">
            <v xml:space="preserve"> หมู่ 2</v>
          </cell>
          <cell r="P431" t="str">
            <v>01</v>
          </cell>
          <cell r="Q431" t="str">
            <v>เปิดดำเนินการ</v>
          </cell>
          <cell r="R431" t="str">
            <v xml:space="preserve">142/49 </v>
          </cell>
          <cell r="V431" t="str">
            <v>22</v>
          </cell>
          <cell r="W431" t="str">
            <v>2.2 ทุติยภูมิระดับกลาง</v>
          </cell>
          <cell r="AH431" t="str">
            <v>10877</v>
          </cell>
        </row>
        <row r="432">
          <cell r="A432" t="str">
            <v>001088100</v>
          </cell>
          <cell r="B432" t="str">
            <v>โรงพยาบาลบัวใหญ่</v>
          </cell>
          <cell r="C432" t="str">
            <v>21002</v>
          </cell>
          <cell r="D432" t="str">
            <v>กระทรวงสาธารณสุข สำนักงานปลัดกระทรวงสาธารณสุข</v>
          </cell>
          <cell r="E432" t="str">
            <v>07</v>
          </cell>
          <cell r="F432" t="str">
            <v>โรงพยาบาลชุมชน</v>
          </cell>
          <cell r="G432" t="str">
            <v>90</v>
          </cell>
          <cell r="H432" t="str">
            <v>30</v>
          </cell>
          <cell r="I432" t="str">
            <v>จ.นครราชสีมา</v>
          </cell>
          <cell r="J432" t="str">
            <v>12</v>
          </cell>
          <cell r="K432" t="str">
            <v xml:space="preserve"> อ.บัวใหญ่</v>
          </cell>
          <cell r="L432" t="str">
            <v>01</v>
          </cell>
          <cell r="M432" t="str">
            <v xml:space="preserve"> 'ต.บัวใหญ่'</v>
          </cell>
          <cell r="N432" t="str">
            <v>00</v>
          </cell>
          <cell r="O432" t="str">
            <v xml:space="preserve"> หมู่ 0</v>
          </cell>
          <cell r="P432" t="str">
            <v>01</v>
          </cell>
          <cell r="Q432" t="str">
            <v>เปิดดำเนินการ</v>
          </cell>
          <cell r="R432" t="str">
            <v xml:space="preserve">6 ถ.เทศบาล12 </v>
          </cell>
          <cell r="V432" t="str">
            <v>22</v>
          </cell>
          <cell r="W432" t="str">
            <v>2.2 ทุติยภูมิระดับกลาง</v>
          </cell>
          <cell r="AH432" t="str">
            <v>10881</v>
          </cell>
        </row>
        <row r="433">
          <cell r="A433" t="str">
            <v>001087000</v>
          </cell>
          <cell r="B433" t="str">
            <v>โรงพยาบาลอรัญประเทศ</v>
          </cell>
          <cell r="C433" t="str">
            <v>21002</v>
          </cell>
          <cell r="D433" t="str">
            <v>กระทรวงสาธารณสุข สำนักงานปลัดกระทรวงสาธารณสุข</v>
          </cell>
          <cell r="E433" t="str">
            <v>07</v>
          </cell>
          <cell r="F433" t="str">
            <v>โรงพยาบาลชุมชน</v>
          </cell>
          <cell r="G433" t="str">
            <v>120</v>
          </cell>
          <cell r="H433" t="str">
            <v>27</v>
          </cell>
          <cell r="I433" t="str">
            <v>จ.สระแก้ว</v>
          </cell>
          <cell r="J433" t="str">
            <v>06</v>
          </cell>
          <cell r="K433" t="str">
            <v xml:space="preserve"> อ.อรัญประเทศ</v>
          </cell>
          <cell r="L433" t="str">
            <v>01</v>
          </cell>
          <cell r="M433" t="str">
            <v xml:space="preserve"> 'ต.อรัญประเทศ'</v>
          </cell>
          <cell r="N433" t="str">
            <v>01</v>
          </cell>
          <cell r="O433" t="str">
            <v xml:space="preserve"> หมู่ 1</v>
          </cell>
          <cell r="P433" t="str">
            <v>01</v>
          </cell>
          <cell r="Q433" t="str">
            <v>เปิดดำเนินการ</v>
          </cell>
          <cell r="R433" t="str">
            <v xml:space="preserve">4 ถ.มหาดไทย </v>
          </cell>
          <cell r="V433" t="str">
            <v>23</v>
          </cell>
          <cell r="W433" t="str">
            <v>2.3 ทุติยภูมิระดับสูง</v>
          </cell>
          <cell r="AH433" t="str">
            <v>10870</v>
          </cell>
        </row>
        <row r="434">
          <cell r="A434" t="str">
            <v>001090800</v>
          </cell>
          <cell r="B434" t="str">
            <v>โรงพยาบาลหนองหงส์</v>
          </cell>
          <cell r="C434" t="str">
            <v>21002</v>
          </cell>
          <cell r="D434" t="str">
            <v>กระทรวงสาธารณสุข สำนักงานปลัดกระทรวงสาธารณสุข</v>
          </cell>
          <cell r="E434" t="str">
            <v>07</v>
          </cell>
          <cell r="F434" t="str">
            <v>โรงพยาบาลชุมชน</v>
          </cell>
          <cell r="G434" t="str">
            <v>30</v>
          </cell>
          <cell r="H434" t="str">
            <v>31</v>
          </cell>
          <cell r="I434" t="str">
            <v>จ.บุรีรัมย์</v>
          </cell>
          <cell r="J434" t="str">
            <v>14</v>
          </cell>
          <cell r="K434" t="str">
            <v xml:space="preserve"> อ.หนองหงส์</v>
          </cell>
          <cell r="L434" t="str">
            <v>01</v>
          </cell>
          <cell r="M434" t="str">
            <v xml:space="preserve"> 'ต.สระแก้ว'</v>
          </cell>
          <cell r="N434" t="str">
            <v>02</v>
          </cell>
          <cell r="O434" t="str">
            <v xml:space="preserve"> หมู่ 2</v>
          </cell>
          <cell r="P434" t="str">
            <v>01</v>
          </cell>
          <cell r="Q434" t="str">
            <v>เปิดดำเนินการ</v>
          </cell>
          <cell r="V434" t="str">
            <v>22</v>
          </cell>
          <cell r="W434" t="str">
            <v>2.2 ทุติยภูมิระดับกลาง</v>
          </cell>
          <cell r="AH434" t="str">
            <v>10908</v>
          </cell>
        </row>
        <row r="435">
          <cell r="A435" t="str">
            <v>001083500</v>
          </cell>
          <cell r="B435" t="str">
            <v>โรงพยาบาลท่าใหม่</v>
          </cell>
          <cell r="C435" t="str">
            <v>21002</v>
          </cell>
          <cell r="D435" t="str">
            <v>กระทรวงสาธารณสุข สำนักงานปลัดกระทรวงสาธารณสุข</v>
          </cell>
          <cell r="E435" t="str">
            <v>07</v>
          </cell>
          <cell r="F435" t="str">
            <v>โรงพยาบาลชุมชน</v>
          </cell>
          <cell r="G435" t="str">
            <v>30</v>
          </cell>
          <cell r="H435" t="str">
            <v>22</v>
          </cell>
          <cell r="I435" t="str">
            <v>จ.จันทบุรี</v>
          </cell>
          <cell r="J435" t="str">
            <v>03</v>
          </cell>
          <cell r="K435" t="str">
            <v xml:space="preserve"> อ.ท่าใหม่</v>
          </cell>
          <cell r="L435" t="str">
            <v>01</v>
          </cell>
          <cell r="M435" t="str">
            <v xml:space="preserve"> 'ต.ท่าใหม่'</v>
          </cell>
          <cell r="N435" t="str">
            <v>00</v>
          </cell>
          <cell r="O435" t="str">
            <v xml:space="preserve"> หมู่ 0</v>
          </cell>
          <cell r="P435" t="str">
            <v>01</v>
          </cell>
          <cell r="Q435" t="str">
            <v>เปิดดำเนินการ</v>
          </cell>
          <cell r="R435" t="str">
            <v xml:space="preserve">28 ถ.สรรพกิจ </v>
          </cell>
          <cell r="S435" t="str">
            <v>22120</v>
          </cell>
          <cell r="T435" t="str">
            <v>039-431001</v>
          </cell>
          <cell r="U435" t="str">
            <v>039-431002</v>
          </cell>
          <cell r="V435" t="str">
            <v>22</v>
          </cell>
          <cell r="W435" t="str">
            <v>2.2 ทุติยภูมิระดับกลาง</v>
          </cell>
          <cell r="X435" t="str">
            <v>S</v>
          </cell>
          <cell r="Y435" t="str">
            <v xml:space="preserve">บริการ  </v>
          </cell>
          <cell r="AH435" t="str">
            <v>10835</v>
          </cell>
        </row>
        <row r="436">
          <cell r="A436" t="str">
            <v>001089000</v>
          </cell>
          <cell r="B436" t="str">
            <v>โรงพยาบาลปากช่องนานา</v>
          </cell>
          <cell r="C436" t="str">
            <v>21002</v>
          </cell>
          <cell r="D436" t="str">
            <v>กระทรวงสาธารณสุข สำนักงานปลัดกระทรวงสาธารณสุข</v>
          </cell>
          <cell r="E436" t="str">
            <v>07</v>
          </cell>
          <cell r="F436" t="str">
            <v>โรงพยาบาลชุมชน</v>
          </cell>
          <cell r="G436" t="str">
            <v>120</v>
          </cell>
          <cell r="H436" t="str">
            <v>30</v>
          </cell>
          <cell r="I436" t="str">
            <v>จ.นครราชสีมา</v>
          </cell>
          <cell r="J436" t="str">
            <v>21</v>
          </cell>
          <cell r="K436" t="str">
            <v xml:space="preserve"> อ.ปากช่อง</v>
          </cell>
          <cell r="L436" t="str">
            <v>01</v>
          </cell>
          <cell r="M436" t="str">
            <v xml:space="preserve"> 'ต.ปากช่อง'</v>
          </cell>
          <cell r="N436" t="str">
            <v>00</v>
          </cell>
          <cell r="O436" t="str">
            <v xml:space="preserve"> หมู่ 0</v>
          </cell>
          <cell r="P436" t="str">
            <v>01</v>
          </cell>
          <cell r="Q436" t="str">
            <v>เปิดดำเนินการ</v>
          </cell>
          <cell r="R436" t="str">
            <v xml:space="preserve">400 ถ.มิตรภาพ </v>
          </cell>
          <cell r="V436" t="str">
            <v>23</v>
          </cell>
          <cell r="W436" t="str">
            <v>2.3 ทุติยภูมิระดับสูง</v>
          </cell>
          <cell r="AH436" t="str">
            <v>10890</v>
          </cell>
        </row>
        <row r="437">
          <cell r="A437" t="str">
            <v>001083600</v>
          </cell>
          <cell r="B437" t="str">
            <v>โรงพยาบาลเขาสุกิม</v>
          </cell>
          <cell r="C437" t="str">
            <v>21002</v>
          </cell>
          <cell r="D437" t="str">
            <v>กระทรวงสาธารณสุข สำนักงานปลัดกระทรวงสาธารณสุข</v>
          </cell>
          <cell r="E437" t="str">
            <v>07</v>
          </cell>
          <cell r="F437" t="str">
            <v>โรงพยาบาลชุมชน</v>
          </cell>
          <cell r="G437" t="str">
            <v>30</v>
          </cell>
          <cell r="H437" t="str">
            <v>22</v>
          </cell>
          <cell r="I437" t="str">
            <v>จ.จันทบุรี</v>
          </cell>
          <cell r="J437" t="str">
            <v>03</v>
          </cell>
          <cell r="K437" t="str">
            <v xml:space="preserve"> อ.ท่าใหม่</v>
          </cell>
          <cell r="L437" t="str">
            <v>07</v>
          </cell>
          <cell r="M437" t="str">
            <v xml:space="preserve"> 'ต.เขาบายศรี'</v>
          </cell>
          <cell r="N437" t="str">
            <v>12</v>
          </cell>
          <cell r="O437" t="str">
            <v xml:space="preserve"> หมู่ 12</v>
          </cell>
          <cell r="P437" t="str">
            <v>01</v>
          </cell>
          <cell r="Q437" t="str">
            <v>เปิดดำเนินการ</v>
          </cell>
          <cell r="R437" t="str">
            <v>50/1</v>
          </cell>
          <cell r="S437" t="str">
            <v>22120</v>
          </cell>
          <cell r="T437" t="str">
            <v>039-495225</v>
          </cell>
          <cell r="V437" t="str">
            <v>22</v>
          </cell>
          <cell r="W437" t="str">
            <v>2.2 ทุติยภูมิระดับกลาง</v>
          </cell>
          <cell r="X437" t="str">
            <v>S</v>
          </cell>
          <cell r="Y437" t="str">
            <v xml:space="preserve">บริการ  </v>
          </cell>
          <cell r="AH437" t="str">
            <v>10836</v>
          </cell>
        </row>
        <row r="438">
          <cell r="A438" t="str">
            <v>001085000</v>
          </cell>
          <cell r="B438" t="str">
            <v>โรงพยาบาลบางคล้า</v>
          </cell>
          <cell r="C438" t="str">
            <v>21002</v>
          </cell>
          <cell r="D438" t="str">
            <v>กระทรวงสาธารณสุข สำนักงานปลัดกระทรวงสาธารณสุข</v>
          </cell>
          <cell r="E438" t="str">
            <v>07</v>
          </cell>
          <cell r="F438" t="str">
            <v>โรงพยาบาลชุมชน</v>
          </cell>
          <cell r="G438" t="str">
            <v>30</v>
          </cell>
          <cell r="H438" t="str">
            <v>24</v>
          </cell>
          <cell r="I438" t="str">
            <v>จ.ฉะเชิงเทรา</v>
          </cell>
          <cell r="J438" t="str">
            <v>02</v>
          </cell>
          <cell r="K438" t="str">
            <v xml:space="preserve"> อ.บางคล้า</v>
          </cell>
          <cell r="L438" t="str">
            <v>09</v>
          </cell>
          <cell r="M438" t="str">
            <v xml:space="preserve"> 'ต.ปากน้ำ'</v>
          </cell>
          <cell r="N438" t="str">
            <v>01</v>
          </cell>
          <cell r="O438" t="str">
            <v xml:space="preserve"> หมู่ 1</v>
          </cell>
          <cell r="P438" t="str">
            <v>01</v>
          </cell>
          <cell r="Q438" t="str">
            <v>เปิดดำเนินการ</v>
          </cell>
          <cell r="R438" t="str">
            <v xml:space="preserve">62 </v>
          </cell>
          <cell r="S438" t="str">
            <v>24110</v>
          </cell>
          <cell r="T438" t="str">
            <v>038-541009</v>
          </cell>
          <cell r="U438" t="str">
            <v>038-541009</v>
          </cell>
          <cell r="V438" t="str">
            <v>21</v>
          </cell>
          <cell r="W438" t="str">
            <v>2.1 ทุติยภูมิระดับต้น</v>
          </cell>
          <cell r="X438" t="str">
            <v>S</v>
          </cell>
          <cell r="Y438" t="str">
            <v xml:space="preserve">บริการ  </v>
          </cell>
          <cell r="AH438" t="str">
            <v>10850</v>
          </cell>
        </row>
        <row r="439">
          <cell r="A439" t="str">
            <v>001085200</v>
          </cell>
          <cell r="B439" t="str">
            <v>โรงพยาบาลบางปะกง</v>
          </cell>
          <cell r="C439" t="str">
            <v>21002</v>
          </cell>
          <cell r="D439" t="str">
            <v>กระทรวงสาธารณสุข สำนักงานปลัดกระทรวงสาธารณสุข</v>
          </cell>
          <cell r="E439" t="str">
            <v>07</v>
          </cell>
          <cell r="F439" t="str">
            <v>โรงพยาบาลชุมชน</v>
          </cell>
          <cell r="G439" t="str">
            <v>70</v>
          </cell>
          <cell r="H439" t="str">
            <v>24</v>
          </cell>
          <cell r="I439" t="str">
            <v>จ.ฉะเชิงเทรา</v>
          </cell>
          <cell r="J439" t="str">
            <v>04</v>
          </cell>
          <cell r="K439" t="str">
            <v xml:space="preserve"> อ.บางปะกง</v>
          </cell>
          <cell r="L439" t="str">
            <v>01</v>
          </cell>
          <cell r="M439" t="str">
            <v xml:space="preserve"> 'ต.บางปะกง'</v>
          </cell>
          <cell r="N439" t="str">
            <v>13</v>
          </cell>
          <cell r="O439" t="str">
            <v xml:space="preserve"> หมู่ 13</v>
          </cell>
          <cell r="P439" t="str">
            <v>01</v>
          </cell>
          <cell r="Q439" t="str">
            <v>เปิดดำเนินการ</v>
          </cell>
          <cell r="R439" t="str">
            <v xml:space="preserve">142 ม.13 ถ.บางนา-ตราด </v>
          </cell>
          <cell r="S439" t="str">
            <v>24130</v>
          </cell>
          <cell r="T439" t="str">
            <v>038-531286</v>
          </cell>
          <cell r="U439" t="str">
            <v>038-531287</v>
          </cell>
          <cell r="V439" t="str">
            <v>22</v>
          </cell>
          <cell r="W439" t="str">
            <v>2.2 ทุติยภูมิระดับกลาง</v>
          </cell>
          <cell r="X439" t="str">
            <v>S</v>
          </cell>
          <cell r="Y439" t="str">
            <v xml:space="preserve">บริการ  </v>
          </cell>
          <cell r="AH439" t="str">
            <v>10852</v>
          </cell>
        </row>
        <row r="440">
          <cell r="A440" t="str">
            <v>001085300</v>
          </cell>
          <cell r="B440" t="str">
            <v>โรงพยาบาลบ้านโพธิ์</v>
          </cell>
          <cell r="C440" t="str">
            <v>21002</v>
          </cell>
          <cell r="D440" t="str">
            <v>กระทรวงสาธารณสุข สำนักงานปลัดกระทรวงสาธารณสุข</v>
          </cell>
          <cell r="E440" t="str">
            <v>07</v>
          </cell>
          <cell r="F440" t="str">
            <v>โรงพยาบาลชุมชน</v>
          </cell>
          <cell r="G440" t="str">
            <v>40</v>
          </cell>
          <cell r="H440" t="str">
            <v>24</v>
          </cell>
          <cell r="I440" t="str">
            <v>จ.ฉะเชิงเทรา</v>
          </cell>
          <cell r="J440" t="str">
            <v>05</v>
          </cell>
          <cell r="K440" t="str">
            <v xml:space="preserve"> อ.บ้านโพธิ์</v>
          </cell>
          <cell r="L440" t="str">
            <v>01</v>
          </cell>
          <cell r="M440" t="str">
            <v xml:space="preserve"> 'ต.บ้านโพธิ์'</v>
          </cell>
          <cell r="N440" t="str">
            <v>01</v>
          </cell>
          <cell r="O440" t="str">
            <v xml:space="preserve"> หมู่ 1</v>
          </cell>
          <cell r="P440" t="str">
            <v>01</v>
          </cell>
          <cell r="Q440" t="str">
            <v>เปิดดำเนินการ</v>
          </cell>
          <cell r="R440" t="str">
            <v xml:space="preserve">107/1 ม.1 ถ. บ้านโพธิ์-ดอนสีนนท์ </v>
          </cell>
          <cell r="S440" t="str">
            <v>24140</v>
          </cell>
          <cell r="T440" t="str">
            <v>038-587222</v>
          </cell>
          <cell r="U440" t="str">
            <v>038-587222</v>
          </cell>
          <cell r="V440" t="str">
            <v>21</v>
          </cell>
          <cell r="W440" t="str">
            <v>2.1 ทุติยภูมิระดับต้น</v>
          </cell>
          <cell r="X440" t="str">
            <v>S</v>
          </cell>
          <cell r="Y440" t="str">
            <v xml:space="preserve">บริการ  </v>
          </cell>
          <cell r="AH440" t="str">
            <v>10853</v>
          </cell>
        </row>
        <row r="441">
          <cell r="A441" t="str">
            <v>001085500</v>
          </cell>
          <cell r="B441" t="str">
            <v>โรงพยาบาลสนามชัยเขต</v>
          </cell>
          <cell r="C441" t="str">
            <v>21002</v>
          </cell>
          <cell r="D441" t="str">
            <v>กระทรวงสาธารณสุข สำนักงานปลัดกระทรวงสาธารณสุข</v>
          </cell>
          <cell r="E441" t="str">
            <v>07</v>
          </cell>
          <cell r="F441" t="str">
            <v>โรงพยาบาลชุมชน</v>
          </cell>
          <cell r="G441" t="str">
            <v>99</v>
          </cell>
          <cell r="H441" t="str">
            <v>24</v>
          </cell>
          <cell r="I441" t="str">
            <v>จ.ฉะเชิงเทรา</v>
          </cell>
          <cell r="J441" t="str">
            <v>08</v>
          </cell>
          <cell r="K441" t="str">
            <v xml:space="preserve"> อ.สนามชัยเขต</v>
          </cell>
          <cell r="L441" t="str">
            <v>01</v>
          </cell>
          <cell r="M441" t="str">
            <v xml:space="preserve"> 'ต.คู้ยายหมี'</v>
          </cell>
          <cell r="N441" t="str">
            <v>04</v>
          </cell>
          <cell r="O441" t="str">
            <v xml:space="preserve"> หมู่ 4</v>
          </cell>
          <cell r="P441" t="str">
            <v>01</v>
          </cell>
          <cell r="Q441" t="str">
            <v>เปิดดำเนินการ</v>
          </cell>
          <cell r="R441" t="str">
            <v xml:space="preserve">590/1 </v>
          </cell>
          <cell r="S441" t="str">
            <v>24160</v>
          </cell>
          <cell r="T441" t="str">
            <v>038-597128</v>
          </cell>
          <cell r="U441" t="str">
            <v>038-597128</v>
          </cell>
          <cell r="V441" t="str">
            <v>22</v>
          </cell>
          <cell r="W441" t="str">
            <v>2.2 ทุติยภูมิระดับกลาง</v>
          </cell>
          <cell r="X441" t="str">
            <v>S</v>
          </cell>
          <cell r="Y441" t="str">
            <v xml:space="preserve">บริการ  </v>
          </cell>
          <cell r="AH441" t="str">
            <v>10855</v>
          </cell>
        </row>
        <row r="442">
          <cell r="A442" t="str">
            <v>001085400</v>
          </cell>
          <cell r="B442" t="str">
            <v>โรงพยาบาลพนมสารคาม</v>
          </cell>
          <cell r="C442" t="str">
            <v>21002</v>
          </cell>
          <cell r="D442" t="str">
            <v>กระทรวงสาธารณสุข สำนักงานปลัดกระทรวงสาธารณสุข</v>
          </cell>
          <cell r="E442" t="str">
            <v>07</v>
          </cell>
          <cell r="F442" t="str">
            <v>โรงพยาบาลชุมชน</v>
          </cell>
          <cell r="G442" t="str">
            <v>90</v>
          </cell>
          <cell r="H442" t="str">
            <v>24</v>
          </cell>
          <cell r="I442" t="str">
            <v>จ.ฉะเชิงเทรา</v>
          </cell>
          <cell r="J442" t="str">
            <v>06</v>
          </cell>
          <cell r="K442" t="str">
            <v xml:space="preserve"> อ.พนมสารคาม</v>
          </cell>
          <cell r="L442" t="str">
            <v>06</v>
          </cell>
          <cell r="M442" t="str">
            <v xml:space="preserve"> 'ต.ท่าถ่าน'</v>
          </cell>
          <cell r="N442" t="str">
            <v>04</v>
          </cell>
          <cell r="O442" t="str">
            <v xml:space="preserve"> หมู่ 4</v>
          </cell>
          <cell r="P442" t="str">
            <v>01</v>
          </cell>
          <cell r="Q442" t="str">
            <v>เปิดดำเนินการ</v>
          </cell>
          <cell r="R442" t="str">
            <v xml:space="preserve">490 ม.4 ถ.ฉะเชิงเทรา-กบินทร์บุรี </v>
          </cell>
          <cell r="S442" t="str">
            <v>24120</v>
          </cell>
          <cell r="T442" t="str">
            <v>038-551444</v>
          </cell>
          <cell r="U442" t="str">
            <v>038-551888</v>
          </cell>
          <cell r="V442" t="str">
            <v>22</v>
          </cell>
          <cell r="W442" t="str">
            <v>2.2 ทุติยภูมิระดับกลาง</v>
          </cell>
          <cell r="X442" t="str">
            <v>S</v>
          </cell>
          <cell r="Y442" t="str">
            <v xml:space="preserve">บริการ  </v>
          </cell>
          <cell r="AH442" t="str">
            <v>10854</v>
          </cell>
        </row>
        <row r="443">
          <cell r="A443" t="str">
            <v>001085700</v>
          </cell>
          <cell r="B443" t="str">
            <v>โรงพยาบาลกบินทร์บุรี</v>
          </cell>
          <cell r="C443" t="str">
            <v>21002</v>
          </cell>
          <cell r="D443" t="str">
            <v>กระทรวงสาธารณสุข สำนักงานปลัดกระทรวงสาธารณสุข</v>
          </cell>
          <cell r="E443" t="str">
            <v>07</v>
          </cell>
          <cell r="F443" t="str">
            <v>โรงพยาบาลชุมชน</v>
          </cell>
          <cell r="G443" t="str">
            <v>120</v>
          </cell>
          <cell r="H443" t="str">
            <v>25</v>
          </cell>
          <cell r="I443" t="str">
            <v>จ.ปราจีนบุรี</v>
          </cell>
          <cell r="J443" t="str">
            <v>02</v>
          </cell>
          <cell r="K443" t="str">
            <v xml:space="preserve"> อ.กบินทร์บุรี</v>
          </cell>
          <cell r="L443" t="str">
            <v>01</v>
          </cell>
          <cell r="M443" t="str">
            <v xml:space="preserve"> 'ต.กบินทร์'</v>
          </cell>
          <cell r="N443" t="str">
            <v>05</v>
          </cell>
          <cell r="O443" t="str">
            <v xml:space="preserve"> หมู่ 5</v>
          </cell>
          <cell r="P443" t="str">
            <v>01</v>
          </cell>
          <cell r="Q443" t="str">
            <v>เปิดดำเนินการ</v>
          </cell>
          <cell r="R443" t="str">
            <v xml:space="preserve">74 </v>
          </cell>
          <cell r="V443" t="str">
            <v>21</v>
          </cell>
          <cell r="W443" t="str">
            <v>2.1 ทุติยภูมิระดับต้น</v>
          </cell>
          <cell r="AH443" t="str">
            <v>10857</v>
          </cell>
        </row>
        <row r="444">
          <cell r="A444" t="str">
            <v>001085600</v>
          </cell>
          <cell r="B444" t="str">
            <v>โรงพยาบาลแปลงยาว</v>
          </cell>
          <cell r="C444" t="str">
            <v>21002</v>
          </cell>
          <cell r="D444" t="str">
            <v>กระทรวงสาธารณสุข สำนักงานปลัดกระทรวงสาธารณสุข</v>
          </cell>
          <cell r="E444" t="str">
            <v>07</v>
          </cell>
          <cell r="F444" t="str">
            <v>โรงพยาบาลชุมชน</v>
          </cell>
          <cell r="G444" t="str">
            <v>47</v>
          </cell>
          <cell r="H444" t="str">
            <v>24</v>
          </cell>
          <cell r="I444" t="str">
            <v>จ.ฉะเชิงเทรา</v>
          </cell>
          <cell r="J444" t="str">
            <v>09</v>
          </cell>
          <cell r="K444" t="str">
            <v xml:space="preserve"> อ.แปลงยาว</v>
          </cell>
          <cell r="L444" t="str">
            <v>02</v>
          </cell>
          <cell r="M444" t="str">
            <v xml:space="preserve"> 'ต.วังเย็น'</v>
          </cell>
          <cell r="N444" t="str">
            <v>04</v>
          </cell>
          <cell r="O444" t="str">
            <v xml:space="preserve"> หมู่ 4</v>
          </cell>
          <cell r="P444" t="str">
            <v>01</v>
          </cell>
          <cell r="Q444" t="str">
            <v>เปิดดำเนินการ</v>
          </cell>
          <cell r="R444" t="str">
            <v xml:space="preserve">60 </v>
          </cell>
          <cell r="S444" t="str">
            <v>24190</v>
          </cell>
          <cell r="T444" t="str">
            <v>038-589002</v>
          </cell>
          <cell r="U444" t="str">
            <v>038-589002</v>
          </cell>
          <cell r="V444" t="str">
            <v>21</v>
          </cell>
          <cell r="W444" t="str">
            <v>2.1 ทุติยภูมิระดับต้น</v>
          </cell>
          <cell r="X444" t="str">
            <v>S</v>
          </cell>
          <cell r="Y444" t="str">
            <v xml:space="preserve">บริการ  </v>
          </cell>
          <cell r="AH444" t="str">
            <v>10856</v>
          </cell>
        </row>
        <row r="445">
          <cell r="A445" t="str">
            <v>001090500</v>
          </cell>
          <cell r="B445" t="str">
            <v>โรงพยาบาลสตึก</v>
          </cell>
          <cell r="C445" t="str">
            <v>21002</v>
          </cell>
          <cell r="D445" t="str">
            <v>กระทรวงสาธารณสุข สำนักงานปลัดกระทรวงสาธารณสุข</v>
          </cell>
          <cell r="E445" t="str">
            <v>07</v>
          </cell>
          <cell r="F445" t="str">
            <v>โรงพยาบาลชุมชน</v>
          </cell>
          <cell r="G445" t="str">
            <v>80</v>
          </cell>
          <cell r="H445" t="str">
            <v>31</v>
          </cell>
          <cell r="I445" t="str">
            <v>จ.บุรีรัมย์</v>
          </cell>
          <cell r="J445" t="str">
            <v>11</v>
          </cell>
          <cell r="K445" t="str">
            <v xml:space="preserve"> อ.สตึก</v>
          </cell>
          <cell r="L445" t="str">
            <v>02</v>
          </cell>
          <cell r="M445" t="str">
            <v xml:space="preserve"> 'ต.นิคม'</v>
          </cell>
          <cell r="N445" t="str">
            <v>07</v>
          </cell>
          <cell r="O445" t="str">
            <v xml:space="preserve"> หมู่ 7</v>
          </cell>
          <cell r="P445" t="str">
            <v>01</v>
          </cell>
          <cell r="Q445" t="str">
            <v>เปิดดำเนินการ</v>
          </cell>
          <cell r="R445" t="str">
            <v xml:space="preserve">124/1  ถ.นิคม-สมบูรณ์ </v>
          </cell>
          <cell r="V445" t="str">
            <v>22</v>
          </cell>
          <cell r="W445" t="str">
            <v>2.2 ทุติยภูมิระดับกลาง</v>
          </cell>
          <cell r="AH445" t="str">
            <v>10905</v>
          </cell>
        </row>
        <row r="446">
          <cell r="A446" t="str">
            <v>001085800</v>
          </cell>
          <cell r="B446" t="str">
            <v>โรงพยาบาลนาดี</v>
          </cell>
          <cell r="C446" t="str">
            <v>21002</v>
          </cell>
          <cell r="D446" t="str">
            <v>กระทรวงสาธารณสุข สำนักงานปลัดกระทรวงสาธารณสุข</v>
          </cell>
          <cell r="E446" t="str">
            <v>07</v>
          </cell>
          <cell r="F446" t="str">
            <v>โรงพยาบาลชุมชน</v>
          </cell>
          <cell r="G446" t="str">
            <v>60</v>
          </cell>
          <cell r="H446" t="str">
            <v>25</v>
          </cell>
          <cell r="I446" t="str">
            <v>จ.ปราจีนบุรี</v>
          </cell>
          <cell r="J446" t="str">
            <v>03</v>
          </cell>
          <cell r="K446" t="str">
            <v xml:space="preserve"> อ.นาดี</v>
          </cell>
          <cell r="L446" t="str">
            <v>02</v>
          </cell>
          <cell r="M446" t="str">
            <v xml:space="preserve"> 'ต.สำพันตา'</v>
          </cell>
          <cell r="N446" t="str">
            <v>01</v>
          </cell>
          <cell r="O446" t="str">
            <v xml:space="preserve"> หมู่ 1</v>
          </cell>
          <cell r="P446" t="str">
            <v>01</v>
          </cell>
          <cell r="Q446" t="str">
            <v>เปิดดำเนินการ</v>
          </cell>
          <cell r="R446" t="str">
            <v>393</v>
          </cell>
          <cell r="V446" t="str">
            <v>21</v>
          </cell>
          <cell r="W446" t="str">
            <v>2.1 ทุติยภูมิระดับต้น</v>
          </cell>
          <cell r="AH446" t="str">
            <v>10858</v>
          </cell>
        </row>
        <row r="447">
          <cell r="A447" t="str">
            <v>001085100</v>
          </cell>
          <cell r="B447" t="str">
            <v>โรงพยาบาลบางน้ำเปรี้ยว</v>
          </cell>
          <cell r="C447" t="str">
            <v>21002</v>
          </cell>
          <cell r="D447" t="str">
            <v>กระทรวงสาธารณสุข สำนักงานปลัดกระทรวงสาธารณสุข</v>
          </cell>
          <cell r="E447" t="str">
            <v>07</v>
          </cell>
          <cell r="F447" t="str">
            <v>โรงพยาบาลชุมชน</v>
          </cell>
          <cell r="G447" t="str">
            <v>64</v>
          </cell>
          <cell r="H447" t="str">
            <v>24</v>
          </cell>
          <cell r="I447" t="str">
            <v>จ.ฉะเชิงเทรา</v>
          </cell>
          <cell r="J447" t="str">
            <v>03</v>
          </cell>
          <cell r="K447" t="str">
            <v xml:space="preserve"> อ.บางน้ำเปรี้ยว</v>
          </cell>
          <cell r="L447" t="str">
            <v>04</v>
          </cell>
          <cell r="M447" t="str">
            <v xml:space="preserve"> 'ต.หมอนทอง'</v>
          </cell>
          <cell r="N447" t="str">
            <v>02</v>
          </cell>
          <cell r="O447" t="str">
            <v xml:space="preserve"> หมู่ 2</v>
          </cell>
          <cell r="P447" t="str">
            <v>01</v>
          </cell>
          <cell r="Q447" t="str">
            <v>เปิดดำเนินการ</v>
          </cell>
          <cell r="R447" t="str">
            <v xml:space="preserve">100 </v>
          </cell>
          <cell r="S447" t="str">
            <v>24150</v>
          </cell>
          <cell r="T447" t="str">
            <v>038-581285</v>
          </cell>
          <cell r="U447" t="str">
            <v>038-581103</v>
          </cell>
          <cell r="V447" t="str">
            <v>22</v>
          </cell>
          <cell r="W447" t="str">
            <v>2.2 ทุติยภูมิระดับกลาง</v>
          </cell>
          <cell r="X447" t="str">
            <v>S</v>
          </cell>
          <cell r="Y447" t="str">
            <v xml:space="preserve">บริการ  </v>
          </cell>
          <cell r="AH447" t="str">
            <v>10851</v>
          </cell>
        </row>
        <row r="448">
          <cell r="A448" t="str">
            <v>001083300</v>
          </cell>
          <cell r="B448" t="str">
            <v>โรงพยาบาลท่าตะเกียบ</v>
          </cell>
          <cell r="C448" t="str">
            <v>21002</v>
          </cell>
          <cell r="D448" t="str">
            <v>กระทรวงสาธารณสุข สำนักงานปลัดกระทรวงสาธารณสุข</v>
          </cell>
          <cell r="E448" t="str">
            <v>07</v>
          </cell>
          <cell r="F448" t="str">
            <v>โรงพยาบาลชุมชน</v>
          </cell>
          <cell r="G448" t="str">
            <v>30</v>
          </cell>
          <cell r="H448" t="str">
            <v>24</v>
          </cell>
          <cell r="I448" t="str">
            <v>จ.ฉะเชิงเทรา</v>
          </cell>
          <cell r="J448" t="str">
            <v>10</v>
          </cell>
          <cell r="K448" t="str">
            <v xml:space="preserve"> อ.ท่าตะเกียบ</v>
          </cell>
          <cell r="L448" t="str">
            <v>01</v>
          </cell>
          <cell r="M448" t="str">
            <v xml:space="preserve"> 'ต.ท่าตะเกียบ'</v>
          </cell>
          <cell r="N448" t="str">
            <v>13</v>
          </cell>
          <cell r="O448" t="str">
            <v xml:space="preserve"> หมู่ 13</v>
          </cell>
          <cell r="P448" t="str">
            <v>01</v>
          </cell>
          <cell r="Q448" t="str">
            <v>เปิดดำเนินการ</v>
          </cell>
          <cell r="R448" t="str">
            <v xml:space="preserve">229 ถ.สนามชัย-วังเย็น </v>
          </cell>
          <cell r="S448" t="str">
            <v>24160</v>
          </cell>
          <cell r="T448" t="str">
            <v>038-556065</v>
          </cell>
          <cell r="U448" t="str">
            <v>038-556068</v>
          </cell>
          <cell r="V448" t="str">
            <v>21</v>
          </cell>
          <cell r="W448" t="str">
            <v>2.1 ทุติยภูมิระดับต้น</v>
          </cell>
          <cell r="X448" t="str">
            <v>S</v>
          </cell>
          <cell r="Y448" t="str">
            <v xml:space="preserve">บริการ  </v>
          </cell>
          <cell r="AH448" t="str">
            <v>10833</v>
          </cell>
        </row>
        <row r="449">
          <cell r="A449" t="str">
            <v>001086700</v>
          </cell>
          <cell r="B449" t="str">
            <v>โรงพยาบาลตาพระยา</v>
          </cell>
          <cell r="C449" t="str">
            <v>21002</v>
          </cell>
          <cell r="D449" t="str">
            <v>กระทรวงสาธารณสุข สำนักงานปลัดกระทรวงสาธารณสุข</v>
          </cell>
          <cell r="E449" t="str">
            <v>07</v>
          </cell>
          <cell r="F449" t="str">
            <v>โรงพยาบาลชุมชน</v>
          </cell>
          <cell r="G449" t="str">
            <v>30</v>
          </cell>
          <cell r="H449" t="str">
            <v>27</v>
          </cell>
          <cell r="I449" t="str">
            <v>จ.สระแก้ว</v>
          </cell>
          <cell r="J449" t="str">
            <v>03</v>
          </cell>
          <cell r="K449" t="str">
            <v xml:space="preserve"> อ.ตาพระยา</v>
          </cell>
          <cell r="L449" t="str">
            <v>01</v>
          </cell>
          <cell r="M449" t="str">
            <v xml:space="preserve"> 'ต.ตาพระยา'</v>
          </cell>
          <cell r="N449" t="str">
            <v>01</v>
          </cell>
          <cell r="O449" t="str">
            <v xml:space="preserve"> หมู่ 1</v>
          </cell>
          <cell r="P449" t="str">
            <v>01</v>
          </cell>
          <cell r="Q449" t="str">
            <v>เปิดดำเนินการ</v>
          </cell>
          <cell r="R449" t="str">
            <v>681</v>
          </cell>
          <cell r="V449" t="str">
            <v>21</v>
          </cell>
          <cell r="W449" t="str">
            <v>2.1 ทุติยภูมิระดับต้น</v>
          </cell>
          <cell r="AH449" t="str">
            <v>10867</v>
          </cell>
        </row>
        <row r="450">
          <cell r="A450" t="str">
            <v>001086800</v>
          </cell>
          <cell r="B450" t="str">
            <v>โรงพยาบาลวังน้ำเย็น</v>
          </cell>
          <cell r="C450" t="str">
            <v>21002</v>
          </cell>
          <cell r="D450" t="str">
            <v>กระทรวงสาธารณสุข สำนักงานปลัดกระทรวงสาธารณสุข</v>
          </cell>
          <cell r="E450" t="str">
            <v>07</v>
          </cell>
          <cell r="F450" t="str">
            <v>โรงพยาบาลชุมชน</v>
          </cell>
          <cell r="G450" t="str">
            <v>60</v>
          </cell>
          <cell r="H450" t="str">
            <v>27</v>
          </cell>
          <cell r="I450" t="str">
            <v>จ.สระแก้ว</v>
          </cell>
          <cell r="J450" t="str">
            <v>04</v>
          </cell>
          <cell r="K450" t="str">
            <v xml:space="preserve"> อ.วังน้ำเย็น</v>
          </cell>
          <cell r="L450" t="str">
            <v>01</v>
          </cell>
          <cell r="M450" t="str">
            <v xml:space="preserve"> 'ต.วังน้ำเย็น'</v>
          </cell>
          <cell r="N450" t="str">
            <v>06</v>
          </cell>
          <cell r="O450" t="str">
            <v xml:space="preserve"> หมู่ 6</v>
          </cell>
          <cell r="P450" t="str">
            <v>01</v>
          </cell>
          <cell r="Q450" t="str">
            <v>เปิดดำเนินการ</v>
          </cell>
          <cell r="R450" t="str">
            <v xml:space="preserve">304 </v>
          </cell>
          <cell r="V450" t="str">
            <v>21</v>
          </cell>
          <cell r="W450" t="str">
            <v>2.1 ทุติยภูมิระดับต้น</v>
          </cell>
          <cell r="AH450" t="str">
            <v>10868</v>
          </cell>
        </row>
        <row r="451">
          <cell r="A451" t="str">
            <v>001086900</v>
          </cell>
          <cell r="B451" t="str">
            <v>โรงพยาบาลวัฒนานคร</v>
          </cell>
          <cell r="C451" t="str">
            <v>21002</v>
          </cell>
          <cell r="D451" t="str">
            <v>กระทรวงสาธารณสุข สำนักงานปลัดกระทรวงสาธารณสุข</v>
          </cell>
          <cell r="E451" t="str">
            <v>07</v>
          </cell>
          <cell r="F451" t="str">
            <v>โรงพยาบาลชุมชน</v>
          </cell>
          <cell r="G451" t="str">
            <v>60</v>
          </cell>
          <cell r="H451" t="str">
            <v>27</v>
          </cell>
          <cell r="I451" t="str">
            <v>จ.สระแก้ว</v>
          </cell>
          <cell r="J451" t="str">
            <v>05</v>
          </cell>
          <cell r="K451" t="str">
            <v xml:space="preserve"> อ.วัฒนานคร</v>
          </cell>
          <cell r="L451" t="str">
            <v>01</v>
          </cell>
          <cell r="M451" t="str">
            <v xml:space="preserve"> 'ต.วัฒนานคร'</v>
          </cell>
          <cell r="N451" t="str">
            <v>11</v>
          </cell>
          <cell r="O451" t="str">
            <v xml:space="preserve"> หมู่ 11</v>
          </cell>
          <cell r="P451" t="str">
            <v>01</v>
          </cell>
          <cell r="Q451" t="str">
            <v>เปิดดำเนินการ</v>
          </cell>
          <cell r="R451" t="str">
            <v xml:space="preserve">231 </v>
          </cell>
          <cell r="V451" t="str">
            <v>21</v>
          </cell>
          <cell r="W451" t="str">
            <v>2.1 ทุติยภูมิระดับต้น</v>
          </cell>
          <cell r="AH451" t="str">
            <v>10869</v>
          </cell>
        </row>
        <row r="452">
          <cell r="A452" t="str">
            <v>001083700</v>
          </cell>
          <cell r="B452" t="str">
            <v>โรงพยาบาลสองพี่น้อง</v>
          </cell>
          <cell r="C452" t="str">
            <v>21002</v>
          </cell>
          <cell r="D452" t="str">
            <v>กระทรวงสาธารณสุข สำนักงานปลัดกระทรวงสาธารณสุข</v>
          </cell>
          <cell r="E452" t="str">
            <v>07</v>
          </cell>
          <cell r="F452" t="str">
            <v>โรงพยาบาลชุมชน</v>
          </cell>
          <cell r="G452" t="str">
            <v>30</v>
          </cell>
          <cell r="H452" t="str">
            <v>22</v>
          </cell>
          <cell r="I452" t="str">
            <v>จ.จันทบุรี</v>
          </cell>
          <cell r="J452" t="str">
            <v>03</v>
          </cell>
          <cell r="K452" t="str">
            <v xml:space="preserve"> อ.ท่าใหม่</v>
          </cell>
          <cell r="L452" t="str">
            <v>08</v>
          </cell>
          <cell r="M452" t="str">
            <v xml:space="preserve"> 'ต.สองพี่น้อง'</v>
          </cell>
          <cell r="N452" t="str">
            <v>05</v>
          </cell>
          <cell r="O452" t="str">
            <v xml:space="preserve"> หมู่ 5</v>
          </cell>
          <cell r="P452" t="str">
            <v>01</v>
          </cell>
          <cell r="Q452" t="str">
            <v>เปิดดำเนินการ</v>
          </cell>
          <cell r="R452" t="str">
            <v xml:space="preserve">66 </v>
          </cell>
          <cell r="S452" t="str">
            <v>22120</v>
          </cell>
          <cell r="T452" t="str">
            <v>039-431783</v>
          </cell>
          <cell r="V452" t="str">
            <v>22</v>
          </cell>
          <cell r="W452" t="str">
            <v>2.2 ทุติยภูมิระดับกลาง</v>
          </cell>
          <cell r="X452" t="str">
            <v>S</v>
          </cell>
          <cell r="Y452" t="str">
            <v xml:space="preserve">บริการ  </v>
          </cell>
          <cell r="AH452" t="str">
            <v>10837</v>
          </cell>
        </row>
        <row r="453">
          <cell r="A453" t="str">
            <v>001083400</v>
          </cell>
          <cell r="B453" t="str">
            <v>โรงพยาบาลขลุง</v>
          </cell>
          <cell r="C453" t="str">
            <v>21002</v>
          </cell>
          <cell r="D453" t="str">
            <v>กระทรวงสาธารณสุข สำนักงานปลัดกระทรวงสาธารณสุข</v>
          </cell>
          <cell r="E453" t="str">
            <v>07</v>
          </cell>
          <cell r="F453" t="str">
            <v>โรงพยาบาลชุมชน</v>
          </cell>
          <cell r="G453" t="str">
            <v>30</v>
          </cell>
          <cell r="H453" t="str">
            <v>22</v>
          </cell>
          <cell r="I453" t="str">
            <v>จ.จันทบุรี</v>
          </cell>
          <cell r="J453" t="str">
            <v>02</v>
          </cell>
          <cell r="K453" t="str">
            <v xml:space="preserve"> อ.ขลุง</v>
          </cell>
          <cell r="L453" t="str">
            <v>01</v>
          </cell>
          <cell r="M453" t="str">
            <v xml:space="preserve"> 'ต.ขลุง'</v>
          </cell>
          <cell r="N453" t="str">
            <v>00</v>
          </cell>
          <cell r="O453" t="str">
            <v xml:space="preserve"> หมู่ 0</v>
          </cell>
          <cell r="P453" t="str">
            <v>01</v>
          </cell>
          <cell r="Q453" t="str">
            <v>เปิดดำเนินการ</v>
          </cell>
          <cell r="R453" t="str">
            <v>9 ถ.สุขุมวิท</v>
          </cell>
          <cell r="S453" t="str">
            <v>22000</v>
          </cell>
          <cell r="T453" t="str">
            <v>039-441644</v>
          </cell>
          <cell r="V453" t="str">
            <v>22</v>
          </cell>
          <cell r="W453" t="str">
            <v>2.2 ทุติยภูมิระดับกลาง</v>
          </cell>
          <cell r="X453" t="str">
            <v>S</v>
          </cell>
          <cell r="Y453" t="str">
            <v xml:space="preserve">บริการ  </v>
          </cell>
          <cell r="AH453" t="str">
            <v>10834</v>
          </cell>
        </row>
        <row r="454">
          <cell r="A454" t="str">
            <v>001087300</v>
          </cell>
          <cell r="B454" t="str">
            <v>โรงพยาบาลคง</v>
          </cell>
          <cell r="C454" t="str">
            <v>21002</v>
          </cell>
          <cell r="D454" t="str">
            <v>กระทรวงสาธารณสุข สำนักงานปลัดกระทรวงสาธารณสุข</v>
          </cell>
          <cell r="E454" t="str">
            <v>07</v>
          </cell>
          <cell r="F454" t="str">
            <v>โรงพยาบาลชุมชน</v>
          </cell>
          <cell r="G454" t="str">
            <v>30</v>
          </cell>
          <cell r="H454" t="str">
            <v>30</v>
          </cell>
          <cell r="I454" t="str">
            <v>จ.นครราชสีมา</v>
          </cell>
          <cell r="J454" t="str">
            <v>04</v>
          </cell>
          <cell r="K454" t="str">
            <v xml:space="preserve"> อ.คง</v>
          </cell>
          <cell r="L454" t="str">
            <v>01</v>
          </cell>
          <cell r="M454" t="str">
            <v xml:space="preserve"> 'ต.เมืองคง'</v>
          </cell>
          <cell r="N454" t="str">
            <v>11</v>
          </cell>
          <cell r="O454" t="str">
            <v xml:space="preserve"> หมู่ 11</v>
          </cell>
          <cell r="P454" t="str">
            <v>01</v>
          </cell>
          <cell r="Q454" t="str">
            <v>เปิดดำเนินการ</v>
          </cell>
          <cell r="R454" t="str">
            <v xml:space="preserve">2 </v>
          </cell>
          <cell r="V454" t="str">
            <v>21</v>
          </cell>
          <cell r="W454" t="str">
            <v>2.1 ทุติยภูมิระดับต้น</v>
          </cell>
          <cell r="AH454" t="str">
            <v>10873</v>
          </cell>
        </row>
        <row r="455">
          <cell r="A455" t="str">
            <v>001087400</v>
          </cell>
          <cell r="B455" t="str">
            <v>โรงพยาบาลบ้านเหลื่อม</v>
          </cell>
          <cell r="C455" t="str">
            <v>21002</v>
          </cell>
          <cell r="D455" t="str">
            <v>กระทรวงสาธารณสุข สำนักงานปลัดกระทรวงสาธารณสุข</v>
          </cell>
          <cell r="E455" t="str">
            <v>07</v>
          </cell>
          <cell r="F455" t="str">
            <v>โรงพยาบาลชุมชน</v>
          </cell>
          <cell r="G455" t="str">
            <v>30</v>
          </cell>
          <cell r="H455" t="str">
            <v>30</v>
          </cell>
          <cell r="I455" t="str">
            <v>จ.นครราชสีมา</v>
          </cell>
          <cell r="J455" t="str">
            <v>05</v>
          </cell>
          <cell r="K455" t="str">
            <v xml:space="preserve"> อ.บ้านเหลื่อม</v>
          </cell>
          <cell r="L455" t="str">
            <v>01</v>
          </cell>
          <cell r="M455" t="str">
            <v xml:space="preserve"> 'ต.บ้านเหลื่อม'</v>
          </cell>
          <cell r="N455" t="str">
            <v>16</v>
          </cell>
          <cell r="O455" t="str">
            <v xml:space="preserve"> หมู่ 16</v>
          </cell>
          <cell r="P455" t="str">
            <v>01</v>
          </cell>
          <cell r="Q455" t="str">
            <v>เปิดดำเนินการ</v>
          </cell>
          <cell r="R455" t="str">
            <v xml:space="preserve">392 </v>
          </cell>
          <cell r="V455" t="str">
            <v>21</v>
          </cell>
          <cell r="W455" t="str">
            <v>2.1 ทุติยภูมิระดับต้น</v>
          </cell>
          <cell r="AH455" t="str">
            <v>10874</v>
          </cell>
        </row>
        <row r="456">
          <cell r="A456" t="str">
            <v>001087800</v>
          </cell>
          <cell r="B456" t="str">
            <v>โรงพยาบาลโนนไทย</v>
          </cell>
          <cell r="C456" t="str">
            <v>21002</v>
          </cell>
          <cell r="D456" t="str">
            <v>กระทรวงสาธารณสุข สำนักงานปลัดกระทรวงสาธารณสุข</v>
          </cell>
          <cell r="E456" t="str">
            <v>07</v>
          </cell>
          <cell r="F456" t="str">
            <v>โรงพยาบาลชุมชน</v>
          </cell>
          <cell r="G456" t="str">
            <v>30</v>
          </cell>
          <cell r="H456" t="str">
            <v>30</v>
          </cell>
          <cell r="I456" t="str">
            <v>จ.นครราชสีมา</v>
          </cell>
          <cell r="J456" t="str">
            <v>09</v>
          </cell>
          <cell r="K456" t="str">
            <v xml:space="preserve"> อ.โนนไทย</v>
          </cell>
          <cell r="L456" t="str">
            <v>01</v>
          </cell>
          <cell r="M456" t="str">
            <v xml:space="preserve"> 'ต.โนนไทย'</v>
          </cell>
          <cell r="N456" t="str">
            <v>01</v>
          </cell>
          <cell r="O456" t="str">
            <v xml:space="preserve"> หมู่ 1</v>
          </cell>
          <cell r="P456" t="str">
            <v>01</v>
          </cell>
          <cell r="Q456" t="str">
            <v>เปิดดำเนินการ</v>
          </cell>
          <cell r="R456" t="str">
            <v xml:space="preserve">707 ถ.สุรนารายณ์  </v>
          </cell>
          <cell r="V456" t="str">
            <v>21</v>
          </cell>
          <cell r="W456" t="str">
            <v>2.1 ทุติยภูมิระดับต้น</v>
          </cell>
          <cell r="AH456" t="str">
            <v>10878</v>
          </cell>
        </row>
        <row r="457">
          <cell r="A457" t="str">
            <v>001087900</v>
          </cell>
          <cell r="B457" t="str">
            <v>โรงพยาบาลโนนสูง</v>
          </cell>
          <cell r="C457" t="str">
            <v>21002</v>
          </cell>
          <cell r="D457" t="str">
            <v>กระทรวงสาธารณสุข สำนักงานปลัดกระทรวงสาธารณสุข</v>
          </cell>
          <cell r="E457" t="str">
            <v>07</v>
          </cell>
          <cell r="F457" t="str">
            <v>โรงพยาบาลชุมชน</v>
          </cell>
          <cell r="G457" t="str">
            <v>60</v>
          </cell>
          <cell r="H457" t="str">
            <v>30</v>
          </cell>
          <cell r="I457" t="str">
            <v>จ.นครราชสีมา</v>
          </cell>
          <cell r="J457" t="str">
            <v>10</v>
          </cell>
          <cell r="K457" t="str">
            <v xml:space="preserve"> อ.โนนสูง</v>
          </cell>
          <cell r="L457" t="str">
            <v>01</v>
          </cell>
          <cell r="M457" t="str">
            <v xml:space="preserve"> 'ต.โนนสูง'</v>
          </cell>
          <cell r="N457" t="str">
            <v>06</v>
          </cell>
          <cell r="O457" t="str">
            <v xml:space="preserve"> หมู่ 6</v>
          </cell>
          <cell r="P457" t="str">
            <v>01</v>
          </cell>
          <cell r="Q457" t="str">
            <v>เปิดดำเนินการ</v>
          </cell>
          <cell r="R457" t="str">
            <v xml:space="preserve">182 ถ.โนนสูง-มิตรภาพ </v>
          </cell>
          <cell r="V457" t="str">
            <v>21</v>
          </cell>
          <cell r="W457" t="str">
            <v>2.1 ทุติยภูมิระดับต้น</v>
          </cell>
          <cell r="AH457" t="str">
            <v>10879</v>
          </cell>
        </row>
        <row r="458">
          <cell r="A458" t="str">
            <v>001088000</v>
          </cell>
          <cell r="B458" t="str">
            <v>โรงพยาบาลขามสะแกแสง</v>
          </cell>
          <cell r="C458" t="str">
            <v>21002</v>
          </cell>
          <cell r="D458" t="str">
            <v>กระทรวงสาธารณสุข สำนักงานปลัดกระทรวงสาธารณสุข</v>
          </cell>
          <cell r="E458" t="str">
            <v>07</v>
          </cell>
          <cell r="F458" t="str">
            <v>โรงพยาบาลชุมชน</v>
          </cell>
          <cell r="G458" t="str">
            <v>30</v>
          </cell>
          <cell r="H458" t="str">
            <v>30</v>
          </cell>
          <cell r="I458" t="str">
            <v>จ.นครราชสีมา</v>
          </cell>
          <cell r="J458" t="str">
            <v>11</v>
          </cell>
          <cell r="K458" t="str">
            <v xml:space="preserve"> อ.ขามสะแกแสง</v>
          </cell>
          <cell r="L458" t="str">
            <v>01</v>
          </cell>
          <cell r="M458" t="str">
            <v xml:space="preserve"> 'ต.ขามสะแกแสง'</v>
          </cell>
          <cell r="N458" t="str">
            <v>13</v>
          </cell>
          <cell r="O458" t="str">
            <v xml:space="preserve"> หมู่ 13</v>
          </cell>
          <cell r="P458" t="str">
            <v>01</v>
          </cell>
          <cell r="Q458" t="str">
            <v>เปิดดำเนินการ</v>
          </cell>
          <cell r="R458" t="str">
            <v xml:space="preserve">459 </v>
          </cell>
          <cell r="V458" t="str">
            <v>21</v>
          </cell>
          <cell r="W458" t="str">
            <v>2.1 ทุติยภูมิระดับต้น</v>
          </cell>
          <cell r="AH458" t="str">
            <v>10880</v>
          </cell>
        </row>
        <row r="459">
          <cell r="A459" t="str">
            <v>001088200</v>
          </cell>
          <cell r="B459" t="str">
            <v>โรงพยาบาลประทาย</v>
          </cell>
          <cell r="C459" t="str">
            <v>21002</v>
          </cell>
          <cell r="D459" t="str">
            <v>กระทรวงสาธารณสุข สำนักงานปลัดกระทรวงสาธารณสุข</v>
          </cell>
          <cell r="E459" t="str">
            <v>07</v>
          </cell>
          <cell r="F459" t="str">
            <v>โรงพยาบาลชุมชน</v>
          </cell>
          <cell r="G459" t="str">
            <v>60</v>
          </cell>
          <cell r="H459" t="str">
            <v>30</v>
          </cell>
          <cell r="I459" t="str">
            <v>จ.นครราชสีมา</v>
          </cell>
          <cell r="J459" t="str">
            <v>13</v>
          </cell>
          <cell r="K459" t="str">
            <v xml:space="preserve"> อ.ประทาย</v>
          </cell>
          <cell r="L459" t="str">
            <v>01</v>
          </cell>
          <cell r="M459" t="str">
            <v xml:space="preserve"> 'ต.ประทาย'</v>
          </cell>
          <cell r="N459" t="str">
            <v>13</v>
          </cell>
          <cell r="O459" t="str">
            <v xml:space="preserve"> หมู่ 13</v>
          </cell>
          <cell r="P459" t="str">
            <v>01</v>
          </cell>
          <cell r="Q459" t="str">
            <v>เปิดดำเนินการ</v>
          </cell>
          <cell r="R459" t="str">
            <v xml:space="preserve">5 </v>
          </cell>
          <cell r="V459" t="str">
            <v>22</v>
          </cell>
          <cell r="W459" t="str">
            <v>2.2 ทุติยภูมิระดับกลาง</v>
          </cell>
          <cell r="AH459" t="str">
            <v>10882</v>
          </cell>
        </row>
        <row r="460">
          <cell r="A460" t="str">
            <v>001088300</v>
          </cell>
          <cell r="B460" t="str">
            <v>โรงพยาบาลปักธงชัย</v>
          </cell>
          <cell r="C460" t="str">
            <v>21002</v>
          </cell>
          <cell r="D460" t="str">
            <v>กระทรวงสาธารณสุข สำนักงานปลัดกระทรวงสาธารณสุข</v>
          </cell>
          <cell r="E460" t="str">
            <v>07</v>
          </cell>
          <cell r="F460" t="str">
            <v>โรงพยาบาลชุมชน</v>
          </cell>
          <cell r="G460" t="str">
            <v>30</v>
          </cell>
          <cell r="H460" t="str">
            <v>30</v>
          </cell>
          <cell r="I460" t="str">
            <v>จ.นครราชสีมา</v>
          </cell>
          <cell r="J460" t="str">
            <v>14</v>
          </cell>
          <cell r="K460" t="str">
            <v xml:space="preserve"> อ.ปักธงชัย</v>
          </cell>
          <cell r="L460" t="str">
            <v>17</v>
          </cell>
          <cell r="M460" t="str">
            <v xml:space="preserve"> 'ต.ธงชัยเหนือ'</v>
          </cell>
          <cell r="N460" t="str">
            <v>01</v>
          </cell>
          <cell r="O460" t="str">
            <v xml:space="preserve"> หมู่ 1</v>
          </cell>
          <cell r="P460" t="str">
            <v>01</v>
          </cell>
          <cell r="Q460" t="str">
            <v>เปิดดำเนินการ</v>
          </cell>
          <cell r="R460" t="str">
            <v xml:space="preserve">327 </v>
          </cell>
          <cell r="V460" t="str">
            <v>22</v>
          </cell>
          <cell r="W460" t="str">
            <v>2.2 ทุติยภูมิระดับกลาง</v>
          </cell>
          <cell r="AH460" t="str">
            <v>10883</v>
          </cell>
        </row>
        <row r="461">
          <cell r="A461" t="str">
            <v>001088600</v>
          </cell>
          <cell r="B461" t="str">
            <v>โรงพยาบาลชุมพวง</v>
          </cell>
          <cell r="C461" t="str">
            <v>21002</v>
          </cell>
          <cell r="D461" t="str">
            <v>กระทรวงสาธารณสุข สำนักงานปลัดกระทรวงสาธารณสุข</v>
          </cell>
          <cell r="E461" t="str">
            <v>07</v>
          </cell>
          <cell r="F461" t="str">
            <v>โรงพยาบาลชุมชน</v>
          </cell>
          <cell r="G461" t="str">
            <v>60</v>
          </cell>
          <cell r="H461" t="str">
            <v>30</v>
          </cell>
          <cell r="I461" t="str">
            <v>จ.นครราชสีมา</v>
          </cell>
          <cell r="J461" t="str">
            <v>17</v>
          </cell>
          <cell r="K461" t="str">
            <v xml:space="preserve"> อ.ชุมพวง</v>
          </cell>
          <cell r="L461" t="str">
            <v>01</v>
          </cell>
          <cell r="M461" t="str">
            <v xml:space="preserve"> 'ต.ชุมพวง'</v>
          </cell>
          <cell r="N461" t="str">
            <v>01</v>
          </cell>
          <cell r="O461" t="str">
            <v xml:space="preserve"> หมู่ 1</v>
          </cell>
          <cell r="P461" t="str">
            <v>01</v>
          </cell>
          <cell r="Q461" t="str">
            <v>เปิดดำเนินการ</v>
          </cell>
          <cell r="R461" t="str">
            <v xml:space="preserve">2 </v>
          </cell>
          <cell r="V461" t="str">
            <v>22</v>
          </cell>
          <cell r="W461" t="str">
            <v>2.2 ทุติยภูมิระดับกลาง</v>
          </cell>
          <cell r="AH461" t="str">
            <v>10886</v>
          </cell>
        </row>
        <row r="462">
          <cell r="A462" t="str">
            <v>001088700</v>
          </cell>
          <cell r="B462" t="str">
            <v>โรงพยาบาลสูงเนิน</v>
          </cell>
          <cell r="C462" t="str">
            <v>21002</v>
          </cell>
          <cell r="D462" t="str">
            <v>กระทรวงสาธารณสุข สำนักงานปลัดกระทรวงสาธารณสุข</v>
          </cell>
          <cell r="E462" t="str">
            <v>07</v>
          </cell>
          <cell r="F462" t="str">
            <v>โรงพยาบาลชุมชน</v>
          </cell>
          <cell r="G462" t="str">
            <v>60</v>
          </cell>
          <cell r="H462" t="str">
            <v>30</v>
          </cell>
          <cell r="I462" t="str">
            <v>จ.นครราชสีมา</v>
          </cell>
          <cell r="J462" t="str">
            <v>18</v>
          </cell>
          <cell r="K462" t="str">
            <v xml:space="preserve"> อ.สูงเนิน</v>
          </cell>
          <cell r="L462" t="str">
            <v>01</v>
          </cell>
          <cell r="M462" t="str">
            <v xml:space="preserve"> 'ต.สูงเนิน'</v>
          </cell>
          <cell r="N462" t="str">
            <v>01</v>
          </cell>
          <cell r="O462" t="str">
            <v xml:space="preserve"> หมู่ 1</v>
          </cell>
          <cell r="P462" t="str">
            <v>01</v>
          </cell>
          <cell r="Q462" t="str">
            <v>เปิดดำเนินการ</v>
          </cell>
          <cell r="R462" t="str">
            <v xml:space="preserve">274/5 ถ.มิตรสัมพันธ์ </v>
          </cell>
          <cell r="V462" t="str">
            <v>22</v>
          </cell>
          <cell r="W462" t="str">
            <v>2.2 ทุติยภูมิระดับกลาง</v>
          </cell>
          <cell r="AH462" t="str">
            <v>10887</v>
          </cell>
        </row>
        <row r="463">
          <cell r="A463" t="str">
            <v>001088900</v>
          </cell>
          <cell r="B463" t="str">
            <v>โรงพยาบาลสีคิ้ว</v>
          </cell>
          <cell r="C463" t="str">
            <v>21002</v>
          </cell>
          <cell r="D463" t="str">
            <v>กระทรวงสาธารณสุข สำนักงานปลัดกระทรวงสาธารณสุข</v>
          </cell>
          <cell r="E463" t="str">
            <v>07</v>
          </cell>
          <cell r="F463" t="str">
            <v>โรงพยาบาลชุมชน</v>
          </cell>
          <cell r="G463" t="str">
            <v>90</v>
          </cell>
          <cell r="H463" t="str">
            <v>30</v>
          </cell>
          <cell r="I463" t="str">
            <v>จ.นครราชสีมา</v>
          </cell>
          <cell r="J463" t="str">
            <v>20</v>
          </cell>
          <cell r="K463" t="str">
            <v xml:space="preserve"> อ.สีคิ้ว</v>
          </cell>
          <cell r="L463" t="str">
            <v>09</v>
          </cell>
          <cell r="M463" t="str">
            <v xml:space="preserve"> 'ต.มิตรภาพ'</v>
          </cell>
          <cell r="N463" t="str">
            <v>02</v>
          </cell>
          <cell r="O463" t="str">
            <v xml:space="preserve"> หมู่ 2</v>
          </cell>
          <cell r="P463" t="str">
            <v>01</v>
          </cell>
          <cell r="Q463" t="str">
            <v>เปิดดำเนินการ</v>
          </cell>
          <cell r="R463" t="str">
            <v xml:space="preserve">212 </v>
          </cell>
          <cell r="V463" t="str">
            <v>22</v>
          </cell>
          <cell r="W463" t="str">
            <v>2.2 ทุติยภูมิระดับกลาง</v>
          </cell>
          <cell r="AH463" t="str">
            <v>10889</v>
          </cell>
        </row>
        <row r="464">
          <cell r="A464" t="str">
            <v>001088800</v>
          </cell>
          <cell r="B464" t="str">
            <v>โรงพยาบาลขามทะเลสอ</v>
          </cell>
          <cell r="C464" t="str">
            <v>21002</v>
          </cell>
          <cell r="D464" t="str">
            <v>กระทรวงสาธารณสุข สำนักงานปลัดกระทรวงสาธารณสุข</v>
          </cell>
          <cell r="E464" t="str">
            <v>07</v>
          </cell>
          <cell r="F464" t="str">
            <v>โรงพยาบาลชุมชน</v>
          </cell>
          <cell r="G464" t="str">
            <v>30</v>
          </cell>
          <cell r="H464" t="str">
            <v>30</v>
          </cell>
          <cell r="I464" t="str">
            <v>จ.นครราชสีมา</v>
          </cell>
          <cell r="J464" t="str">
            <v>19</v>
          </cell>
          <cell r="K464" t="str">
            <v xml:space="preserve"> อ.ขามทะเลสอ</v>
          </cell>
          <cell r="L464" t="str">
            <v>01</v>
          </cell>
          <cell r="M464" t="str">
            <v xml:space="preserve"> 'ต.ขามทะเลสอ'</v>
          </cell>
          <cell r="N464" t="str">
            <v>07</v>
          </cell>
          <cell r="O464" t="str">
            <v xml:space="preserve"> หมู่ 7</v>
          </cell>
          <cell r="P464" t="str">
            <v>01</v>
          </cell>
          <cell r="Q464" t="str">
            <v>เปิดดำเนินการ</v>
          </cell>
          <cell r="R464" t="str">
            <v xml:space="preserve">197 </v>
          </cell>
          <cell r="V464" t="str">
            <v>21</v>
          </cell>
          <cell r="W464" t="str">
            <v>2.1 ทุติยภูมิระดับต้น</v>
          </cell>
          <cell r="AH464" t="str">
            <v>10888</v>
          </cell>
        </row>
        <row r="465">
          <cell r="A465" t="str">
            <v>001090600</v>
          </cell>
          <cell r="B465" t="str">
            <v>โรงพยาบาลปะคำ</v>
          </cell>
          <cell r="C465" t="str">
            <v>21002</v>
          </cell>
          <cell r="D465" t="str">
            <v>กระทรวงสาธารณสุข สำนักงานปลัดกระทรวงสาธารณสุข</v>
          </cell>
          <cell r="E465" t="str">
            <v>07</v>
          </cell>
          <cell r="F465" t="str">
            <v>โรงพยาบาลชุมชน</v>
          </cell>
          <cell r="G465" t="str">
            <v>30</v>
          </cell>
          <cell r="H465" t="str">
            <v>31</v>
          </cell>
          <cell r="I465" t="str">
            <v>จ.บุรีรัมย์</v>
          </cell>
          <cell r="J465" t="str">
            <v>12</v>
          </cell>
          <cell r="K465" t="str">
            <v xml:space="preserve"> อ.ปะคำ</v>
          </cell>
          <cell r="L465" t="str">
            <v>01</v>
          </cell>
          <cell r="M465" t="str">
            <v xml:space="preserve"> 'ต.ปะคำ'</v>
          </cell>
          <cell r="N465" t="str">
            <v>03</v>
          </cell>
          <cell r="O465" t="str">
            <v xml:space="preserve"> หมู่ 3</v>
          </cell>
          <cell r="P465" t="str">
            <v>01</v>
          </cell>
          <cell r="Q465" t="str">
            <v>เปิดดำเนินการ</v>
          </cell>
          <cell r="R465" t="str">
            <v xml:space="preserve">96  ถ.ปะคำ-นางรอง </v>
          </cell>
          <cell r="V465" t="str">
            <v>22</v>
          </cell>
          <cell r="W465" t="str">
            <v>2.2 ทุติยภูมิระดับกลาง</v>
          </cell>
          <cell r="AH465" t="str">
            <v>10906</v>
          </cell>
        </row>
        <row r="466">
          <cell r="A466" t="str">
            <v>001091700</v>
          </cell>
          <cell r="B466" t="str">
            <v>โรงพยาบาลจอมพระ</v>
          </cell>
          <cell r="C466" t="str">
            <v>21002</v>
          </cell>
          <cell r="D466" t="str">
            <v>กระทรวงสาธารณสุข สำนักงานปลัดกระทรวงสาธารณสุข</v>
          </cell>
          <cell r="E466" t="str">
            <v>07</v>
          </cell>
          <cell r="F466" t="str">
            <v>โรงพยาบาลชุมชน</v>
          </cell>
          <cell r="G466" t="str">
            <v>30</v>
          </cell>
          <cell r="H466" t="str">
            <v>32</v>
          </cell>
          <cell r="I466" t="str">
            <v>จ.สุรินทร์</v>
          </cell>
          <cell r="J466" t="str">
            <v>04</v>
          </cell>
          <cell r="K466" t="str">
            <v xml:space="preserve"> อ.จอมพระ</v>
          </cell>
          <cell r="L466" t="str">
            <v>01</v>
          </cell>
          <cell r="M466" t="str">
            <v xml:space="preserve"> 'ต.จอมพระ'</v>
          </cell>
          <cell r="N466" t="str">
            <v>06</v>
          </cell>
          <cell r="O466" t="str">
            <v xml:space="preserve"> หมู่ 6</v>
          </cell>
          <cell r="P466" t="str">
            <v>01</v>
          </cell>
          <cell r="Q466" t="str">
            <v>เปิดดำเนินการ</v>
          </cell>
          <cell r="R466" t="str">
            <v xml:space="preserve">19 </v>
          </cell>
          <cell r="V466" t="str">
            <v>21</v>
          </cell>
          <cell r="W466" t="str">
            <v>2.1 ทุติยภูมิระดับต้น</v>
          </cell>
          <cell r="AH466" t="str">
            <v>10917</v>
          </cell>
        </row>
        <row r="467">
          <cell r="A467" t="str">
            <v>001092000</v>
          </cell>
          <cell r="B467" t="str">
            <v>โรงพยาบาลรัตนบุรี</v>
          </cell>
          <cell r="C467" t="str">
            <v>21002</v>
          </cell>
          <cell r="D467" t="str">
            <v>กระทรวงสาธารณสุข สำนักงานปลัดกระทรวงสาธารณสุข</v>
          </cell>
          <cell r="E467" t="str">
            <v>07</v>
          </cell>
          <cell r="F467" t="str">
            <v>โรงพยาบาลชุมชน</v>
          </cell>
          <cell r="G467" t="str">
            <v>60</v>
          </cell>
          <cell r="H467" t="str">
            <v>32</v>
          </cell>
          <cell r="I467" t="str">
            <v>จ.สุรินทร์</v>
          </cell>
          <cell r="J467" t="str">
            <v>07</v>
          </cell>
          <cell r="K467" t="str">
            <v xml:space="preserve"> อ.รัตนบุรี</v>
          </cell>
          <cell r="L467" t="str">
            <v>01</v>
          </cell>
          <cell r="M467" t="str">
            <v xml:space="preserve"> 'ต.รัตนบุรี'</v>
          </cell>
          <cell r="N467" t="str">
            <v>08</v>
          </cell>
          <cell r="O467" t="str">
            <v xml:space="preserve"> หมู่ 8</v>
          </cell>
          <cell r="P467" t="str">
            <v>01</v>
          </cell>
          <cell r="Q467" t="str">
            <v>เปิดดำเนินการ</v>
          </cell>
          <cell r="R467" t="str">
            <v xml:space="preserve">150  ถ.ศรีรัตน์ </v>
          </cell>
          <cell r="V467" t="str">
            <v>22</v>
          </cell>
          <cell r="W467" t="str">
            <v>2.2 ทุติยภูมิระดับกลาง</v>
          </cell>
          <cell r="AH467" t="str">
            <v>10920</v>
          </cell>
        </row>
        <row r="468">
          <cell r="A468" t="str">
            <v>001092200</v>
          </cell>
          <cell r="B468" t="str">
            <v>โรงพยาบาลศีขรภูมิ</v>
          </cell>
          <cell r="C468" t="str">
            <v>21002</v>
          </cell>
          <cell r="D468" t="str">
            <v>กระทรวงสาธารณสุข สำนักงานปลัดกระทรวงสาธารณสุข</v>
          </cell>
          <cell r="E468" t="str">
            <v>07</v>
          </cell>
          <cell r="F468" t="str">
            <v>โรงพยาบาลชุมชน</v>
          </cell>
          <cell r="G468" t="str">
            <v>60</v>
          </cell>
          <cell r="H468" t="str">
            <v>32</v>
          </cell>
          <cell r="I468" t="str">
            <v>จ.สุรินทร์</v>
          </cell>
          <cell r="J468" t="str">
            <v>09</v>
          </cell>
          <cell r="K468" t="str">
            <v xml:space="preserve"> อ.ศีขรภูมิ</v>
          </cell>
          <cell r="L468" t="str">
            <v>01</v>
          </cell>
          <cell r="M468" t="str">
            <v xml:space="preserve"> 'ต.ระแงง'</v>
          </cell>
          <cell r="N468" t="str">
            <v>01</v>
          </cell>
          <cell r="O468" t="str">
            <v xml:space="preserve"> หมู่ 1</v>
          </cell>
          <cell r="P468" t="str">
            <v>01</v>
          </cell>
          <cell r="Q468" t="str">
            <v>เปิดดำเนินการ</v>
          </cell>
          <cell r="R468" t="str">
            <v xml:space="preserve"> ถ.สุรินทร์-ศรีสะเกษ </v>
          </cell>
          <cell r="V468" t="str">
            <v>22</v>
          </cell>
          <cell r="W468" t="str">
            <v>2.2 ทุติยภูมิระดับกลาง</v>
          </cell>
          <cell r="AH468" t="str">
            <v>10922</v>
          </cell>
        </row>
        <row r="469">
          <cell r="A469" t="str">
            <v>001092300</v>
          </cell>
          <cell r="B469" t="str">
            <v>โรงพยาบาลสังขะ</v>
          </cell>
          <cell r="C469" t="str">
            <v>21002</v>
          </cell>
          <cell r="D469" t="str">
            <v>กระทรวงสาธารณสุข สำนักงานปลัดกระทรวงสาธารณสุข</v>
          </cell>
          <cell r="E469" t="str">
            <v>07</v>
          </cell>
          <cell r="F469" t="str">
            <v>โรงพยาบาลชุมชน</v>
          </cell>
          <cell r="G469" t="str">
            <v>90</v>
          </cell>
          <cell r="H469" t="str">
            <v>32</v>
          </cell>
          <cell r="I469" t="str">
            <v>จ.สุรินทร์</v>
          </cell>
          <cell r="J469" t="str">
            <v>10</v>
          </cell>
          <cell r="K469" t="str">
            <v xml:space="preserve"> อ.สังขะ</v>
          </cell>
          <cell r="L469" t="str">
            <v>01</v>
          </cell>
          <cell r="M469" t="str">
            <v xml:space="preserve"> 'ต.สังขะ'</v>
          </cell>
          <cell r="N469" t="str">
            <v>01</v>
          </cell>
          <cell r="O469" t="str">
            <v xml:space="preserve"> หมู่ 1</v>
          </cell>
          <cell r="P469" t="str">
            <v>01</v>
          </cell>
          <cell r="Q469" t="str">
            <v>เปิดดำเนินการ</v>
          </cell>
          <cell r="R469" t="str">
            <v xml:space="preserve">700  ถ.สาธร </v>
          </cell>
          <cell r="V469" t="str">
            <v>22</v>
          </cell>
          <cell r="W469" t="str">
            <v>2.2 ทุติยภูมิระดับกลาง</v>
          </cell>
          <cell r="AH469" t="str">
            <v>10923</v>
          </cell>
        </row>
        <row r="470">
          <cell r="A470" t="str">
            <v>001095600</v>
          </cell>
          <cell r="B470" t="str">
            <v>โรงพยาบาลพิบูลมังสาหาร</v>
          </cell>
          <cell r="C470" t="str">
            <v>21002</v>
          </cell>
          <cell r="D470" t="str">
            <v>กระทรวงสาธารณสุข สำนักงานปลัดกระทรวงสาธารณสุข</v>
          </cell>
          <cell r="E470" t="str">
            <v>07</v>
          </cell>
          <cell r="F470" t="str">
            <v>โรงพยาบาลชุมชน</v>
          </cell>
          <cell r="G470" t="str">
            <v>60</v>
          </cell>
          <cell r="H470" t="str">
            <v>34</v>
          </cell>
          <cell r="I470" t="str">
            <v>จ.อุบลราชธานี</v>
          </cell>
          <cell r="J470" t="str">
            <v>19</v>
          </cell>
          <cell r="K470" t="str">
            <v xml:space="preserve"> อ.พิบูลมังสาหาร</v>
          </cell>
          <cell r="L470" t="str">
            <v>01</v>
          </cell>
          <cell r="M470" t="str">
            <v xml:space="preserve"> 'ต.พิบูล'</v>
          </cell>
          <cell r="N470" t="str">
            <v>00</v>
          </cell>
          <cell r="O470" t="str">
            <v xml:space="preserve"> หมู่ 0</v>
          </cell>
          <cell r="P470" t="str">
            <v>01</v>
          </cell>
          <cell r="Q470" t="str">
            <v>เปิดดำเนินการ</v>
          </cell>
          <cell r="R470" t="str">
            <v xml:space="preserve">20/6 ถ.เทศบาล 2 </v>
          </cell>
          <cell r="V470" t="str">
            <v>21</v>
          </cell>
          <cell r="W470" t="str">
            <v>2.1 ทุติยภูมิระดับต้น</v>
          </cell>
          <cell r="AH470" t="str">
            <v>10956</v>
          </cell>
        </row>
        <row r="471">
          <cell r="A471" t="str">
            <v>001095100</v>
          </cell>
          <cell r="B471" t="str">
            <v>โรงพยาบาลตระการพืชผล</v>
          </cell>
          <cell r="C471" t="str">
            <v>21002</v>
          </cell>
          <cell r="D471" t="str">
            <v>กระทรวงสาธารณสุข สำนักงานปลัดกระทรวงสาธารณสุข</v>
          </cell>
          <cell r="E471" t="str">
            <v>07</v>
          </cell>
          <cell r="F471" t="str">
            <v>โรงพยาบาลชุมชน</v>
          </cell>
          <cell r="G471" t="str">
            <v>60</v>
          </cell>
          <cell r="H471" t="str">
            <v>34</v>
          </cell>
          <cell r="I471" t="str">
            <v>จ.อุบลราชธานี</v>
          </cell>
          <cell r="J471" t="str">
            <v>11</v>
          </cell>
          <cell r="K471" t="str">
            <v xml:space="preserve"> อ.ตระการพืชผล</v>
          </cell>
          <cell r="L471" t="str">
            <v>01</v>
          </cell>
          <cell r="M471" t="str">
            <v xml:space="preserve"> 'ต.ขุหลุ'</v>
          </cell>
          <cell r="N471" t="str">
            <v>08</v>
          </cell>
          <cell r="O471" t="str">
            <v xml:space="preserve"> หมู่ 8</v>
          </cell>
          <cell r="P471" t="str">
            <v>01</v>
          </cell>
          <cell r="Q471" t="str">
            <v>เปิดดำเนินการ</v>
          </cell>
          <cell r="V471" t="str">
            <v>21</v>
          </cell>
          <cell r="W471" t="str">
            <v>2.1 ทุติยภูมิระดับต้น</v>
          </cell>
          <cell r="AH471" t="str">
            <v>10951</v>
          </cell>
        </row>
        <row r="472">
          <cell r="A472" t="str">
            <v>001095200</v>
          </cell>
          <cell r="B472" t="str">
            <v>โรงพยาบาลกุดข้าวปุ้น</v>
          </cell>
          <cell r="C472" t="str">
            <v>21002</v>
          </cell>
          <cell r="D472" t="str">
            <v>กระทรวงสาธารณสุข สำนักงานปลัดกระทรวงสาธารณสุข</v>
          </cell>
          <cell r="E472" t="str">
            <v>07</v>
          </cell>
          <cell r="F472" t="str">
            <v>โรงพยาบาลชุมชน</v>
          </cell>
          <cell r="G472" t="str">
            <v>30</v>
          </cell>
          <cell r="H472" t="str">
            <v>34</v>
          </cell>
          <cell r="I472" t="str">
            <v>จ.อุบลราชธานี</v>
          </cell>
          <cell r="J472" t="str">
            <v>12</v>
          </cell>
          <cell r="K472" t="str">
            <v xml:space="preserve"> อ.กุดข้าวปุ้น</v>
          </cell>
          <cell r="L472" t="str">
            <v>01</v>
          </cell>
          <cell r="M472" t="str">
            <v xml:space="preserve"> 'ต.ข้าวปุ้น'</v>
          </cell>
          <cell r="N472" t="str">
            <v>14</v>
          </cell>
          <cell r="O472" t="str">
            <v xml:space="preserve"> หมู่ 14</v>
          </cell>
          <cell r="P472" t="str">
            <v>01</v>
          </cell>
          <cell r="Q472" t="str">
            <v>เปิดดำเนินการ</v>
          </cell>
          <cell r="V472" t="str">
            <v>21</v>
          </cell>
          <cell r="W472" t="str">
            <v>2.1 ทุติยภูมิระดับต้น</v>
          </cell>
          <cell r="AH472" t="str">
            <v>10952</v>
          </cell>
        </row>
        <row r="473">
          <cell r="A473" t="str">
            <v>001093200</v>
          </cell>
          <cell r="B473" t="str">
            <v>โรงพยาบาลปรางค์กู่</v>
          </cell>
          <cell r="C473" t="str">
            <v>21002</v>
          </cell>
          <cell r="D473" t="str">
            <v>กระทรวงสาธารณสุข สำนักงานปลัดกระทรวงสาธารณสุข</v>
          </cell>
          <cell r="E473" t="str">
            <v>07</v>
          </cell>
          <cell r="F473" t="str">
            <v>โรงพยาบาลชุมชน</v>
          </cell>
          <cell r="G473" t="str">
            <v>30</v>
          </cell>
          <cell r="H473" t="str">
            <v>33</v>
          </cell>
          <cell r="I473" t="str">
            <v>จ.ศรีสะเกษ</v>
          </cell>
          <cell r="J473" t="str">
            <v>07</v>
          </cell>
          <cell r="K473" t="str">
            <v xml:space="preserve"> อ.ปรางค์กู่</v>
          </cell>
          <cell r="L473" t="str">
            <v>01</v>
          </cell>
          <cell r="M473" t="str">
            <v xml:space="preserve"> 'ต.พิมาย'</v>
          </cell>
          <cell r="N473" t="str">
            <v>01</v>
          </cell>
          <cell r="O473" t="str">
            <v xml:space="preserve"> หมู่ 1</v>
          </cell>
          <cell r="P473" t="str">
            <v>01</v>
          </cell>
          <cell r="Q473" t="str">
            <v>เปิดดำเนินการ</v>
          </cell>
          <cell r="R473" t="str">
            <v xml:space="preserve">87/2 </v>
          </cell>
          <cell r="S473" t="str">
            <v>33170</v>
          </cell>
          <cell r="T473" t="str">
            <v>045697167</v>
          </cell>
          <cell r="U473" t="str">
            <v>045697050</v>
          </cell>
          <cell r="V473" t="str">
            <v>21</v>
          </cell>
          <cell r="W473" t="str">
            <v>2.1 ทุติยภูมิระดับต้น</v>
          </cell>
          <cell r="X473" t="str">
            <v>S</v>
          </cell>
          <cell r="Y473" t="str">
            <v xml:space="preserve">บริการ  </v>
          </cell>
          <cell r="AH473" t="str">
            <v>10932</v>
          </cell>
        </row>
        <row r="474">
          <cell r="A474" t="str">
            <v>001090000</v>
          </cell>
          <cell r="B474" t="str">
            <v>โรงพยาบาลประโคนชัย</v>
          </cell>
          <cell r="C474" t="str">
            <v>21002</v>
          </cell>
          <cell r="D474" t="str">
            <v>กระทรวงสาธารณสุข สำนักงานปลัดกระทรวงสาธารณสุข</v>
          </cell>
          <cell r="E474" t="str">
            <v>07</v>
          </cell>
          <cell r="F474" t="str">
            <v>โรงพยาบาลชุมชน</v>
          </cell>
          <cell r="G474" t="str">
            <v>90</v>
          </cell>
          <cell r="H474" t="str">
            <v>31</v>
          </cell>
          <cell r="I474" t="str">
            <v>จ.บุรีรัมย์</v>
          </cell>
          <cell r="J474" t="str">
            <v>07</v>
          </cell>
          <cell r="K474" t="str">
            <v xml:space="preserve"> อ.ประโคนชัย</v>
          </cell>
          <cell r="L474" t="str">
            <v>01</v>
          </cell>
          <cell r="M474" t="str">
            <v xml:space="preserve"> 'ต.ประโคนชัย'</v>
          </cell>
          <cell r="N474" t="str">
            <v>03</v>
          </cell>
          <cell r="O474" t="str">
            <v xml:space="preserve"> หมู่ 3</v>
          </cell>
          <cell r="P474" t="str">
            <v>01</v>
          </cell>
          <cell r="Q474" t="str">
            <v>เปิดดำเนินการ</v>
          </cell>
          <cell r="R474" t="str">
            <v xml:space="preserve">90  ถ.โชคชัย-เดชอุดม </v>
          </cell>
          <cell r="V474" t="str">
            <v>22</v>
          </cell>
          <cell r="W474" t="str">
            <v>2.2 ทุติยภูมิระดับกลาง</v>
          </cell>
          <cell r="AH474" t="str">
            <v>10900</v>
          </cell>
        </row>
        <row r="475">
          <cell r="A475" t="str">
            <v>001090900</v>
          </cell>
          <cell r="B475" t="str">
            <v>โรงพยาบาลพลับพลาชัย</v>
          </cell>
          <cell r="C475" t="str">
            <v>21002</v>
          </cell>
          <cell r="D475" t="str">
            <v>กระทรวงสาธารณสุข สำนักงานปลัดกระทรวงสาธารณสุข</v>
          </cell>
          <cell r="E475" t="str">
            <v>07</v>
          </cell>
          <cell r="F475" t="str">
            <v>โรงพยาบาลชุมชน</v>
          </cell>
          <cell r="G475" t="str">
            <v>30</v>
          </cell>
          <cell r="H475" t="str">
            <v>31</v>
          </cell>
          <cell r="I475" t="str">
            <v>จ.บุรีรัมย์</v>
          </cell>
          <cell r="J475" t="str">
            <v>15</v>
          </cell>
          <cell r="K475" t="str">
            <v xml:space="preserve"> อ.พลับพลาชัย</v>
          </cell>
          <cell r="L475" t="str">
            <v>04</v>
          </cell>
          <cell r="M475" t="str">
            <v xml:space="preserve"> 'ต.สะเดา'</v>
          </cell>
          <cell r="N475" t="str">
            <v>01</v>
          </cell>
          <cell r="O475" t="str">
            <v xml:space="preserve"> หมู่ 1</v>
          </cell>
          <cell r="P475" t="str">
            <v>01</v>
          </cell>
          <cell r="Q475" t="str">
            <v>เปิดดำเนินการ</v>
          </cell>
          <cell r="R475" t="str">
            <v xml:space="preserve">99 </v>
          </cell>
          <cell r="V475" t="str">
            <v>22</v>
          </cell>
          <cell r="W475" t="str">
            <v>2.2 ทุติยภูมิระดับกลาง</v>
          </cell>
          <cell r="AH475" t="str">
            <v>10909</v>
          </cell>
        </row>
        <row r="476">
          <cell r="A476" t="str">
            <v>001091300</v>
          </cell>
          <cell r="B476" t="str">
            <v>โรงพยาบาลบ้านใหม่ไชยพจน์</v>
          </cell>
          <cell r="C476" t="str">
            <v>21002</v>
          </cell>
          <cell r="D476" t="str">
            <v>กระทรวงสาธารณสุข สำนักงานปลัดกระทรวงสาธารณสุข</v>
          </cell>
          <cell r="E476" t="str">
            <v>07</v>
          </cell>
          <cell r="F476" t="str">
            <v>โรงพยาบาลชุมชน</v>
          </cell>
          <cell r="G476" t="str">
            <v>30</v>
          </cell>
          <cell r="H476" t="str">
            <v>31</v>
          </cell>
          <cell r="I476" t="str">
            <v>จ.บุรีรัมย์</v>
          </cell>
          <cell r="J476" t="str">
            <v>19</v>
          </cell>
          <cell r="K476" t="str">
            <v xml:space="preserve"> อ.บ้านใหม่ไชยพจน์</v>
          </cell>
          <cell r="L476" t="str">
            <v>01</v>
          </cell>
          <cell r="M476" t="str">
            <v xml:space="preserve"> 'ต.หนองแวง'</v>
          </cell>
          <cell r="N476" t="str">
            <v>01</v>
          </cell>
          <cell r="O476" t="str">
            <v xml:space="preserve"> หมู่ 1</v>
          </cell>
          <cell r="P476" t="str">
            <v>01</v>
          </cell>
          <cell r="Q476" t="str">
            <v>เปิดดำเนินการ</v>
          </cell>
          <cell r="R476" t="str">
            <v xml:space="preserve">161 </v>
          </cell>
          <cell r="V476" t="str">
            <v>22</v>
          </cell>
          <cell r="W476" t="str">
            <v>2.2 ทุติยภูมิระดับกลาง</v>
          </cell>
          <cell r="AH476" t="str">
            <v>10913</v>
          </cell>
        </row>
        <row r="477">
          <cell r="A477" t="str">
            <v>001091100</v>
          </cell>
          <cell r="B477" t="str">
            <v>โรงพยาบาลโนนสุวรรณ</v>
          </cell>
          <cell r="C477" t="str">
            <v>21002</v>
          </cell>
          <cell r="D477" t="str">
            <v>กระทรวงสาธารณสุข สำนักงานปลัดกระทรวงสาธารณสุข</v>
          </cell>
          <cell r="E477" t="str">
            <v>07</v>
          </cell>
          <cell r="F477" t="str">
            <v>โรงพยาบาลชุมชน</v>
          </cell>
          <cell r="G477" t="str">
            <v>30</v>
          </cell>
          <cell r="H477" t="str">
            <v>31</v>
          </cell>
          <cell r="I477" t="str">
            <v>จ.บุรีรัมย์</v>
          </cell>
          <cell r="J477" t="str">
            <v>17</v>
          </cell>
          <cell r="K477" t="str">
            <v xml:space="preserve"> อ.โนนสุวรรณ</v>
          </cell>
          <cell r="L477" t="str">
            <v>01</v>
          </cell>
          <cell r="M477" t="str">
            <v xml:space="preserve"> 'ต.โนนสุวรรณ'</v>
          </cell>
          <cell r="N477" t="str">
            <v>10</v>
          </cell>
          <cell r="O477" t="str">
            <v xml:space="preserve"> หมู่ 10</v>
          </cell>
          <cell r="P477" t="str">
            <v>01</v>
          </cell>
          <cell r="Q477" t="str">
            <v>เปิดดำเนินการ</v>
          </cell>
          <cell r="V477" t="str">
            <v>22</v>
          </cell>
          <cell r="W477" t="str">
            <v>2.2 ทุติยภูมิระดับกลาง</v>
          </cell>
          <cell r="AH477" t="str">
            <v>10911</v>
          </cell>
        </row>
        <row r="478">
          <cell r="A478" t="str">
            <v>001091200</v>
          </cell>
          <cell r="B478" t="str">
            <v>โรงพยาบาลชำนิ</v>
          </cell>
          <cell r="C478" t="str">
            <v>21002</v>
          </cell>
          <cell r="D478" t="str">
            <v>กระทรวงสาธารณสุข สำนักงานปลัดกระทรวงสาธารณสุข</v>
          </cell>
          <cell r="E478" t="str">
            <v>07</v>
          </cell>
          <cell r="F478" t="str">
            <v>โรงพยาบาลชุมชน</v>
          </cell>
          <cell r="G478" t="str">
            <v>30</v>
          </cell>
          <cell r="H478" t="str">
            <v>31</v>
          </cell>
          <cell r="I478" t="str">
            <v>จ.บุรีรัมย์</v>
          </cell>
          <cell r="J478" t="str">
            <v>18</v>
          </cell>
          <cell r="K478" t="str">
            <v xml:space="preserve"> อ.ชำนิ</v>
          </cell>
          <cell r="L478" t="str">
            <v>01</v>
          </cell>
          <cell r="M478" t="str">
            <v xml:space="preserve"> 'ต.ชำนิ'</v>
          </cell>
          <cell r="N478" t="str">
            <v>08</v>
          </cell>
          <cell r="O478" t="str">
            <v xml:space="preserve"> หมู่ 8</v>
          </cell>
          <cell r="P478" t="str">
            <v>01</v>
          </cell>
          <cell r="Q478" t="str">
            <v>เปิดดำเนินการ</v>
          </cell>
          <cell r="R478" t="str">
            <v xml:space="preserve">105 </v>
          </cell>
          <cell r="V478" t="str">
            <v>22</v>
          </cell>
          <cell r="W478" t="str">
            <v>2.2 ทุติยภูมิระดับกลาง</v>
          </cell>
          <cell r="AH478" t="str">
            <v>10912</v>
          </cell>
        </row>
        <row r="479">
          <cell r="A479" t="str">
            <v>001091400</v>
          </cell>
          <cell r="B479" t="str">
            <v>โรงพยาบาลโนนดินแดง</v>
          </cell>
          <cell r="C479" t="str">
            <v>21002</v>
          </cell>
          <cell r="D479" t="str">
            <v>กระทรวงสาธารณสุข สำนักงานปลัดกระทรวงสาธารณสุข</v>
          </cell>
          <cell r="E479" t="str">
            <v>07</v>
          </cell>
          <cell r="F479" t="str">
            <v>โรงพยาบาลชุมชน</v>
          </cell>
          <cell r="G479" t="str">
            <v>30</v>
          </cell>
          <cell r="H479" t="str">
            <v>31</v>
          </cell>
          <cell r="I479" t="str">
            <v>จ.บุรีรัมย์</v>
          </cell>
          <cell r="J479" t="str">
            <v>20</v>
          </cell>
          <cell r="K479" t="str">
            <v xml:space="preserve"> อ.โนนดินแดง</v>
          </cell>
          <cell r="L479" t="str">
            <v>01</v>
          </cell>
          <cell r="M479" t="str">
            <v xml:space="preserve"> 'ต.โนนดินแดง'</v>
          </cell>
          <cell r="N479" t="str">
            <v>07</v>
          </cell>
          <cell r="O479" t="str">
            <v xml:space="preserve"> หมู่ 7</v>
          </cell>
          <cell r="P479" t="str">
            <v>01</v>
          </cell>
          <cell r="Q479" t="str">
            <v>เปิดดำเนินการ</v>
          </cell>
          <cell r="V479" t="str">
            <v>22</v>
          </cell>
          <cell r="W479" t="str">
            <v>2.2 ทุติยภูมิระดับกลาง</v>
          </cell>
          <cell r="AH479" t="str">
            <v>10914</v>
          </cell>
        </row>
        <row r="480">
          <cell r="A480" t="str">
            <v>001089800</v>
          </cell>
          <cell r="B480" t="str">
            <v>โรงพยาบาลหนองกี่</v>
          </cell>
          <cell r="C480" t="str">
            <v>21002</v>
          </cell>
          <cell r="D480" t="str">
            <v>กระทรวงสาธารณสุข สำนักงานปลัดกระทรวงสาธารณสุข</v>
          </cell>
          <cell r="E480" t="str">
            <v>07</v>
          </cell>
          <cell r="F480" t="str">
            <v>โรงพยาบาลชุมชน</v>
          </cell>
          <cell r="G480" t="str">
            <v>70</v>
          </cell>
          <cell r="H480" t="str">
            <v>31</v>
          </cell>
          <cell r="I480" t="str">
            <v>จ.บุรีรัมย์</v>
          </cell>
          <cell r="J480" t="str">
            <v>05</v>
          </cell>
          <cell r="K480" t="str">
            <v xml:space="preserve"> อ.หนองกี่</v>
          </cell>
          <cell r="L480" t="str">
            <v>06</v>
          </cell>
          <cell r="M480" t="str">
            <v xml:space="preserve"> 'ต.ทุ่งกระตาดพัฒนา'</v>
          </cell>
          <cell r="N480" t="str">
            <v>01</v>
          </cell>
          <cell r="O480" t="str">
            <v xml:space="preserve"> หมู่ 1</v>
          </cell>
          <cell r="P480" t="str">
            <v>01</v>
          </cell>
          <cell r="Q480" t="str">
            <v>เปิดดำเนินการ</v>
          </cell>
          <cell r="R480" t="str">
            <v xml:space="preserve">255  ถ.โชคชัย-เดชอุดม </v>
          </cell>
          <cell r="V480" t="str">
            <v>22</v>
          </cell>
          <cell r="W480" t="str">
            <v>2.2 ทุติยภูมิระดับกลาง</v>
          </cell>
          <cell r="AH480" t="str">
            <v>10898</v>
          </cell>
        </row>
        <row r="481">
          <cell r="A481" t="str">
            <v>001091800</v>
          </cell>
          <cell r="B481" t="str">
            <v>โรงพยาบาลปราสาท</v>
          </cell>
          <cell r="C481" t="str">
            <v>21002</v>
          </cell>
          <cell r="D481" t="str">
            <v>กระทรวงสาธารณสุข สำนักงานปลัดกระทรวงสาธารณสุข</v>
          </cell>
          <cell r="E481" t="str">
            <v>07</v>
          </cell>
          <cell r="F481" t="str">
            <v>โรงพยาบาลชุมชน</v>
          </cell>
          <cell r="G481" t="str">
            <v>60</v>
          </cell>
          <cell r="H481" t="str">
            <v>32</v>
          </cell>
          <cell r="I481" t="str">
            <v>จ.สุรินทร์</v>
          </cell>
          <cell r="J481" t="str">
            <v>05</v>
          </cell>
          <cell r="K481" t="str">
            <v xml:space="preserve"> อ.ปราสาท</v>
          </cell>
          <cell r="L481" t="str">
            <v>01</v>
          </cell>
          <cell r="M481" t="str">
            <v xml:space="preserve"> 'ต.กังแอน'</v>
          </cell>
          <cell r="N481" t="str">
            <v>02</v>
          </cell>
          <cell r="O481" t="str">
            <v xml:space="preserve"> หมู่ 2</v>
          </cell>
          <cell r="P481" t="str">
            <v>01</v>
          </cell>
          <cell r="Q481" t="str">
            <v>เปิดดำเนินการ</v>
          </cell>
          <cell r="R481" t="str">
            <v xml:space="preserve">602 ถ.โชคชัย-เดชอุดม </v>
          </cell>
          <cell r="V481" t="str">
            <v>22</v>
          </cell>
          <cell r="W481" t="str">
            <v>2.2 ทุติยภูมิระดับกลาง</v>
          </cell>
          <cell r="AH481" t="str">
            <v>10918</v>
          </cell>
        </row>
        <row r="482">
          <cell r="A482" t="str">
            <v>001091900</v>
          </cell>
          <cell r="B482" t="str">
            <v>โรงพยาบาลกาบเชิง</v>
          </cell>
          <cell r="C482" t="str">
            <v>21002</v>
          </cell>
          <cell r="D482" t="str">
            <v>กระทรวงสาธารณสุข สำนักงานปลัดกระทรวงสาธารณสุข</v>
          </cell>
          <cell r="E482" t="str">
            <v>07</v>
          </cell>
          <cell r="F482" t="str">
            <v>โรงพยาบาลชุมชน</v>
          </cell>
          <cell r="G482" t="str">
            <v>60</v>
          </cell>
          <cell r="H482" t="str">
            <v>32</v>
          </cell>
          <cell r="I482" t="str">
            <v>จ.สุรินทร์</v>
          </cell>
          <cell r="J482" t="str">
            <v>06</v>
          </cell>
          <cell r="K482" t="str">
            <v xml:space="preserve"> อ.กาบเชิง</v>
          </cell>
          <cell r="L482" t="str">
            <v>01</v>
          </cell>
          <cell r="M482" t="str">
            <v xml:space="preserve"> 'ต.กาบเชิง'</v>
          </cell>
          <cell r="N482" t="str">
            <v>01</v>
          </cell>
          <cell r="O482" t="str">
            <v xml:space="preserve"> หมู่ 1</v>
          </cell>
          <cell r="P482" t="str">
            <v>01</v>
          </cell>
          <cell r="Q482" t="str">
            <v>เปิดดำเนินการ</v>
          </cell>
          <cell r="V482" t="str">
            <v>21</v>
          </cell>
          <cell r="W482" t="str">
            <v>2.1 ทุติยภูมิระดับต้น</v>
          </cell>
          <cell r="AH482" t="str">
            <v>10919</v>
          </cell>
        </row>
        <row r="483">
          <cell r="A483" t="str">
            <v>001094400</v>
          </cell>
          <cell r="B483" t="str">
            <v>โรงพยาบาลศรีเมืองใหม่</v>
          </cell>
          <cell r="C483" t="str">
            <v>21002</v>
          </cell>
          <cell r="D483" t="str">
            <v>กระทรวงสาธารณสุข สำนักงานปลัดกระทรวงสาธารณสุข</v>
          </cell>
          <cell r="E483" t="str">
            <v>07</v>
          </cell>
          <cell r="F483" t="str">
            <v>โรงพยาบาลชุมชน</v>
          </cell>
          <cell r="G483" t="str">
            <v>60</v>
          </cell>
          <cell r="H483" t="str">
            <v>34</v>
          </cell>
          <cell r="I483" t="str">
            <v>จ.อุบลราชธานี</v>
          </cell>
          <cell r="J483" t="str">
            <v>02</v>
          </cell>
          <cell r="K483" t="str">
            <v xml:space="preserve"> อ.ศรีเมืองใหม่</v>
          </cell>
          <cell r="L483" t="str">
            <v>01</v>
          </cell>
          <cell r="M483" t="str">
            <v xml:space="preserve"> 'ต.นาคำ'</v>
          </cell>
          <cell r="N483" t="str">
            <v>15</v>
          </cell>
          <cell r="O483" t="str">
            <v xml:space="preserve"> หมู่ 15</v>
          </cell>
          <cell r="P483" t="str">
            <v>01</v>
          </cell>
          <cell r="Q483" t="str">
            <v>เปิดดำเนินการ</v>
          </cell>
          <cell r="V483" t="str">
            <v>21</v>
          </cell>
          <cell r="W483" t="str">
            <v>2.1 ทุติยภูมิระดับต้น</v>
          </cell>
          <cell r="AH483" t="str">
            <v>10944</v>
          </cell>
        </row>
        <row r="484">
          <cell r="A484" t="str">
            <v>001093400</v>
          </cell>
          <cell r="B484" t="str">
            <v>โรงพยาบาลราษีไศล</v>
          </cell>
          <cell r="C484" t="str">
            <v>21002</v>
          </cell>
          <cell r="D484" t="str">
            <v>กระทรวงสาธารณสุข สำนักงานปลัดกระทรวงสาธารณสุข</v>
          </cell>
          <cell r="E484" t="str">
            <v>07</v>
          </cell>
          <cell r="F484" t="str">
            <v>โรงพยาบาลชุมชน</v>
          </cell>
          <cell r="G484" t="str">
            <v>104</v>
          </cell>
          <cell r="H484" t="str">
            <v>33</v>
          </cell>
          <cell r="I484" t="str">
            <v>จ.ศรีสะเกษ</v>
          </cell>
          <cell r="J484" t="str">
            <v>09</v>
          </cell>
          <cell r="K484" t="str">
            <v xml:space="preserve"> อ.ราษีไศล</v>
          </cell>
          <cell r="L484" t="str">
            <v>01</v>
          </cell>
          <cell r="M484" t="str">
            <v xml:space="preserve"> 'ต.เมืองคง'</v>
          </cell>
          <cell r="N484" t="str">
            <v>02</v>
          </cell>
          <cell r="O484" t="str">
            <v xml:space="preserve"> หมู่ 2</v>
          </cell>
          <cell r="P484" t="str">
            <v>01</v>
          </cell>
          <cell r="Q484" t="str">
            <v>เปิดดำเนินการ</v>
          </cell>
          <cell r="R484" t="str">
            <v xml:space="preserve">164 </v>
          </cell>
          <cell r="S484" t="str">
            <v>33160</v>
          </cell>
          <cell r="T484" t="str">
            <v>045681107</v>
          </cell>
          <cell r="U484" t="str">
            <v>045681236</v>
          </cell>
          <cell r="V484" t="str">
            <v>22</v>
          </cell>
          <cell r="W484" t="str">
            <v>2.2 ทุติยภูมิระดับกลาง</v>
          </cell>
          <cell r="X484" t="str">
            <v>S</v>
          </cell>
          <cell r="Y484" t="str">
            <v xml:space="preserve">บริการ  </v>
          </cell>
          <cell r="AH484" t="str">
            <v>10934</v>
          </cell>
        </row>
        <row r="485">
          <cell r="A485" t="str">
            <v>001094200</v>
          </cell>
          <cell r="B485" t="str">
            <v>โรงพยาบาลภูสิงห์</v>
          </cell>
          <cell r="C485" t="str">
            <v>21002</v>
          </cell>
          <cell r="D485" t="str">
            <v>กระทรวงสาธารณสุข สำนักงานปลัดกระทรวงสาธารณสุข</v>
          </cell>
          <cell r="E485" t="str">
            <v>07</v>
          </cell>
          <cell r="F485" t="str">
            <v>โรงพยาบาลชุมชน</v>
          </cell>
          <cell r="G485" t="str">
            <v>30</v>
          </cell>
          <cell r="H485" t="str">
            <v>33</v>
          </cell>
          <cell r="I485" t="str">
            <v>จ.ศรีสะเกษ</v>
          </cell>
          <cell r="J485" t="str">
            <v>17</v>
          </cell>
          <cell r="K485" t="str">
            <v xml:space="preserve"> อ.ภูสิงห์</v>
          </cell>
          <cell r="L485" t="str">
            <v>03</v>
          </cell>
          <cell r="M485" t="str">
            <v xml:space="preserve"> 'ต.ห้วยตึ๊กชู'</v>
          </cell>
          <cell r="N485" t="str">
            <v>11</v>
          </cell>
          <cell r="O485" t="str">
            <v xml:space="preserve"> หมู่ 11</v>
          </cell>
          <cell r="P485" t="str">
            <v>01</v>
          </cell>
          <cell r="Q485" t="str">
            <v>เปิดดำเนินการ</v>
          </cell>
          <cell r="R485" t="str">
            <v xml:space="preserve">83/1 </v>
          </cell>
          <cell r="S485" t="str">
            <v>33140</v>
          </cell>
          <cell r="T485" t="str">
            <v>045608158-9</v>
          </cell>
          <cell r="U485" t="str">
            <v>045608159</v>
          </cell>
          <cell r="V485" t="str">
            <v>21</v>
          </cell>
          <cell r="W485" t="str">
            <v>2.1 ทุติยภูมิระดับต้น</v>
          </cell>
          <cell r="X485" t="str">
            <v>S</v>
          </cell>
          <cell r="Y485" t="str">
            <v xml:space="preserve">บริการ  </v>
          </cell>
          <cell r="AH485" t="str">
            <v>10942</v>
          </cell>
        </row>
        <row r="486">
          <cell r="A486" t="str">
            <v>001093500</v>
          </cell>
          <cell r="B486" t="str">
            <v>โรงพยาบาลอุทุมพรพิสัย</v>
          </cell>
          <cell r="C486" t="str">
            <v>21002</v>
          </cell>
          <cell r="D486" t="str">
            <v>กระทรวงสาธารณสุข สำนักงานปลัดกระทรวงสาธารณสุข</v>
          </cell>
          <cell r="E486" t="str">
            <v>07</v>
          </cell>
          <cell r="F486" t="str">
            <v>โรงพยาบาลชุมชน</v>
          </cell>
          <cell r="G486" t="str">
            <v>90</v>
          </cell>
          <cell r="H486" t="str">
            <v>33</v>
          </cell>
          <cell r="I486" t="str">
            <v>จ.ศรีสะเกษ</v>
          </cell>
          <cell r="J486" t="str">
            <v>10</v>
          </cell>
          <cell r="K486" t="str">
            <v xml:space="preserve"> อ.อุทุมพรพิสัย</v>
          </cell>
          <cell r="L486" t="str">
            <v>01</v>
          </cell>
          <cell r="M486" t="str">
            <v xml:space="preserve"> 'ต.กำแพง'</v>
          </cell>
          <cell r="N486" t="str">
            <v>07</v>
          </cell>
          <cell r="O486" t="str">
            <v xml:space="preserve"> หมู่ 7</v>
          </cell>
          <cell r="P486" t="str">
            <v>01</v>
          </cell>
          <cell r="Q486" t="str">
            <v>เปิดดำเนินการ</v>
          </cell>
          <cell r="R486" t="str">
            <v>83</v>
          </cell>
          <cell r="S486" t="str">
            <v>33120</v>
          </cell>
          <cell r="T486" t="str">
            <v>045691516</v>
          </cell>
          <cell r="U486" t="str">
            <v>045691518</v>
          </cell>
          <cell r="V486" t="str">
            <v>22</v>
          </cell>
          <cell r="W486" t="str">
            <v>2.2 ทุติยภูมิระดับกลาง</v>
          </cell>
          <cell r="X486" t="str">
            <v>S</v>
          </cell>
          <cell r="Y486" t="str">
            <v xml:space="preserve">บริการ  </v>
          </cell>
          <cell r="AH486" t="str">
            <v>10935</v>
          </cell>
        </row>
        <row r="487">
          <cell r="A487" t="str">
            <v>001093600</v>
          </cell>
          <cell r="B487" t="str">
            <v>โรงพยาบาลบึงบูรพ์</v>
          </cell>
          <cell r="C487" t="str">
            <v>21002</v>
          </cell>
          <cell r="D487" t="str">
            <v>กระทรวงสาธารณสุข สำนักงานปลัดกระทรวงสาธารณสุข</v>
          </cell>
          <cell r="E487" t="str">
            <v>07</v>
          </cell>
          <cell r="F487" t="str">
            <v>โรงพยาบาลชุมชน</v>
          </cell>
          <cell r="G487" t="str">
            <v>30</v>
          </cell>
          <cell r="H487" t="str">
            <v>33</v>
          </cell>
          <cell r="I487" t="str">
            <v>จ.ศรีสะเกษ</v>
          </cell>
          <cell r="J487" t="str">
            <v>11</v>
          </cell>
          <cell r="K487" t="str">
            <v xml:space="preserve"> อ.บึงบูรพ์</v>
          </cell>
          <cell r="L487" t="str">
            <v>02</v>
          </cell>
          <cell r="M487" t="str">
            <v xml:space="preserve"> 'ต.บึงบูรพ์'</v>
          </cell>
          <cell r="N487" t="str">
            <v>02</v>
          </cell>
          <cell r="O487" t="str">
            <v xml:space="preserve"> หมู่ 2</v>
          </cell>
          <cell r="P487" t="str">
            <v>01</v>
          </cell>
          <cell r="Q487" t="str">
            <v>เปิดดำเนินการ</v>
          </cell>
          <cell r="S487" t="str">
            <v>33220</v>
          </cell>
          <cell r="T487" t="str">
            <v>045689317</v>
          </cell>
          <cell r="U487" t="str">
            <v>045689670</v>
          </cell>
          <cell r="V487" t="str">
            <v>21</v>
          </cell>
          <cell r="W487" t="str">
            <v>2.1 ทุติยภูมิระดับต้น</v>
          </cell>
          <cell r="X487" t="str">
            <v>S</v>
          </cell>
          <cell r="Y487" t="str">
            <v xml:space="preserve">บริการ  </v>
          </cell>
          <cell r="AH487" t="str">
            <v>10936</v>
          </cell>
        </row>
        <row r="488">
          <cell r="A488" t="str">
            <v>001092700</v>
          </cell>
          <cell r="B488" t="str">
            <v>โรงพยาบาลยางชุมน้อย</v>
          </cell>
          <cell r="C488" t="str">
            <v>21002</v>
          </cell>
          <cell r="D488" t="str">
            <v>กระทรวงสาธารณสุข สำนักงานปลัดกระทรวงสาธารณสุข</v>
          </cell>
          <cell r="E488" t="str">
            <v>07</v>
          </cell>
          <cell r="F488" t="str">
            <v>โรงพยาบาลชุมชน</v>
          </cell>
          <cell r="G488" t="str">
            <v>82</v>
          </cell>
          <cell r="H488" t="str">
            <v>33</v>
          </cell>
          <cell r="I488" t="str">
            <v>จ.ศรีสะเกษ</v>
          </cell>
          <cell r="J488" t="str">
            <v>02</v>
          </cell>
          <cell r="K488" t="str">
            <v xml:space="preserve"> อ.ยางชุมน้อย</v>
          </cell>
          <cell r="L488" t="str">
            <v>01</v>
          </cell>
          <cell r="M488" t="str">
            <v xml:space="preserve"> 'ต.ยางชุมน้อย'</v>
          </cell>
          <cell r="N488" t="str">
            <v>07</v>
          </cell>
          <cell r="O488" t="str">
            <v xml:space="preserve"> หมู่ 7</v>
          </cell>
          <cell r="P488" t="str">
            <v>01</v>
          </cell>
          <cell r="Q488" t="str">
            <v>เปิดดำเนินการ</v>
          </cell>
          <cell r="S488" t="str">
            <v>33190</v>
          </cell>
          <cell r="T488" t="str">
            <v>045651019</v>
          </cell>
          <cell r="U488" t="str">
            <v>045651621</v>
          </cell>
          <cell r="V488" t="str">
            <v>21</v>
          </cell>
          <cell r="W488" t="str">
            <v>2.1 ทุติยภูมิระดับต้น</v>
          </cell>
          <cell r="X488" t="str">
            <v>S</v>
          </cell>
          <cell r="Y488" t="str">
            <v xml:space="preserve">บริการ  </v>
          </cell>
          <cell r="AH488" t="str">
            <v>10927</v>
          </cell>
        </row>
        <row r="489">
          <cell r="A489" t="str">
            <v>001092800</v>
          </cell>
          <cell r="B489" t="str">
            <v>โรงพยาบาลกันทรารมย์</v>
          </cell>
          <cell r="C489" t="str">
            <v>21002</v>
          </cell>
          <cell r="D489" t="str">
            <v>กระทรวงสาธารณสุข สำนักงานปลัดกระทรวงสาธารณสุข</v>
          </cell>
          <cell r="E489" t="str">
            <v>07</v>
          </cell>
          <cell r="F489" t="str">
            <v>โรงพยาบาลชุมชน</v>
          </cell>
          <cell r="G489" t="str">
            <v>90</v>
          </cell>
          <cell r="H489" t="str">
            <v>33</v>
          </cell>
          <cell r="I489" t="str">
            <v>จ.ศรีสะเกษ</v>
          </cell>
          <cell r="J489" t="str">
            <v>03</v>
          </cell>
          <cell r="K489" t="str">
            <v xml:space="preserve"> อ.กันทรารมย์</v>
          </cell>
          <cell r="L489" t="str">
            <v>01</v>
          </cell>
          <cell r="M489" t="str">
            <v xml:space="preserve"> 'ต.ดูน'</v>
          </cell>
          <cell r="N489" t="str">
            <v>05</v>
          </cell>
          <cell r="O489" t="str">
            <v xml:space="preserve"> หมู่ 5</v>
          </cell>
          <cell r="P489" t="str">
            <v>01</v>
          </cell>
          <cell r="Q489" t="str">
            <v>เปิดดำเนินการ</v>
          </cell>
          <cell r="R489" t="str">
            <v xml:space="preserve">183 </v>
          </cell>
          <cell r="S489" t="str">
            <v>33130</v>
          </cell>
          <cell r="T489" t="str">
            <v>045651019</v>
          </cell>
          <cell r="U489" t="str">
            <v>045651621</v>
          </cell>
          <cell r="V489" t="str">
            <v>22</v>
          </cell>
          <cell r="W489" t="str">
            <v>2.2 ทุติยภูมิระดับกลาง</v>
          </cell>
          <cell r="X489" t="str">
            <v>S</v>
          </cell>
          <cell r="Y489" t="str">
            <v xml:space="preserve">บริการ  </v>
          </cell>
          <cell r="AH489" t="str">
            <v>10928</v>
          </cell>
        </row>
        <row r="490">
          <cell r="A490" t="str">
            <v>001093900</v>
          </cell>
          <cell r="B490" t="str">
            <v>โรงพยาบาลศรีรัตนะ</v>
          </cell>
          <cell r="C490" t="str">
            <v>21002</v>
          </cell>
          <cell r="D490" t="str">
            <v>กระทรวงสาธารณสุข สำนักงานปลัดกระทรวงสาธารณสุข</v>
          </cell>
          <cell r="E490" t="str">
            <v>07</v>
          </cell>
          <cell r="F490" t="str">
            <v>โรงพยาบาลชุมชน</v>
          </cell>
          <cell r="G490" t="str">
            <v>30</v>
          </cell>
          <cell r="H490" t="str">
            <v>33</v>
          </cell>
          <cell r="I490" t="str">
            <v>จ.ศรีสะเกษ</v>
          </cell>
          <cell r="J490" t="str">
            <v>14</v>
          </cell>
          <cell r="K490" t="str">
            <v xml:space="preserve"> อ.ศรีรัตนะ</v>
          </cell>
          <cell r="L490" t="str">
            <v>01</v>
          </cell>
          <cell r="M490" t="str">
            <v xml:space="preserve"> 'ต.ศรีแก้ว'</v>
          </cell>
          <cell r="N490" t="str">
            <v>04</v>
          </cell>
          <cell r="O490" t="str">
            <v xml:space="preserve"> หมู่ 4</v>
          </cell>
          <cell r="P490" t="str">
            <v>01</v>
          </cell>
          <cell r="Q490" t="str">
            <v>เปิดดำเนินการ</v>
          </cell>
          <cell r="R490" t="str">
            <v xml:space="preserve">62 </v>
          </cell>
          <cell r="S490" t="str">
            <v>33240</v>
          </cell>
          <cell r="T490" t="str">
            <v>045677014</v>
          </cell>
          <cell r="U490" t="str">
            <v>045677140</v>
          </cell>
          <cell r="V490" t="str">
            <v>21</v>
          </cell>
          <cell r="W490" t="str">
            <v>2.1 ทุติยภูมิระดับต้น</v>
          </cell>
          <cell r="X490" t="str">
            <v>S</v>
          </cell>
          <cell r="Y490" t="str">
            <v xml:space="preserve">บริการ  </v>
          </cell>
          <cell r="AH490" t="str">
            <v>10939</v>
          </cell>
        </row>
        <row r="491">
          <cell r="A491" t="str">
            <v>001094000</v>
          </cell>
          <cell r="B491" t="str">
            <v>โรงพยาบาลวังหิน</v>
          </cell>
          <cell r="C491" t="str">
            <v>21002</v>
          </cell>
          <cell r="D491" t="str">
            <v>กระทรวงสาธารณสุข สำนักงานปลัดกระทรวงสาธารณสุข</v>
          </cell>
          <cell r="E491" t="str">
            <v>07</v>
          </cell>
          <cell r="F491" t="str">
            <v>โรงพยาบาลชุมชน</v>
          </cell>
          <cell r="G491" t="str">
            <v>30</v>
          </cell>
          <cell r="H491" t="str">
            <v>33</v>
          </cell>
          <cell r="I491" t="str">
            <v>จ.ศรีสะเกษ</v>
          </cell>
          <cell r="J491" t="str">
            <v>16</v>
          </cell>
          <cell r="K491" t="str">
            <v xml:space="preserve"> อ.วังหิน</v>
          </cell>
          <cell r="L491" t="str">
            <v>01</v>
          </cell>
          <cell r="M491" t="str">
            <v xml:space="preserve"> 'ต.บุสูง'</v>
          </cell>
          <cell r="N491" t="str">
            <v>04</v>
          </cell>
          <cell r="O491" t="str">
            <v xml:space="preserve"> หมู่ 4</v>
          </cell>
          <cell r="P491" t="str">
            <v>01</v>
          </cell>
          <cell r="Q491" t="str">
            <v>เปิดดำเนินการ</v>
          </cell>
          <cell r="S491" t="str">
            <v>33270</v>
          </cell>
          <cell r="T491" t="str">
            <v>045606088-9</v>
          </cell>
          <cell r="U491" t="str">
            <v>045606170</v>
          </cell>
          <cell r="V491" t="str">
            <v>21</v>
          </cell>
          <cell r="W491" t="str">
            <v>2.1 ทุติยภูมิระดับต้น</v>
          </cell>
          <cell r="X491" t="str">
            <v>S</v>
          </cell>
          <cell r="Y491" t="str">
            <v xml:space="preserve">บริการ  </v>
          </cell>
          <cell r="AH491" t="str">
            <v>10940</v>
          </cell>
        </row>
        <row r="492">
          <cell r="A492" t="str">
            <v>001094100</v>
          </cell>
          <cell r="B492" t="str">
            <v>โรงพยาบาลน้ำเกลี้ยง</v>
          </cell>
          <cell r="C492" t="str">
            <v>21002</v>
          </cell>
          <cell r="D492" t="str">
            <v>กระทรวงสาธารณสุข สำนักงานปลัดกระทรวงสาธารณสุข</v>
          </cell>
          <cell r="E492" t="str">
            <v>07</v>
          </cell>
          <cell r="F492" t="str">
            <v>โรงพยาบาลชุมชน</v>
          </cell>
          <cell r="G492" t="str">
            <v>30</v>
          </cell>
          <cell r="H492" t="str">
            <v>33</v>
          </cell>
          <cell r="I492" t="str">
            <v>จ.ศรีสะเกษ</v>
          </cell>
          <cell r="J492" t="str">
            <v>15</v>
          </cell>
          <cell r="K492" t="str">
            <v xml:space="preserve"> อ.น้ำเกลี้ยง</v>
          </cell>
          <cell r="L492" t="str">
            <v>01</v>
          </cell>
          <cell r="M492" t="str">
            <v xml:space="preserve"> 'ต.น้ำเกลี้ยง'</v>
          </cell>
          <cell r="N492" t="str">
            <v>05</v>
          </cell>
          <cell r="O492" t="str">
            <v xml:space="preserve"> หมู่ 5</v>
          </cell>
          <cell r="P492" t="str">
            <v>01</v>
          </cell>
          <cell r="Q492" t="str">
            <v>เปิดดำเนินการ</v>
          </cell>
          <cell r="S492" t="str">
            <v>33130</v>
          </cell>
          <cell r="T492" t="str">
            <v>045609055-6</v>
          </cell>
          <cell r="U492" t="str">
            <v>045609057</v>
          </cell>
          <cell r="V492" t="str">
            <v>21</v>
          </cell>
          <cell r="W492" t="str">
            <v>2.1 ทุติยภูมิระดับต้น</v>
          </cell>
          <cell r="X492" t="str">
            <v>S</v>
          </cell>
          <cell r="Y492" t="str">
            <v xml:space="preserve">บริการ  </v>
          </cell>
          <cell r="AH492" t="str">
            <v>10941</v>
          </cell>
        </row>
        <row r="493">
          <cell r="A493" t="str">
            <v>001094300</v>
          </cell>
          <cell r="B493" t="str">
            <v>โรงพยาบาลเมืองจันทร์</v>
          </cell>
          <cell r="C493" t="str">
            <v>21002</v>
          </cell>
          <cell r="D493" t="str">
            <v>กระทรวงสาธารณสุข สำนักงานปลัดกระทรวงสาธารณสุข</v>
          </cell>
          <cell r="E493" t="str">
            <v>07</v>
          </cell>
          <cell r="F493" t="str">
            <v>โรงพยาบาลชุมชน</v>
          </cell>
          <cell r="G493" t="str">
            <v>10</v>
          </cell>
          <cell r="H493" t="str">
            <v>33</v>
          </cell>
          <cell r="I493" t="str">
            <v>จ.ศรีสะเกษ</v>
          </cell>
          <cell r="J493" t="str">
            <v>18</v>
          </cell>
          <cell r="K493" t="str">
            <v xml:space="preserve"> อ.เมืองจันทร์</v>
          </cell>
          <cell r="L493" t="str">
            <v>03</v>
          </cell>
          <cell r="M493" t="str">
            <v xml:space="preserve"> 'ต.หนองใหญ่'</v>
          </cell>
          <cell r="N493" t="str">
            <v>04</v>
          </cell>
          <cell r="O493" t="str">
            <v xml:space="preserve"> หมู่ 4</v>
          </cell>
          <cell r="P493" t="str">
            <v>01</v>
          </cell>
          <cell r="Q493" t="str">
            <v>เปิดดำเนินการ</v>
          </cell>
          <cell r="S493" t="str">
            <v>33120</v>
          </cell>
          <cell r="T493" t="str">
            <v>045603053</v>
          </cell>
          <cell r="V493" t="str">
            <v>21</v>
          </cell>
          <cell r="W493" t="str">
            <v>2.1 ทุติยภูมิระดับต้น</v>
          </cell>
          <cell r="X493" t="str">
            <v>S</v>
          </cell>
          <cell r="Y493" t="str">
            <v xml:space="preserve">บริการ  </v>
          </cell>
          <cell r="AH493" t="str">
            <v>10943</v>
          </cell>
        </row>
        <row r="494">
          <cell r="A494" t="str">
            <v>001093300</v>
          </cell>
          <cell r="B494" t="str">
            <v>โรงพยาบาลขุนหาญ</v>
          </cell>
          <cell r="C494" t="str">
            <v>21002</v>
          </cell>
          <cell r="D494" t="str">
            <v>กระทรวงสาธารณสุข สำนักงานปลัดกระทรวงสาธารณสุข</v>
          </cell>
          <cell r="E494" t="str">
            <v>07</v>
          </cell>
          <cell r="F494" t="str">
            <v>โรงพยาบาลชุมชน</v>
          </cell>
          <cell r="G494" t="str">
            <v>93</v>
          </cell>
          <cell r="H494" t="str">
            <v>33</v>
          </cell>
          <cell r="I494" t="str">
            <v>จ.ศรีสะเกษ</v>
          </cell>
          <cell r="J494" t="str">
            <v>08</v>
          </cell>
          <cell r="K494" t="str">
            <v xml:space="preserve"> อ.ขุนหาญ</v>
          </cell>
          <cell r="L494" t="str">
            <v>01</v>
          </cell>
          <cell r="M494" t="str">
            <v xml:space="preserve"> 'ต.สิ'</v>
          </cell>
          <cell r="N494" t="str">
            <v>06</v>
          </cell>
          <cell r="O494" t="str">
            <v xml:space="preserve"> หมู่ 6</v>
          </cell>
          <cell r="P494" t="str">
            <v>01</v>
          </cell>
          <cell r="Q494" t="str">
            <v>เปิดดำเนินการ</v>
          </cell>
          <cell r="R494" t="str">
            <v xml:space="preserve">6 </v>
          </cell>
          <cell r="S494" t="str">
            <v>33150</v>
          </cell>
          <cell r="T494" t="str">
            <v>045637468</v>
          </cell>
          <cell r="U494" t="str">
            <v>045679016</v>
          </cell>
          <cell r="V494" t="str">
            <v>22</v>
          </cell>
          <cell r="W494" t="str">
            <v>2.2 ทุติยภูมิระดับกลาง</v>
          </cell>
          <cell r="X494" t="str">
            <v>S</v>
          </cell>
          <cell r="Y494" t="str">
            <v xml:space="preserve">บริการ  </v>
          </cell>
          <cell r="AH494" t="str">
            <v>10933</v>
          </cell>
        </row>
        <row r="495">
          <cell r="A495" t="str">
            <v>001094600</v>
          </cell>
          <cell r="B495" t="str">
            <v>โรงพยาบาลเขื่องใน</v>
          </cell>
          <cell r="C495" t="str">
            <v>21002</v>
          </cell>
          <cell r="D495" t="str">
            <v>กระทรวงสาธารณสุข สำนักงานปลัดกระทรวงสาธารณสุข</v>
          </cell>
          <cell r="E495" t="str">
            <v>07</v>
          </cell>
          <cell r="F495" t="str">
            <v>โรงพยาบาลชุมชน</v>
          </cell>
          <cell r="G495" t="str">
            <v>60</v>
          </cell>
          <cell r="H495" t="str">
            <v>34</v>
          </cell>
          <cell r="I495" t="str">
            <v>จ.อุบลราชธานี</v>
          </cell>
          <cell r="J495" t="str">
            <v>04</v>
          </cell>
          <cell r="K495" t="str">
            <v xml:space="preserve"> อ.เขื่องใน</v>
          </cell>
          <cell r="L495" t="str">
            <v>01</v>
          </cell>
          <cell r="M495" t="str">
            <v xml:space="preserve"> 'ต.เขื่องใน'</v>
          </cell>
          <cell r="N495" t="str">
            <v>06</v>
          </cell>
          <cell r="O495" t="str">
            <v xml:space="preserve"> หมู่ 6</v>
          </cell>
          <cell r="P495" t="str">
            <v>01</v>
          </cell>
          <cell r="Q495" t="str">
            <v>เปิดดำเนินการ</v>
          </cell>
          <cell r="R495" t="str">
            <v xml:space="preserve">83 </v>
          </cell>
          <cell r="V495" t="str">
            <v>21</v>
          </cell>
          <cell r="W495" t="str">
            <v>2.1 ทุติยภูมิระดับต้น</v>
          </cell>
          <cell r="AH495" t="str">
            <v>10946</v>
          </cell>
        </row>
        <row r="496">
          <cell r="A496" t="str">
            <v>001094900</v>
          </cell>
          <cell r="B496" t="str">
            <v>โรงพยาบาลน้ำยืน</v>
          </cell>
          <cell r="C496" t="str">
            <v>21002</v>
          </cell>
          <cell r="D496" t="str">
            <v>กระทรวงสาธารณสุข สำนักงานปลัดกระทรวงสาธารณสุข</v>
          </cell>
          <cell r="E496" t="str">
            <v>07</v>
          </cell>
          <cell r="F496" t="str">
            <v>โรงพยาบาลชุมชน</v>
          </cell>
          <cell r="G496" t="str">
            <v>30</v>
          </cell>
          <cell r="H496" t="str">
            <v>34</v>
          </cell>
          <cell r="I496" t="str">
            <v>จ.อุบลราชธานี</v>
          </cell>
          <cell r="J496" t="str">
            <v>09</v>
          </cell>
          <cell r="K496" t="str">
            <v xml:space="preserve"> อ.น้ำยืน</v>
          </cell>
          <cell r="L496" t="str">
            <v>07</v>
          </cell>
          <cell r="M496" t="str">
            <v xml:space="preserve"> 'ต.สีวิเชียร'</v>
          </cell>
          <cell r="N496" t="str">
            <v>12</v>
          </cell>
          <cell r="O496" t="str">
            <v xml:space="preserve"> หมู่ 12</v>
          </cell>
          <cell r="P496" t="str">
            <v>01</v>
          </cell>
          <cell r="Q496" t="str">
            <v>เปิดดำเนินการ</v>
          </cell>
          <cell r="V496" t="str">
            <v>21</v>
          </cell>
          <cell r="W496" t="str">
            <v>2.1 ทุติยภูมิระดับต้น</v>
          </cell>
          <cell r="AH496" t="str">
            <v>10949</v>
          </cell>
        </row>
        <row r="497">
          <cell r="A497" t="str">
            <v>001094500</v>
          </cell>
          <cell r="B497" t="str">
            <v>โรงพยาบาลโขงเจียม</v>
          </cell>
          <cell r="C497" t="str">
            <v>21002</v>
          </cell>
          <cell r="D497" t="str">
            <v>กระทรวงสาธารณสุข สำนักงานปลัดกระทรวงสาธารณสุข</v>
          </cell>
          <cell r="E497" t="str">
            <v>07</v>
          </cell>
          <cell r="F497" t="str">
            <v>โรงพยาบาลชุมชน</v>
          </cell>
          <cell r="G497" t="str">
            <v>30</v>
          </cell>
          <cell r="H497" t="str">
            <v>34</v>
          </cell>
          <cell r="I497" t="str">
            <v>จ.อุบลราชธานี</v>
          </cell>
          <cell r="J497" t="str">
            <v>03</v>
          </cell>
          <cell r="K497" t="str">
            <v xml:space="preserve"> อ.โขงเจียม</v>
          </cell>
          <cell r="L497" t="str">
            <v>01</v>
          </cell>
          <cell r="M497" t="str">
            <v xml:space="preserve"> 'ต.โขงเจียม'</v>
          </cell>
          <cell r="N497" t="str">
            <v>02</v>
          </cell>
          <cell r="O497" t="str">
            <v xml:space="preserve"> หมู่ 2</v>
          </cell>
          <cell r="P497" t="str">
            <v>01</v>
          </cell>
          <cell r="Q497" t="str">
            <v>เปิดดำเนินการ</v>
          </cell>
          <cell r="V497" t="str">
            <v>21</v>
          </cell>
          <cell r="W497" t="str">
            <v>2.1 ทุติยภูมิระดับต้น</v>
          </cell>
          <cell r="AH497" t="str">
            <v>10945</v>
          </cell>
        </row>
        <row r="498">
          <cell r="A498" t="str">
            <v>001095000</v>
          </cell>
          <cell r="B498" t="str">
            <v>โรงพยาบาลบุณฑริก</v>
          </cell>
          <cell r="C498" t="str">
            <v>21002</v>
          </cell>
          <cell r="D498" t="str">
            <v>กระทรวงสาธารณสุข สำนักงานปลัดกระทรวงสาธารณสุข</v>
          </cell>
          <cell r="E498" t="str">
            <v>07</v>
          </cell>
          <cell r="F498" t="str">
            <v>โรงพยาบาลชุมชน</v>
          </cell>
          <cell r="G498" t="str">
            <v>30</v>
          </cell>
          <cell r="H498" t="str">
            <v>34</v>
          </cell>
          <cell r="I498" t="str">
            <v>จ.อุบลราชธานี</v>
          </cell>
          <cell r="J498" t="str">
            <v>10</v>
          </cell>
          <cell r="K498" t="str">
            <v xml:space="preserve"> อ.บุณฑริก</v>
          </cell>
          <cell r="L498" t="str">
            <v>01</v>
          </cell>
          <cell r="M498" t="str">
            <v xml:space="preserve"> 'ต.โพนงาม'</v>
          </cell>
          <cell r="N498" t="str">
            <v>01</v>
          </cell>
          <cell r="O498" t="str">
            <v xml:space="preserve"> หมู่ 1</v>
          </cell>
          <cell r="P498" t="str">
            <v>01</v>
          </cell>
          <cell r="Q498" t="str">
            <v>เปิดดำเนินการ</v>
          </cell>
          <cell r="V498" t="str">
            <v>21</v>
          </cell>
          <cell r="W498" t="str">
            <v>2.1 ทุติยภูมิระดับต้น</v>
          </cell>
          <cell r="AH498" t="str">
            <v>10950</v>
          </cell>
        </row>
        <row r="499">
          <cell r="A499" t="str">
            <v>001095300</v>
          </cell>
          <cell r="B499" t="str">
            <v>โรงพยาบาลม่วงสามสิบ</v>
          </cell>
          <cell r="C499" t="str">
            <v>21002</v>
          </cell>
          <cell r="D499" t="str">
            <v>กระทรวงสาธารณสุข สำนักงานปลัดกระทรวงสาธารณสุข</v>
          </cell>
          <cell r="E499" t="str">
            <v>07</v>
          </cell>
          <cell r="F499" t="str">
            <v>โรงพยาบาลชุมชน</v>
          </cell>
          <cell r="G499" t="str">
            <v>30</v>
          </cell>
          <cell r="H499" t="str">
            <v>34</v>
          </cell>
          <cell r="I499" t="str">
            <v>จ.อุบลราชธานี</v>
          </cell>
          <cell r="J499" t="str">
            <v>14</v>
          </cell>
          <cell r="K499" t="str">
            <v xml:space="preserve"> อ.ม่วงสามสิบ</v>
          </cell>
          <cell r="L499" t="str">
            <v>01</v>
          </cell>
          <cell r="M499" t="str">
            <v xml:space="preserve"> 'ต.ม่วงสามสิบ'</v>
          </cell>
          <cell r="N499" t="str">
            <v>10</v>
          </cell>
          <cell r="O499" t="str">
            <v xml:space="preserve"> หมู่ 10</v>
          </cell>
          <cell r="P499" t="str">
            <v>01</v>
          </cell>
          <cell r="Q499" t="str">
            <v>เปิดดำเนินการ</v>
          </cell>
          <cell r="V499" t="str">
            <v>21</v>
          </cell>
          <cell r="W499" t="str">
            <v>2.1 ทุติยภูมิระดับต้น</v>
          </cell>
          <cell r="AH499" t="str">
            <v>10953</v>
          </cell>
        </row>
        <row r="500">
          <cell r="A500" t="str">
            <v>001090100</v>
          </cell>
          <cell r="B500" t="str">
            <v>โรงพยาบาลบ้านกรวด</v>
          </cell>
          <cell r="C500" t="str">
            <v>21002</v>
          </cell>
          <cell r="D500" t="str">
            <v>กระทรวงสาธารณสุข สำนักงานปลัดกระทรวงสาธารณสุข</v>
          </cell>
          <cell r="E500" t="str">
            <v>07</v>
          </cell>
          <cell r="F500" t="str">
            <v>โรงพยาบาลชุมชน</v>
          </cell>
          <cell r="G500" t="str">
            <v>60</v>
          </cell>
          <cell r="H500" t="str">
            <v>31</v>
          </cell>
          <cell r="I500" t="str">
            <v>จ.บุรีรัมย์</v>
          </cell>
          <cell r="J500" t="str">
            <v>08</v>
          </cell>
          <cell r="K500" t="str">
            <v xml:space="preserve"> อ.บ้านกรวด</v>
          </cell>
          <cell r="L500" t="str">
            <v>01</v>
          </cell>
          <cell r="M500" t="str">
            <v xml:space="preserve"> 'ต.บ้านกรวด'</v>
          </cell>
          <cell r="N500" t="str">
            <v>03</v>
          </cell>
          <cell r="O500" t="str">
            <v xml:space="preserve"> หมู่ 3</v>
          </cell>
          <cell r="P500" t="str">
            <v>01</v>
          </cell>
          <cell r="Q500" t="str">
            <v>เปิดดำเนินการ</v>
          </cell>
          <cell r="R500" t="str">
            <v xml:space="preserve">120  ถ.ไมยรัตน์ </v>
          </cell>
          <cell r="V500" t="str">
            <v>22</v>
          </cell>
          <cell r="W500" t="str">
            <v>2.2 ทุติยภูมิระดับกลาง</v>
          </cell>
          <cell r="AH500" t="str">
            <v>10901</v>
          </cell>
        </row>
        <row r="501">
          <cell r="A501" t="str">
            <v>001092100</v>
          </cell>
          <cell r="B501" t="str">
            <v>โรงพยาบาลสนม</v>
          </cell>
          <cell r="C501" t="str">
            <v>21002</v>
          </cell>
          <cell r="D501" t="str">
            <v>กระทรวงสาธารณสุข สำนักงานปลัดกระทรวงสาธารณสุข</v>
          </cell>
          <cell r="E501" t="str">
            <v>07</v>
          </cell>
          <cell r="F501" t="str">
            <v>โรงพยาบาลชุมชน</v>
          </cell>
          <cell r="G501" t="str">
            <v>30</v>
          </cell>
          <cell r="H501" t="str">
            <v>32</v>
          </cell>
          <cell r="I501" t="str">
            <v>จ.สุรินทร์</v>
          </cell>
          <cell r="J501" t="str">
            <v>08</v>
          </cell>
          <cell r="K501" t="str">
            <v xml:space="preserve"> อ.สนม</v>
          </cell>
          <cell r="L501" t="str">
            <v>01</v>
          </cell>
          <cell r="M501" t="str">
            <v xml:space="preserve"> 'ต.สนม'</v>
          </cell>
          <cell r="N501" t="str">
            <v>03</v>
          </cell>
          <cell r="O501" t="str">
            <v xml:space="preserve"> หมู่ 3</v>
          </cell>
          <cell r="P501" t="str">
            <v>01</v>
          </cell>
          <cell r="Q501" t="str">
            <v>เปิดดำเนินการ</v>
          </cell>
          <cell r="R501" t="str">
            <v xml:space="preserve">110  ถ.ศรีสนม </v>
          </cell>
          <cell r="V501" t="str">
            <v>21</v>
          </cell>
          <cell r="W501" t="str">
            <v>2.1 ทุติยภูมิระดับต้น</v>
          </cell>
          <cell r="AH501" t="str">
            <v>10921</v>
          </cell>
        </row>
        <row r="502">
          <cell r="A502" t="str">
            <v>001091600</v>
          </cell>
          <cell r="B502" t="str">
            <v>โรงพยาบาลท่าตูม</v>
          </cell>
          <cell r="C502" t="str">
            <v>21002</v>
          </cell>
          <cell r="D502" t="str">
            <v>กระทรวงสาธารณสุข สำนักงานปลัดกระทรวงสาธารณสุข</v>
          </cell>
          <cell r="E502" t="str">
            <v>07</v>
          </cell>
          <cell r="F502" t="str">
            <v>โรงพยาบาลชุมชน</v>
          </cell>
          <cell r="G502" t="str">
            <v>30</v>
          </cell>
          <cell r="H502" t="str">
            <v>32</v>
          </cell>
          <cell r="I502" t="str">
            <v>จ.สุรินทร์</v>
          </cell>
          <cell r="J502" t="str">
            <v>03</v>
          </cell>
          <cell r="K502" t="str">
            <v xml:space="preserve"> อ.ท่าตูม</v>
          </cell>
          <cell r="L502" t="str">
            <v>01</v>
          </cell>
          <cell r="M502" t="str">
            <v xml:space="preserve"> 'ต.ท่าตูม'</v>
          </cell>
          <cell r="N502" t="str">
            <v>07</v>
          </cell>
          <cell r="O502" t="str">
            <v xml:space="preserve"> หมู่ 7</v>
          </cell>
          <cell r="P502" t="str">
            <v>01</v>
          </cell>
          <cell r="Q502" t="str">
            <v>เปิดดำเนินการ</v>
          </cell>
          <cell r="R502" t="str">
            <v xml:space="preserve">406 </v>
          </cell>
          <cell r="S502" t="str">
            <v>32120</v>
          </cell>
          <cell r="T502" t="str">
            <v>044-591126</v>
          </cell>
          <cell r="U502" t="str">
            <v>044-591126</v>
          </cell>
          <cell r="V502" t="str">
            <v>22</v>
          </cell>
          <cell r="W502" t="str">
            <v>2.2 ทุติยภูมิระดับกลาง</v>
          </cell>
          <cell r="X502" t="str">
            <v>S</v>
          </cell>
          <cell r="Y502" t="str">
            <v xml:space="preserve">บริการ  </v>
          </cell>
          <cell r="AH502" t="str">
            <v>10916</v>
          </cell>
        </row>
        <row r="503">
          <cell r="A503" t="str">
            <v>001097800</v>
          </cell>
          <cell r="B503" t="str">
            <v>โรงพยาบาลภูเขียว</v>
          </cell>
          <cell r="C503" t="str">
            <v>21002</v>
          </cell>
          <cell r="D503" t="str">
            <v>กระทรวงสาธารณสุข สำนักงานปลัดกระทรวงสาธารณสุข</v>
          </cell>
          <cell r="E503" t="str">
            <v>07</v>
          </cell>
          <cell r="F503" t="str">
            <v>โรงพยาบาลชุมชน</v>
          </cell>
          <cell r="G503" t="str">
            <v>90</v>
          </cell>
          <cell r="H503" t="str">
            <v>36</v>
          </cell>
          <cell r="I503" t="str">
            <v>จ.ชัยภูมิ</v>
          </cell>
          <cell r="J503" t="str">
            <v>10</v>
          </cell>
          <cell r="K503" t="str">
            <v xml:space="preserve"> อ.ภูเขียว</v>
          </cell>
          <cell r="L503" t="str">
            <v>01</v>
          </cell>
          <cell r="M503" t="str">
            <v xml:space="preserve"> 'ต.ผักปัง'</v>
          </cell>
          <cell r="N503" t="str">
            <v>04</v>
          </cell>
          <cell r="O503" t="str">
            <v xml:space="preserve"> หมู่ 4</v>
          </cell>
          <cell r="P503" t="str">
            <v>01</v>
          </cell>
          <cell r="Q503" t="str">
            <v>เปิดดำเนินการ</v>
          </cell>
          <cell r="R503" t="str">
            <v xml:space="preserve">149 </v>
          </cell>
          <cell r="V503" t="str">
            <v>22</v>
          </cell>
          <cell r="W503" t="str">
            <v>2.2 ทุติยภูมิระดับกลาง</v>
          </cell>
          <cell r="AH503" t="str">
            <v>10978</v>
          </cell>
        </row>
        <row r="504">
          <cell r="A504" t="str">
            <v>001098000</v>
          </cell>
          <cell r="B504" t="str">
            <v>โรงพยาบาลแก้งคร้อ</v>
          </cell>
          <cell r="C504" t="str">
            <v>21002</v>
          </cell>
          <cell r="D504" t="str">
            <v>กระทรวงสาธารณสุข สำนักงานปลัดกระทรวงสาธารณสุข</v>
          </cell>
          <cell r="E504" t="str">
            <v>07</v>
          </cell>
          <cell r="F504" t="str">
            <v>โรงพยาบาลชุมชน</v>
          </cell>
          <cell r="G504" t="str">
            <v>60</v>
          </cell>
          <cell r="H504" t="str">
            <v>36</v>
          </cell>
          <cell r="I504" t="str">
            <v>จ.ชัยภูมิ</v>
          </cell>
          <cell r="J504" t="str">
            <v>12</v>
          </cell>
          <cell r="K504" t="str">
            <v xml:space="preserve"> อ.แก้งคร้อ</v>
          </cell>
          <cell r="L504" t="str">
            <v>01</v>
          </cell>
          <cell r="M504" t="str">
            <v xml:space="preserve"> 'ต.ช่องสามหมอ'</v>
          </cell>
          <cell r="N504" t="str">
            <v>01</v>
          </cell>
          <cell r="O504" t="str">
            <v xml:space="preserve"> หมู่ 1</v>
          </cell>
          <cell r="P504" t="str">
            <v>01</v>
          </cell>
          <cell r="Q504" t="str">
            <v>เปิดดำเนินการ</v>
          </cell>
          <cell r="R504" t="str">
            <v xml:space="preserve">1057 </v>
          </cell>
          <cell r="V504" t="str">
            <v>21</v>
          </cell>
          <cell r="W504" t="str">
            <v>2.1 ทุติยภูมิระดับต้น</v>
          </cell>
          <cell r="AH504" t="str">
            <v>10980</v>
          </cell>
        </row>
        <row r="505">
          <cell r="A505" t="str">
            <v>001098100</v>
          </cell>
          <cell r="B505" t="str">
            <v>โรงพยาบาลคอนสาร</v>
          </cell>
          <cell r="C505" t="str">
            <v>21002</v>
          </cell>
          <cell r="D505" t="str">
            <v>กระทรวงสาธารณสุข สำนักงานปลัดกระทรวงสาธารณสุข</v>
          </cell>
          <cell r="E505" t="str">
            <v>07</v>
          </cell>
          <cell r="F505" t="str">
            <v>โรงพยาบาลชุมชน</v>
          </cell>
          <cell r="G505" t="str">
            <v>30</v>
          </cell>
          <cell r="H505" t="str">
            <v>36</v>
          </cell>
          <cell r="I505" t="str">
            <v>จ.ชัยภูมิ</v>
          </cell>
          <cell r="J505" t="str">
            <v>13</v>
          </cell>
          <cell r="K505" t="str">
            <v xml:space="preserve"> อ.คอนสาร</v>
          </cell>
          <cell r="L505" t="str">
            <v>07</v>
          </cell>
          <cell r="M505" t="str">
            <v xml:space="preserve"> 'ต.ทุ่งนาเลา'</v>
          </cell>
          <cell r="N505" t="str">
            <v>05</v>
          </cell>
          <cell r="O505" t="str">
            <v xml:space="preserve"> หมู่ 5</v>
          </cell>
          <cell r="P505" t="str">
            <v>01</v>
          </cell>
          <cell r="Q505" t="str">
            <v>เปิดดำเนินการ</v>
          </cell>
          <cell r="R505" t="str">
            <v>137</v>
          </cell>
          <cell r="V505" t="str">
            <v>21</v>
          </cell>
          <cell r="W505" t="str">
            <v>2.1 ทุติยภูมิระดับต้น</v>
          </cell>
          <cell r="AH505" t="str">
            <v>10981</v>
          </cell>
        </row>
        <row r="506">
          <cell r="A506" t="str">
            <v>001099100</v>
          </cell>
          <cell r="B506" t="str">
            <v>โรงพยาบาลนากลาง</v>
          </cell>
          <cell r="C506" t="str">
            <v>21002</v>
          </cell>
          <cell r="D506" t="str">
            <v>กระทรวงสาธารณสุข สำนักงานปลัดกระทรวงสาธารณสุข</v>
          </cell>
          <cell r="E506" t="str">
            <v>07</v>
          </cell>
          <cell r="F506" t="str">
            <v>โรงพยาบาลชุมชน</v>
          </cell>
          <cell r="G506" t="str">
            <v>60</v>
          </cell>
          <cell r="H506" t="str">
            <v>39</v>
          </cell>
          <cell r="I506" t="str">
            <v>จ.หนองบัวลำภู</v>
          </cell>
          <cell r="J506" t="str">
            <v>02</v>
          </cell>
          <cell r="K506" t="str">
            <v xml:space="preserve"> อ.นากลาง</v>
          </cell>
          <cell r="L506" t="str">
            <v>01</v>
          </cell>
          <cell r="M506" t="str">
            <v xml:space="preserve"> 'ต.นากลาง'</v>
          </cell>
          <cell r="N506" t="str">
            <v>06</v>
          </cell>
          <cell r="O506" t="str">
            <v xml:space="preserve"> หมู่ 6</v>
          </cell>
          <cell r="P506" t="str">
            <v>01</v>
          </cell>
          <cell r="Q506" t="str">
            <v>เปิดดำเนินการ</v>
          </cell>
          <cell r="R506" t="str">
            <v xml:space="preserve">84  ถ.อุดร-เลย </v>
          </cell>
          <cell r="V506" t="str">
            <v>21</v>
          </cell>
          <cell r="W506" t="str">
            <v>2.1 ทุติยภูมิระดับต้น</v>
          </cell>
          <cell r="AH506" t="str">
            <v>10991</v>
          </cell>
        </row>
        <row r="507">
          <cell r="A507" t="str">
            <v>001100200</v>
          </cell>
          <cell r="B507" t="str">
            <v>โรงพยาบาลบ้านไผ่</v>
          </cell>
          <cell r="C507" t="str">
            <v>21002</v>
          </cell>
          <cell r="D507" t="str">
            <v>กระทรวงสาธารณสุข สำนักงานปลัดกระทรวงสาธารณสุข</v>
          </cell>
          <cell r="E507" t="str">
            <v>07</v>
          </cell>
          <cell r="F507" t="str">
            <v>โรงพยาบาลชุมชน</v>
          </cell>
          <cell r="G507" t="str">
            <v>90</v>
          </cell>
          <cell r="H507" t="str">
            <v>40</v>
          </cell>
          <cell r="I507" t="str">
            <v>จ.ขอนแก่น</v>
          </cell>
          <cell r="J507" t="str">
            <v>10</v>
          </cell>
          <cell r="K507" t="str">
            <v xml:space="preserve"> อ.บ้านไผ่</v>
          </cell>
          <cell r="L507" t="str">
            <v>02</v>
          </cell>
          <cell r="M507" t="str">
            <v xml:space="preserve"> 'ต.ในเมือง'</v>
          </cell>
          <cell r="N507" t="str">
            <v>03</v>
          </cell>
          <cell r="O507" t="str">
            <v xml:space="preserve"> หมู่ 3</v>
          </cell>
          <cell r="P507" t="str">
            <v>01</v>
          </cell>
          <cell r="Q507" t="str">
            <v>เปิดดำเนินการ</v>
          </cell>
          <cell r="R507" t="str">
            <v xml:space="preserve">718 ถ.แจ้งสนิท </v>
          </cell>
          <cell r="S507" t="str">
            <v>40110</v>
          </cell>
          <cell r="T507" t="str">
            <v>043272357</v>
          </cell>
          <cell r="V507" t="str">
            <v>22</v>
          </cell>
          <cell r="W507" t="str">
            <v>2.2 ทุติยภูมิระดับกลาง</v>
          </cell>
          <cell r="X507" t="str">
            <v>S</v>
          </cell>
          <cell r="Y507" t="str">
            <v xml:space="preserve">บริการ  </v>
          </cell>
          <cell r="AH507" t="str">
            <v>11002</v>
          </cell>
        </row>
        <row r="508">
          <cell r="A508" t="str">
            <v>001101800</v>
          </cell>
          <cell r="B508" t="str">
            <v>โรงพยาบาลหนองหาน</v>
          </cell>
          <cell r="C508" t="str">
            <v>21002</v>
          </cell>
          <cell r="D508" t="str">
            <v>กระทรวงสาธารณสุข สำนักงานปลัดกระทรวงสาธารณสุข</v>
          </cell>
          <cell r="E508" t="str">
            <v>07</v>
          </cell>
          <cell r="F508" t="str">
            <v>โรงพยาบาลชุมชน</v>
          </cell>
          <cell r="G508" t="str">
            <v>90</v>
          </cell>
          <cell r="H508" t="str">
            <v>41</v>
          </cell>
          <cell r="I508" t="str">
            <v>จ.อุดรธานี</v>
          </cell>
          <cell r="J508" t="str">
            <v>06</v>
          </cell>
          <cell r="K508" t="str">
            <v xml:space="preserve"> อ.หนองหาน</v>
          </cell>
          <cell r="L508" t="str">
            <v>01</v>
          </cell>
          <cell r="M508" t="str">
            <v xml:space="preserve"> 'ต.หนองหาน'</v>
          </cell>
          <cell r="N508" t="str">
            <v>06</v>
          </cell>
          <cell r="O508" t="str">
            <v xml:space="preserve"> หมู่ 6</v>
          </cell>
          <cell r="P508" t="str">
            <v>01</v>
          </cell>
          <cell r="Q508" t="str">
            <v>เปิดดำเนินการ</v>
          </cell>
          <cell r="S508" t="str">
            <v>41130</v>
          </cell>
          <cell r="V508" t="str">
            <v>22</v>
          </cell>
          <cell r="W508" t="str">
            <v>2.2 ทุติยภูมิระดับกลาง</v>
          </cell>
          <cell r="AH508" t="str">
            <v>11018</v>
          </cell>
        </row>
        <row r="509">
          <cell r="A509" t="str">
            <v>001100000</v>
          </cell>
          <cell r="B509" t="str">
            <v>โรงพยาบาลน้ำพอง</v>
          </cell>
          <cell r="C509" t="str">
            <v>21002</v>
          </cell>
          <cell r="D509" t="str">
            <v>กระทรวงสาธารณสุข สำนักงานปลัดกระทรวงสาธารณสุข</v>
          </cell>
          <cell r="E509" t="str">
            <v>07</v>
          </cell>
          <cell r="F509" t="str">
            <v>โรงพยาบาลชุมชน</v>
          </cell>
          <cell r="G509" t="str">
            <v>60</v>
          </cell>
          <cell r="H509" t="str">
            <v>40</v>
          </cell>
          <cell r="I509" t="str">
            <v>จ.ขอนแก่น</v>
          </cell>
          <cell r="J509" t="str">
            <v>07</v>
          </cell>
          <cell r="K509" t="str">
            <v xml:space="preserve"> อ.น้ำพอง</v>
          </cell>
          <cell r="L509" t="str">
            <v>01</v>
          </cell>
          <cell r="M509" t="str">
            <v xml:space="preserve"> 'ต.น้ำพอง'</v>
          </cell>
          <cell r="N509" t="str">
            <v>02</v>
          </cell>
          <cell r="O509" t="str">
            <v xml:space="preserve"> หมู่ 2</v>
          </cell>
          <cell r="P509" t="str">
            <v>01</v>
          </cell>
          <cell r="Q509" t="str">
            <v>เปิดดำเนินการ</v>
          </cell>
          <cell r="R509" t="str">
            <v xml:space="preserve">122/2 ถ.มิตรภาพ </v>
          </cell>
          <cell r="S509" t="str">
            <v>40140</v>
          </cell>
          <cell r="T509" t="str">
            <v>043441112</v>
          </cell>
          <cell r="V509" t="str">
            <v>21</v>
          </cell>
          <cell r="W509" t="str">
            <v>2.1 ทุติยภูมิระดับต้น</v>
          </cell>
          <cell r="X509" t="str">
            <v>S</v>
          </cell>
          <cell r="Y509" t="str">
            <v xml:space="preserve">บริการ  </v>
          </cell>
          <cell r="AH509" t="str">
            <v>11000</v>
          </cell>
        </row>
        <row r="510">
          <cell r="A510" t="str">
            <v>001101100</v>
          </cell>
          <cell r="B510" t="str">
            <v>โรงพยาบาลเขาสวนกวาง</v>
          </cell>
          <cell r="C510" t="str">
            <v>21002</v>
          </cell>
          <cell r="D510" t="str">
            <v>กระทรวงสาธารณสุข สำนักงานปลัดกระทรวงสาธารณสุข</v>
          </cell>
          <cell r="E510" t="str">
            <v>07</v>
          </cell>
          <cell r="F510" t="str">
            <v>โรงพยาบาลชุมชน</v>
          </cell>
          <cell r="G510" t="str">
            <v>30</v>
          </cell>
          <cell r="H510" t="str">
            <v>40</v>
          </cell>
          <cell r="I510" t="str">
            <v>จ.ขอนแก่น</v>
          </cell>
          <cell r="J510" t="str">
            <v>19</v>
          </cell>
          <cell r="K510" t="str">
            <v xml:space="preserve"> อ.เขาสวนกวาง</v>
          </cell>
          <cell r="L510" t="str">
            <v>05</v>
          </cell>
          <cell r="M510" t="str">
            <v xml:space="preserve"> 'ต.คำม่วง'</v>
          </cell>
          <cell r="N510" t="str">
            <v>10</v>
          </cell>
          <cell r="O510" t="str">
            <v xml:space="preserve"> หมู่ 10</v>
          </cell>
          <cell r="P510" t="str">
            <v>01</v>
          </cell>
          <cell r="Q510" t="str">
            <v>เปิดดำเนินการ</v>
          </cell>
          <cell r="R510" t="str">
            <v>198 ถ.มิตรภาพ</v>
          </cell>
          <cell r="S510" t="str">
            <v>40280</v>
          </cell>
          <cell r="T510" t="str">
            <v>043449095</v>
          </cell>
          <cell r="V510" t="str">
            <v>21</v>
          </cell>
          <cell r="W510" t="str">
            <v>2.1 ทุติยภูมิระดับต้น</v>
          </cell>
          <cell r="X510" t="str">
            <v>S</v>
          </cell>
          <cell r="Y510" t="str">
            <v xml:space="preserve">บริการ  </v>
          </cell>
          <cell r="AH510" t="str">
            <v>11011</v>
          </cell>
        </row>
        <row r="511">
          <cell r="A511" t="str">
            <v>001092900</v>
          </cell>
          <cell r="B511" t="str">
            <v>โรงพยาบาลกันทรลักษ์</v>
          </cell>
          <cell r="C511" t="str">
            <v>21002</v>
          </cell>
          <cell r="D511" t="str">
            <v>กระทรวงสาธารณสุข สำนักงานปลัดกระทรวงสาธารณสุข</v>
          </cell>
          <cell r="E511" t="str">
            <v>07</v>
          </cell>
          <cell r="F511" t="str">
            <v>โรงพยาบาลชุมชน</v>
          </cell>
          <cell r="G511" t="str">
            <v>120</v>
          </cell>
          <cell r="H511" t="str">
            <v>33</v>
          </cell>
          <cell r="I511" t="str">
            <v>จ.ศรีสะเกษ</v>
          </cell>
          <cell r="J511" t="str">
            <v>04</v>
          </cell>
          <cell r="K511" t="str">
            <v xml:space="preserve"> อ.กันทรลักษ์</v>
          </cell>
          <cell r="L511" t="str">
            <v>06</v>
          </cell>
          <cell r="M511" t="str">
            <v xml:space="preserve"> 'ต.น้ำอ้อม'</v>
          </cell>
          <cell r="N511" t="str">
            <v>05</v>
          </cell>
          <cell r="O511" t="str">
            <v xml:space="preserve"> หมู่ 5</v>
          </cell>
          <cell r="P511" t="str">
            <v>01</v>
          </cell>
          <cell r="Q511" t="str">
            <v>เปิดดำเนินการ</v>
          </cell>
          <cell r="S511" t="str">
            <v>33110</v>
          </cell>
          <cell r="T511" t="str">
            <v>045635758-61</v>
          </cell>
          <cell r="U511" t="str">
            <v>045661164</v>
          </cell>
          <cell r="V511" t="str">
            <v>23</v>
          </cell>
          <cell r="W511" t="str">
            <v>2.3 ทุติยภูมิระดับสูง</v>
          </cell>
          <cell r="X511" t="str">
            <v>S</v>
          </cell>
          <cell r="Y511" t="str">
            <v xml:space="preserve">บริการ  </v>
          </cell>
          <cell r="Z511" t="str">
            <v>04</v>
          </cell>
          <cell r="AA511" t="str">
            <v>แก้ไข/เปลี่ยนแปลงที่ตั้ง</v>
          </cell>
          <cell r="AB511" t="str">
            <v>แก้ไขจำนวนเตียง 142 เป็น 120</v>
          </cell>
          <cell r="AH511" t="str">
            <v>10929</v>
          </cell>
        </row>
        <row r="512">
          <cell r="A512" t="str">
            <v>001100900</v>
          </cell>
          <cell r="B512" t="str">
            <v>โรงพยาบาลมัญจาคีรี</v>
          </cell>
          <cell r="C512" t="str">
            <v>21002</v>
          </cell>
          <cell r="D512" t="str">
            <v>กระทรวงสาธารณสุข สำนักงานปลัดกระทรวงสาธารณสุข</v>
          </cell>
          <cell r="E512" t="str">
            <v>07</v>
          </cell>
          <cell r="F512" t="str">
            <v>โรงพยาบาลชุมชน</v>
          </cell>
          <cell r="G512" t="str">
            <v>60</v>
          </cell>
          <cell r="H512" t="str">
            <v>40</v>
          </cell>
          <cell r="I512" t="str">
            <v>จ.ขอนแก่น</v>
          </cell>
          <cell r="J512" t="str">
            <v>17</v>
          </cell>
          <cell r="K512" t="str">
            <v xml:space="preserve"> อ.มัญจาคีรี</v>
          </cell>
          <cell r="L512" t="str">
            <v>01</v>
          </cell>
          <cell r="M512" t="str">
            <v xml:space="preserve"> 'ต.กุดเค้า'</v>
          </cell>
          <cell r="N512" t="str">
            <v>14</v>
          </cell>
          <cell r="O512" t="str">
            <v xml:space="preserve"> หมู่ 14</v>
          </cell>
          <cell r="P512" t="str">
            <v>01</v>
          </cell>
          <cell r="Q512" t="str">
            <v>เปิดดำเนินการ</v>
          </cell>
          <cell r="R512" t="str">
            <v xml:space="preserve">316 </v>
          </cell>
          <cell r="S512" t="str">
            <v>40160</v>
          </cell>
          <cell r="T512" t="str">
            <v>043289100</v>
          </cell>
          <cell r="V512" t="str">
            <v>21</v>
          </cell>
          <cell r="W512" t="str">
            <v>2.1 ทุติยภูมิระดับต้น</v>
          </cell>
          <cell r="X512" t="str">
            <v>S</v>
          </cell>
          <cell r="Y512" t="str">
            <v xml:space="preserve">บริการ  </v>
          </cell>
          <cell r="AH512" t="str">
            <v>11009</v>
          </cell>
        </row>
        <row r="513">
          <cell r="A513" t="str">
            <v>001096300</v>
          </cell>
          <cell r="B513" t="str">
            <v>โรงพยาบาลทรายมูล</v>
          </cell>
          <cell r="C513" t="str">
            <v>21002</v>
          </cell>
          <cell r="D513" t="str">
            <v>กระทรวงสาธารณสุข สำนักงานปลัดกระทรวงสาธารณสุข</v>
          </cell>
          <cell r="E513" t="str">
            <v>07</v>
          </cell>
          <cell r="F513" t="str">
            <v>โรงพยาบาลชุมชน</v>
          </cell>
          <cell r="G513" t="str">
            <v>30</v>
          </cell>
          <cell r="H513" t="str">
            <v>35</v>
          </cell>
          <cell r="I513" t="str">
            <v>จ.ยโสธร</v>
          </cell>
          <cell r="J513" t="str">
            <v>02</v>
          </cell>
          <cell r="K513" t="str">
            <v xml:space="preserve"> อ.ทรายมูล</v>
          </cell>
          <cell r="L513" t="str">
            <v>01</v>
          </cell>
          <cell r="M513" t="str">
            <v xml:space="preserve"> 'ต.ทรายมูล'</v>
          </cell>
          <cell r="N513" t="str">
            <v>00</v>
          </cell>
          <cell r="O513" t="str">
            <v xml:space="preserve"> หมู่ 0</v>
          </cell>
          <cell r="P513" t="str">
            <v>01</v>
          </cell>
          <cell r="Q513" t="str">
            <v>เปิดดำเนินการ</v>
          </cell>
          <cell r="R513" t="str">
            <v xml:space="preserve">100 </v>
          </cell>
          <cell r="S513" t="str">
            <v>35170</v>
          </cell>
          <cell r="V513" t="str">
            <v>21</v>
          </cell>
          <cell r="W513" t="str">
            <v>2.1 ทุติยภูมิระดับต้น</v>
          </cell>
          <cell r="AH513" t="str">
            <v>10963</v>
          </cell>
        </row>
        <row r="514">
          <cell r="A514" t="str">
            <v>001095900</v>
          </cell>
          <cell r="B514" t="str">
            <v>โรงพยาบาลสำโรง</v>
          </cell>
          <cell r="C514" t="str">
            <v>21002</v>
          </cell>
          <cell r="D514" t="str">
            <v>กระทรวงสาธารณสุข สำนักงานปลัดกระทรวงสาธารณสุข</v>
          </cell>
          <cell r="E514" t="str">
            <v>07</v>
          </cell>
          <cell r="F514" t="str">
            <v>โรงพยาบาลชุมชน</v>
          </cell>
          <cell r="G514" t="str">
            <v>30</v>
          </cell>
          <cell r="H514" t="str">
            <v>34</v>
          </cell>
          <cell r="I514" t="str">
            <v>จ.อุบลราชธานี</v>
          </cell>
          <cell r="J514" t="str">
            <v>22</v>
          </cell>
          <cell r="K514" t="str">
            <v xml:space="preserve"> อ.สำโรง</v>
          </cell>
          <cell r="L514" t="str">
            <v>01</v>
          </cell>
          <cell r="M514" t="str">
            <v xml:space="preserve"> 'ต.สำโรง'</v>
          </cell>
          <cell r="N514" t="str">
            <v>08</v>
          </cell>
          <cell r="O514" t="str">
            <v xml:space="preserve"> หมู่ 8</v>
          </cell>
          <cell r="P514" t="str">
            <v>01</v>
          </cell>
          <cell r="Q514" t="str">
            <v>เปิดดำเนินการ</v>
          </cell>
          <cell r="V514" t="str">
            <v>21</v>
          </cell>
          <cell r="W514" t="str">
            <v>2.1 ทุติยภูมิระดับต้น</v>
          </cell>
          <cell r="AH514" t="str">
            <v>10959</v>
          </cell>
        </row>
        <row r="515">
          <cell r="A515" t="str">
            <v>001093000</v>
          </cell>
          <cell r="B515" t="str">
            <v>โรงพยาบาลขุขันธ์</v>
          </cell>
          <cell r="C515" t="str">
            <v>21002</v>
          </cell>
          <cell r="D515" t="str">
            <v>กระทรวงสาธารณสุข สำนักงานปลัดกระทรวงสาธารณสุข</v>
          </cell>
          <cell r="E515" t="str">
            <v>07</v>
          </cell>
          <cell r="F515" t="str">
            <v>โรงพยาบาลชุมชน</v>
          </cell>
          <cell r="G515" t="str">
            <v>90</v>
          </cell>
          <cell r="H515" t="str">
            <v>33</v>
          </cell>
          <cell r="I515" t="str">
            <v>จ.ศรีสะเกษ</v>
          </cell>
          <cell r="J515" t="str">
            <v>05</v>
          </cell>
          <cell r="K515" t="str">
            <v xml:space="preserve"> อ.ขุขันธ์</v>
          </cell>
          <cell r="L515" t="str">
            <v>09</v>
          </cell>
          <cell r="M515" t="str">
            <v xml:space="preserve"> 'ต.ห้วยเหนือ'</v>
          </cell>
          <cell r="N515" t="str">
            <v>06</v>
          </cell>
          <cell r="O515" t="str">
            <v xml:space="preserve"> หมู่ 6</v>
          </cell>
          <cell r="P515" t="str">
            <v>01</v>
          </cell>
          <cell r="Q515" t="str">
            <v>เปิดดำเนินการ</v>
          </cell>
          <cell r="S515" t="str">
            <v>33140</v>
          </cell>
          <cell r="T515" t="str">
            <v>04563481-3</v>
          </cell>
          <cell r="U515" t="str">
            <v>045671015'</v>
          </cell>
          <cell r="V515" t="str">
            <v>045630484</v>
          </cell>
          <cell r="W515" t="str">
            <v>045671015'</v>
          </cell>
          <cell r="X515" t="str">
            <v>21</v>
          </cell>
          <cell r="Y515" t="str">
            <v>2.1 ทุติยภูมิระดับต้น</v>
          </cell>
          <cell r="Z515" t="str">
            <v>S</v>
          </cell>
          <cell r="AA515" t="str">
            <v xml:space="preserve">บริการ  </v>
          </cell>
          <cell r="AH515" t="str">
            <v>10930</v>
          </cell>
        </row>
        <row r="516">
          <cell r="A516" t="str">
            <v>001104600</v>
          </cell>
          <cell r="B516" t="str">
            <v>โรงพยาบาลเซกา</v>
          </cell>
          <cell r="C516" t="str">
            <v>21002</v>
          </cell>
          <cell r="D516" t="str">
            <v>กระทรวงสาธารณสุข สำนักงานปลัดกระทรวงสาธารณสุข</v>
          </cell>
          <cell r="E516" t="str">
            <v>07</v>
          </cell>
          <cell r="F516" t="str">
            <v>โรงพยาบาลชุมชน</v>
          </cell>
          <cell r="G516" t="str">
            <v>30</v>
          </cell>
          <cell r="H516" t="str">
            <v>38</v>
          </cell>
          <cell r="I516" t="str">
            <v>จ.บึงกาฬ</v>
          </cell>
          <cell r="J516" t="str">
            <v>04</v>
          </cell>
          <cell r="K516" t="str">
            <v xml:space="preserve"> อ.เซกา</v>
          </cell>
          <cell r="L516" t="str">
            <v>01</v>
          </cell>
          <cell r="M516" t="str">
            <v xml:space="preserve"> 'ต.เซกา'</v>
          </cell>
          <cell r="N516" t="str">
            <v>01</v>
          </cell>
          <cell r="O516" t="str">
            <v xml:space="preserve"> หมู่ 1</v>
          </cell>
          <cell r="P516" t="str">
            <v>01</v>
          </cell>
          <cell r="Q516" t="str">
            <v>เปิดดำเนินการ</v>
          </cell>
          <cell r="R516" t="str">
            <v xml:space="preserve">62  </v>
          </cell>
          <cell r="S516" t="str">
            <v>43150</v>
          </cell>
          <cell r="T516" t="str">
            <v>042489099</v>
          </cell>
          <cell r="U516" t="str">
            <v>042489099</v>
          </cell>
          <cell r="V516" t="str">
            <v>22</v>
          </cell>
          <cell r="W516" t="str">
            <v>2.2 ทุติยภูมิระดับกลาง</v>
          </cell>
          <cell r="X516" t="str">
            <v>S</v>
          </cell>
          <cell r="Y516" t="str">
            <v xml:space="preserve">บริการ  </v>
          </cell>
          <cell r="Z516" t="str">
            <v>01</v>
          </cell>
          <cell r="AA516" t="str">
            <v>ตั้งใหม่</v>
          </cell>
          <cell r="AH516" t="str">
            <v>11046</v>
          </cell>
        </row>
        <row r="517">
          <cell r="A517" t="str">
            <v>001100100</v>
          </cell>
          <cell r="B517" t="str">
            <v>โรงพยาบาลอุบลรัตน์</v>
          </cell>
          <cell r="C517" t="str">
            <v>21002</v>
          </cell>
          <cell r="D517" t="str">
            <v>กระทรวงสาธารณสุข สำนักงานปลัดกระทรวงสาธารณสุข</v>
          </cell>
          <cell r="E517" t="str">
            <v>07</v>
          </cell>
          <cell r="F517" t="str">
            <v>โรงพยาบาลชุมชน</v>
          </cell>
          <cell r="G517" t="str">
            <v>30</v>
          </cell>
          <cell r="H517" t="str">
            <v>40</v>
          </cell>
          <cell r="I517" t="str">
            <v>จ.ขอนแก่น</v>
          </cell>
          <cell r="J517" t="str">
            <v>08</v>
          </cell>
          <cell r="K517" t="str">
            <v xml:space="preserve"> อ.อุบลรัตน์</v>
          </cell>
          <cell r="L517" t="str">
            <v>03</v>
          </cell>
          <cell r="M517" t="str">
            <v xml:space="preserve"> 'ต.เขื่อนอุบลรัตน์'</v>
          </cell>
          <cell r="N517" t="str">
            <v>02</v>
          </cell>
          <cell r="O517" t="str">
            <v xml:space="preserve"> หมู่ 2</v>
          </cell>
          <cell r="P517" t="str">
            <v>01</v>
          </cell>
          <cell r="Q517" t="str">
            <v>เปิดดำเนินการ</v>
          </cell>
          <cell r="R517" t="str">
            <v xml:space="preserve">175 ถ.สุขาภิบาล 1 </v>
          </cell>
          <cell r="S517" t="str">
            <v>40250</v>
          </cell>
          <cell r="T517" t="str">
            <v>043446112</v>
          </cell>
          <cell r="V517" t="str">
            <v>21</v>
          </cell>
          <cell r="W517" t="str">
            <v>2.1 ทุติยภูมิระดับต้น</v>
          </cell>
          <cell r="X517" t="str">
            <v>S</v>
          </cell>
          <cell r="Y517" t="str">
            <v xml:space="preserve">บริการ  </v>
          </cell>
          <cell r="AH517" t="str">
            <v>11001</v>
          </cell>
        </row>
        <row r="518">
          <cell r="A518" t="str">
            <v>001101000</v>
          </cell>
          <cell r="B518" t="str">
            <v>โรงพยาบาลชนบท</v>
          </cell>
          <cell r="C518" t="str">
            <v>21002</v>
          </cell>
          <cell r="D518" t="str">
            <v>กระทรวงสาธารณสุข สำนักงานปลัดกระทรวงสาธารณสุข</v>
          </cell>
          <cell r="E518" t="str">
            <v>07</v>
          </cell>
          <cell r="F518" t="str">
            <v>โรงพยาบาลชุมชน</v>
          </cell>
          <cell r="G518" t="str">
            <v>30</v>
          </cell>
          <cell r="H518" t="str">
            <v>40</v>
          </cell>
          <cell r="I518" t="str">
            <v>จ.ขอนแก่น</v>
          </cell>
          <cell r="J518" t="str">
            <v>18</v>
          </cell>
          <cell r="K518" t="str">
            <v xml:space="preserve"> อ.ชนบท</v>
          </cell>
          <cell r="L518" t="str">
            <v>01</v>
          </cell>
          <cell r="M518" t="str">
            <v xml:space="preserve"> 'ต.ชนบท'</v>
          </cell>
          <cell r="N518" t="str">
            <v>11</v>
          </cell>
          <cell r="O518" t="str">
            <v xml:space="preserve"> หมู่ 11</v>
          </cell>
          <cell r="P518" t="str">
            <v>01</v>
          </cell>
          <cell r="Q518" t="str">
            <v>เปิดดำเนินการ</v>
          </cell>
          <cell r="R518" t="str">
            <v xml:space="preserve">231 </v>
          </cell>
          <cell r="S518" t="str">
            <v>40180</v>
          </cell>
          <cell r="T518" t="str">
            <v>043286084</v>
          </cell>
          <cell r="V518" t="str">
            <v>21</v>
          </cell>
          <cell r="W518" t="str">
            <v>2.1 ทุติยภูมิระดับต้น</v>
          </cell>
          <cell r="X518" t="str">
            <v>S</v>
          </cell>
          <cell r="Y518" t="str">
            <v xml:space="preserve">บริการ  </v>
          </cell>
          <cell r="AH518" t="str">
            <v>11010</v>
          </cell>
        </row>
        <row r="519">
          <cell r="A519" t="str">
            <v>001100800</v>
          </cell>
          <cell r="B519" t="str">
            <v>โรงพยาบาลภูเวียง</v>
          </cell>
          <cell r="C519" t="str">
            <v>21002</v>
          </cell>
          <cell r="D519" t="str">
            <v>กระทรวงสาธารณสุข สำนักงานปลัดกระทรวงสาธารณสุข</v>
          </cell>
          <cell r="E519" t="str">
            <v>07</v>
          </cell>
          <cell r="F519" t="str">
            <v>โรงพยาบาลชุมชน</v>
          </cell>
          <cell r="G519" t="str">
            <v>60</v>
          </cell>
          <cell r="H519" t="str">
            <v>40</v>
          </cell>
          <cell r="I519" t="str">
            <v>จ.ขอนแก่น</v>
          </cell>
          <cell r="J519" t="str">
            <v>16</v>
          </cell>
          <cell r="K519" t="str">
            <v xml:space="preserve"> อ.ภูเวียง</v>
          </cell>
          <cell r="L519" t="str">
            <v>17</v>
          </cell>
          <cell r="M519" t="str">
            <v xml:space="preserve"> 'ต.ภูเวียง'</v>
          </cell>
          <cell r="N519" t="str">
            <v>03</v>
          </cell>
          <cell r="O519" t="str">
            <v xml:space="preserve"> หมู่ 3</v>
          </cell>
          <cell r="P519" t="str">
            <v>01</v>
          </cell>
          <cell r="Q519" t="str">
            <v>เปิดดำเนินการ</v>
          </cell>
          <cell r="R519" t="str">
            <v xml:space="preserve">136 </v>
          </cell>
          <cell r="S519" t="str">
            <v>40150</v>
          </cell>
          <cell r="T519" t="str">
            <v>043291194</v>
          </cell>
          <cell r="V519" t="str">
            <v>21</v>
          </cell>
          <cell r="W519" t="str">
            <v>2.1 ทุติยภูมิระดับต้น</v>
          </cell>
          <cell r="X519" t="str">
            <v>S</v>
          </cell>
          <cell r="Y519" t="str">
            <v xml:space="preserve">บริการ  </v>
          </cell>
          <cell r="AH519" t="str">
            <v>11008</v>
          </cell>
        </row>
        <row r="520">
          <cell r="A520" t="str">
            <v>001096400</v>
          </cell>
          <cell r="B520" t="str">
            <v>โรงพยาบาลกุดชุม</v>
          </cell>
          <cell r="C520" t="str">
            <v>21002</v>
          </cell>
          <cell r="D520" t="str">
            <v>กระทรวงสาธารณสุข สำนักงานปลัดกระทรวงสาธารณสุข</v>
          </cell>
          <cell r="E520" t="str">
            <v>07</v>
          </cell>
          <cell r="F520" t="str">
            <v>โรงพยาบาลชุมชน</v>
          </cell>
          <cell r="G520" t="str">
            <v>30</v>
          </cell>
          <cell r="H520" t="str">
            <v>35</v>
          </cell>
          <cell r="I520" t="str">
            <v>จ.ยโสธร</v>
          </cell>
          <cell r="J520" t="str">
            <v>03</v>
          </cell>
          <cell r="K520" t="str">
            <v xml:space="preserve"> อ.กุดชุม</v>
          </cell>
          <cell r="L520" t="str">
            <v>01</v>
          </cell>
          <cell r="M520" t="str">
            <v xml:space="preserve"> 'ต.กุดชุม'</v>
          </cell>
          <cell r="N520" t="str">
            <v>14</v>
          </cell>
          <cell r="O520" t="str">
            <v xml:space="preserve"> หมู่ 14</v>
          </cell>
          <cell r="P520" t="str">
            <v>01</v>
          </cell>
          <cell r="Q520" t="str">
            <v>เปิดดำเนินการ</v>
          </cell>
          <cell r="R520" t="str">
            <v xml:space="preserve">100 </v>
          </cell>
          <cell r="S520" t="str">
            <v>35170</v>
          </cell>
          <cell r="V520" t="str">
            <v>21</v>
          </cell>
          <cell r="W520" t="str">
            <v>2.1 ทุติยภูมิระดับต้น</v>
          </cell>
          <cell r="AH520" t="str">
            <v>10964</v>
          </cell>
        </row>
        <row r="521">
          <cell r="A521" t="str">
            <v>001096500</v>
          </cell>
          <cell r="B521" t="str">
            <v>โรงพยาบาลคำเขื่อนแก้ว</v>
          </cell>
          <cell r="C521" t="str">
            <v>21002</v>
          </cell>
          <cell r="D521" t="str">
            <v>กระทรวงสาธารณสุข สำนักงานปลัดกระทรวงสาธารณสุข</v>
          </cell>
          <cell r="E521" t="str">
            <v>07</v>
          </cell>
          <cell r="F521" t="str">
            <v>โรงพยาบาลชุมชน</v>
          </cell>
          <cell r="G521" t="str">
            <v>60</v>
          </cell>
          <cell r="H521" t="str">
            <v>35</v>
          </cell>
          <cell r="I521" t="str">
            <v>จ.ยโสธร</v>
          </cell>
          <cell r="J521" t="str">
            <v>04</v>
          </cell>
          <cell r="K521" t="str">
            <v xml:space="preserve"> อ.คำเขื่อนแก้ว</v>
          </cell>
          <cell r="L521" t="str">
            <v>01</v>
          </cell>
          <cell r="M521" t="str">
            <v xml:space="preserve"> 'ต.ลุมพุก'</v>
          </cell>
          <cell r="N521" t="str">
            <v>02</v>
          </cell>
          <cell r="O521" t="str">
            <v xml:space="preserve"> หมู่ 2</v>
          </cell>
          <cell r="P521" t="str">
            <v>01</v>
          </cell>
          <cell r="Q521" t="str">
            <v>เปิดดำเนินการ</v>
          </cell>
          <cell r="S521" t="str">
            <v>35110</v>
          </cell>
          <cell r="V521" t="str">
            <v>21</v>
          </cell>
          <cell r="W521" t="str">
            <v>2.1 ทุติยภูมิระดับต้น</v>
          </cell>
          <cell r="AH521" t="str">
            <v>10965</v>
          </cell>
        </row>
        <row r="522">
          <cell r="A522" t="str">
            <v>001096900</v>
          </cell>
          <cell r="B522" t="str">
            <v>โรงพยาบาลไทยเจริญ</v>
          </cell>
          <cell r="C522" t="str">
            <v>21002</v>
          </cell>
          <cell r="D522" t="str">
            <v>กระทรวงสาธารณสุข สำนักงานปลัดกระทรวงสาธารณสุข</v>
          </cell>
          <cell r="E522" t="str">
            <v>07</v>
          </cell>
          <cell r="F522" t="str">
            <v>โรงพยาบาลชุมชน</v>
          </cell>
          <cell r="G522" t="str">
            <v>10</v>
          </cell>
          <cell r="H522" t="str">
            <v>35</v>
          </cell>
          <cell r="I522" t="str">
            <v>จ.ยโสธร</v>
          </cell>
          <cell r="J522" t="str">
            <v>09</v>
          </cell>
          <cell r="K522" t="str">
            <v xml:space="preserve"> อ.ไทยเจริญ</v>
          </cell>
          <cell r="L522" t="str">
            <v>01</v>
          </cell>
          <cell r="M522" t="str">
            <v xml:space="preserve"> 'ต.ไทยเจริญ'</v>
          </cell>
          <cell r="N522" t="str">
            <v>01</v>
          </cell>
          <cell r="O522" t="str">
            <v xml:space="preserve"> หมู่ 1</v>
          </cell>
          <cell r="P522" t="str">
            <v>01</v>
          </cell>
          <cell r="Q522" t="str">
            <v>เปิดดำเนินการ</v>
          </cell>
          <cell r="S522" t="str">
            <v>35110</v>
          </cell>
          <cell r="V522" t="str">
            <v>21</v>
          </cell>
          <cell r="W522" t="str">
            <v>2.1 ทุติยภูมิระดับต้น</v>
          </cell>
          <cell r="AH522" t="str">
            <v>10969</v>
          </cell>
        </row>
        <row r="523">
          <cell r="A523" t="str">
            <v>001093100</v>
          </cell>
          <cell r="B523" t="str">
            <v>โรงพยาบาลไพรบึง</v>
          </cell>
          <cell r="C523" t="str">
            <v>21002</v>
          </cell>
          <cell r="D523" t="str">
            <v>กระทรวงสาธารณสุข สำนักงานปลัดกระทรวงสาธารณสุข</v>
          </cell>
          <cell r="E523" t="str">
            <v>07</v>
          </cell>
          <cell r="F523" t="str">
            <v>โรงพยาบาลชุมชน</v>
          </cell>
          <cell r="G523" t="str">
            <v>30</v>
          </cell>
          <cell r="H523" t="str">
            <v>33</v>
          </cell>
          <cell r="I523" t="str">
            <v>จ.ศรีสะเกษ</v>
          </cell>
          <cell r="J523" t="str">
            <v>06</v>
          </cell>
          <cell r="K523" t="str">
            <v xml:space="preserve"> อ.ไพรบึง</v>
          </cell>
          <cell r="L523" t="str">
            <v>01</v>
          </cell>
          <cell r="M523" t="str">
            <v xml:space="preserve"> 'ต.ไพรบึง'</v>
          </cell>
          <cell r="N523" t="str">
            <v>20</v>
          </cell>
          <cell r="O523" t="str">
            <v xml:space="preserve"> หมู่ 20</v>
          </cell>
          <cell r="P523" t="str">
            <v>01</v>
          </cell>
          <cell r="Q523" t="str">
            <v>เปิดดำเนินการ</v>
          </cell>
          <cell r="R523" t="str">
            <v xml:space="preserve">56 </v>
          </cell>
          <cell r="S523" t="str">
            <v>33180</v>
          </cell>
          <cell r="T523" t="str">
            <v>045675067</v>
          </cell>
          <cell r="U523" t="str">
            <v>0456750131</v>
          </cell>
          <cell r="V523" t="str">
            <v>21</v>
          </cell>
          <cell r="W523" t="str">
            <v>2.1 ทุติยภูมิระดับต้น</v>
          </cell>
          <cell r="X523" t="str">
            <v>S</v>
          </cell>
          <cell r="Y523" t="str">
            <v xml:space="preserve">บริการ  </v>
          </cell>
          <cell r="AH523" t="str">
            <v>10931</v>
          </cell>
        </row>
        <row r="524">
          <cell r="A524" t="str">
            <v>001093700</v>
          </cell>
          <cell r="B524" t="str">
            <v>โรงพยาบาลห้วยทับทัน</v>
          </cell>
          <cell r="C524" t="str">
            <v>21002</v>
          </cell>
          <cell r="D524" t="str">
            <v>กระทรวงสาธารณสุข สำนักงานปลัดกระทรวงสาธารณสุข</v>
          </cell>
          <cell r="E524" t="str">
            <v>07</v>
          </cell>
          <cell r="F524" t="str">
            <v>โรงพยาบาลชุมชน</v>
          </cell>
          <cell r="G524" t="str">
            <v>30</v>
          </cell>
          <cell r="H524" t="str">
            <v>33</v>
          </cell>
          <cell r="I524" t="str">
            <v>จ.ศรีสะเกษ</v>
          </cell>
          <cell r="J524" t="str">
            <v>12</v>
          </cell>
          <cell r="K524" t="str">
            <v xml:space="preserve"> อ.ห้วยทับทัน</v>
          </cell>
          <cell r="L524" t="str">
            <v>01</v>
          </cell>
          <cell r="M524" t="str">
            <v xml:space="preserve"> 'ต.ห้วยทับทัน'</v>
          </cell>
          <cell r="N524" t="str">
            <v>11</v>
          </cell>
          <cell r="O524" t="str">
            <v xml:space="preserve"> หมู่ 11</v>
          </cell>
          <cell r="P524" t="str">
            <v>01</v>
          </cell>
          <cell r="Q524" t="str">
            <v>เปิดดำเนินการ</v>
          </cell>
          <cell r="R524" t="str">
            <v xml:space="preserve">66 </v>
          </cell>
          <cell r="S524" t="str">
            <v>33210</v>
          </cell>
          <cell r="T524" t="str">
            <v>045699045</v>
          </cell>
          <cell r="U524" t="str">
            <v>045699128</v>
          </cell>
          <cell r="V524" t="str">
            <v>21</v>
          </cell>
          <cell r="W524" t="str">
            <v>2.1 ทุติยภูมิระดับต้น</v>
          </cell>
          <cell r="X524" t="str">
            <v>S</v>
          </cell>
          <cell r="Y524" t="str">
            <v xml:space="preserve">บริการ  </v>
          </cell>
          <cell r="AH524" t="str">
            <v>10937</v>
          </cell>
        </row>
        <row r="525">
          <cell r="A525" t="str">
            <v>001093800</v>
          </cell>
          <cell r="B525" t="str">
            <v>โรงพยาบาลโนนคูณ</v>
          </cell>
          <cell r="C525" t="str">
            <v>21002</v>
          </cell>
          <cell r="D525" t="str">
            <v>กระทรวงสาธารณสุข สำนักงานปลัดกระทรวงสาธารณสุข</v>
          </cell>
          <cell r="E525" t="str">
            <v>07</v>
          </cell>
          <cell r="F525" t="str">
            <v>โรงพยาบาลชุมชน</v>
          </cell>
          <cell r="G525" t="str">
            <v>30</v>
          </cell>
          <cell r="H525" t="str">
            <v>33</v>
          </cell>
          <cell r="I525" t="str">
            <v>จ.ศรีสะเกษ</v>
          </cell>
          <cell r="J525" t="str">
            <v>13</v>
          </cell>
          <cell r="K525" t="str">
            <v xml:space="preserve"> อ.โนนคูณ</v>
          </cell>
          <cell r="L525" t="str">
            <v>01</v>
          </cell>
          <cell r="M525" t="str">
            <v xml:space="preserve"> 'ต.โนนค้อ'</v>
          </cell>
          <cell r="N525" t="str">
            <v>04</v>
          </cell>
          <cell r="O525" t="str">
            <v xml:space="preserve"> หมู่ 4</v>
          </cell>
          <cell r="P525" t="str">
            <v>01</v>
          </cell>
          <cell r="Q525" t="str">
            <v>เปิดดำเนินการ</v>
          </cell>
          <cell r="R525" t="str">
            <v xml:space="preserve">182 </v>
          </cell>
          <cell r="S525" t="str">
            <v>33250</v>
          </cell>
          <cell r="T525" t="str">
            <v>045659044</v>
          </cell>
          <cell r="U525" t="str">
            <v>045659088</v>
          </cell>
          <cell r="V525" t="str">
            <v>21</v>
          </cell>
          <cell r="W525" t="str">
            <v>2.1 ทุติยภูมิระดับต้น</v>
          </cell>
          <cell r="X525" t="str">
            <v>S</v>
          </cell>
          <cell r="Y525" t="str">
            <v xml:space="preserve">บริการ  </v>
          </cell>
          <cell r="AH525" t="str">
            <v>10938</v>
          </cell>
        </row>
        <row r="526">
          <cell r="A526" t="str">
            <v>001098500</v>
          </cell>
          <cell r="B526" t="str">
            <v>โรงพยาบาลชานุมาน</v>
          </cell>
          <cell r="C526" t="str">
            <v>21002</v>
          </cell>
          <cell r="D526" t="str">
            <v>กระทรวงสาธารณสุข สำนักงานปลัดกระทรวงสาธารณสุข</v>
          </cell>
          <cell r="E526" t="str">
            <v>07</v>
          </cell>
          <cell r="F526" t="str">
            <v>โรงพยาบาลชุมชน</v>
          </cell>
          <cell r="G526" t="str">
            <v>30</v>
          </cell>
          <cell r="H526" t="str">
            <v>37</v>
          </cell>
          <cell r="I526" t="str">
            <v>จ.อำนาจเจริญ</v>
          </cell>
          <cell r="J526" t="str">
            <v>02</v>
          </cell>
          <cell r="K526" t="str">
            <v xml:space="preserve"> อ.ชานุมาน</v>
          </cell>
          <cell r="L526" t="str">
            <v>01</v>
          </cell>
          <cell r="M526" t="str">
            <v xml:space="preserve"> 'ต.ชานุมาน'</v>
          </cell>
          <cell r="N526" t="str">
            <v>08</v>
          </cell>
          <cell r="O526" t="str">
            <v xml:space="preserve"> หมู่ 8</v>
          </cell>
          <cell r="P526" t="str">
            <v>01</v>
          </cell>
          <cell r="Q526" t="str">
            <v>เปิดดำเนินการ</v>
          </cell>
          <cell r="R526" t="str">
            <v xml:space="preserve">176 </v>
          </cell>
          <cell r="S526" t="str">
            <v>37240</v>
          </cell>
          <cell r="V526" t="str">
            <v>22</v>
          </cell>
          <cell r="W526" t="str">
            <v>2.2 ทุติยภูมิระดับกลาง</v>
          </cell>
          <cell r="AH526" t="str">
            <v>10985</v>
          </cell>
        </row>
        <row r="527">
          <cell r="A527" t="str">
            <v>001098600</v>
          </cell>
          <cell r="B527" t="str">
            <v>โรงพยาบาลปทุมราชวงศา</v>
          </cell>
          <cell r="C527" t="str">
            <v>21002</v>
          </cell>
          <cell r="D527" t="str">
            <v>กระทรวงสาธารณสุข สำนักงานปลัดกระทรวงสาธารณสุข</v>
          </cell>
          <cell r="E527" t="str">
            <v>07</v>
          </cell>
          <cell r="F527" t="str">
            <v>โรงพยาบาลชุมชน</v>
          </cell>
          <cell r="G527" t="str">
            <v>10</v>
          </cell>
          <cell r="H527" t="str">
            <v>37</v>
          </cell>
          <cell r="I527" t="str">
            <v>จ.อำนาจเจริญ</v>
          </cell>
          <cell r="J527" t="str">
            <v>03</v>
          </cell>
          <cell r="K527" t="str">
            <v xml:space="preserve"> อ.ปทุมราชวงศา</v>
          </cell>
          <cell r="L527" t="str">
            <v>03</v>
          </cell>
          <cell r="M527" t="str">
            <v xml:space="preserve"> 'ต.นาหว้า'</v>
          </cell>
          <cell r="N527" t="str">
            <v>08</v>
          </cell>
          <cell r="O527" t="str">
            <v xml:space="preserve"> หมู่ 8</v>
          </cell>
          <cell r="P527" t="str">
            <v>01</v>
          </cell>
          <cell r="Q527" t="str">
            <v>เปิดดำเนินการ</v>
          </cell>
          <cell r="S527" t="str">
            <v>37110</v>
          </cell>
          <cell r="V527" t="str">
            <v>21</v>
          </cell>
          <cell r="W527" t="str">
            <v>2.1 ทุติยภูมิระดับต้น</v>
          </cell>
          <cell r="AH527" t="str">
            <v>10986</v>
          </cell>
        </row>
        <row r="528">
          <cell r="A528" t="str">
            <v>001095700</v>
          </cell>
          <cell r="B528" t="str">
            <v>โรงพยาบาลตาลสุม</v>
          </cell>
          <cell r="C528" t="str">
            <v>21002</v>
          </cell>
          <cell r="D528" t="str">
            <v>กระทรวงสาธารณสุข สำนักงานปลัดกระทรวงสาธารณสุข</v>
          </cell>
          <cell r="E528" t="str">
            <v>07</v>
          </cell>
          <cell r="F528" t="str">
            <v>โรงพยาบาลชุมชน</v>
          </cell>
          <cell r="G528" t="str">
            <v>30</v>
          </cell>
          <cell r="H528" t="str">
            <v>34</v>
          </cell>
          <cell r="I528" t="str">
            <v>จ.อุบลราชธานี</v>
          </cell>
          <cell r="J528" t="str">
            <v>20</v>
          </cell>
          <cell r="K528" t="str">
            <v xml:space="preserve"> อ.ตาลสุม</v>
          </cell>
          <cell r="L528" t="str">
            <v>01</v>
          </cell>
          <cell r="M528" t="str">
            <v xml:space="preserve"> 'ต.ตาลสุม'</v>
          </cell>
          <cell r="N528" t="str">
            <v>02</v>
          </cell>
          <cell r="O528" t="str">
            <v xml:space="preserve"> หมู่ 2</v>
          </cell>
          <cell r="P528" t="str">
            <v>01</v>
          </cell>
          <cell r="Q528" t="str">
            <v>เปิดดำเนินการ</v>
          </cell>
          <cell r="V528" t="str">
            <v>21</v>
          </cell>
          <cell r="W528" t="str">
            <v>2.1 ทุติยภูมิระดับต้น</v>
          </cell>
          <cell r="AH528" t="str">
            <v>10957</v>
          </cell>
        </row>
        <row r="529">
          <cell r="A529" t="str">
            <v>001095800</v>
          </cell>
          <cell r="B529" t="str">
            <v>โรงพยาบาลโพธิ์ไทร</v>
          </cell>
          <cell r="C529" t="str">
            <v>21002</v>
          </cell>
          <cell r="D529" t="str">
            <v>กระทรวงสาธารณสุข สำนักงานปลัดกระทรวงสาธารณสุข</v>
          </cell>
          <cell r="E529" t="str">
            <v>07</v>
          </cell>
          <cell r="F529" t="str">
            <v>โรงพยาบาลชุมชน</v>
          </cell>
          <cell r="G529" t="str">
            <v>30</v>
          </cell>
          <cell r="H529" t="str">
            <v>34</v>
          </cell>
          <cell r="I529" t="str">
            <v>จ.อุบลราชธานี</v>
          </cell>
          <cell r="J529" t="str">
            <v>21</v>
          </cell>
          <cell r="K529" t="str">
            <v xml:space="preserve"> อ.โพธิ์ไทร</v>
          </cell>
          <cell r="L529" t="str">
            <v>01</v>
          </cell>
          <cell r="M529" t="str">
            <v xml:space="preserve"> 'ต.โพธิ์ไทร'</v>
          </cell>
          <cell r="N529" t="str">
            <v>11</v>
          </cell>
          <cell r="O529" t="str">
            <v xml:space="preserve"> หมู่ 11</v>
          </cell>
          <cell r="P529" t="str">
            <v>01</v>
          </cell>
          <cell r="Q529" t="str">
            <v>เปิดดำเนินการ</v>
          </cell>
          <cell r="V529" t="str">
            <v>21</v>
          </cell>
          <cell r="W529" t="str">
            <v>2.1 ทุติยภูมิระดับต้น</v>
          </cell>
          <cell r="AH529" t="str">
            <v>10958</v>
          </cell>
        </row>
        <row r="530">
          <cell r="A530" t="str">
            <v>001096000</v>
          </cell>
          <cell r="B530" t="str">
            <v>โรงพยาบาลดอนมดแดง</v>
          </cell>
          <cell r="C530" t="str">
            <v>21002</v>
          </cell>
          <cell r="D530" t="str">
            <v>กระทรวงสาธารณสุข สำนักงานปลัดกระทรวงสาธารณสุข</v>
          </cell>
          <cell r="E530" t="str">
            <v>07</v>
          </cell>
          <cell r="F530" t="str">
            <v>โรงพยาบาลชุมชน</v>
          </cell>
          <cell r="G530" t="str">
            <v>30</v>
          </cell>
          <cell r="H530" t="str">
            <v>34</v>
          </cell>
          <cell r="I530" t="str">
            <v>จ.อุบลราชธานี</v>
          </cell>
          <cell r="J530" t="str">
            <v>24</v>
          </cell>
          <cell r="K530" t="str">
            <v xml:space="preserve"> อ.ดอนมดแดง</v>
          </cell>
          <cell r="L530" t="str">
            <v>02</v>
          </cell>
          <cell r="M530" t="str">
            <v xml:space="preserve"> 'ต.เหล่าแดง'</v>
          </cell>
          <cell r="N530" t="str">
            <v>12</v>
          </cell>
          <cell r="O530" t="str">
            <v xml:space="preserve"> หมู่ 12</v>
          </cell>
          <cell r="P530" t="str">
            <v>01</v>
          </cell>
          <cell r="Q530" t="str">
            <v>เปิดดำเนินการ</v>
          </cell>
          <cell r="V530" t="str">
            <v>21</v>
          </cell>
          <cell r="W530" t="str">
            <v>2.1 ทุติยภูมิระดับต้น</v>
          </cell>
          <cell r="AH530" t="str">
            <v>10960</v>
          </cell>
        </row>
        <row r="531">
          <cell r="A531" t="str">
            <v>001096100</v>
          </cell>
          <cell r="B531" t="str">
            <v>โรงพยาบาลสิรินธร</v>
          </cell>
          <cell r="C531" t="str">
            <v>21002</v>
          </cell>
          <cell r="D531" t="str">
            <v>กระทรวงสาธารณสุข สำนักงานปลัดกระทรวงสาธารณสุข</v>
          </cell>
          <cell r="E531" t="str">
            <v>07</v>
          </cell>
          <cell r="F531" t="str">
            <v>โรงพยาบาลชุมชน</v>
          </cell>
          <cell r="G531" t="str">
            <v>30</v>
          </cell>
          <cell r="H531" t="str">
            <v>34</v>
          </cell>
          <cell r="I531" t="str">
            <v>จ.อุบลราชธานี</v>
          </cell>
          <cell r="J531" t="str">
            <v>25</v>
          </cell>
          <cell r="K531" t="str">
            <v xml:space="preserve"> อ.สิรินธร</v>
          </cell>
          <cell r="L531" t="str">
            <v>04</v>
          </cell>
          <cell r="M531" t="str">
            <v xml:space="preserve"> 'ต.นิคมลำโดมน้อย'</v>
          </cell>
          <cell r="N531" t="str">
            <v>10</v>
          </cell>
          <cell r="O531" t="str">
            <v xml:space="preserve"> หมู่ 10</v>
          </cell>
          <cell r="P531" t="str">
            <v>01</v>
          </cell>
          <cell r="Q531" t="str">
            <v>เปิดดำเนินการ</v>
          </cell>
          <cell r="V531" t="str">
            <v>21</v>
          </cell>
          <cell r="W531" t="str">
            <v>2.1 ทุติยภูมิระดับต้น</v>
          </cell>
          <cell r="AH531" t="str">
            <v>10961</v>
          </cell>
        </row>
        <row r="532">
          <cell r="A532" t="str">
            <v>001096200</v>
          </cell>
          <cell r="B532" t="str">
            <v>โรงพยาบาลทุ่งศรีอุดม</v>
          </cell>
          <cell r="C532" t="str">
            <v>21002</v>
          </cell>
          <cell r="D532" t="str">
            <v>กระทรวงสาธารณสุข สำนักงานปลัดกระทรวงสาธารณสุข</v>
          </cell>
          <cell r="E532" t="str">
            <v>07</v>
          </cell>
          <cell r="F532" t="str">
            <v>โรงพยาบาลชุมชน</v>
          </cell>
          <cell r="G532" t="str">
            <v>10</v>
          </cell>
          <cell r="H532" t="str">
            <v>34</v>
          </cell>
          <cell r="I532" t="str">
            <v>จ.อุบลราชธานี</v>
          </cell>
          <cell r="J532" t="str">
            <v>26</v>
          </cell>
          <cell r="K532" t="str">
            <v xml:space="preserve"> อ.ทุ่งศรีอุดม</v>
          </cell>
          <cell r="L532" t="str">
            <v>03</v>
          </cell>
          <cell r="M532" t="str">
            <v xml:space="preserve"> 'ต.นาเกษม'</v>
          </cell>
          <cell r="N532" t="str">
            <v>03</v>
          </cell>
          <cell r="O532" t="str">
            <v xml:space="preserve"> หมู่ 3</v>
          </cell>
          <cell r="P532" t="str">
            <v>01</v>
          </cell>
          <cell r="Q532" t="str">
            <v>เปิดดำเนินการ</v>
          </cell>
          <cell r="V532" t="str">
            <v>21</v>
          </cell>
          <cell r="W532" t="str">
            <v>2.1 ทุติยภูมิระดับต้น</v>
          </cell>
          <cell r="AH532" t="str">
            <v>10962</v>
          </cell>
        </row>
        <row r="533">
          <cell r="A533" t="str">
            <v>001097500</v>
          </cell>
          <cell r="B533" t="str">
            <v>โรงพยาบาลบำเหน็จณรงค์</v>
          </cell>
          <cell r="C533" t="str">
            <v>21002</v>
          </cell>
          <cell r="D533" t="str">
            <v>กระทรวงสาธารณสุข สำนักงานปลัดกระทรวงสาธารณสุข</v>
          </cell>
          <cell r="E533" t="str">
            <v>07</v>
          </cell>
          <cell r="F533" t="str">
            <v>โรงพยาบาลชุมชน</v>
          </cell>
          <cell r="G533" t="str">
            <v>60</v>
          </cell>
          <cell r="H533" t="str">
            <v>36</v>
          </cell>
          <cell r="I533" t="str">
            <v>จ.ชัยภูมิ</v>
          </cell>
          <cell r="J533" t="str">
            <v>07</v>
          </cell>
          <cell r="K533" t="str">
            <v xml:space="preserve"> อ.บำเหน็จณรงค์</v>
          </cell>
          <cell r="L533" t="str">
            <v>02</v>
          </cell>
          <cell r="M533" t="str">
            <v xml:space="preserve"> 'ต.บ้านเพชร'</v>
          </cell>
          <cell r="N533" t="str">
            <v>01</v>
          </cell>
          <cell r="O533" t="str">
            <v xml:space="preserve"> หมู่ 1</v>
          </cell>
          <cell r="P533" t="str">
            <v>01</v>
          </cell>
          <cell r="Q533" t="str">
            <v>เปิดดำเนินการ</v>
          </cell>
          <cell r="R533" t="str">
            <v xml:space="preserve">217 </v>
          </cell>
          <cell r="V533" t="str">
            <v>22</v>
          </cell>
          <cell r="W533" t="str">
            <v>2.2 ทุติยภูมิระดับกลาง</v>
          </cell>
          <cell r="AH533" t="str">
            <v>10975</v>
          </cell>
        </row>
        <row r="534">
          <cell r="A534" t="str">
            <v>001097200</v>
          </cell>
          <cell r="B534" t="str">
            <v>โรงพยาบาลเกษตรสมบูรณ์</v>
          </cell>
          <cell r="C534" t="str">
            <v>21002</v>
          </cell>
          <cell r="D534" t="str">
            <v>กระทรวงสาธารณสุข สำนักงานปลัดกระทรวงสาธารณสุข</v>
          </cell>
          <cell r="E534" t="str">
            <v>07</v>
          </cell>
          <cell r="F534" t="str">
            <v>โรงพยาบาลชุมชน</v>
          </cell>
          <cell r="G534" t="str">
            <v>30</v>
          </cell>
          <cell r="H534" t="str">
            <v>36</v>
          </cell>
          <cell r="I534" t="str">
            <v>จ.ชัยภูมิ</v>
          </cell>
          <cell r="J534" t="str">
            <v>04</v>
          </cell>
          <cell r="K534" t="str">
            <v xml:space="preserve"> อ.เกษตรสมบูรณ์</v>
          </cell>
          <cell r="L534" t="str">
            <v>01</v>
          </cell>
          <cell r="M534" t="str">
            <v xml:space="preserve"> 'ต.บ้านยาง'</v>
          </cell>
          <cell r="N534" t="str">
            <v>01</v>
          </cell>
          <cell r="O534" t="str">
            <v xml:space="preserve"> หมู่ 1</v>
          </cell>
          <cell r="P534" t="str">
            <v>01</v>
          </cell>
          <cell r="Q534" t="str">
            <v>เปิดดำเนินการ</v>
          </cell>
          <cell r="R534" t="str">
            <v xml:space="preserve">55 </v>
          </cell>
          <cell r="V534" t="str">
            <v>21</v>
          </cell>
          <cell r="W534" t="str">
            <v>2.1 ทุติยภูมิระดับต้น</v>
          </cell>
          <cell r="AH534" t="str">
            <v>10972</v>
          </cell>
        </row>
        <row r="535">
          <cell r="A535" t="str">
            <v>001097400</v>
          </cell>
          <cell r="B535" t="str">
            <v>โรงพยาบาลจัตุรัส</v>
          </cell>
          <cell r="C535" t="str">
            <v>21002</v>
          </cell>
          <cell r="D535" t="str">
            <v>กระทรวงสาธารณสุข สำนักงานปลัดกระทรวงสาธารณสุข</v>
          </cell>
          <cell r="E535" t="str">
            <v>07</v>
          </cell>
          <cell r="F535" t="str">
            <v>โรงพยาบาลชุมชน</v>
          </cell>
          <cell r="G535" t="str">
            <v>30</v>
          </cell>
          <cell r="H535" t="str">
            <v>36</v>
          </cell>
          <cell r="I535" t="str">
            <v>จ.ชัยภูมิ</v>
          </cell>
          <cell r="J535" t="str">
            <v>06</v>
          </cell>
          <cell r="K535" t="str">
            <v xml:space="preserve"> อ.จัตุรัส</v>
          </cell>
          <cell r="L535" t="str">
            <v>10</v>
          </cell>
          <cell r="M535" t="str">
            <v xml:space="preserve"> 'ต.หนองบัวใหญ่'</v>
          </cell>
          <cell r="N535" t="str">
            <v>01</v>
          </cell>
          <cell r="O535" t="str">
            <v xml:space="preserve"> หมู่ 1</v>
          </cell>
          <cell r="P535" t="str">
            <v>01</v>
          </cell>
          <cell r="Q535" t="str">
            <v>เปิดดำเนินการ</v>
          </cell>
          <cell r="R535" t="str">
            <v xml:space="preserve">9 </v>
          </cell>
          <cell r="V535" t="str">
            <v>21</v>
          </cell>
          <cell r="W535" t="str">
            <v>2.1 ทุติยภูมิระดับต้น</v>
          </cell>
          <cell r="AH535" t="str">
            <v>10974</v>
          </cell>
        </row>
        <row r="536">
          <cell r="A536" t="str">
            <v>001097600</v>
          </cell>
          <cell r="B536" t="str">
            <v>โรงพยาบาลหนองบัวระเหว</v>
          </cell>
          <cell r="C536" t="str">
            <v>21002</v>
          </cell>
          <cell r="D536" t="str">
            <v>กระทรวงสาธารณสุข สำนักงานปลัดกระทรวงสาธารณสุข</v>
          </cell>
          <cell r="E536" t="str">
            <v>07</v>
          </cell>
          <cell r="F536" t="str">
            <v>โรงพยาบาลชุมชน</v>
          </cell>
          <cell r="G536" t="str">
            <v>30</v>
          </cell>
          <cell r="H536" t="str">
            <v>36</v>
          </cell>
          <cell r="I536" t="str">
            <v>จ.ชัยภูมิ</v>
          </cell>
          <cell r="J536" t="str">
            <v>08</v>
          </cell>
          <cell r="K536" t="str">
            <v xml:space="preserve"> อ.หนองบัวระเหว</v>
          </cell>
          <cell r="L536" t="str">
            <v>01</v>
          </cell>
          <cell r="M536" t="str">
            <v xml:space="preserve"> 'ต.หนองบัวระเหว'</v>
          </cell>
          <cell r="N536" t="str">
            <v>01</v>
          </cell>
          <cell r="O536" t="str">
            <v xml:space="preserve"> หมู่ 1</v>
          </cell>
          <cell r="P536" t="str">
            <v>01</v>
          </cell>
          <cell r="Q536" t="str">
            <v>เปิดดำเนินการ</v>
          </cell>
          <cell r="R536" t="str">
            <v xml:space="preserve">301 </v>
          </cell>
          <cell r="V536" t="str">
            <v>21</v>
          </cell>
          <cell r="W536" t="str">
            <v>2.1 ทุติยภูมิระดับต้น</v>
          </cell>
          <cell r="AH536" t="str">
            <v>10976</v>
          </cell>
        </row>
        <row r="537">
          <cell r="A537" t="str">
            <v>001097700</v>
          </cell>
          <cell r="B537" t="str">
            <v>โรงพยาบาลเทพสถิต</v>
          </cell>
          <cell r="C537" t="str">
            <v>21002</v>
          </cell>
          <cell r="D537" t="str">
            <v>กระทรวงสาธารณสุข สำนักงานปลัดกระทรวงสาธารณสุข</v>
          </cell>
          <cell r="E537" t="str">
            <v>07</v>
          </cell>
          <cell r="F537" t="str">
            <v>โรงพยาบาลชุมชน</v>
          </cell>
          <cell r="G537" t="str">
            <v>30</v>
          </cell>
          <cell r="H537" t="str">
            <v>36</v>
          </cell>
          <cell r="I537" t="str">
            <v>จ.ชัยภูมิ</v>
          </cell>
          <cell r="J537" t="str">
            <v>09</v>
          </cell>
          <cell r="K537" t="str">
            <v xml:space="preserve"> อ.เทพสถิต</v>
          </cell>
          <cell r="L537" t="str">
            <v>01</v>
          </cell>
          <cell r="M537" t="str">
            <v xml:space="preserve"> 'ต.วะตะแบก'</v>
          </cell>
          <cell r="N537" t="str">
            <v>01</v>
          </cell>
          <cell r="O537" t="str">
            <v xml:space="preserve"> หมู่ 1</v>
          </cell>
          <cell r="P537" t="str">
            <v>01</v>
          </cell>
          <cell r="Q537" t="str">
            <v>เปิดดำเนินการ</v>
          </cell>
          <cell r="R537" t="str">
            <v xml:space="preserve">864 ถ.สุรนารายณ์ </v>
          </cell>
          <cell r="V537" t="str">
            <v>21</v>
          </cell>
          <cell r="W537" t="str">
            <v>2.1 ทุติยภูมิระดับต้น</v>
          </cell>
          <cell r="AH537" t="str">
            <v>10977</v>
          </cell>
        </row>
        <row r="538">
          <cell r="A538" t="str">
            <v>001097900</v>
          </cell>
          <cell r="B538" t="str">
            <v>โรงพยาบาลบ้านแท่น</v>
          </cell>
          <cell r="C538" t="str">
            <v>21002</v>
          </cell>
          <cell r="D538" t="str">
            <v>กระทรวงสาธารณสุข สำนักงานปลัดกระทรวงสาธารณสุข</v>
          </cell>
          <cell r="E538" t="str">
            <v>07</v>
          </cell>
          <cell r="F538" t="str">
            <v>โรงพยาบาลชุมชน</v>
          </cell>
          <cell r="G538" t="str">
            <v>30</v>
          </cell>
          <cell r="H538" t="str">
            <v>36</v>
          </cell>
          <cell r="I538" t="str">
            <v>จ.ชัยภูมิ</v>
          </cell>
          <cell r="J538" t="str">
            <v>11</v>
          </cell>
          <cell r="K538" t="str">
            <v xml:space="preserve"> อ.บ้านแท่น</v>
          </cell>
          <cell r="L538" t="str">
            <v>01</v>
          </cell>
          <cell r="M538" t="str">
            <v xml:space="preserve"> 'ต.บ้านแท่น'</v>
          </cell>
          <cell r="N538" t="str">
            <v>03</v>
          </cell>
          <cell r="O538" t="str">
            <v xml:space="preserve"> หมู่ 3</v>
          </cell>
          <cell r="P538" t="str">
            <v>01</v>
          </cell>
          <cell r="Q538" t="str">
            <v>เปิดดำเนินการ</v>
          </cell>
          <cell r="R538" t="str">
            <v xml:space="preserve">249 </v>
          </cell>
          <cell r="V538" t="str">
            <v>21</v>
          </cell>
          <cell r="W538" t="str">
            <v>2.1 ทุติยภูมิระดับต้น</v>
          </cell>
          <cell r="AH538" t="str">
            <v>10979</v>
          </cell>
        </row>
        <row r="539">
          <cell r="A539" t="str">
            <v>001098200</v>
          </cell>
          <cell r="B539" t="str">
            <v>โรงพยาบาลภักดีชุมพล</v>
          </cell>
          <cell r="C539" t="str">
            <v>21002</v>
          </cell>
          <cell r="D539" t="str">
            <v>กระทรวงสาธารณสุข สำนักงานปลัดกระทรวงสาธารณสุข</v>
          </cell>
          <cell r="E539" t="str">
            <v>07</v>
          </cell>
          <cell r="F539" t="str">
            <v>โรงพยาบาลชุมชน</v>
          </cell>
          <cell r="G539" t="str">
            <v>30</v>
          </cell>
          <cell r="H539" t="str">
            <v>36</v>
          </cell>
          <cell r="I539" t="str">
            <v>จ.ชัยภูมิ</v>
          </cell>
          <cell r="J539" t="str">
            <v>14</v>
          </cell>
          <cell r="K539" t="str">
            <v xml:space="preserve"> อ.ภักดีชุมพล</v>
          </cell>
          <cell r="L539" t="str">
            <v>02</v>
          </cell>
          <cell r="M539" t="str">
            <v xml:space="preserve"> 'ต.เจาทอง'</v>
          </cell>
          <cell r="N539" t="str">
            <v>03</v>
          </cell>
          <cell r="O539" t="str">
            <v xml:space="preserve"> หมู่ 3</v>
          </cell>
          <cell r="P539" t="str">
            <v>01</v>
          </cell>
          <cell r="Q539" t="str">
            <v>เปิดดำเนินการ</v>
          </cell>
          <cell r="R539" t="str">
            <v xml:space="preserve">160 </v>
          </cell>
          <cell r="V539" t="str">
            <v>21</v>
          </cell>
          <cell r="W539" t="str">
            <v>2.1 ทุติยภูมิระดับต้น</v>
          </cell>
          <cell r="AH539" t="str">
            <v>10982</v>
          </cell>
        </row>
        <row r="540">
          <cell r="A540" t="str">
            <v>001107000</v>
          </cell>
          <cell r="B540" t="str">
            <v>โรงพยาบาลสุวรรณภูมิ</v>
          </cell>
          <cell r="C540" t="str">
            <v>21002</v>
          </cell>
          <cell r="D540" t="str">
            <v>กระทรวงสาธารณสุข สำนักงานปลัดกระทรวงสาธารณสุข</v>
          </cell>
          <cell r="E540" t="str">
            <v>07</v>
          </cell>
          <cell r="F540" t="str">
            <v>โรงพยาบาลชุมชน</v>
          </cell>
          <cell r="G540" t="str">
            <v>60</v>
          </cell>
          <cell r="H540" t="str">
            <v>45</v>
          </cell>
          <cell r="I540" t="str">
            <v>จ.ร้อยเอ็ด</v>
          </cell>
          <cell r="J540" t="str">
            <v>11</v>
          </cell>
          <cell r="K540" t="str">
            <v xml:space="preserve"> อ.สุวรรณภูมิ</v>
          </cell>
          <cell r="L540" t="str">
            <v>01</v>
          </cell>
          <cell r="M540" t="str">
            <v xml:space="preserve"> 'ต.สระคู'</v>
          </cell>
          <cell r="N540" t="str">
            <v>01</v>
          </cell>
          <cell r="O540" t="str">
            <v xml:space="preserve"> หมู่ 1</v>
          </cell>
          <cell r="P540" t="str">
            <v>01</v>
          </cell>
          <cell r="Q540" t="str">
            <v>เปิดดำเนินการ</v>
          </cell>
          <cell r="R540" t="str">
            <v xml:space="preserve">ม.1 ถ.ปัทมานนท์ </v>
          </cell>
          <cell r="S540" t="str">
            <v>45130</v>
          </cell>
          <cell r="V540" t="str">
            <v>22</v>
          </cell>
          <cell r="W540" t="str">
            <v>2.2 ทุติยภูมิระดับกลาง</v>
          </cell>
          <cell r="AH540" t="str">
            <v>11070</v>
          </cell>
        </row>
        <row r="541">
          <cell r="A541" t="str">
            <v>001104700</v>
          </cell>
          <cell r="B541" t="str">
            <v>โรงพยาบาลปากคาด</v>
          </cell>
          <cell r="C541" t="str">
            <v>21002</v>
          </cell>
          <cell r="D541" t="str">
            <v>กระทรวงสาธารณสุข สำนักงานปลัดกระทรวงสาธารณสุข</v>
          </cell>
          <cell r="E541" t="str">
            <v>07</v>
          </cell>
          <cell r="F541" t="str">
            <v>โรงพยาบาลชุมชน</v>
          </cell>
          <cell r="G541" t="str">
            <v>30</v>
          </cell>
          <cell r="H541" t="str">
            <v>38</v>
          </cell>
          <cell r="I541" t="str">
            <v>จ.บึงกาฬ</v>
          </cell>
          <cell r="J541" t="str">
            <v>05</v>
          </cell>
          <cell r="K541" t="str">
            <v xml:space="preserve"> อ.ปากคาด</v>
          </cell>
          <cell r="L541" t="str">
            <v>04</v>
          </cell>
          <cell r="M541" t="str">
            <v xml:space="preserve"> 'ต.โนนศิลา'</v>
          </cell>
          <cell r="N541" t="str">
            <v>04</v>
          </cell>
          <cell r="O541" t="str">
            <v xml:space="preserve"> หมู่ 4</v>
          </cell>
          <cell r="P541" t="str">
            <v>01</v>
          </cell>
          <cell r="Q541" t="str">
            <v>เปิดดำเนินการ</v>
          </cell>
          <cell r="R541" t="str">
            <v xml:space="preserve">106  </v>
          </cell>
          <cell r="T541" t="str">
            <v>042481099</v>
          </cell>
          <cell r="U541" t="str">
            <v>042481101</v>
          </cell>
          <cell r="V541" t="str">
            <v>21</v>
          </cell>
          <cell r="W541" t="str">
            <v>2.1 ทุติยภูมิระดับต้น</v>
          </cell>
          <cell r="X541" t="str">
            <v>S</v>
          </cell>
          <cell r="Y541" t="str">
            <v xml:space="preserve">บริการ  </v>
          </cell>
          <cell r="Z541" t="str">
            <v>01</v>
          </cell>
          <cell r="AA541" t="str">
            <v>ตั้งใหม่</v>
          </cell>
          <cell r="AH541" t="str">
            <v>11047</v>
          </cell>
        </row>
        <row r="542">
          <cell r="A542" t="str">
            <v>001104800</v>
          </cell>
          <cell r="B542" t="str">
            <v>โรงพยาบาลบึงโขงหลง</v>
          </cell>
          <cell r="C542" t="str">
            <v>21002</v>
          </cell>
          <cell r="D542" t="str">
            <v>กระทรวงสาธารณสุข สำนักงานปลัดกระทรวงสาธารณสุข</v>
          </cell>
          <cell r="E542" t="str">
            <v>07</v>
          </cell>
          <cell r="F542" t="str">
            <v>โรงพยาบาลชุมชน</v>
          </cell>
          <cell r="G542" t="str">
            <v>30</v>
          </cell>
          <cell r="H542" t="str">
            <v>38</v>
          </cell>
          <cell r="I542" t="str">
            <v>จ.บึงกาฬ</v>
          </cell>
          <cell r="J542" t="str">
            <v>06</v>
          </cell>
          <cell r="K542" t="str">
            <v xml:space="preserve"> อ.บึงโขงหลง</v>
          </cell>
          <cell r="L542" t="str">
            <v>01</v>
          </cell>
          <cell r="M542" t="str">
            <v xml:space="preserve"> 'ต.บึงโขงหลง'</v>
          </cell>
          <cell r="N542" t="str">
            <v>11</v>
          </cell>
          <cell r="O542" t="str">
            <v xml:space="preserve"> หมู่ 11</v>
          </cell>
          <cell r="P542" t="str">
            <v>01</v>
          </cell>
          <cell r="Q542" t="str">
            <v>เปิดดำเนินการ</v>
          </cell>
          <cell r="R542" t="str">
            <v xml:space="preserve">428  </v>
          </cell>
          <cell r="T542" t="str">
            <v>042416181</v>
          </cell>
          <cell r="U542" t="str">
            <v>042416180</v>
          </cell>
          <cell r="V542" t="str">
            <v>21</v>
          </cell>
          <cell r="W542" t="str">
            <v>2.1 ทุติยภูมิระดับต้น</v>
          </cell>
          <cell r="X542" t="str">
            <v>S</v>
          </cell>
          <cell r="Y542" t="str">
            <v xml:space="preserve">บริการ  </v>
          </cell>
          <cell r="Z542" t="str">
            <v>01</v>
          </cell>
          <cell r="AA542" t="str">
            <v>ตั้งใหม่</v>
          </cell>
          <cell r="AH542" t="str">
            <v>11048</v>
          </cell>
        </row>
        <row r="543">
          <cell r="A543" t="str">
            <v>001104900</v>
          </cell>
          <cell r="B543" t="str">
            <v>โรงพยาบาลศรีวิไล</v>
          </cell>
          <cell r="C543" t="str">
            <v>21002</v>
          </cell>
          <cell r="D543" t="str">
            <v>กระทรวงสาธารณสุข สำนักงานปลัดกระทรวงสาธารณสุข</v>
          </cell>
          <cell r="E543" t="str">
            <v>07</v>
          </cell>
          <cell r="F543" t="str">
            <v>โรงพยาบาลชุมชน</v>
          </cell>
          <cell r="G543" t="str">
            <v>30</v>
          </cell>
          <cell r="H543" t="str">
            <v>38</v>
          </cell>
          <cell r="I543" t="str">
            <v>จ.บึงกาฬ</v>
          </cell>
          <cell r="J543" t="str">
            <v>07</v>
          </cell>
          <cell r="K543" t="str">
            <v xml:space="preserve"> อ.ศรีวิไล</v>
          </cell>
          <cell r="L543" t="str">
            <v>01</v>
          </cell>
          <cell r="M543" t="str">
            <v xml:space="preserve"> 'ต.ศรีวิไล'</v>
          </cell>
          <cell r="N543" t="str">
            <v>11</v>
          </cell>
          <cell r="O543" t="str">
            <v xml:space="preserve"> หมู่ 11</v>
          </cell>
          <cell r="P543" t="str">
            <v>01</v>
          </cell>
          <cell r="Q543" t="str">
            <v>เปิดดำเนินการ</v>
          </cell>
          <cell r="R543" t="str">
            <v xml:space="preserve">300  </v>
          </cell>
          <cell r="T543" t="str">
            <v>042497099</v>
          </cell>
          <cell r="U543" t="str">
            <v>042497099</v>
          </cell>
          <cell r="V543" t="str">
            <v>21</v>
          </cell>
          <cell r="W543" t="str">
            <v>2.1 ทุติยภูมิระดับต้น</v>
          </cell>
          <cell r="X543" t="str">
            <v>S</v>
          </cell>
          <cell r="Y543" t="str">
            <v xml:space="preserve">บริการ  </v>
          </cell>
          <cell r="Z543" t="str">
            <v>01</v>
          </cell>
          <cell r="AA543" t="str">
            <v>ตั้งใหม่</v>
          </cell>
          <cell r="AH543" t="str">
            <v>11049</v>
          </cell>
        </row>
        <row r="544">
          <cell r="A544" t="str">
            <v>001103400</v>
          </cell>
          <cell r="B544" t="str">
            <v>โรงพยาบาลภูเรือ</v>
          </cell>
          <cell r="C544" t="str">
            <v>21002</v>
          </cell>
          <cell r="D544" t="str">
            <v>กระทรวงสาธารณสุข สำนักงานปลัดกระทรวงสาธารณสุข</v>
          </cell>
          <cell r="E544" t="str">
            <v>07</v>
          </cell>
          <cell r="F544" t="str">
            <v>โรงพยาบาลชุมชน</v>
          </cell>
          <cell r="G544" t="str">
            <v>30</v>
          </cell>
          <cell r="H544" t="str">
            <v>42</v>
          </cell>
          <cell r="I544" t="str">
            <v>จ.เลย</v>
          </cell>
          <cell r="J544" t="str">
            <v>07</v>
          </cell>
          <cell r="K544" t="str">
            <v xml:space="preserve"> อ.ภูเรือ</v>
          </cell>
          <cell r="L544" t="str">
            <v>01</v>
          </cell>
          <cell r="M544" t="str">
            <v xml:space="preserve"> 'ต.หนองบัว'</v>
          </cell>
          <cell r="N544" t="str">
            <v>06</v>
          </cell>
          <cell r="O544" t="str">
            <v xml:space="preserve"> หมู่ 6</v>
          </cell>
          <cell r="P544" t="str">
            <v>01</v>
          </cell>
          <cell r="Q544" t="str">
            <v>เปิดดำเนินการ</v>
          </cell>
          <cell r="R544" t="str">
            <v>ถ.เลย-หล่มสัก</v>
          </cell>
          <cell r="S544" t="str">
            <v>42160</v>
          </cell>
          <cell r="T544" t="str">
            <v>042899094</v>
          </cell>
          <cell r="U544" t="str">
            <v>042899072</v>
          </cell>
          <cell r="V544" t="str">
            <v>21</v>
          </cell>
          <cell r="W544" t="str">
            <v>2.1 ทุติยภูมิระดับต้น</v>
          </cell>
          <cell r="X544" t="str">
            <v>S</v>
          </cell>
          <cell r="Y544" t="str">
            <v xml:space="preserve">บริการ  </v>
          </cell>
          <cell r="AH544" t="str">
            <v>11034</v>
          </cell>
        </row>
        <row r="545">
          <cell r="A545" t="str">
            <v>001100400</v>
          </cell>
          <cell r="B545" t="str">
            <v>โรงพยาบาลพล</v>
          </cell>
          <cell r="C545" t="str">
            <v>21002</v>
          </cell>
          <cell r="D545" t="str">
            <v>กระทรวงสาธารณสุข สำนักงานปลัดกระทรวงสาธารณสุข</v>
          </cell>
          <cell r="E545" t="str">
            <v>07</v>
          </cell>
          <cell r="F545" t="str">
            <v>โรงพยาบาลชุมชน</v>
          </cell>
          <cell r="G545" t="str">
            <v>60</v>
          </cell>
          <cell r="H545" t="str">
            <v>40</v>
          </cell>
          <cell r="I545" t="str">
            <v>จ.ขอนแก่น</v>
          </cell>
          <cell r="J545" t="str">
            <v>12</v>
          </cell>
          <cell r="K545" t="str">
            <v xml:space="preserve"> อ.พล</v>
          </cell>
          <cell r="L545" t="str">
            <v>01</v>
          </cell>
          <cell r="M545" t="str">
            <v xml:space="preserve"> 'ต.เมืองพล'</v>
          </cell>
          <cell r="N545" t="str">
            <v>01</v>
          </cell>
          <cell r="O545" t="str">
            <v xml:space="preserve"> หมู่ 1</v>
          </cell>
          <cell r="P545" t="str">
            <v>01</v>
          </cell>
          <cell r="Q545" t="str">
            <v>เปิดดำเนินการ</v>
          </cell>
          <cell r="R545" t="str">
            <v xml:space="preserve">215 ถ.มิตรภาพ </v>
          </cell>
          <cell r="S545" t="str">
            <v>40120</v>
          </cell>
          <cell r="T545" t="str">
            <v>043414710</v>
          </cell>
          <cell r="V545" t="str">
            <v>22</v>
          </cell>
          <cell r="W545" t="str">
            <v>2.2 ทุติยภูมิระดับกลาง</v>
          </cell>
          <cell r="X545" t="str">
            <v>S</v>
          </cell>
          <cell r="Y545" t="str">
            <v xml:space="preserve">บริการ  </v>
          </cell>
          <cell r="AH545" t="str">
            <v>11004</v>
          </cell>
        </row>
        <row r="546">
          <cell r="A546" t="str">
            <v>001103300</v>
          </cell>
          <cell r="B546" t="str">
            <v>โรงพยาบาลนาแห้ว</v>
          </cell>
          <cell r="C546" t="str">
            <v>21002</v>
          </cell>
          <cell r="D546" t="str">
            <v>กระทรวงสาธารณสุข สำนักงานปลัดกระทรวงสาธารณสุข</v>
          </cell>
          <cell r="E546" t="str">
            <v>07</v>
          </cell>
          <cell r="F546" t="str">
            <v>โรงพยาบาลชุมชน</v>
          </cell>
          <cell r="G546" t="str">
            <v>30</v>
          </cell>
          <cell r="H546" t="str">
            <v>42</v>
          </cell>
          <cell r="I546" t="str">
            <v>จ.เลย</v>
          </cell>
          <cell r="J546" t="str">
            <v>06</v>
          </cell>
          <cell r="K546" t="str">
            <v xml:space="preserve"> อ.นาแห้ว</v>
          </cell>
          <cell r="L546" t="str">
            <v>01</v>
          </cell>
          <cell r="M546" t="str">
            <v xml:space="preserve"> 'ต.นาแห้ว'</v>
          </cell>
          <cell r="N546" t="str">
            <v>05</v>
          </cell>
          <cell r="O546" t="str">
            <v xml:space="preserve"> หมู่ 5</v>
          </cell>
          <cell r="P546" t="str">
            <v>01</v>
          </cell>
          <cell r="Q546" t="str">
            <v>เปิดดำเนินการ</v>
          </cell>
          <cell r="R546" t="str">
            <v xml:space="preserve">80 ถ.ด่านซ้าย - นาแห้ว </v>
          </cell>
          <cell r="S546" t="str">
            <v>42170</v>
          </cell>
          <cell r="T546" t="str">
            <v>042897037</v>
          </cell>
          <cell r="U546" t="str">
            <v>042897054</v>
          </cell>
          <cell r="V546" t="str">
            <v>21</v>
          </cell>
          <cell r="W546" t="str">
            <v>2.1 ทุติยภูมิระดับต้น</v>
          </cell>
          <cell r="X546" t="str">
            <v>S</v>
          </cell>
          <cell r="Y546" t="str">
            <v xml:space="preserve">บริการ  </v>
          </cell>
          <cell r="AH546" t="str">
            <v>11033</v>
          </cell>
        </row>
        <row r="547">
          <cell r="A547" t="str">
            <v>001103700</v>
          </cell>
          <cell r="B547" t="str">
            <v>โรงพยาบาลภูกระดึง</v>
          </cell>
          <cell r="C547" t="str">
            <v>21002</v>
          </cell>
          <cell r="D547" t="str">
            <v>กระทรวงสาธารณสุข สำนักงานปลัดกระทรวงสาธารณสุข</v>
          </cell>
          <cell r="E547" t="str">
            <v>07</v>
          </cell>
          <cell r="F547" t="str">
            <v>โรงพยาบาลชุมชน</v>
          </cell>
          <cell r="G547" t="str">
            <v>60</v>
          </cell>
          <cell r="H547" t="str">
            <v>42</v>
          </cell>
          <cell r="I547" t="str">
            <v>จ.เลย</v>
          </cell>
          <cell r="J547" t="str">
            <v>10</v>
          </cell>
          <cell r="K547" t="str">
            <v xml:space="preserve"> อ.ภูกระดึง</v>
          </cell>
          <cell r="L547" t="str">
            <v>07</v>
          </cell>
          <cell r="M547" t="str">
            <v xml:space="preserve"> 'ต.ภูกระดึง'</v>
          </cell>
          <cell r="N547" t="str">
            <v>08</v>
          </cell>
          <cell r="O547" t="str">
            <v xml:space="preserve"> หมู่ 8</v>
          </cell>
          <cell r="P547" t="str">
            <v>01</v>
          </cell>
          <cell r="Q547" t="str">
            <v>เปิดดำเนินการ</v>
          </cell>
          <cell r="R547" t="str">
            <v xml:space="preserve">149 </v>
          </cell>
          <cell r="S547" t="str">
            <v>42180</v>
          </cell>
          <cell r="T547" t="str">
            <v>042871017</v>
          </cell>
          <cell r="U547" t="str">
            <v>042871016</v>
          </cell>
          <cell r="V547" t="str">
            <v>21</v>
          </cell>
          <cell r="W547" t="str">
            <v>2.1 ทุติยภูมิระดับต้น</v>
          </cell>
          <cell r="X547" t="str">
            <v>S</v>
          </cell>
          <cell r="Y547" t="str">
            <v xml:space="preserve">บริการ  </v>
          </cell>
          <cell r="AH547" t="str">
            <v>11037</v>
          </cell>
        </row>
        <row r="548">
          <cell r="A548" t="str">
            <v>001104400</v>
          </cell>
          <cell r="B548" t="str">
            <v>โรงพยาบาลศรีเชียงใหม่</v>
          </cell>
          <cell r="C548" t="str">
            <v>21002</v>
          </cell>
          <cell r="D548" t="str">
            <v>กระทรวงสาธารณสุข สำนักงานปลัดกระทรวงสาธารณสุข</v>
          </cell>
          <cell r="E548" t="str">
            <v>07</v>
          </cell>
          <cell r="F548" t="str">
            <v>โรงพยาบาลชุมชน</v>
          </cell>
          <cell r="G548" t="str">
            <v>30</v>
          </cell>
          <cell r="H548" t="str">
            <v>43</v>
          </cell>
          <cell r="I548" t="str">
            <v>จ.หนองคาย</v>
          </cell>
          <cell r="J548" t="str">
            <v>07</v>
          </cell>
          <cell r="K548" t="str">
            <v xml:space="preserve"> อ.ศรีเชียงใหม่</v>
          </cell>
          <cell r="L548" t="str">
            <v>01</v>
          </cell>
          <cell r="M548" t="str">
            <v xml:space="preserve"> 'ต.พานพร้าว'</v>
          </cell>
          <cell r="N548" t="str">
            <v>01</v>
          </cell>
          <cell r="O548" t="str">
            <v xml:space="preserve"> หมู่ 1</v>
          </cell>
          <cell r="P548" t="str">
            <v>01</v>
          </cell>
          <cell r="Q548" t="str">
            <v>เปิดดำเนินการ</v>
          </cell>
          <cell r="R548" t="str">
            <v xml:space="preserve">476 </v>
          </cell>
          <cell r="S548" t="str">
            <v>43130</v>
          </cell>
          <cell r="T548" t="str">
            <v>04251125</v>
          </cell>
          <cell r="U548" t="str">
            <v>042452247</v>
          </cell>
          <cell r="V548" t="str">
            <v>21</v>
          </cell>
          <cell r="W548" t="str">
            <v>2.1 ทุติยภูมิระดับต้น</v>
          </cell>
          <cell r="X548" t="str">
            <v>S</v>
          </cell>
          <cell r="Y548" t="str">
            <v xml:space="preserve">บริการ  </v>
          </cell>
          <cell r="AH548" t="str">
            <v>11044</v>
          </cell>
        </row>
        <row r="549">
          <cell r="A549" t="str">
            <v>001104500</v>
          </cell>
          <cell r="B549" t="str">
            <v>โรงพยาบาลสังคม</v>
          </cell>
          <cell r="C549" t="str">
            <v>21002</v>
          </cell>
          <cell r="D549" t="str">
            <v>กระทรวงสาธารณสุข สำนักงานปลัดกระทรวงสาธารณสุข</v>
          </cell>
          <cell r="E549" t="str">
            <v>07</v>
          </cell>
          <cell r="F549" t="str">
            <v>โรงพยาบาลชุมชน</v>
          </cell>
          <cell r="G549" t="str">
            <v>30</v>
          </cell>
          <cell r="H549" t="str">
            <v>43</v>
          </cell>
          <cell r="I549" t="str">
            <v>จ.หนองคาย</v>
          </cell>
          <cell r="J549" t="str">
            <v>08</v>
          </cell>
          <cell r="K549" t="str">
            <v xml:space="preserve"> อ.สังคม</v>
          </cell>
          <cell r="L549" t="str">
            <v>02</v>
          </cell>
          <cell r="M549" t="str">
            <v xml:space="preserve"> 'ต.ผาตั้ง'</v>
          </cell>
          <cell r="N549" t="str">
            <v>03</v>
          </cell>
          <cell r="O549" t="str">
            <v xml:space="preserve"> หมู่ 3</v>
          </cell>
          <cell r="P549" t="str">
            <v>01</v>
          </cell>
          <cell r="Q549" t="str">
            <v>เปิดดำเนินการ</v>
          </cell>
          <cell r="R549" t="str">
            <v xml:space="preserve">72 </v>
          </cell>
          <cell r="S549" t="str">
            <v>43160</v>
          </cell>
          <cell r="T549" t="str">
            <v>042441029</v>
          </cell>
          <cell r="U549" t="str">
            <v>042441413</v>
          </cell>
          <cell r="V549" t="str">
            <v>21</v>
          </cell>
          <cell r="W549" t="str">
            <v>2.1 ทุติยภูมิระดับต้น</v>
          </cell>
          <cell r="X549" t="str">
            <v>S</v>
          </cell>
          <cell r="Y549" t="str">
            <v xml:space="preserve">บริการ  </v>
          </cell>
          <cell r="AH549" t="str">
            <v>11045</v>
          </cell>
        </row>
        <row r="550">
          <cell r="A550" t="str">
            <v>001101300</v>
          </cell>
          <cell r="B550" t="str">
            <v>โรงพยาบาลกุดจับ</v>
          </cell>
          <cell r="C550" t="str">
            <v>21002</v>
          </cell>
          <cell r="D550" t="str">
            <v>กระทรวงสาธารณสุข สำนักงานปลัดกระทรวงสาธารณสุข</v>
          </cell>
          <cell r="E550" t="str">
            <v>07</v>
          </cell>
          <cell r="F550" t="str">
            <v>โรงพยาบาลชุมชน</v>
          </cell>
          <cell r="G550" t="str">
            <v>30</v>
          </cell>
          <cell r="H550" t="str">
            <v>41</v>
          </cell>
          <cell r="I550" t="str">
            <v>จ.อุดรธานี</v>
          </cell>
          <cell r="J550" t="str">
            <v>02</v>
          </cell>
          <cell r="K550" t="str">
            <v xml:space="preserve"> อ.กุดจับ</v>
          </cell>
          <cell r="L550" t="str">
            <v>06</v>
          </cell>
          <cell r="M550" t="str">
            <v xml:space="preserve"> 'ต.เมืองเพีย'</v>
          </cell>
          <cell r="N550" t="str">
            <v>03</v>
          </cell>
          <cell r="O550" t="str">
            <v xml:space="preserve"> หมู่ 3</v>
          </cell>
          <cell r="P550" t="str">
            <v>01</v>
          </cell>
          <cell r="Q550" t="str">
            <v>เปิดดำเนินการ</v>
          </cell>
          <cell r="R550" t="str">
            <v xml:space="preserve">72 ม.3 ถ.กุดจับ-หนองวัวซอ </v>
          </cell>
          <cell r="S550" t="str">
            <v>41250</v>
          </cell>
          <cell r="V550" t="str">
            <v>21</v>
          </cell>
          <cell r="W550" t="str">
            <v>2.1 ทุติยภูมิระดับต้น</v>
          </cell>
          <cell r="AH550" t="str">
            <v>11013</v>
          </cell>
        </row>
        <row r="551">
          <cell r="A551" t="str">
            <v>001100300</v>
          </cell>
          <cell r="B551" t="str">
            <v>โรงพยาบาลเปือยน้อย</v>
          </cell>
          <cell r="C551" t="str">
            <v>21002</v>
          </cell>
          <cell r="D551" t="str">
            <v>กระทรวงสาธารณสุข สำนักงานปลัดกระทรวงสาธารณสุข</v>
          </cell>
          <cell r="E551" t="str">
            <v>07</v>
          </cell>
          <cell r="F551" t="str">
            <v>โรงพยาบาลชุมชน</v>
          </cell>
          <cell r="G551" t="str">
            <v>30</v>
          </cell>
          <cell r="H551" t="str">
            <v>40</v>
          </cell>
          <cell r="I551" t="str">
            <v>จ.ขอนแก่น</v>
          </cell>
          <cell r="J551" t="str">
            <v>11</v>
          </cell>
          <cell r="K551" t="str">
            <v xml:space="preserve"> อ.เปือยน้อย</v>
          </cell>
          <cell r="L551" t="str">
            <v>01</v>
          </cell>
          <cell r="M551" t="str">
            <v xml:space="preserve"> 'ต.เปือยน้อย'</v>
          </cell>
          <cell r="N551" t="str">
            <v>07</v>
          </cell>
          <cell r="O551" t="str">
            <v xml:space="preserve"> หมู่ 7</v>
          </cell>
          <cell r="P551" t="str">
            <v>01</v>
          </cell>
          <cell r="Q551" t="str">
            <v>เปิดดำเนินการ</v>
          </cell>
          <cell r="R551" t="str">
            <v xml:space="preserve">177 </v>
          </cell>
          <cell r="S551" t="str">
            <v>40340</v>
          </cell>
          <cell r="T551" t="str">
            <v>043494003</v>
          </cell>
          <cell r="V551" t="str">
            <v>21</v>
          </cell>
          <cell r="W551" t="str">
            <v>2.1 ทุติยภูมิระดับต้น</v>
          </cell>
          <cell r="X551" t="str">
            <v>S</v>
          </cell>
          <cell r="Y551" t="str">
            <v xml:space="preserve">บริการ  </v>
          </cell>
          <cell r="AH551" t="str">
            <v>11003</v>
          </cell>
        </row>
        <row r="552">
          <cell r="A552" t="str">
            <v>001104300</v>
          </cell>
          <cell r="B552" t="str">
            <v>โรงพยาบาลโซ่พิสัย</v>
          </cell>
          <cell r="C552" t="str">
            <v>21002</v>
          </cell>
          <cell r="D552" t="str">
            <v>กระทรวงสาธารณสุข สำนักงานปลัดกระทรวงสาธารณสุข</v>
          </cell>
          <cell r="E552" t="str">
            <v>07</v>
          </cell>
          <cell r="F552" t="str">
            <v>โรงพยาบาลชุมชน</v>
          </cell>
          <cell r="G552" t="str">
            <v>30</v>
          </cell>
          <cell r="H552" t="str">
            <v>38</v>
          </cell>
          <cell r="I552" t="str">
            <v>จ.บึงกาฬ</v>
          </cell>
          <cell r="J552" t="str">
            <v>03</v>
          </cell>
          <cell r="K552" t="str">
            <v xml:space="preserve"> อ.โซ่พิสัย</v>
          </cell>
          <cell r="L552" t="str">
            <v>01</v>
          </cell>
          <cell r="M552" t="str">
            <v xml:space="preserve"> 'ต.โซ่'</v>
          </cell>
          <cell r="N552" t="str">
            <v>02</v>
          </cell>
          <cell r="O552" t="str">
            <v xml:space="preserve"> หมู่ 2</v>
          </cell>
          <cell r="P552" t="str">
            <v>01</v>
          </cell>
          <cell r="Q552" t="str">
            <v>เปิดดำเนินการ</v>
          </cell>
          <cell r="R552" t="str">
            <v xml:space="preserve">143 </v>
          </cell>
          <cell r="T552" t="str">
            <v>042485099</v>
          </cell>
          <cell r="U552" t="str">
            <v>042485202</v>
          </cell>
          <cell r="V552" t="str">
            <v>21</v>
          </cell>
          <cell r="W552" t="str">
            <v>2.1 ทุติยภูมิระดับต้น</v>
          </cell>
          <cell r="X552" t="str">
            <v>S</v>
          </cell>
          <cell r="Y552" t="str">
            <v xml:space="preserve">บริการ  </v>
          </cell>
          <cell r="Z552" t="str">
            <v>01</v>
          </cell>
          <cell r="AA552" t="str">
            <v>ตั้งใหม่</v>
          </cell>
          <cell r="AH552" t="str">
            <v>11043</v>
          </cell>
        </row>
        <row r="553">
          <cell r="A553" t="str">
            <v>001100600</v>
          </cell>
          <cell r="B553" t="str">
            <v>โรงพยาบาลแวงน้อย</v>
          </cell>
          <cell r="C553" t="str">
            <v>21002</v>
          </cell>
          <cell r="D553" t="str">
            <v>กระทรวงสาธารณสุข สำนักงานปลัดกระทรวงสาธารณสุข</v>
          </cell>
          <cell r="E553" t="str">
            <v>07</v>
          </cell>
          <cell r="F553" t="str">
            <v>โรงพยาบาลชุมชน</v>
          </cell>
          <cell r="G553" t="str">
            <v>30</v>
          </cell>
          <cell r="H553" t="str">
            <v>40</v>
          </cell>
          <cell r="I553" t="str">
            <v>จ.ขอนแก่น</v>
          </cell>
          <cell r="J553" t="str">
            <v>14</v>
          </cell>
          <cell r="K553" t="str">
            <v xml:space="preserve"> อ.แวงน้อย</v>
          </cell>
          <cell r="L553" t="str">
            <v>04</v>
          </cell>
          <cell r="M553" t="str">
            <v xml:space="preserve"> 'ต.ละหานนา'</v>
          </cell>
          <cell r="N553" t="str">
            <v>07</v>
          </cell>
          <cell r="O553" t="str">
            <v xml:space="preserve"> หมู่ 7</v>
          </cell>
          <cell r="P553" t="str">
            <v>01</v>
          </cell>
          <cell r="Q553" t="str">
            <v>เปิดดำเนินการ</v>
          </cell>
          <cell r="R553" t="str">
            <v>148</v>
          </cell>
          <cell r="S553" t="str">
            <v>40230</v>
          </cell>
          <cell r="T553" t="str">
            <v>043499046</v>
          </cell>
          <cell r="V553" t="str">
            <v>21</v>
          </cell>
          <cell r="W553" t="str">
            <v>2.1 ทุติยภูมิระดับต้น</v>
          </cell>
          <cell r="X553" t="str">
            <v>S</v>
          </cell>
          <cell r="Y553" t="str">
            <v xml:space="preserve">บริการ  </v>
          </cell>
          <cell r="AH553" t="str">
            <v>11006</v>
          </cell>
        </row>
        <row r="554">
          <cell r="A554" t="str">
            <v>001106000</v>
          </cell>
          <cell r="B554" t="str">
            <v>โรงพยาบาลยางสีสุราช</v>
          </cell>
          <cell r="C554" t="str">
            <v>21002</v>
          </cell>
          <cell r="D554" t="str">
            <v>กระทรวงสาธารณสุข สำนักงานปลัดกระทรวงสาธารณสุข</v>
          </cell>
          <cell r="E554" t="str">
            <v>07</v>
          </cell>
          <cell r="F554" t="str">
            <v>โรงพยาบาลชุมชน</v>
          </cell>
          <cell r="G554" t="str">
            <v>30</v>
          </cell>
          <cell r="H554" t="str">
            <v>44</v>
          </cell>
          <cell r="I554" t="str">
            <v>จ.มหาสารคาม</v>
          </cell>
          <cell r="J554" t="str">
            <v>11</v>
          </cell>
          <cell r="K554" t="str">
            <v xml:space="preserve"> อ.ยางสีสุราช</v>
          </cell>
          <cell r="L554" t="str">
            <v>01</v>
          </cell>
          <cell r="M554" t="str">
            <v xml:space="preserve"> 'ต.ยางสีสุราช'</v>
          </cell>
          <cell r="N554" t="str">
            <v>02</v>
          </cell>
          <cell r="O554" t="str">
            <v xml:space="preserve"> หมู่ 2</v>
          </cell>
          <cell r="P554" t="str">
            <v>01</v>
          </cell>
          <cell r="Q554" t="str">
            <v>เปิดดำเนินการ</v>
          </cell>
          <cell r="R554" t="str">
            <v xml:space="preserve">162 </v>
          </cell>
          <cell r="V554" t="str">
            <v>21</v>
          </cell>
          <cell r="W554" t="str">
            <v>2.1 ทุติยภูมิระดับต้น</v>
          </cell>
          <cell r="AH554" t="str">
            <v>11060</v>
          </cell>
        </row>
        <row r="555">
          <cell r="A555" t="str">
            <v>001105000</v>
          </cell>
          <cell r="B555" t="str">
            <v>โรงพยาบาลบุ่งคล้า</v>
          </cell>
          <cell r="C555" t="str">
            <v>21002</v>
          </cell>
          <cell r="D555" t="str">
            <v>กระทรวงสาธารณสุข สำนักงานปลัดกระทรวงสาธารณสุข</v>
          </cell>
          <cell r="E555" t="str">
            <v>07</v>
          </cell>
          <cell r="F555" t="str">
            <v>โรงพยาบาลชุมชน</v>
          </cell>
          <cell r="G555" t="str">
            <v>10</v>
          </cell>
          <cell r="H555" t="str">
            <v>38</v>
          </cell>
          <cell r="I555" t="str">
            <v>จ.บึงกาฬ</v>
          </cell>
          <cell r="J555" t="str">
            <v>08</v>
          </cell>
          <cell r="K555" t="str">
            <v xml:space="preserve"> อ.บุ่งคล้า</v>
          </cell>
          <cell r="L555" t="str">
            <v>01</v>
          </cell>
          <cell r="M555" t="str">
            <v xml:space="preserve"> 'ต.บุ่งคล้า'</v>
          </cell>
          <cell r="N555" t="str">
            <v>02</v>
          </cell>
          <cell r="O555" t="str">
            <v xml:space="preserve"> หมู่ 2</v>
          </cell>
          <cell r="P555" t="str">
            <v>01</v>
          </cell>
          <cell r="Q555" t="str">
            <v>เปิดดำเนินการ</v>
          </cell>
          <cell r="T555" t="str">
            <v>042499106</v>
          </cell>
          <cell r="U555" t="str">
            <v>042499105</v>
          </cell>
          <cell r="V555" t="str">
            <v>21</v>
          </cell>
          <cell r="W555" t="str">
            <v>2.1 ทุติยภูมิระดับต้น</v>
          </cell>
          <cell r="X555" t="str">
            <v>S</v>
          </cell>
          <cell r="Y555" t="str">
            <v xml:space="preserve">บริการ  </v>
          </cell>
          <cell r="Z555" t="str">
            <v>01</v>
          </cell>
          <cell r="AA555" t="str">
            <v>ตั้งใหม่</v>
          </cell>
          <cell r="AH555" t="str">
            <v>11050</v>
          </cell>
        </row>
        <row r="556">
          <cell r="A556" t="str">
            <v>001103500</v>
          </cell>
          <cell r="B556" t="str">
            <v>โรงพยาบาลท่าลี่</v>
          </cell>
          <cell r="C556" t="str">
            <v>21002</v>
          </cell>
          <cell r="D556" t="str">
            <v>กระทรวงสาธารณสุข สำนักงานปลัดกระทรวงสาธารณสุข</v>
          </cell>
          <cell r="E556" t="str">
            <v>07</v>
          </cell>
          <cell r="F556" t="str">
            <v>โรงพยาบาลชุมชน</v>
          </cell>
          <cell r="G556" t="str">
            <v>30</v>
          </cell>
          <cell r="H556" t="str">
            <v>42</v>
          </cell>
          <cell r="I556" t="str">
            <v>จ.เลย</v>
          </cell>
          <cell r="J556" t="str">
            <v>08</v>
          </cell>
          <cell r="K556" t="str">
            <v xml:space="preserve"> อ.ท่าลี่</v>
          </cell>
          <cell r="L556" t="str">
            <v>01</v>
          </cell>
          <cell r="M556" t="str">
            <v xml:space="preserve"> 'ต.ท่าลี่'</v>
          </cell>
          <cell r="N556" t="str">
            <v>01</v>
          </cell>
          <cell r="O556" t="str">
            <v xml:space="preserve"> หมู่ 1</v>
          </cell>
          <cell r="P556" t="str">
            <v>01</v>
          </cell>
          <cell r="Q556" t="str">
            <v>เปิดดำเนินการ</v>
          </cell>
          <cell r="R556" t="str">
            <v xml:space="preserve">52 </v>
          </cell>
          <cell r="S556" t="str">
            <v>42140</v>
          </cell>
          <cell r="T556" t="str">
            <v>042889012</v>
          </cell>
          <cell r="U556" t="str">
            <v>042889012</v>
          </cell>
          <cell r="V556" t="str">
            <v>21</v>
          </cell>
          <cell r="W556" t="str">
            <v>2.1 ทุติยภูมิระดับต้น</v>
          </cell>
          <cell r="X556" t="str">
            <v>S</v>
          </cell>
          <cell r="Y556" t="str">
            <v xml:space="preserve">บริการ  </v>
          </cell>
          <cell r="AH556" t="str">
            <v>11035</v>
          </cell>
        </row>
        <row r="557">
          <cell r="A557" t="str">
            <v>001103600</v>
          </cell>
          <cell r="B557" t="str">
            <v>โรงพยาบาลวังสะพุง</v>
          </cell>
          <cell r="C557" t="str">
            <v>21002</v>
          </cell>
          <cell r="D557" t="str">
            <v>กระทรวงสาธารณสุข สำนักงานปลัดกระทรวงสาธารณสุข</v>
          </cell>
          <cell r="E557" t="str">
            <v>07</v>
          </cell>
          <cell r="F557" t="str">
            <v>โรงพยาบาลชุมชน</v>
          </cell>
          <cell r="G557" t="str">
            <v>60</v>
          </cell>
          <cell r="H557" t="str">
            <v>42</v>
          </cell>
          <cell r="I557" t="str">
            <v>จ.เลย</v>
          </cell>
          <cell r="J557" t="str">
            <v>09</v>
          </cell>
          <cell r="K557" t="str">
            <v xml:space="preserve"> อ.วังสะพุง</v>
          </cell>
          <cell r="L557" t="str">
            <v>01</v>
          </cell>
          <cell r="M557" t="str">
            <v xml:space="preserve"> 'ต.วังสะพุง'</v>
          </cell>
          <cell r="N557" t="str">
            <v>03</v>
          </cell>
          <cell r="O557" t="str">
            <v xml:space="preserve"> หมู่ 3</v>
          </cell>
          <cell r="P557" t="str">
            <v>01</v>
          </cell>
          <cell r="Q557" t="str">
            <v>เปิดดำเนินการ</v>
          </cell>
          <cell r="S557" t="str">
            <v>42130</v>
          </cell>
          <cell r="T557" t="str">
            <v>042841101</v>
          </cell>
          <cell r="U557" t="str">
            <v>042841101</v>
          </cell>
          <cell r="V557" t="str">
            <v>21</v>
          </cell>
          <cell r="W557" t="str">
            <v>2.1 ทุติยภูมิระดับต้น</v>
          </cell>
          <cell r="X557" t="str">
            <v>S</v>
          </cell>
          <cell r="Y557" t="str">
            <v xml:space="preserve">บริการ  </v>
          </cell>
          <cell r="AH557" t="str">
            <v>11036</v>
          </cell>
        </row>
        <row r="558">
          <cell r="A558" t="str">
            <v>001103800</v>
          </cell>
          <cell r="B558" t="str">
            <v>โรงพยาบาลภูหลวง</v>
          </cell>
          <cell r="C558" t="str">
            <v>21002</v>
          </cell>
          <cell r="D558" t="str">
            <v>กระทรวงสาธารณสุข สำนักงานปลัดกระทรวงสาธารณสุข</v>
          </cell>
          <cell r="E558" t="str">
            <v>07</v>
          </cell>
          <cell r="F558" t="str">
            <v>โรงพยาบาลชุมชน</v>
          </cell>
          <cell r="G558" t="str">
            <v>30</v>
          </cell>
          <cell r="H558" t="str">
            <v>42</v>
          </cell>
          <cell r="I558" t="str">
            <v>จ.เลย</v>
          </cell>
          <cell r="J558" t="str">
            <v>11</v>
          </cell>
          <cell r="K558" t="str">
            <v xml:space="preserve"> อ.ภูหลวง</v>
          </cell>
          <cell r="L558" t="str">
            <v>02</v>
          </cell>
          <cell r="M558" t="str">
            <v xml:space="preserve"> 'ต.หนองคัน'</v>
          </cell>
          <cell r="N558" t="str">
            <v>03</v>
          </cell>
          <cell r="O558" t="str">
            <v xml:space="preserve"> หมู่ 3</v>
          </cell>
          <cell r="P558" t="str">
            <v>01</v>
          </cell>
          <cell r="Q558" t="str">
            <v>เปิดดำเนินการ</v>
          </cell>
          <cell r="S558" t="str">
            <v>42230</v>
          </cell>
          <cell r="T558" t="str">
            <v>042879101</v>
          </cell>
          <cell r="U558" t="str">
            <v>042879064</v>
          </cell>
          <cell r="V558" t="str">
            <v>21</v>
          </cell>
          <cell r="W558" t="str">
            <v>2.1 ทุติยภูมิระดับต้น</v>
          </cell>
          <cell r="X558" t="str">
            <v>S</v>
          </cell>
          <cell r="Y558" t="str">
            <v xml:space="preserve">บริการ  </v>
          </cell>
          <cell r="AH558" t="str">
            <v>11038</v>
          </cell>
        </row>
        <row r="559">
          <cell r="A559" t="str">
            <v>001103200</v>
          </cell>
          <cell r="B559" t="str">
            <v>โรงพยาบาลปากชม</v>
          </cell>
          <cell r="C559" t="str">
            <v>21002</v>
          </cell>
          <cell r="D559" t="str">
            <v>กระทรวงสาธารณสุข สำนักงานปลัดกระทรวงสาธารณสุข</v>
          </cell>
          <cell r="E559" t="str">
            <v>07</v>
          </cell>
          <cell r="F559" t="str">
            <v>โรงพยาบาลชุมชน</v>
          </cell>
          <cell r="G559" t="str">
            <v>30</v>
          </cell>
          <cell r="H559" t="str">
            <v>42</v>
          </cell>
          <cell r="I559" t="str">
            <v>จ.เลย</v>
          </cell>
          <cell r="J559" t="str">
            <v>04</v>
          </cell>
          <cell r="K559" t="str">
            <v xml:space="preserve"> อ.ปากชม</v>
          </cell>
          <cell r="L559" t="str">
            <v>01</v>
          </cell>
          <cell r="M559" t="str">
            <v xml:space="preserve"> 'ต.ปากชม'</v>
          </cell>
          <cell r="N559" t="str">
            <v>01</v>
          </cell>
          <cell r="O559" t="str">
            <v xml:space="preserve"> หมู่ 1</v>
          </cell>
          <cell r="P559" t="str">
            <v>01</v>
          </cell>
          <cell r="Q559" t="str">
            <v>เปิดดำเนินการ</v>
          </cell>
          <cell r="S559" t="str">
            <v>42150</v>
          </cell>
          <cell r="T559" t="str">
            <v>042881060</v>
          </cell>
          <cell r="U559" t="str">
            <v>042881080</v>
          </cell>
          <cell r="V559" t="str">
            <v>21</v>
          </cell>
          <cell r="W559" t="str">
            <v>2.1 ทุติยภูมิระดับต้น</v>
          </cell>
          <cell r="X559" t="str">
            <v>S</v>
          </cell>
          <cell r="Y559" t="str">
            <v xml:space="preserve">บริการ  </v>
          </cell>
          <cell r="AH559" t="str">
            <v>11032</v>
          </cell>
        </row>
        <row r="560">
          <cell r="A560" t="str">
            <v>001103900</v>
          </cell>
          <cell r="B560" t="str">
            <v>โรงพยาบาลผาขาว</v>
          </cell>
          <cell r="C560" t="str">
            <v>21002</v>
          </cell>
          <cell r="D560" t="str">
            <v>กระทรวงสาธารณสุข สำนักงานปลัดกระทรวงสาธารณสุข</v>
          </cell>
          <cell r="E560" t="str">
            <v>07</v>
          </cell>
          <cell r="F560" t="str">
            <v>โรงพยาบาลชุมชน</v>
          </cell>
          <cell r="G560" t="str">
            <v>30</v>
          </cell>
          <cell r="H560" t="str">
            <v>42</v>
          </cell>
          <cell r="I560" t="str">
            <v>จ.เลย</v>
          </cell>
          <cell r="J560" t="str">
            <v>12</v>
          </cell>
          <cell r="K560" t="str">
            <v xml:space="preserve"> อ.ผาขาว</v>
          </cell>
          <cell r="L560" t="str">
            <v>03</v>
          </cell>
          <cell r="M560" t="str">
            <v xml:space="preserve"> 'ต.โนนปอแดง'</v>
          </cell>
          <cell r="N560" t="str">
            <v>08</v>
          </cell>
          <cell r="O560" t="str">
            <v xml:space="preserve"> หมู่ 8</v>
          </cell>
          <cell r="P560" t="str">
            <v>01</v>
          </cell>
          <cell r="Q560" t="str">
            <v>เปิดดำเนินการ</v>
          </cell>
          <cell r="R560" t="str">
            <v xml:space="preserve">155 </v>
          </cell>
          <cell r="S560" t="str">
            <v>42240</v>
          </cell>
          <cell r="T560" t="str">
            <v>042818101</v>
          </cell>
          <cell r="U560" t="str">
            <v>042818101</v>
          </cell>
          <cell r="V560" t="str">
            <v>21</v>
          </cell>
          <cell r="W560" t="str">
            <v>2.1 ทุติยภูมิระดับต้น</v>
          </cell>
          <cell r="AH560" t="str">
            <v>11039</v>
          </cell>
        </row>
        <row r="561">
          <cell r="A561" t="str">
            <v>001103000</v>
          </cell>
          <cell r="B561" t="str">
            <v>โรงพยาบาลนาด้วง</v>
          </cell>
          <cell r="C561" t="str">
            <v>21002</v>
          </cell>
          <cell r="D561" t="str">
            <v>กระทรวงสาธารณสุข สำนักงานปลัดกระทรวงสาธารณสุข</v>
          </cell>
          <cell r="E561" t="str">
            <v>07</v>
          </cell>
          <cell r="F561" t="str">
            <v>โรงพยาบาลชุมชน</v>
          </cell>
          <cell r="G561" t="str">
            <v>30</v>
          </cell>
          <cell r="H561" t="str">
            <v>42</v>
          </cell>
          <cell r="I561" t="str">
            <v>จ.เลย</v>
          </cell>
          <cell r="J561" t="str">
            <v>02</v>
          </cell>
          <cell r="K561" t="str">
            <v xml:space="preserve"> อ.นาด้วง</v>
          </cell>
          <cell r="L561" t="str">
            <v>01</v>
          </cell>
          <cell r="M561" t="str">
            <v xml:space="preserve"> 'ต.นาด้วง'</v>
          </cell>
          <cell r="N561" t="str">
            <v>06</v>
          </cell>
          <cell r="O561" t="str">
            <v xml:space="preserve"> หมู่ 6</v>
          </cell>
          <cell r="P561" t="str">
            <v>01</v>
          </cell>
          <cell r="Q561" t="str">
            <v>เปิดดำเนินการ</v>
          </cell>
          <cell r="R561" t="str">
            <v xml:space="preserve">155 </v>
          </cell>
          <cell r="S561" t="str">
            <v>42210</v>
          </cell>
          <cell r="T561" t="str">
            <v>042887094</v>
          </cell>
          <cell r="U561" t="str">
            <v>042887152</v>
          </cell>
          <cell r="V561" t="str">
            <v>21</v>
          </cell>
          <cell r="W561" t="str">
            <v>2.1 ทุติยภูมิระดับต้น</v>
          </cell>
          <cell r="X561" t="str">
            <v>S</v>
          </cell>
          <cell r="Y561" t="str">
            <v xml:space="preserve">บริการ  </v>
          </cell>
          <cell r="AH561" t="str">
            <v>11030</v>
          </cell>
        </row>
        <row r="562">
          <cell r="A562" t="str">
            <v>001101400</v>
          </cell>
          <cell r="B562" t="str">
            <v>โรงพยาบาลหนองวัวซอ</v>
          </cell>
          <cell r="C562" t="str">
            <v>21002</v>
          </cell>
          <cell r="D562" t="str">
            <v>กระทรวงสาธารณสุข สำนักงานปลัดกระทรวงสาธารณสุข</v>
          </cell>
          <cell r="E562" t="str">
            <v>07</v>
          </cell>
          <cell r="F562" t="str">
            <v>โรงพยาบาลชุมชน</v>
          </cell>
          <cell r="G562" t="str">
            <v>30</v>
          </cell>
          <cell r="H562" t="str">
            <v>41</v>
          </cell>
          <cell r="I562" t="str">
            <v>จ.อุดรธานี</v>
          </cell>
          <cell r="J562" t="str">
            <v>03</v>
          </cell>
          <cell r="K562" t="str">
            <v xml:space="preserve"> อ.หนองวัวซอ</v>
          </cell>
          <cell r="L562" t="str">
            <v>01</v>
          </cell>
          <cell r="M562" t="str">
            <v xml:space="preserve"> 'ต.หมากหญ้า'</v>
          </cell>
          <cell r="N562" t="str">
            <v>05</v>
          </cell>
          <cell r="O562" t="str">
            <v xml:space="preserve"> หมู่ 5</v>
          </cell>
          <cell r="P562" t="str">
            <v>01</v>
          </cell>
          <cell r="Q562" t="str">
            <v>เปิดดำเนินการ</v>
          </cell>
          <cell r="R562" t="str">
            <v xml:space="preserve">200 </v>
          </cell>
          <cell r="S562" t="str">
            <v>41220</v>
          </cell>
          <cell r="V562" t="str">
            <v>21</v>
          </cell>
          <cell r="W562" t="str">
            <v>2.1 ทุติยภูมิระดับต้น</v>
          </cell>
          <cell r="AH562" t="str">
            <v>11014</v>
          </cell>
        </row>
        <row r="563">
          <cell r="A563" t="str">
            <v>001102600</v>
          </cell>
          <cell r="B563" t="str">
            <v>โรงพยาบาลสร้างคอม</v>
          </cell>
          <cell r="C563" t="str">
            <v>21002</v>
          </cell>
          <cell r="D563" t="str">
            <v>กระทรวงสาธารณสุข สำนักงานปลัดกระทรวงสาธารณสุข</v>
          </cell>
          <cell r="E563" t="str">
            <v>07</v>
          </cell>
          <cell r="F563" t="str">
            <v>โรงพยาบาลชุมชน</v>
          </cell>
          <cell r="G563" t="str">
            <v>30</v>
          </cell>
          <cell r="H563" t="str">
            <v>41</v>
          </cell>
          <cell r="I563" t="str">
            <v>จ.อุดรธานี</v>
          </cell>
          <cell r="J563" t="str">
            <v>20</v>
          </cell>
          <cell r="K563" t="str">
            <v xml:space="preserve"> อ.สร้างคอม</v>
          </cell>
          <cell r="L563" t="str">
            <v>01</v>
          </cell>
          <cell r="M563" t="str">
            <v xml:space="preserve"> 'ต.สร้างคอม'</v>
          </cell>
          <cell r="N563" t="str">
            <v>04</v>
          </cell>
          <cell r="O563" t="str">
            <v xml:space="preserve"> หมู่ 4</v>
          </cell>
          <cell r="P563" t="str">
            <v>01</v>
          </cell>
          <cell r="Q563" t="str">
            <v>เปิดดำเนินการ</v>
          </cell>
          <cell r="V563" t="str">
            <v>21</v>
          </cell>
          <cell r="W563" t="str">
            <v>2.1 ทุติยภูมิระดับต้น</v>
          </cell>
          <cell r="AH563" t="str">
            <v>11026</v>
          </cell>
        </row>
        <row r="564">
          <cell r="A564" t="str">
            <v>001101500</v>
          </cell>
          <cell r="B564" t="str">
            <v>โรงพยาบาลกุมภวาปี</v>
          </cell>
          <cell r="C564" t="str">
            <v>21002</v>
          </cell>
          <cell r="D564" t="str">
            <v>กระทรวงสาธารณสุข สำนักงานปลัดกระทรวงสาธารณสุข</v>
          </cell>
          <cell r="E564" t="str">
            <v>07</v>
          </cell>
          <cell r="F564" t="str">
            <v>โรงพยาบาลชุมชน</v>
          </cell>
          <cell r="G564" t="str">
            <v>90</v>
          </cell>
          <cell r="H564" t="str">
            <v>41</v>
          </cell>
          <cell r="I564" t="str">
            <v>จ.อุดรธานี</v>
          </cell>
          <cell r="J564" t="str">
            <v>04</v>
          </cell>
          <cell r="K564" t="str">
            <v xml:space="preserve"> อ.กุมภวาปี</v>
          </cell>
          <cell r="L564" t="str">
            <v>15</v>
          </cell>
          <cell r="M564" t="str">
            <v xml:space="preserve"> 'ต.กุมภวาปี'</v>
          </cell>
          <cell r="N564" t="str">
            <v>05</v>
          </cell>
          <cell r="O564" t="str">
            <v xml:space="preserve"> หมู่ 5</v>
          </cell>
          <cell r="P564" t="str">
            <v>01</v>
          </cell>
          <cell r="Q564" t="str">
            <v>เปิดดำเนินการ</v>
          </cell>
          <cell r="R564" t="str">
            <v xml:space="preserve">7 ถ.จิตรประสงค์ </v>
          </cell>
          <cell r="S564" t="str">
            <v>41110</v>
          </cell>
          <cell r="V564" t="str">
            <v>21</v>
          </cell>
          <cell r="W564" t="str">
            <v>2.1 ทุติยภูมิระดับต้น</v>
          </cell>
          <cell r="AH564" t="str">
            <v>11015</v>
          </cell>
        </row>
        <row r="565">
          <cell r="A565" t="str">
            <v>001102000</v>
          </cell>
          <cell r="B565" t="str">
            <v>โรงพยาบาลไชยวาน</v>
          </cell>
          <cell r="C565" t="str">
            <v>21002</v>
          </cell>
          <cell r="D565" t="str">
            <v>กระทรวงสาธารณสุข สำนักงานปลัดกระทรวงสาธารณสุข</v>
          </cell>
          <cell r="E565" t="str">
            <v>07</v>
          </cell>
          <cell r="F565" t="str">
            <v>โรงพยาบาลชุมชน</v>
          </cell>
          <cell r="G565" t="str">
            <v>30</v>
          </cell>
          <cell r="H565" t="str">
            <v>41</v>
          </cell>
          <cell r="I565" t="str">
            <v>จ.อุดรธานี</v>
          </cell>
          <cell r="J565" t="str">
            <v>08</v>
          </cell>
          <cell r="K565" t="str">
            <v xml:space="preserve"> อ.ไชยวาน</v>
          </cell>
          <cell r="L565" t="str">
            <v>01</v>
          </cell>
          <cell r="M565" t="str">
            <v xml:space="preserve"> 'ต.ไชยวาน'</v>
          </cell>
          <cell r="N565" t="str">
            <v>05</v>
          </cell>
          <cell r="O565" t="str">
            <v xml:space="preserve"> หมู่ 5</v>
          </cell>
          <cell r="P565" t="str">
            <v>01</v>
          </cell>
          <cell r="Q565" t="str">
            <v>เปิดดำเนินการ</v>
          </cell>
          <cell r="R565" t="str">
            <v xml:space="preserve">200 </v>
          </cell>
          <cell r="S565" t="str">
            <v>41220</v>
          </cell>
          <cell r="V565" t="str">
            <v>21</v>
          </cell>
          <cell r="W565" t="str">
            <v>2.1 ทุติยภูมิระดับต้น</v>
          </cell>
          <cell r="AH565" t="str">
            <v>11020</v>
          </cell>
        </row>
        <row r="566">
          <cell r="A566" t="str">
            <v>001102700</v>
          </cell>
          <cell r="B566" t="str">
            <v>โรงพยาบาลหนองแสง</v>
          </cell>
          <cell r="C566" t="str">
            <v>21002</v>
          </cell>
          <cell r="D566" t="str">
            <v>กระทรวงสาธารณสุข สำนักงานปลัดกระทรวงสาธารณสุข</v>
          </cell>
          <cell r="E566" t="str">
            <v>07</v>
          </cell>
          <cell r="F566" t="str">
            <v>โรงพยาบาลชุมชน</v>
          </cell>
          <cell r="G566" t="str">
            <v>30</v>
          </cell>
          <cell r="H566" t="str">
            <v>41</v>
          </cell>
          <cell r="I566" t="str">
            <v>จ.อุดรธานี</v>
          </cell>
          <cell r="J566" t="str">
            <v>21</v>
          </cell>
          <cell r="K566" t="str">
            <v xml:space="preserve"> อ.หนองแสง</v>
          </cell>
          <cell r="L566" t="str">
            <v>04</v>
          </cell>
          <cell r="M566" t="str">
            <v xml:space="preserve"> 'ต.ทับกุง'</v>
          </cell>
          <cell r="N566" t="str">
            <v>07</v>
          </cell>
          <cell r="O566" t="str">
            <v xml:space="preserve"> หมู่ 7</v>
          </cell>
          <cell r="P566" t="str">
            <v>01</v>
          </cell>
          <cell r="Q566" t="str">
            <v>เปิดดำเนินการ</v>
          </cell>
          <cell r="S566" t="str">
            <v>41340</v>
          </cell>
          <cell r="V566" t="str">
            <v>21</v>
          </cell>
          <cell r="W566" t="str">
            <v>2.1 ทุติยภูมิระดับต้น</v>
          </cell>
          <cell r="AH566" t="str">
            <v>11027</v>
          </cell>
        </row>
        <row r="567">
          <cell r="A567" t="str">
            <v>001102500</v>
          </cell>
          <cell r="B567" t="str">
            <v>โรงพยาบาลเพ็ญ</v>
          </cell>
          <cell r="C567" t="str">
            <v>21002</v>
          </cell>
          <cell r="D567" t="str">
            <v>กระทรวงสาธารณสุข สำนักงานปลัดกระทรวงสาธารณสุข</v>
          </cell>
          <cell r="E567" t="str">
            <v>07</v>
          </cell>
          <cell r="F567" t="str">
            <v>โรงพยาบาลชุมชน</v>
          </cell>
          <cell r="G567" t="str">
            <v>60</v>
          </cell>
          <cell r="H567" t="str">
            <v>41</v>
          </cell>
          <cell r="I567" t="str">
            <v>จ.อุดรธานี</v>
          </cell>
          <cell r="J567" t="str">
            <v>19</v>
          </cell>
          <cell r="K567" t="str">
            <v xml:space="preserve"> อ.เพ็ญ</v>
          </cell>
          <cell r="L567" t="str">
            <v>01</v>
          </cell>
          <cell r="M567" t="str">
            <v xml:space="preserve"> 'ต.เพ็ญ'</v>
          </cell>
          <cell r="N567" t="str">
            <v>01</v>
          </cell>
          <cell r="O567" t="str">
            <v xml:space="preserve"> หมู่ 1</v>
          </cell>
          <cell r="P567" t="str">
            <v>01</v>
          </cell>
          <cell r="Q567" t="str">
            <v>เปิดดำเนินการ</v>
          </cell>
          <cell r="R567" t="str">
            <v xml:space="preserve">46 ม.1 ถ.วุฒาธิคุณ </v>
          </cell>
          <cell r="S567" t="str">
            <v>41150</v>
          </cell>
          <cell r="V567" t="str">
            <v>22</v>
          </cell>
          <cell r="W567" t="str">
            <v>2.2 ทุติยภูมิระดับกลาง</v>
          </cell>
          <cell r="AH567" t="str">
            <v>11025</v>
          </cell>
        </row>
        <row r="568">
          <cell r="A568" t="str">
            <v>001099500</v>
          </cell>
          <cell r="B568" t="str">
            <v>โรงพยาบาลบ้านฝาง</v>
          </cell>
          <cell r="C568" t="str">
            <v>21002</v>
          </cell>
          <cell r="D568" t="str">
            <v>กระทรวงสาธารณสุข สำนักงานปลัดกระทรวงสาธารณสุข</v>
          </cell>
          <cell r="E568" t="str">
            <v>07</v>
          </cell>
          <cell r="F568" t="str">
            <v>โรงพยาบาลชุมชน</v>
          </cell>
          <cell r="G568" t="str">
            <v>30</v>
          </cell>
          <cell r="H568" t="str">
            <v>40</v>
          </cell>
          <cell r="I568" t="str">
            <v>จ.ขอนแก่น</v>
          </cell>
          <cell r="J568" t="str">
            <v>02</v>
          </cell>
          <cell r="K568" t="str">
            <v xml:space="preserve"> อ.บ้านฝาง</v>
          </cell>
          <cell r="L568" t="str">
            <v>06</v>
          </cell>
          <cell r="M568" t="str">
            <v xml:space="preserve"> 'ต.บ้านฝาง'</v>
          </cell>
          <cell r="N568" t="str">
            <v>09</v>
          </cell>
          <cell r="O568" t="str">
            <v xml:space="preserve"> หมู่ 9</v>
          </cell>
          <cell r="P568" t="str">
            <v>01</v>
          </cell>
          <cell r="Q568" t="str">
            <v>เปิดดำเนินการ</v>
          </cell>
          <cell r="R568" t="str">
            <v xml:space="preserve">330  </v>
          </cell>
          <cell r="S568" t="str">
            <v>40270</v>
          </cell>
          <cell r="T568" t="str">
            <v>043269206</v>
          </cell>
          <cell r="V568" t="str">
            <v>21</v>
          </cell>
          <cell r="W568" t="str">
            <v>2.1 ทุติยภูมิระดับต้น</v>
          </cell>
          <cell r="X568" t="str">
            <v>S</v>
          </cell>
          <cell r="Y568" t="str">
            <v xml:space="preserve">บริการ  </v>
          </cell>
          <cell r="AH568" t="str">
            <v>10995</v>
          </cell>
        </row>
        <row r="569">
          <cell r="A569" t="str">
            <v>001099900</v>
          </cell>
          <cell r="B569" t="str">
            <v>โรงพยาบาลสีชมพู</v>
          </cell>
          <cell r="C569" t="str">
            <v>21002</v>
          </cell>
          <cell r="D569" t="str">
            <v>กระทรวงสาธารณสุข สำนักงานปลัดกระทรวงสาธารณสุข</v>
          </cell>
          <cell r="E569" t="str">
            <v>07</v>
          </cell>
          <cell r="F569" t="str">
            <v>โรงพยาบาลชุมชน</v>
          </cell>
          <cell r="G569" t="str">
            <v>30</v>
          </cell>
          <cell r="H569" t="str">
            <v>40</v>
          </cell>
          <cell r="I569" t="str">
            <v>จ.ขอนแก่น</v>
          </cell>
          <cell r="J569" t="str">
            <v>06</v>
          </cell>
          <cell r="K569" t="str">
            <v xml:space="preserve"> อ.สีชมพู</v>
          </cell>
          <cell r="L569" t="str">
            <v>04</v>
          </cell>
          <cell r="M569" t="str">
            <v xml:space="preserve"> 'ต.วังเพิ่ม'</v>
          </cell>
          <cell r="N569" t="str">
            <v>10</v>
          </cell>
          <cell r="O569" t="str">
            <v xml:space="preserve"> หมู่ 10</v>
          </cell>
          <cell r="P569" t="str">
            <v>01</v>
          </cell>
          <cell r="Q569" t="str">
            <v>เปิดดำเนินการ</v>
          </cell>
          <cell r="R569" t="str">
            <v xml:space="preserve">140 </v>
          </cell>
          <cell r="S569" t="str">
            <v>40220</v>
          </cell>
          <cell r="T569" t="str">
            <v>043399176</v>
          </cell>
          <cell r="V569" t="str">
            <v>21</v>
          </cell>
          <cell r="W569" t="str">
            <v>2.1 ทุติยภูมิระดับต้น</v>
          </cell>
          <cell r="X569" t="str">
            <v>S</v>
          </cell>
          <cell r="Y569" t="str">
            <v xml:space="preserve">บริการ  </v>
          </cell>
          <cell r="AH569" t="str">
            <v>10999</v>
          </cell>
        </row>
        <row r="570">
          <cell r="A570" t="str">
            <v>001100500</v>
          </cell>
          <cell r="B570" t="str">
            <v>โรงพยาบาลแวงใหญ่</v>
          </cell>
          <cell r="C570" t="str">
            <v>21002</v>
          </cell>
          <cell r="D570" t="str">
            <v>กระทรวงสาธารณสุข สำนักงานปลัดกระทรวงสาธารณสุข</v>
          </cell>
          <cell r="E570" t="str">
            <v>07</v>
          </cell>
          <cell r="F570" t="str">
            <v>โรงพยาบาลชุมชน</v>
          </cell>
          <cell r="G570" t="str">
            <v>30</v>
          </cell>
          <cell r="H570" t="str">
            <v>40</v>
          </cell>
          <cell r="I570" t="str">
            <v>จ.ขอนแก่น</v>
          </cell>
          <cell r="J570" t="str">
            <v>13</v>
          </cell>
          <cell r="K570" t="str">
            <v xml:space="preserve"> อ.แวงใหญ่</v>
          </cell>
          <cell r="L570" t="str">
            <v>01</v>
          </cell>
          <cell r="M570" t="str">
            <v xml:space="preserve"> 'ต.คอนฉิม'</v>
          </cell>
          <cell r="N570" t="str">
            <v>09</v>
          </cell>
          <cell r="O570" t="str">
            <v xml:space="preserve"> หมู่ 9</v>
          </cell>
          <cell r="P570" t="str">
            <v>01</v>
          </cell>
          <cell r="Q570" t="str">
            <v>เปิดดำเนินการ</v>
          </cell>
          <cell r="R570" t="str">
            <v xml:space="preserve">68 </v>
          </cell>
          <cell r="S570" t="str">
            <v>40330</v>
          </cell>
          <cell r="T570" t="str">
            <v>043496349</v>
          </cell>
          <cell r="V570" t="str">
            <v>21</v>
          </cell>
          <cell r="W570" t="str">
            <v>2.1 ทุติยภูมิระดับต้น</v>
          </cell>
          <cell r="X570" t="str">
            <v>S</v>
          </cell>
          <cell r="Y570" t="str">
            <v xml:space="preserve">บริการ  </v>
          </cell>
          <cell r="AH570" t="str">
            <v>11005</v>
          </cell>
        </row>
        <row r="571">
          <cell r="A571" t="str">
            <v>001099600</v>
          </cell>
          <cell r="B571" t="str">
            <v>โรงพยาบาลพระยืน</v>
          </cell>
          <cell r="C571" t="str">
            <v>21002</v>
          </cell>
          <cell r="D571" t="str">
            <v>กระทรวงสาธารณสุข สำนักงานปลัดกระทรวงสาธารณสุข</v>
          </cell>
          <cell r="E571" t="str">
            <v>07</v>
          </cell>
          <cell r="F571" t="str">
            <v>โรงพยาบาลชุมชน</v>
          </cell>
          <cell r="G571" t="str">
            <v>30</v>
          </cell>
          <cell r="H571" t="str">
            <v>40</v>
          </cell>
          <cell r="I571" t="str">
            <v>จ.ขอนแก่น</v>
          </cell>
          <cell r="J571" t="str">
            <v>03</v>
          </cell>
          <cell r="K571" t="str">
            <v xml:space="preserve"> อ.พระยืน</v>
          </cell>
          <cell r="L571" t="str">
            <v>01</v>
          </cell>
          <cell r="M571" t="str">
            <v xml:space="preserve"> 'ต.พระยืน'</v>
          </cell>
          <cell r="N571" t="str">
            <v>01</v>
          </cell>
          <cell r="O571" t="str">
            <v xml:space="preserve"> หมู่ 1</v>
          </cell>
          <cell r="P571" t="str">
            <v>01</v>
          </cell>
          <cell r="Q571" t="str">
            <v>เปิดดำเนินการ</v>
          </cell>
          <cell r="R571" t="str">
            <v xml:space="preserve">269 </v>
          </cell>
          <cell r="S571" t="str">
            <v>40320</v>
          </cell>
          <cell r="T571" t="str">
            <v>043266045</v>
          </cell>
          <cell r="V571" t="str">
            <v>21</v>
          </cell>
          <cell r="W571" t="str">
            <v>2.1 ทุติยภูมิระดับต้น</v>
          </cell>
          <cell r="X571" t="str">
            <v>S</v>
          </cell>
          <cell r="Y571" t="str">
            <v xml:space="preserve">บริการ  </v>
          </cell>
          <cell r="AH571" t="str">
            <v>10996</v>
          </cell>
        </row>
        <row r="572">
          <cell r="A572" t="str">
            <v>001098900</v>
          </cell>
          <cell r="B572" t="str">
            <v>โรงพยาบาลหัวตะพาน</v>
          </cell>
          <cell r="C572" t="str">
            <v>21002</v>
          </cell>
          <cell r="D572" t="str">
            <v>กระทรวงสาธารณสุข สำนักงานปลัดกระทรวงสาธารณสุข</v>
          </cell>
          <cell r="E572" t="str">
            <v>07</v>
          </cell>
          <cell r="F572" t="str">
            <v>โรงพยาบาลชุมชน</v>
          </cell>
          <cell r="G572" t="str">
            <v>30</v>
          </cell>
          <cell r="H572" t="str">
            <v>37</v>
          </cell>
          <cell r="I572" t="str">
            <v>จ.อำนาจเจริญ</v>
          </cell>
          <cell r="J572" t="str">
            <v>06</v>
          </cell>
          <cell r="K572" t="str">
            <v xml:space="preserve"> อ.หัวตะพาน</v>
          </cell>
          <cell r="L572" t="str">
            <v>08</v>
          </cell>
          <cell r="M572" t="str">
            <v xml:space="preserve"> 'ต.รัตนวารี'</v>
          </cell>
          <cell r="N572" t="str">
            <v>07</v>
          </cell>
          <cell r="O572" t="str">
            <v xml:space="preserve"> หมู่ 7</v>
          </cell>
          <cell r="P572" t="str">
            <v>01</v>
          </cell>
          <cell r="Q572" t="str">
            <v>เปิดดำเนินการ</v>
          </cell>
          <cell r="R572" t="str">
            <v xml:space="preserve">176 ม.7 </v>
          </cell>
          <cell r="S572" t="str">
            <v>37240</v>
          </cell>
          <cell r="V572" t="str">
            <v>22</v>
          </cell>
          <cell r="W572" t="str">
            <v>2.2 ทุติยภูมิระดับกลาง</v>
          </cell>
          <cell r="AH572" t="str">
            <v>10989</v>
          </cell>
        </row>
        <row r="573">
          <cell r="A573" t="str">
            <v>001099000</v>
          </cell>
          <cell r="B573" t="str">
            <v>โรงพยาบาลลืออำนาจ</v>
          </cell>
          <cell r="C573" t="str">
            <v>21002</v>
          </cell>
          <cell r="D573" t="str">
            <v>กระทรวงสาธารณสุข สำนักงานปลัดกระทรวงสาธารณสุข</v>
          </cell>
          <cell r="E573" t="str">
            <v>07</v>
          </cell>
          <cell r="F573" t="str">
            <v>โรงพยาบาลชุมชน</v>
          </cell>
          <cell r="G573" t="str">
            <v>10</v>
          </cell>
          <cell r="H573" t="str">
            <v>37</v>
          </cell>
          <cell r="I573" t="str">
            <v>จ.อำนาจเจริญ</v>
          </cell>
          <cell r="J573" t="str">
            <v>07</v>
          </cell>
          <cell r="K573" t="str">
            <v xml:space="preserve"> อ.ลืออำนาจ</v>
          </cell>
          <cell r="L573" t="str">
            <v>01</v>
          </cell>
          <cell r="M573" t="str">
            <v xml:space="preserve"> 'ต.อำนาจ'</v>
          </cell>
          <cell r="N573" t="str">
            <v>01</v>
          </cell>
          <cell r="O573" t="str">
            <v xml:space="preserve"> หมู่ 1</v>
          </cell>
          <cell r="P573" t="str">
            <v>01</v>
          </cell>
          <cell r="Q573" t="str">
            <v>เปิดดำเนินการ</v>
          </cell>
          <cell r="R573" t="str">
            <v xml:space="preserve">ถ.ชยางกูร </v>
          </cell>
          <cell r="S573" t="str">
            <v>37000</v>
          </cell>
          <cell r="V573" t="str">
            <v>22</v>
          </cell>
          <cell r="W573" t="str">
            <v>2.2 ทุติยภูมิระดับกลาง</v>
          </cell>
          <cell r="AH573" t="str">
            <v>10990</v>
          </cell>
        </row>
        <row r="574">
          <cell r="A574" t="str">
            <v>001106600</v>
          </cell>
          <cell r="B574" t="str">
            <v>โรงพยาบาลโพนทอง</v>
          </cell>
          <cell r="C574" t="str">
            <v>21002</v>
          </cell>
          <cell r="D574" t="str">
            <v>กระทรวงสาธารณสุข สำนักงานปลัดกระทรวงสาธารณสุข</v>
          </cell>
          <cell r="E574" t="str">
            <v>07</v>
          </cell>
          <cell r="F574" t="str">
            <v>โรงพยาบาลชุมชน</v>
          </cell>
          <cell r="G574" t="str">
            <v>60</v>
          </cell>
          <cell r="H574" t="str">
            <v>45</v>
          </cell>
          <cell r="I574" t="str">
            <v>จ.ร้อยเอ็ด</v>
          </cell>
          <cell r="J574" t="str">
            <v>07</v>
          </cell>
          <cell r="K574" t="str">
            <v xml:space="preserve"> อ.โพนทอง</v>
          </cell>
          <cell r="L574" t="str">
            <v>12</v>
          </cell>
          <cell r="M574" t="str">
            <v xml:space="preserve"> 'ต.สระนกแก้ว'</v>
          </cell>
          <cell r="N574" t="str">
            <v>10</v>
          </cell>
          <cell r="O574" t="str">
            <v xml:space="preserve"> หมู่ 10</v>
          </cell>
          <cell r="P574" t="str">
            <v>01</v>
          </cell>
          <cell r="Q574" t="str">
            <v>เปิดดำเนินการ</v>
          </cell>
          <cell r="R574" t="str">
            <v xml:space="preserve">196 ม.10 ถ.โพนทอง-ขอนแก่น </v>
          </cell>
          <cell r="S574" t="str">
            <v>45110</v>
          </cell>
          <cell r="V574" t="str">
            <v>22</v>
          </cell>
          <cell r="W574" t="str">
            <v>2.2 ทุติยภูมิระดับกลาง</v>
          </cell>
          <cell r="AH574" t="str">
            <v>11066</v>
          </cell>
        </row>
        <row r="575">
          <cell r="A575" t="str">
            <v>001106100</v>
          </cell>
          <cell r="B575" t="str">
            <v>โรงพยาบาลเกษตรวิสัย</v>
          </cell>
          <cell r="C575" t="str">
            <v>21002</v>
          </cell>
          <cell r="D575" t="str">
            <v>กระทรวงสาธารณสุข สำนักงานปลัดกระทรวงสาธารณสุข</v>
          </cell>
          <cell r="E575" t="str">
            <v>07</v>
          </cell>
          <cell r="F575" t="str">
            <v>โรงพยาบาลชุมชน</v>
          </cell>
          <cell r="G575" t="str">
            <v>30</v>
          </cell>
          <cell r="H575" t="str">
            <v>45</v>
          </cell>
          <cell r="I575" t="str">
            <v>จ.ร้อยเอ็ด</v>
          </cell>
          <cell r="J575" t="str">
            <v>02</v>
          </cell>
          <cell r="K575" t="str">
            <v xml:space="preserve"> อ.เกษตรวิสัย</v>
          </cell>
          <cell r="L575" t="str">
            <v>01</v>
          </cell>
          <cell r="M575" t="str">
            <v xml:space="preserve"> 'ต.เกษตรวิสัย'</v>
          </cell>
          <cell r="N575" t="str">
            <v>10</v>
          </cell>
          <cell r="O575" t="str">
            <v xml:space="preserve"> หมู่ 10</v>
          </cell>
          <cell r="P575" t="str">
            <v>01</v>
          </cell>
          <cell r="Q575" t="str">
            <v>เปิดดำเนินการ</v>
          </cell>
          <cell r="R575" t="str">
            <v xml:space="preserve">2 ม.10 ถ.หน้ารพ. </v>
          </cell>
          <cell r="S575" t="str">
            <v>45150</v>
          </cell>
          <cell r="V575" t="str">
            <v>21</v>
          </cell>
          <cell r="W575" t="str">
            <v>2.1 ทุติยภูมิระดับต้น</v>
          </cell>
          <cell r="AH575" t="str">
            <v>11061</v>
          </cell>
        </row>
        <row r="576">
          <cell r="A576" t="str">
            <v>001106900</v>
          </cell>
          <cell r="B576" t="str">
            <v>โรงพยาบาลเสลภูมิ</v>
          </cell>
          <cell r="C576" t="str">
            <v>21002</v>
          </cell>
          <cell r="D576" t="str">
            <v>กระทรวงสาธารณสุข สำนักงานปลัดกระทรวงสาธารณสุข</v>
          </cell>
          <cell r="E576" t="str">
            <v>07</v>
          </cell>
          <cell r="F576" t="str">
            <v>โรงพยาบาลชุมชน</v>
          </cell>
          <cell r="G576" t="str">
            <v>60</v>
          </cell>
          <cell r="H576" t="str">
            <v>45</v>
          </cell>
          <cell r="I576" t="str">
            <v>จ.ร้อยเอ็ด</v>
          </cell>
          <cell r="J576" t="str">
            <v>10</v>
          </cell>
          <cell r="K576" t="str">
            <v xml:space="preserve"> อ.เสลภูมิ</v>
          </cell>
          <cell r="L576" t="str">
            <v>17</v>
          </cell>
          <cell r="M576" t="str">
            <v xml:space="preserve"> 'ต.ขวัญเมือง'</v>
          </cell>
          <cell r="N576" t="str">
            <v>07</v>
          </cell>
          <cell r="O576" t="str">
            <v xml:space="preserve"> หมู่ 7</v>
          </cell>
          <cell r="P576" t="str">
            <v>01</v>
          </cell>
          <cell r="Q576" t="str">
            <v>เปิดดำเนินการ</v>
          </cell>
          <cell r="R576" t="str">
            <v xml:space="preserve">279 ม.7 </v>
          </cell>
          <cell r="S576" t="str">
            <v>45120</v>
          </cell>
          <cell r="V576" t="str">
            <v>22</v>
          </cell>
          <cell r="W576" t="str">
            <v>2.2 ทุติยภูมิระดับกลาง</v>
          </cell>
          <cell r="AH576" t="str">
            <v>11069</v>
          </cell>
        </row>
        <row r="577">
          <cell r="A577" t="str">
            <v>001109300</v>
          </cell>
          <cell r="B577" t="str">
            <v>โรงพยาบาลวาริชภูมิ</v>
          </cell>
          <cell r="C577" t="str">
            <v>21002</v>
          </cell>
          <cell r="D577" t="str">
            <v>กระทรวงสาธารณสุข สำนักงานปลัดกระทรวงสาธารณสุข</v>
          </cell>
          <cell r="E577" t="str">
            <v>07</v>
          </cell>
          <cell r="F577" t="str">
            <v>โรงพยาบาลชุมชน</v>
          </cell>
          <cell r="G577" t="str">
            <v>37</v>
          </cell>
          <cell r="H577" t="str">
            <v>47</v>
          </cell>
          <cell r="I577" t="str">
            <v>จ.สกลนคร</v>
          </cell>
          <cell r="J577" t="str">
            <v>06</v>
          </cell>
          <cell r="K577" t="str">
            <v xml:space="preserve"> อ.วาริชภูมิ</v>
          </cell>
          <cell r="L577" t="str">
            <v>01</v>
          </cell>
          <cell r="M577" t="str">
            <v xml:space="preserve"> 'ต.วาริชภูมิ'</v>
          </cell>
          <cell r="N577" t="str">
            <v>13</v>
          </cell>
          <cell r="O577" t="str">
            <v xml:space="preserve"> หมู่ 13</v>
          </cell>
          <cell r="P577" t="str">
            <v>01</v>
          </cell>
          <cell r="Q577" t="str">
            <v>เปิดดำเนินการ</v>
          </cell>
          <cell r="R577" t="str">
            <v xml:space="preserve">83  </v>
          </cell>
          <cell r="S577" t="str">
            <v>47150</v>
          </cell>
          <cell r="T577" t="str">
            <v>042973751</v>
          </cell>
          <cell r="U577" t="str">
            <v>042973751</v>
          </cell>
          <cell r="V577" t="str">
            <v>21</v>
          </cell>
          <cell r="W577" t="str">
            <v>2.1 ทุติยภูมิระดับต้น</v>
          </cell>
          <cell r="X577" t="str">
            <v>S</v>
          </cell>
          <cell r="Y577" t="str">
            <v xml:space="preserve">บริการ  </v>
          </cell>
          <cell r="AH577" t="str">
            <v>11093</v>
          </cell>
        </row>
        <row r="578">
          <cell r="A578" t="str">
            <v>001109800</v>
          </cell>
          <cell r="B578" t="str">
            <v>โรงพยาบาลอากาศอำนวย</v>
          </cell>
          <cell r="C578" t="str">
            <v>21002</v>
          </cell>
          <cell r="D578" t="str">
            <v>กระทรวงสาธารณสุข สำนักงานปลัดกระทรวงสาธารณสุข</v>
          </cell>
          <cell r="E578" t="str">
            <v>07</v>
          </cell>
          <cell r="F578" t="str">
            <v>โรงพยาบาลชุมชน</v>
          </cell>
          <cell r="G578" t="str">
            <v>90</v>
          </cell>
          <cell r="H578" t="str">
            <v>47</v>
          </cell>
          <cell r="I578" t="str">
            <v>จ.สกลนคร</v>
          </cell>
          <cell r="J578" t="str">
            <v>11</v>
          </cell>
          <cell r="K578" t="str">
            <v xml:space="preserve"> อ.อากาศอำนวย</v>
          </cell>
          <cell r="L578" t="str">
            <v>01</v>
          </cell>
          <cell r="M578" t="str">
            <v xml:space="preserve"> 'ต.อากาศ'</v>
          </cell>
          <cell r="N578" t="str">
            <v>03</v>
          </cell>
          <cell r="O578" t="str">
            <v xml:space="preserve"> หมู่ 3</v>
          </cell>
          <cell r="P578" t="str">
            <v>01</v>
          </cell>
          <cell r="Q578" t="str">
            <v>เปิดดำเนินการ</v>
          </cell>
          <cell r="R578" t="str">
            <v xml:space="preserve">386  </v>
          </cell>
          <cell r="S578" t="str">
            <v>47170</v>
          </cell>
          <cell r="T578" t="str">
            <v>04279900</v>
          </cell>
          <cell r="U578" t="str">
            <v>042794213</v>
          </cell>
          <cell r="V578" t="str">
            <v>21</v>
          </cell>
          <cell r="W578" t="str">
            <v>2.1 ทุติยภูมิระดับต้น</v>
          </cell>
          <cell r="X578" t="str">
            <v>S</v>
          </cell>
          <cell r="Y578" t="str">
            <v xml:space="preserve">บริการ  </v>
          </cell>
          <cell r="AH578" t="str">
            <v>11098</v>
          </cell>
        </row>
        <row r="579">
          <cell r="A579" t="str">
            <v>001109700</v>
          </cell>
          <cell r="B579" t="str">
            <v>โรงพยาบาลบ้านม่วง</v>
          </cell>
          <cell r="C579" t="str">
            <v>21002</v>
          </cell>
          <cell r="D579" t="str">
            <v>กระทรวงสาธารณสุข สำนักงานปลัดกระทรวงสาธารณสุข</v>
          </cell>
          <cell r="E579" t="str">
            <v>07</v>
          </cell>
          <cell r="F579" t="str">
            <v>โรงพยาบาลชุมชน</v>
          </cell>
          <cell r="G579" t="str">
            <v>77</v>
          </cell>
          <cell r="H579" t="str">
            <v>47</v>
          </cell>
          <cell r="I579" t="str">
            <v>จ.สกลนคร</v>
          </cell>
          <cell r="J579" t="str">
            <v>10</v>
          </cell>
          <cell r="K579" t="str">
            <v xml:space="preserve"> อ.บ้านม่วง</v>
          </cell>
          <cell r="L579" t="str">
            <v>01</v>
          </cell>
          <cell r="M579" t="str">
            <v xml:space="preserve"> 'ต.ม่วง'</v>
          </cell>
          <cell r="N579" t="str">
            <v>02</v>
          </cell>
          <cell r="O579" t="str">
            <v xml:space="preserve"> หมู่ 2</v>
          </cell>
          <cell r="P579" t="str">
            <v>01</v>
          </cell>
          <cell r="Q579" t="str">
            <v>เปิดดำเนินการ</v>
          </cell>
          <cell r="R579" t="str">
            <v xml:space="preserve">299  </v>
          </cell>
          <cell r="S579" t="str">
            <v>47140</v>
          </cell>
          <cell r="T579" t="str">
            <v>042794118</v>
          </cell>
          <cell r="U579" t="str">
            <v>042794213</v>
          </cell>
          <cell r="V579" t="str">
            <v>21</v>
          </cell>
          <cell r="W579" t="str">
            <v>2.1 ทุติยภูมิระดับต้น</v>
          </cell>
          <cell r="X579" t="str">
            <v>S</v>
          </cell>
          <cell r="Y579" t="str">
            <v xml:space="preserve">บริการ  </v>
          </cell>
          <cell r="AH579" t="str">
            <v>11097</v>
          </cell>
        </row>
        <row r="580">
          <cell r="A580" t="str">
            <v>001109500</v>
          </cell>
          <cell r="B580" t="str">
            <v>โรงพยาบาลวานรนิวาส</v>
          </cell>
          <cell r="C580" t="str">
            <v>21002</v>
          </cell>
          <cell r="D580" t="str">
            <v>กระทรวงสาธารณสุข สำนักงานปลัดกระทรวงสาธารณสุข</v>
          </cell>
          <cell r="E580" t="str">
            <v>07</v>
          </cell>
          <cell r="F580" t="str">
            <v>โรงพยาบาลชุมชน</v>
          </cell>
          <cell r="G580" t="str">
            <v>70</v>
          </cell>
          <cell r="H580" t="str">
            <v>47</v>
          </cell>
          <cell r="I580" t="str">
            <v>จ.สกลนคร</v>
          </cell>
          <cell r="J580" t="str">
            <v>08</v>
          </cell>
          <cell r="K580" t="str">
            <v xml:space="preserve"> อ.วานรนิวาส</v>
          </cell>
          <cell r="L580" t="str">
            <v>12</v>
          </cell>
          <cell r="M580" t="str">
            <v xml:space="preserve"> 'ต.คอนสวรรค์'</v>
          </cell>
          <cell r="N580" t="str">
            <v>09</v>
          </cell>
          <cell r="O580" t="str">
            <v xml:space="preserve"> หมู่ 9</v>
          </cell>
          <cell r="P580" t="str">
            <v>01</v>
          </cell>
          <cell r="Q580" t="str">
            <v>เปิดดำเนินการ</v>
          </cell>
          <cell r="R580" t="str">
            <v xml:space="preserve">1   </v>
          </cell>
          <cell r="S580" t="str">
            <v>47120</v>
          </cell>
          <cell r="T580" t="str">
            <v>042791122</v>
          </cell>
          <cell r="V580" t="str">
            <v>22</v>
          </cell>
          <cell r="W580" t="str">
            <v>2.2 ทุติยภูมิระดับกลาง</v>
          </cell>
          <cell r="X580" t="str">
            <v>S</v>
          </cell>
          <cell r="Y580" t="str">
            <v xml:space="preserve">บริการ  </v>
          </cell>
          <cell r="AH580" t="str">
            <v>11095</v>
          </cell>
        </row>
        <row r="581">
          <cell r="A581" t="str">
            <v>001109900</v>
          </cell>
          <cell r="B581" t="str">
            <v>โรงพยาบาลส่องดาว</v>
          </cell>
          <cell r="C581" t="str">
            <v>21002</v>
          </cell>
          <cell r="D581" t="str">
            <v>กระทรวงสาธารณสุข สำนักงานปลัดกระทรวงสาธารณสุข</v>
          </cell>
          <cell r="E581" t="str">
            <v>07</v>
          </cell>
          <cell r="F581" t="str">
            <v>โรงพยาบาลชุมชน</v>
          </cell>
          <cell r="G581" t="str">
            <v>35</v>
          </cell>
          <cell r="H581" t="str">
            <v>47</v>
          </cell>
          <cell r="I581" t="str">
            <v>จ.สกลนคร</v>
          </cell>
          <cell r="J581" t="str">
            <v>13</v>
          </cell>
          <cell r="K581" t="str">
            <v xml:space="preserve"> อ.ส่องดาว</v>
          </cell>
          <cell r="L581" t="str">
            <v>01</v>
          </cell>
          <cell r="M581" t="str">
            <v xml:space="preserve"> 'ต.ส่องดาว'</v>
          </cell>
          <cell r="N581" t="str">
            <v>09</v>
          </cell>
          <cell r="O581" t="str">
            <v xml:space="preserve"> หมู่ 9</v>
          </cell>
          <cell r="P581" t="str">
            <v>01</v>
          </cell>
          <cell r="Q581" t="str">
            <v>เปิดดำเนินการ</v>
          </cell>
          <cell r="R581" t="str">
            <v xml:space="preserve">87  </v>
          </cell>
          <cell r="V581" t="str">
            <v>21</v>
          </cell>
          <cell r="W581" t="str">
            <v>2.1 ทุติยภูมิระดับต้น</v>
          </cell>
          <cell r="AH581" t="str">
            <v>11099</v>
          </cell>
        </row>
        <row r="582">
          <cell r="A582" t="str">
            <v>001110100</v>
          </cell>
          <cell r="B582" t="str">
            <v>โรงพยาบาลโคกศรีสุพรรณ</v>
          </cell>
          <cell r="C582" t="str">
            <v>21002</v>
          </cell>
          <cell r="D582" t="str">
            <v>กระทรวงสาธารณสุข สำนักงานปลัดกระทรวงสาธารณสุข</v>
          </cell>
          <cell r="E582" t="str">
            <v>07</v>
          </cell>
          <cell r="F582" t="str">
            <v>โรงพยาบาลชุมชน</v>
          </cell>
          <cell r="G582" t="str">
            <v>37</v>
          </cell>
          <cell r="H582" t="str">
            <v>47</v>
          </cell>
          <cell r="I582" t="str">
            <v>จ.สกลนคร</v>
          </cell>
          <cell r="J582" t="str">
            <v>15</v>
          </cell>
          <cell r="K582" t="str">
            <v xml:space="preserve"> อ.โคกศรีสุพรรณ</v>
          </cell>
          <cell r="L582" t="str">
            <v>01</v>
          </cell>
          <cell r="M582" t="str">
            <v xml:space="preserve"> 'ต.ตองโขบ'</v>
          </cell>
          <cell r="N582" t="str">
            <v>08</v>
          </cell>
          <cell r="O582" t="str">
            <v xml:space="preserve"> หมู่ 8</v>
          </cell>
          <cell r="P582" t="str">
            <v>01</v>
          </cell>
          <cell r="Q582" t="str">
            <v>เปิดดำเนินการ</v>
          </cell>
          <cell r="R582" t="str">
            <v>76 ถ.สกล-นาแก</v>
          </cell>
          <cell r="S582" t="str">
            <v xml:space="preserve"> 47280</v>
          </cell>
          <cell r="T582" t="str">
            <v>042766054</v>
          </cell>
          <cell r="U582" t="str">
            <v>042766125</v>
          </cell>
          <cell r="V582" t="str">
            <v>21</v>
          </cell>
          <cell r="W582" t="str">
            <v>2.1 ทุติยภูมิระดับต้น</v>
          </cell>
          <cell r="AH582" t="str">
            <v>11101</v>
          </cell>
        </row>
        <row r="583">
          <cell r="A583" t="str">
            <v>001110200</v>
          </cell>
          <cell r="B583" t="str">
            <v>โรงพยาบาลเจริญศิลป์</v>
          </cell>
          <cell r="C583" t="str">
            <v>21002</v>
          </cell>
          <cell r="D583" t="str">
            <v>กระทรวงสาธารณสุข สำนักงานปลัดกระทรวงสาธารณสุข</v>
          </cell>
          <cell r="E583" t="str">
            <v>07</v>
          </cell>
          <cell r="F583" t="str">
            <v>โรงพยาบาลชุมชน</v>
          </cell>
          <cell r="G583" t="str">
            <v>42</v>
          </cell>
          <cell r="H583" t="str">
            <v>47</v>
          </cell>
          <cell r="I583" t="str">
            <v>จ.สกลนคร</v>
          </cell>
          <cell r="J583" t="str">
            <v>16</v>
          </cell>
          <cell r="K583" t="str">
            <v xml:space="preserve"> อ.เจริญศิลป์</v>
          </cell>
          <cell r="L583" t="str">
            <v>02</v>
          </cell>
          <cell r="M583" t="str">
            <v xml:space="preserve"> 'ต.เจริญศิลป์'</v>
          </cell>
          <cell r="N583" t="str">
            <v>02</v>
          </cell>
          <cell r="O583" t="str">
            <v xml:space="preserve"> หมู่ 2</v>
          </cell>
          <cell r="P583" t="str">
            <v>01</v>
          </cell>
          <cell r="Q583" t="str">
            <v>เปิดดำเนินการ</v>
          </cell>
          <cell r="R583" t="str">
            <v xml:space="preserve">374  </v>
          </cell>
          <cell r="S583" t="str">
            <v>47290</v>
          </cell>
          <cell r="T583" t="str">
            <v>042709149</v>
          </cell>
          <cell r="U583" t="str">
            <v>042709150</v>
          </cell>
          <cell r="V583" t="str">
            <v>21</v>
          </cell>
          <cell r="W583" t="str">
            <v>2.1 ทุติยภูมิระดับต้น</v>
          </cell>
          <cell r="X583" t="str">
            <v>S</v>
          </cell>
          <cell r="Y583" t="str">
            <v xml:space="preserve">บริการ  </v>
          </cell>
          <cell r="AH583" t="str">
            <v>11102</v>
          </cell>
        </row>
        <row r="584">
          <cell r="A584" t="str">
            <v>001110300</v>
          </cell>
          <cell r="B584" t="str">
            <v>โรงพยาบาลโพนนาแก้ว</v>
          </cell>
          <cell r="C584" t="str">
            <v>21002</v>
          </cell>
          <cell r="D584" t="str">
            <v>กระทรวงสาธารณสุข สำนักงานปลัดกระทรวงสาธารณสุข</v>
          </cell>
          <cell r="E584" t="str">
            <v>07</v>
          </cell>
          <cell r="F584" t="str">
            <v>โรงพยาบาลชุมชน</v>
          </cell>
          <cell r="G584" t="str">
            <v>32</v>
          </cell>
          <cell r="H584" t="str">
            <v>47</v>
          </cell>
          <cell r="I584" t="str">
            <v>จ.สกลนคร</v>
          </cell>
          <cell r="J584" t="str">
            <v>17</v>
          </cell>
          <cell r="K584" t="str">
            <v xml:space="preserve"> อ.โพนนาแก้ว</v>
          </cell>
          <cell r="L584" t="str">
            <v>02</v>
          </cell>
          <cell r="M584" t="str">
            <v xml:space="preserve"> 'ต.นาแก้ว'</v>
          </cell>
          <cell r="N584" t="str">
            <v>10</v>
          </cell>
          <cell r="O584" t="str">
            <v xml:space="preserve"> หมู่ 10</v>
          </cell>
          <cell r="P584" t="str">
            <v>01</v>
          </cell>
          <cell r="Q584" t="str">
            <v>เปิดดำเนินการ</v>
          </cell>
          <cell r="R584" t="str">
            <v xml:space="preserve">196  </v>
          </cell>
          <cell r="S584" t="str">
            <v>47230</v>
          </cell>
          <cell r="T584" t="str">
            <v>042707005</v>
          </cell>
          <cell r="U584" t="str">
            <v>042709150</v>
          </cell>
          <cell r="V584" t="str">
            <v>21</v>
          </cell>
          <cell r="W584" t="str">
            <v>2.1 ทุติยภูมิระดับต้น</v>
          </cell>
          <cell r="X584" t="str">
            <v>S</v>
          </cell>
          <cell r="Y584" t="str">
            <v xml:space="preserve">บริการ  </v>
          </cell>
          <cell r="AH584" t="str">
            <v>11103</v>
          </cell>
        </row>
        <row r="585">
          <cell r="A585" t="str">
            <v>001108800</v>
          </cell>
          <cell r="B585" t="str">
            <v>โรงพยาบาลห้วยผึ้ง</v>
          </cell>
          <cell r="C585" t="str">
            <v>21002</v>
          </cell>
          <cell r="D585" t="str">
            <v>กระทรวงสาธารณสุข สำนักงานปลัดกระทรวงสาธารณสุข</v>
          </cell>
          <cell r="E585" t="str">
            <v>07</v>
          </cell>
          <cell r="F585" t="str">
            <v>โรงพยาบาลชุมชน</v>
          </cell>
          <cell r="G585" t="str">
            <v>30</v>
          </cell>
          <cell r="H585" t="str">
            <v>46</v>
          </cell>
          <cell r="I585" t="str">
            <v>จ.กาฬสินธุ์</v>
          </cell>
          <cell r="J585" t="str">
            <v>14</v>
          </cell>
          <cell r="K585" t="str">
            <v xml:space="preserve"> อ.ห้วยผึ้ง</v>
          </cell>
          <cell r="L585" t="str">
            <v>03</v>
          </cell>
          <cell r="M585" t="str">
            <v xml:space="preserve"> 'ต.นิคมห้วยผึ้ง'</v>
          </cell>
          <cell r="N585" t="str">
            <v>08</v>
          </cell>
          <cell r="O585" t="str">
            <v xml:space="preserve"> หมู่ 8</v>
          </cell>
          <cell r="P585" t="str">
            <v>01</v>
          </cell>
          <cell r="Q585" t="str">
            <v>เปิดดำเนินการ</v>
          </cell>
          <cell r="R585" t="str">
            <v>177</v>
          </cell>
          <cell r="V585" t="str">
            <v>21</v>
          </cell>
          <cell r="W585" t="str">
            <v>2.1 ทุติยภูมิระดับต้น</v>
          </cell>
          <cell r="AH585" t="str">
            <v>11088</v>
          </cell>
        </row>
        <row r="586">
          <cell r="A586" t="str">
            <v>001111900</v>
          </cell>
          <cell r="B586" t="str">
            <v>โรงพยาบาลจอมทอง</v>
          </cell>
          <cell r="C586" t="str">
            <v>21002</v>
          </cell>
          <cell r="D586" t="str">
            <v>กระทรวงสาธารณสุข สำนักงานปลัดกระทรวงสาธารณสุข</v>
          </cell>
          <cell r="E586" t="str">
            <v>07</v>
          </cell>
          <cell r="F586" t="str">
            <v>โรงพยาบาลชุมชน</v>
          </cell>
          <cell r="G586" t="str">
            <v>90</v>
          </cell>
          <cell r="H586" t="str">
            <v>50</v>
          </cell>
          <cell r="I586" t="str">
            <v>จ.เชียงใหม่</v>
          </cell>
          <cell r="J586" t="str">
            <v>02</v>
          </cell>
          <cell r="K586" t="str">
            <v xml:space="preserve"> อ.จอมทอง</v>
          </cell>
          <cell r="L586" t="str">
            <v>07</v>
          </cell>
          <cell r="M586" t="str">
            <v xml:space="preserve"> 'ต.ดอยแก้ว'</v>
          </cell>
          <cell r="N586" t="str">
            <v>02</v>
          </cell>
          <cell r="O586" t="str">
            <v xml:space="preserve"> หมู่ 2</v>
          </cell>
          <cell r="P586" t="str">
            <v>01</v>
          </cell>
          <cell r="Q586" t="str">
            <v>เปิดดำเนินการ</v>
          </cell>
          <cell r="R586" t="str">
            <v xml:space="preserve">259 ม.2 ถ.เชียงใหม่-ฮอด </v>
          </cell>
          <cell r="S586" t="str">
            <v>50160</v>
          </cell>
          <cell r="V586" t="str">
            <v>23</v>
          </cell>
          <cell r="W586" t="str">
            <v>2.3 ทุติยภูมิระดับสูง</v>
          </cell>
          <cell r="AH586" t="str">
            <v>11119</v>
          </cell>
        </row>
        <row r="587">
          <cell r="A587" t="str">
            <v>001110500</v>
          </cell>
          <cell r="B587" t="str">
            <v>โรงพยาบาลท่าอุเทน</v>
          </cell>
          <cell r="C587" t="str">
            <v>21002</v>
          </cell>
          <cell r="D587" t="str">
            <v>กระทรวงสาธารณสุข สำนักงานปลัดกระทรวงสาธารณสุข</v>
          </cell>
          <cell r="E587" t="str">
            <v>07</v>
          </cell>
          <cell r="F587" t="str">
            <v>โรงพยาบาลชุมชน</v>
          </cell>
          <cell r="G587" t="str">
            <v>30</v>
          </cell>
          <cell r="H587" t="str">
            <v>48</v>
          </cell>
          <cell r="I587" t="str">
            <v>จ.นครพนม</v>
          </cell>
          <cell r="J587" t="str">
            <v>03</v>
          </cell>
          <cell r="K587" t="str">
            <v xml:space="preserve"> อ.ท่าอุเทน</v>
          </cell>
          <cell r="L587" t="str">
            <v>02</v>
          </cell>
          <cell r="M587" t="str">
            <v xml:space="preserve"> 'ต.โนนตาล'</v>
          </cell>
          <cell r="N587" t="str">
            <v>06</v>
          </cell>
          <cell r="O587" t="str">
            <v xml:space="preserve"> หมู่ 6</v>
          </cell>
          <cell r="P587" t="str">
            <v>01</v>
          </cell>
          <cell r="Q587" t="str">
            <v>เปิดดำเนินการ</v>
          </cell>
          <cell r="R587" t="str">
            <v xml:space="preserve">23/23 ม.6 ถ.ท่าอุเทน-นครพนม </v>
          </cell>
          <cell r="S587" t="str">
            <v>48120</v>
          </cell>
          <cell r="V587" t="str">
            <v>21</v>
          </cell>
          <cell r="W587" t="str">
            <v>2.1 ทุติยภูมิระดับต้น</v>
          </cell>
          <cell r="AH587" t="str">
            <v>11105</v>
          </cell>
        </row>
        <row r="588">
          <cell r="A588" t="str">
            <v>001109200</v>
          </cell>
          <cell r="B588" t="str">
            <v>โรงพยาบาลพังโคน</v>
          </cell>
          <cell r="C588" t="str">
            <v>21002</v>
          </cell>
          <cell r="D588" t="str">
            <v>กระทรวงสาธารณสุข สำนักงานปลัดกระทรวงสาธารณสุข</v>
          </cell>
          <cell r="E588" t="str">
            <v>07</v>
          </cell>
          <cell r="F588" t="str">
            <v>โรงพยาบาลชุมชน</v>
          </cell>
          <cell r="G588" t="str">
            <v>79</v>
          </cell>
          <cell r="H588" t="str">
            <v>47</v>
          </cell>
          <cell r="I588" t="str">
            <v>จ.สกลนคร</v>
          </cell>
          <cell r="J588" t="str">
            <v>05</v>
          </cell>
          <cell r="K588" t="str">
            <v xml:space="preserve"> อ.พังโคน</v>
          </cell>
          <cell r="L588" t="str">
            <v>01</v>
          </cell>
          <cell r="M588" t="str">
            <v xml:space="preserve"> 'ต.พังโคน'</v>
          </cell>
          <cell r="N588" t="str">
            <v>09</v>
          </cell>
          <cell r="O588" t="str">
            <v xml:space="preserve"> หมู่ 9</v>
          </cell>
          <cell r="P588" t="str">
            <v>01</v>
          </cell>
          <cell r="Q588" t="str">
            <v>เปิดดำเนินการ</v>
          </cell>
          <cell r="R588" t="str">
            <v xml:space="preserve">188  </v>
          </cell>
          <cell r="S588" t="str">
            <v>47160</v>
          </cell>
          <cell r="T588" t="str">
            <v>042771222</v>
          </cell>
          <cell r="U588" t="str">
            <v>042771290</v>
          </cell>
          <cell r="V588" t="str">
            <v>21</v>
          </cell>
          <cell r="W588" t="str">
            <v>2.1 ทุติยภูมิระดับต้น</v>
          </cell>
          <cell r="X588" t="str">
            <v>S</v>
          </cell>
          <cell r="Y588" t="str">
            <v xml:space="preserve">บริการ  </v>
          </cell>
          <cell r="AH588" t="str">
            <v>11092</v>
          </cell>
        </row>
        <row r="589">
          <cell r="A589" t="str">
            <v>001111200</v>
          </cell>
          <cell r="B589" t="str">
            <v>โรงพยาบาลโพนสวรรค์</v>
          </cell>
          <cell r="C589" t="str">
            <v>21002</v>
          </cell>
          <cell r="D589" t="str">
            <v>กระทรวงสาธารณสุข สำนักงานปลัดกระทรวงสาธารณสุข</v>
          </cell>
          <cell r="E589" t="str">
            <v>07</v>
          </cell>
          <cell r="F589" t="str">
            <v>โรงพยาบาลชุมชน</v>
          </cell>
          <cell r="G589" t="str">
            <v>30</v>
          </cell>
          <cell r="H589" t="str">
            <v>48</v>
          </cell>
          <cell r="I589" t="str">
            <v>จ.นครพนม</v>
          </cell>
          <cell r="J589" t="str">
            <v>10</v>
          </cell>
          <cell r="K589" t="str">
            <v xml:space="preserve"> อ.โพนสวรรค์</v>
          </cell>
          <cell r="L589" t="str">
            <v>01</v>
          </cell>
          <cell r="M589" t="str">
            <v xml:space="preserve"> 'ต.โพนสวรรค์'</v>
          </cell>
          <cell r="N589" t="str">
            <v>05</v>
          </cell>
          <cell r="O589" t="str">
            <v xml:space="preserve"> หมู่ 5</v>
          </cell>
          <cell r="P589" t="str">
            <v>01</v>
          </cell>
          <cell r="Q589" t="str">
            <v>เปิดดำเนินการ</v>
          </cell>
          <cell r="R589" t="str">
            <v xml:space="preserve">276 ม.5 ถ.ท่าอุเทน-กุสุมาลย์ </v>
          </cell>
          <cell r="S589" t="str">
            <v>48190</v>
          </cell>
          <cell r="V589" t="str">
            <v>21</v>
          </cell>
          <cell r="W589" t="str">
            <v>2.1 ทุติยภูมิระดับต้น</v>
          </cell>
          <cell r="AH589" t="str">
            <v>11112</v>
          </cell>
        </row>
        <row r="590">
          <cell r="A590" t="str">
            <v>001110000</v>
          </cell>
          <cell r="B590" t="str">
            <v>โรงพยาบาลเต่างอย</v>
          </cell>
          <cell r="C590" t="str">
            <v>21002</v>
          </cell>
          <cell r="D590" t="str">
            <v>กระทรวงสาธารณสุข สำนักงานปลัดกระทรวงสาธารณสุข</v>
          </cell>
          <cell r="E590" t="str">
            <v>07</v>
          </cell>
          <cell r="F590" t="str">
            <v>โรงพยาบาลชุมชน</v>
          </cell>
          <cell r="G590" t="str">
            <v>30</v>
          </cell>
          <cell r="H590" t="str">
            <v>47</v>
          </cell>
          <cell r="I590" t="str">
            <v>จ.สกลนคร</v>
          </cell>
          <cell r="J590" t="str">
            <v>14</v>
          </cell>
          <cell r="K590" t="str">
            <v xml:space="preserve"> อ.เต่างอย</v>
          </cell>
          <cell r="L590" t="str">
            <v>01</v>
          </cell>
          <cell r="M590" t="str">
            <v xml:space="preserve"> 'ต.เต่างอย'</v>
          </cell>
          <cell r="N590" t="str">
            <v>06</v>
          </cell>
          <cell r="O590" t="str">
            <v xml:space="preserve"> หมู่ 6</v>
          </cell>
          <cell r="P590" t="str">
            <v>01</v>
          </cell>
          <cell r="Q590" t="str">
            <v>เปิดดำเนินการ</v>
          </cell>
          <cell r="R590" t="str">
            <v>80</v>
          </cell>
          <cell r="S590" t="str">
            <v>47260</v>
          </cell>
          <cell r="T590" t="str">
            <v>042761021</v>
          </cell>
          <cell r="V590" t="str">
            <v>21</v>
          </cell>
          <cell r="W590" t="str">
            <v>2.1 ทุติยภูมิระดับต้น</v>
          </cell>
          <cell r="X590" t="str">
            <v>S</v>
          </cell>
          <cell r="Y590" t="str">
            <v xml:space="preserve">บริการ  </v>
          </cell>
          <cell r="AH590" t="str">
            <v>11100</v>
          </cell>
        </row>
        <row r="591">
          <cell r="A591" t="str">
            <v>001109100</v>
          </cell>
          <cell r="B591" t="str">
            <v>โรงพยาบาลพระอาจารย์ฝั้นอาจาโร</v>
          </cell>
          <cell r="C591" t="str">
            <v>21002</v>
          </cell>
          <cell r="D591" t="str">
            <v>กระทรวงสาธารณสุข สำนักงานปลัดกระทรวงสาธารณสุข</v>
          </cell>
          <cell r="E591" t="str">
            <v>07</v>
          </cell>
          <cell r="F591" t="str">
            <v>โรงพยาบาลชุมชน</v>
          </cell>
          <cell r="G591" t="str">
            <v>90</v>
          </cell>
          <cell r="H591" t="str">
            <v>47</v>
          </cell>
          <cell r="I591" t="str">
            <v>จ.สกลนคร</v>
          </cell>
          <cell r="J591" t="str">
            <v>04</v>
          </cell>
          <cell r="K591" t="str">
            <v xml:space="preserve"> อ.พรรณานิคม</v>
          </cell>
          <cell r="L591" t="str">
            <v>01</v>
          </cell>
          <cell r="M591" t="str">
            <v xml:space="preserve"> 'ต.พรรณา'</v>
          </cell>
          <cell r="N591" t="str">
            <v>10</v>
          </cell>
          <cell r="O591" t="str">
            <v xml:space="preserve"> หมู่ 10</v>
          </cell>
          <cell r="P591" t="str">
            <v>01</v>
          </cell>
          <cell r="Q591" t="str">
            <v>เปิดดำเนินการ</v>
          </cell>
          <cell r="S591" t="str">
            <v>47130</v>
          </cell>
          <cell r="T591" t="str">
            <v>042779105</v>
          </cell>
          <cell r="U591" t="str">
            <v>042779106</v>
          </cell>
          <cell r="V591" t="str">
            <v>21</v>
          </cell>
          <cell r="W591" t="str">
            <v>2.1 ทุติยภูมิระดับต้น</v>
          </cell>
          <cell r="X591" t="str">
            <v>S</v>
          </cell>
          <cell r="Y591" t="str">
            <v xml:space="preserve">บริการ  </v>
          </cell>
          <cell r="AH591" t="str">
            <v>11091</v>
          </cell>
        </row>
        <row r="592">
          <cell r="A592" t="str">
            <v>001109000</v>
          </cell>
          <cell r="B592" t="str">
            <v>โรงพยาบาลกุดบาก</v>
          </cell>
          <cell r="C592" t="str">
            <v>21002</v>
          </cell>
          <cell r="D592" t="str">
            <v>กระทรวงสาธารณสุข สำนักงานปลัดกระทรวงสาธารณสุข</v>
          </cell>
          <cell r="E592" t="str">
            <v>07</v>
          </cell>
          <cell r="F592" t="str">
            <v>โรงพยาบาลชุมชน</v>
          </cell>
          <cell r="G592" t="str">
            <v>38</v>
          </cell>
          <cell r="H592" t="str">
            <v>47</v>
          </cell>
          <cell r="I592" t="str">
            <v>จ.สกลนคร</v>
          </cell>
          <cell r="J592" t="str">
            <v>03</v>
          </cell>
          <cell r="K592" t="str">
            <v xml:space="preserve"> อ.กุดบาก</v>
          </cell>
          <cell r="L592" t="str">
            <v>01</v>
          </cell>
          <cell r="M592" t="str">
            <v xml:space="preserve"> 'ต.กุดบาก'</v>
          </cell>
          <cell r="N592" t="str">
            <v>01</v>
          </cell>
          <cell r="O592" t="str">
            <v xml:space="preserve"> หมู่ 1</v>
          </cell>
          <cell r="P592" t="str">
            <v>01</v>
          </cell>
          <cell r="Q592" t="str">
            <v>เปิดดำเนินการ</v>
          </cell>
          <cell r="R592" t="str">
            <v xml:space="preserve">249  ถ.เจริญราฎร์  </v>
          </cell>
          <cell r="S592" t="str">
            <v>47180</v>
          </cell>
          <cell r="T592" t="str">
            <v>042784021</v>
          </cell>
          <cell r="U592" t="str">
            <v>042784041</v>
          </cell>
          <cell r="V592" t="str">
            <v>21</v>
          </cell>
          <cell r="W592" t="str">
            <v>2.1 ทุติยภูมิระดับต้น</v>
          </cell>
          <cell r="X592" t="str">
            <v>S</v>
          </cell>
          <cell r="Y592" t="str">
            <v xml:space="preserve">บริการ  </v>
          </cell>
          <cell r="AH592" t="str">
            <v>11090</v>
          </cell>
        </row>
        <row r="593">
          <cell r="A593" t="str">
            <v>001108600</v>
          </cell>
          <cell r="B593" t="str">
            <v>โรงพยาบาลหนองกุงศรี</v>
          </cell>
          <cell r="C593" t="str">
            <v>21002</v>
          </cell>
          <cell r="D593" t="str">
            <v>กระทรวงสาธารณสุข สำนักงานปลัดกระทรวงสาธารณสุข</v>
          </cell>
          <cell r="E593" t="str">
            <v>07</v>
          </cell>
          <cell r="F593" t="str">
            <v>โรงพยาบาลชุมชน</v>
          </cell>
          <cell r="G593" t="str">
            <v>30</v>
          </cell>
          <cell r="H593" t="str">
            <v>46</v>
          </cell>
          <cell r="I593" t="str">
            <v>จ.กาฬสินธุ์</v>
          </cell>
          <cell r="J593" t="str">
            <v>12</v>
          </cell>
          <cell r="K593" t="str">
            <v xml:space="preserve"> อ.หนองกุงศรี</v>
          </cell>
          <cell r="L593" t="str">
            <v>01</v>
          </cell>
          <cell r="M593" t="str">
            <v xml:space="preserve"> 'ต.หนองกุงศรี'</v>
          </cell>
          <cell r="N593" t="str">
            <v>02</v>
          </cell>
          <cell r="O593" t="str">
            <v xml:space="preserve"> หมู่ 2</v>
          </cell>
          <cell r="P593" t="str">
            <v>01</v>
          </cell>
          <cell r="Q593" t="str">
            <v>เปิดดำเนินการ</v>
          </cell>
          <cell r="R593" t="str">
            <v xml:space="preserve">148 </v>
          </cell>
          <cell r="V593" t="str">
            <v>21</v>
          </cell>
          <cell r="W593" t="str">
            <v>2.1 ทุติยภูมิระดับต้น</v>
          </cell>
          <cell r="AH593" t="str">
            <v>11086</v>
          </cell>
        </row>
        <row r="594">
          <cell r="A594" t="str">
            <v>001108500</v>
          </cell>
          <cell r="B594" t="str">
            <v>โรงพยาบาลท่าคันโท</v>
          </cell>
          <cell r="C594" t="str">
            <v>21002</v>
          </cell>
          <cell r="D594" t="str">
            <v>กระทรวงสาธารณสุข สำนักงานปลัดกระทรวงสาธารณสุข</v>
          </cell>
          <cell r="E594" t="str">
            <v>07</v>
          </cell>
          <cell r="F594" t="str">
            <v>โรงพยาบาลชุมชน</v>
          </cell>
          <cell r="G594" t="str">
            <v>30</v>
          </cell>
          <cell r="H594" t="str">
            <v>46</v>
          </cell>
          <cell r="I594" t="str">
            <v>จ.กาฬสินธุ์</v>
          </cell>
          <cell r="J594" t="str">
            <v>11</v>
          </cell>
          <cell r="K594" t="str">
            <v xml:space="preserve"> อ.ท่าคันโท</v>
          </cell>
          <cell r="L594" t="str">
            <v>05</v>
          </cell>
          <cell r="M594" t="str">
            <v xml:space="preserve"> 'ต.นาตาล'</v>
          </cell>
          <cell r="N594" t="str">
            <v>01</v>
          </cell>
          <cell r="O594" t="str">
            <v xml:space="preserve"> หมู่ 1</v>
          </cell>
          <cell r="P594" t="str">
            <v>01</v>
          </cell>
          <cell r="Q594" t="str">
            <v>เปิดดำเนินการ</v>
          </cell>
          <cell r="R594" t="str">
            <v xml:space="preserve">183 </v>
          </cell>
          <cell r="V594" t="str">
            <v>21</v>
          </cell>
          <cell r="W594" t="str">
            <v>2.1 ทุติยภูมิระดับต้น</v>
          </cell>
          <cell r="AH594" t="str">
            <v>11085</v>
          </cell>
        </row>
        <row r="595">
          <cell r="A595" t="str">
            <v>001108400</v>
          </cell>
          <cell r="B595" t="str">
            <v>โรงพยาบาลคำม่วง</v>
          </cell>
          <cell r="C595" t="str">
            <v>21002</v>
          </cell>
          <cell r="D595" t="str">
            <v>กระทรวงสาธารณสุข สำนักงานปลัดกระทรวงสาธารณสุข</v>
          </cell>
          <cell r="E595" t="str">
            <v>07</v>
          </cell>
          <cell r="F595" t="str">
            <v>โรงพยาบาลชุมชน</v>
          </cell>
          <cell r="G595" t="str">
            <v>30</v>
          </cell>
          <cell r="H595" t="str">
            <v>46</v>
          </cell>
          <cell r="I595" t="str">
            <v>จ.กาฬสินธุ์</v>
          </cell>
          <cell r="J595" t="str">
            <v>10</v>
          </cell>
          <cell r="K595" t="str">
            <v xml:space="preserve"> อ.คำม่วง</v>
          </cell>
          <cell r="L595" t="str">
            <v>01</v>
          </cell>
          <cell r="M595" t="str">
            <v xml:space="preserve"> 'ต.ทุ่งคลอง'</v>
          </cell>
          <cell r="N595" t="str">
            <v>10</v>
          </cell>
          <cell r="O595" t="str">
            <v xml:space="preserve"> หมู่ 10</v>
          </cell>
          <cell r="P595" t="str">
            <v>01</v>
          </cell>
          <cell r="Q595" t="str">
            <v>เปิดดำเนินการ</v>
          </cell>
          <cell r="R595" t="str">
            <v xml:space="preserve">92 </v>
          </cell>
          <cell r="V595" t="str">
            <v>21</v>
          </cell>
          <cell r="W595" t="str">
            <v>2.1 ทุติยภูมิระดับต้น</v>
          </cell>
          <cell r="AH595" t="str">
            <v>11084</v>
          </cell>
        </row>
        <row r="596">
          <cell r="A596" t="str">
            <v>001108300</v>
          </cell>
          <cell r="B596" t="str">
            <v>โรงพยาบาลสหัสขันธ์</v>
          </cell>
          <cell r="C596" t="str">
            <v>21002</v>
          </cell>
          <cell r="D596" t="str">
            <v>กระทรวงสาธารณสุข สำนักงานปลัดกระทรวงสาธารณสุข</v>
          </cell>
          <cell r="E596" t="str">
            <v>07</v>
          </cell>
          <cell r="F596" t="str">
            <v>โรงพยาบาลชุมชน</v>
          </cell>
          <cell r="G596" t="str">
            <v>30</v>
          </cell>
          <cell r="H596" t="str">
            <v>46</v>
          </cell>
          <cell r="I596" t="str">
            <v>จ.กาฬสินธุ์</v>
          </cell>
          <cell r="J596" t="str">
            <v>09</v>
          </cell>
          <cell r="K596" t="str">
            <v xml:space="preserve"> อ.สหัสขันธ์</v>
          </cell>
          <cell r="L596" t="str">
            <v>07</v>
          </cell>
          <cell r="M596" t="str">
            <v xml:space="preserve"> 'ต.โนนบุรี'</v>
          </cell>
          <cell r="N596" t="str">
            <v>10</v>
          </cell>
          <cell r="O596" t="str">
            <v xml:space="preserve"> หมู่ 10</v>
          </cell>
          <cell r="P596" t="str">
            <v>01</v>
          </cell>
          <cell r="Q596" t="str">
            <v>เปิดดำเนินการ</v>
          </cell>
          <cell r="R596" t="str">
            <v>48</v>
          </cell>
          <cell r="V596" t="str">
            <v>21</v>
          </cell>
          <cell r="W596" t="str">
            <v>2.1 ทุติยภูมิระดับต้น</v>
          </cell>
          <cell r="AH596" t="str">
            <v>11083</v>
          </cell>
        </row>
        <row r="597">
          <cell r="A597" t="str">
            <v>001107700</v>
          </cell>
          <cell r="B597" t="str">
            <v>โรงพยาบาลนามน</v>
          </cell>
          <cell r="C597" t="str">
            <v>21002</v>
          </cell>
          <cell r="D597" t="str">
            <v>กระทรวงสาธารณสุข สำนักงานปลัดกระทรวงสาธารณสุข</v>
          </cell>
          <cell r="E597" t="str">
            <v>07</v>
          </cell>
          <cell r="F597" t="str">
            <v>โรงพยาบาลชุมชน</v>
          </cell>
          <cell r="G597" t="str">
            <v>30</v>
          </cell>
          <cell r="H597" t="str">
            <v>46</v>
          </cell>
          <cell r="I597" t="str">
            <v>จ.กาฬสินธุ์</v>
          </cell>
          <cell r="J597" t="str">
            <v>02</v>
          </cell>
          <cell r="K597" t="str">
            <v xml:space="preserve"> อ.นามน</v>
          </cell>
          <cell r="L597" t="str">
            <v>01</v>
          </cell>
          <cell r="M597" t="str">
            <v xml:space="preserve"> 'ต.นามน'</v>
          </cell>
          <cell r="N597" t="str">
            <v>07</v>
          </cell>
          <cell r="O597" t="str">
            <v xml:space="preserve"> หมู่ 7</v>
          </cell>
          <cell r="P597" t="str">
            <v>01</v>
          </cell>
          <cell r="Q597" t="str">
            <v>เปิดดำเนินการ</v>
          </cell>
          <cell r="R597" t="str">
            <v xml:space="preserve">183 </v>
          </cell>
          <cell r="V597" t="str">
            <v>21</v>
          </cell>
          <cell r="W597" t="str">
            <v>2.1 ทุติยภูมิระดับต้น</v>
          </cell>
          <cell r="AH597" t="str">
            <v>11077</v>
          </cell>
        </row>
        <row r="598">
          <cell r="A598" t="str">
            <v>001105300</v>
          </cell>
          <cell r="B598" t="str">
            <v>โรงพยาบาลกันทรวิชัย</v>
          </cell>
          <cell r="C598" t="str">
            <v>21002</v>
          </cell>
          <cell r="D598" t="str">
            <v>กระทรวงสาธารณสุข สำนักงานปลัดกระทรวงสาธารณสุข</v>
          </cell>
          <cell r="E598" t="str">
            <v>07</v>
          </cell>
          <cell r="F598" t="str">
            <v>โรงพยาบาลชุมชน</v>
          </cell>
          <cell r="G598" t="str">
            <v>30</v>
          </cell>
          <cell r="H598" t="str">
            <v>44</v>
          </cell>
          <cell r="I598" t="str">
            <v>จ.มหาสารคาม</v>
          </cell>
          <cell r="J598" t="str">
            <v>04</v>
          </cell>
          <cell r="K598" t="str">
            <v xml:space="preserve"> อ.กันทรวิชัย</v>
          </cell>
          <cell r="L598" t="str">
            <v>01</v>
          </cell>
          <cell r="M598" t="str">
            <v xml:space="preserve"> 'ต.โคกพระ'</v>
          </cell>
          <cell r="N598" t="str">
            <v>02</v>
          </cell>
          <cell r="O598" t="str">
            <v xml:space="preserve"> หมู่ 2</v>
          </cell>
          <cell r="P598" t="str">
            <v>01</v>
          </cell>
          <cell r="Q598" t="str">
            <v>เปิดดำเนินการ</v>
          </cell>
          <cell r="R598" t="str">
            <v xml:space="preserve"> ถ.ถีนานนท์ </v>
          </cell>
          <cell r="V598" t="str">
            <v>21</v>
          </cell>
          <cell r="W598" t="str">
            <v>2.1 ทุติยภูมิระดับต้น</v>
          </cell>
          <cell r="AH598" t="str">
            <v>11053</v>
          </cell>
        </row>
        <row r="599">
          <cell r="A599" t="str">
            <v>001106500</v>
          </cell>
          <cell r="B599" t="str">
            <v>โรงพยาบาลพนมไพร</v>
          </cell>
          <cell r="C599" t="str">
            <v>21002</v>
          </cell>
          <cell r="D599" t="str">
            <v>กระทรวงสาธารณสุข สำนักงานปลัดกระทรวงสาธารณสุข</v>
          </cell>
          <cell r="E599" t="str">
            <v>07</v>
          </cell>
          <cell r="F599" t="str">
            <v>โรงพยาบาลชุมชน</v>
          </cell>
          <cell r="G599" t="str">
            <v>30</v>
          </cell>
          <cell r="H599" t="str">
            <v>45</v>
          </cell>
          <cell r="I599" t="str">
            <v>จ.ร้อยเอ็ด</v>
          </cell>
          <cell r="J599" t="str">
            <v>06</v>
          </cell>
          <cell r="K599" t="str">
            <v xml:space="preserve"> อ.พนมไพร</v>
          </cell>
          <cell r="L599" t="str">
            <v>01</v>
          </cell>
          <cell r="M599" t="str">
            <v xml:space="preserve"> 'ต.พนมไพร'</v>
          </cell>
          <cell r="N599" t="str">
            <v>03</v>
          </cell>
          <cell r="O599" t="str">
            <v xml:space="preserve"> หมู่ 3</v>
          </cell>
          <cell r="P599" t="str">
            <v>01</v>
          </cell>
          <cell r="Q599" t="str">
            <v>เปิดดำเนินการ</v>
          </cell>
          <cell r="R599" t="str">
            <v xml:space="preserve">170 </v>
          </cell>
          <cell r="S599" t="str">
            <v>45140</v>
          </cell>
          <cell r="V599" t="str">
            <v>21</v>
          </cell>
          <cell r="W599" t="str">
            <v>2.1 ทุติยภูมิระดับต้น</v>
          </cell>
          <cell r="AH599" t="str">
            <v>11065</v>
          </cell>
        </row>
        <row r="600">
          <cell r="A600" t="str">
            <v>001106700</v>
          </cell>
          <cell r="B600" t="str">
            <v>โรงพยาบาลโพธิ์ชัย</v>
          </cell>
          <cell r="C600" t="str">
            <v>21002</v>
          </cell>
          <cell r="D600" t="str">
            <v>กระทรวงสาธารณสุข สำนักงานปลัดกระทรวงสาธารณสุข</v>
          </cell>
          <cell r="E600" t="str">
            <v>07</v>
          </cell>
          <cell r="F600" t="str">
            <v>โรงพยาบาลชุมชน</v>
          </cell>
          <cell r="G600" t="str">
            <v>30</v>
          </cell>
          <cell r="H600" t="str">
            <v>45</v>
          </cell>
          <cell r="I600" t="str">
            <v>จ.ร้อยเอ็ด</v>
          </cell>
          <cell r="J600" t="str">
            <v>08</v>
          </cell>
          <cell r="K600" t="str">
            <v xml:space="preserve"> อ.โพธิ์ชัย</v>
          </cell>
          <cell r="L600" t="str">
            <v>01</v>
          </cell>
          <cell r="M600" t="str">
            <v xml:space="preserve"> 'ต.ขามเบี้ย'</v>
          </cell>
          <cell r="N600" t="str">
            <v>02</v>
          </cell>
          <cell r="O600" t="str">
            <v xml:space="preserve"> หมู่ 2</v>
          </cell>
          <cell r="P600" t="str">
            <v>01</v>
          </cell>
          <cell r="Q600" t="str">
            <v>เปิดดำเนินการ</v>
          </cell>
          <cell r="R600" t="str">
            <v xml:space="preserve">185 ม.2 ถ.จรจำรูญ </v>
          </cell>
          <cell r="S600" t="str">
            <v>45230</v>
          </cell>
          <cell r="V600" t="str">
            <v>21</v>
          </cell>
          <cell r="W600" t="str">
            <v>2.1 ทุติยภูมิระดับต้น</v>
          </cell>
          <cell r="AH600" t="str">
            <v>11067</v>
          </cell>
        </row>
        <row r="601">
          <cell r="A601" t="str">
            <v>001106800</v>
          </cell>
          <cell r="B601" t="str">
            <v>โรงพยาบาลหนองพอก</v>
          </cell>
          <cell r="C601" t="str">
            <v>21002</v>
          </cell>
          <cell r="D601" t="str">
            <v>กระทรวงสาธารณสุข สำนักงานปลัดกระทรวงสาธารณสุข</v>
          </cell>
          <cell r="E601" t="str">
            <v>07</v>
          </cell>
          <cell r="F601" t="str">
            <v>โรงพยาบาลชุมชน</v>
          </cell>
          <cell r="G601" t="str">
            <v>30</v>
          </cell>
          <cell r="H601" t="str">
            <v>45</v>
          </cell>
          <cell r="I601" t="str">
            <v>จ.ร้อยเอ็ด</v>
          </cell>
          <cell r="J601" t="str">
            <v>09</v>
          </cell>
          <cell r="K601" t="str">
            <v xml:space="preserve"> อ.หนองพอก</v>
          </cell>
          <cell r="L601" t="str">
            <v>01</v>
          </cell>
          <cell r="M601" t="str">
            <v xml:space="preserve"> 'ต.หนองพอก'</v>
          </cell>
          <cell r="N601" t="str">
            <v>01</v>
          </cell>
          <cell r="O601" t="str">
            <v xml:space="preserve"> หมู่ 1</v>
          </cell>
          <cell r="P601" t="str">
            <v>01</v>
          </cell>
          <cell r="Q601" t="str">
            <v>เปิดดำเนินการ</v>
          </cell>
          <cell r="R601" t="str">
            <v xml:space="preserve">140 ม.1 ถ.ทรงบาดาล </v>
          </cell>
          <cell r="S601" t="str">
            <v>45210</v>
          </cell>
          <cell r="V601" t="str">
            <v>21</v>
          </cell>
          <cell r="W601" t="str">
            <v>2.1 ทุติยภูมิระดับต้น</v>
          </cell>
          <cell r="AH601" t="str">
            <v>11068</v>
          </cell>
        </row>
        <row r="602">
          <cell r="A602" t="str">
            <v>001107200</v>
          </cell>
          <cell r="B602" t="str">
            <v>โรงพยาบาลโพนทราย</v>
          </cell>
          <cell r="C602" t="str">
            <v>21002</v>
          </cell>
          <cell r="D602" t="str">
            <v>กระทรวงสาธารณสุข สำนักงานปลัดกระทรวงสาธารณสุข</v>
          </cell>
          <cell r="E602" t="str">
            <v>07</v>
          </cell>
          <cell r="F602" t="str">
            <v>โรงพยาบาลชุมชน</v>
          </cell>
          <cell r="G602" t="str">
            <v>30</v>
          </cell>
          <cell r="H602" t="str">
            <v>45</v>
          </cell>
          <cell r="I602" t="str">
            <v>จ.ร้อยเอ็ด</v>
          </cell>
          <cell r="J602" t="str">
            <v>13</v>
          </cell>
          <cell r="K602" t="str">
            <v xml:space="preserve"> อ.โพนทราย</v>
          </cell>
          <cell r="L602" t="str">
            <v>01</v>
          </cell>
          <cell r="M602" t="str">
            <v xml:space="preserve"> 'ต.โพนทราย'</v>
          </cell>
          <cell r="N602" t="str">
            <v>09</v>
          </cell>
          <cell r="O602" t="str">
            <v xml:space="preserve"> หมู่ 9</v>
          </cell>
          <cell r="P602" t="str">
            <v>01</v>
          </cell>
          <cell r="Q602" t="str">
            <v>เปิดดำเนินการ</v>
          </cell>
          <cell r="R602" t="str">
            <v xml:space="preserve">104 ม.9 ถ.ประชาสุขสันต์ </v>
          </cell>
          <cell r="S602" t="str">
            <v>45240</v>
          </cell>
          <cell r="V602" t="str">
            <v>21</v>
          </cell>
          <cell r="W602" t="str">
            <v>2.1 ทุติยภูมิระดับต้น</v>
          </cell>
          <cell r="AH602" t="str">
            <v>11072</v>
          </cell>
        </row>
        <row r="603">
          <cell r="A603" t="str">
            <v>001107300</v>
          </cell>
          <cell r="B603" t="str">
            <v>โรงพยาบาลอาจสามารถ</v>
          </cell>
          <cell r="C603" t="str">
            <v>21002</v>
          </cell>
          <cell r="D603" t="str">
            <v>กระทรวงสาธารณสุข สำนักงานปลัดกระทรวงสาธารณสุข</v>
          </cell>
          <cell r="E603" t="str">
            <v>07</v>
          </cell>
          <cell r="F603" t="str">
            <v>โรงพยาบาลชุมชน</v>
          </cell>
          <cell r="G603" t="str">
            <v>30</v>
          </cell>
          <cell r="H603" t="str">
            <v>45</v>
          </cell>
          <cell r="I603" t="str">
            <v>จ.ร้อยเอ็ด</v>
          </cell>
          <cell r="J603" t="str">
            <v>14</v>
          </cell>
          <cell r="K603" t="str">
            <v xml:space="preserve"> อ.อาจสามารถ</v>
          </cell>
          <cell r="L603" t="str">
            <v>01</v>
          </cell>
          <cell r="M603" t="str">
            <v xml:space="preserve"> 'ต.อาจสามารถ'</v>
          </cell>
          <cell r="N603" t="str">
            <v>07</v>
          </cell>
          <cell r="O603" t="str">
            <v xml:space="preserve"> หมู่ 7</v>
          </cell>
          <cell r="P603" t="str">
            <v>01</v>
          </cell>
          <cell r="Q603" t="str">
            <v>เปิดดำเนินการ</v>
          </cell>
          <cell r="R603" t="str">
            <v xml:space="preserve">7 ถ.รณชัยชาญยุทธ </v>
          </cell>
          <cell r="S603" t="str">
            <v>45160</v>
          </cell>
          <cell r="V603" t="str">
            <v>21</v>
          </cell>
          <cell r="W603" t="str">
            <v>2.1 ทุติยภูมิระดับต้น</v>
          </cell>
          <cell r="AH603" t="str">
            <v>11073</v>
          </cell>
        </row>
        <row r="604">
          <cell r="A604" t="str">
            <v>001107500</v>
          </cell>
          <cell r="B604" t="str">
            <v>โรงพยาบาลศรีสมเด็จ</v>
          </cell>
          <cell r="C604" t="str">
            <v>21002</v>
          </cell>
          <cell r="D604" t="str">
            <v>กระทรวงสาธารณสุข สำนักงานปลัดกระทรวงสาธารณสุข</v>
          </cell>
          <cell r="E604" t="str">
            <v>07</v>
          </cell>
          <cell r="F604" t="str">
            <v>โรงพยาบาลชุมชน</v>
          </cell>
          <cell r="G604" t="str">
            <v>30</v>
          </cell>
          <cell r="H604" t="str">
            <v>45</v>
          </cell>
          <cell r="I604" t="str">
            <v>จ.ร้อยเอ็ด</v>
          </cell>
          <cell r="J604" t="str">
            <v>16</v>
          </cell>
          <cell r="K604" t="str">
            <v xml:space="preserve"> อ.ศรีสมเด็จ</v>
          </cell>
          <cell r="L604" t="str">
            <v>02</v>
          </cell>
          <cell r="M604" t="str">
            <v xml:space="preserve"> 'ต.ศรีสมเด็จ'</v>
          </cell>
          <cell r="N604" t="str">
            <v>03</v>
          </cell>
          <cell r="O604" t="str">
            <v xml:space="preserve"> หมู่ 3</v>
          </cell>
          <cell r="P604" t="str">
            <v>01</v>
          </cell>
          <cell r="Q604" t="str">
            <v>เปิดดำเนินการ</v>
          </cell>
          <cell r="S604" t="str">
            <v>45000</v>
          </cell>
          <cell r="V604" t="str">
            <v>21</v>
          </cell>
          <cell r="W604" t="str">
            <v>2.1 ทุติยภูมิระดับต้น</v>
          </cell>
          <cell r="AH604" t="str">
            <v>11075</v>
          </cell>
        </row>
        <row r="605">
          <cell r="A605" t="str">
            <v>001106200</v>
          </cell>
          <cell r="B605" t="str">
            <v>โรงพยาบาลปทุมรัตต์</v>
          </cell>
          <cell r="C605" t="str">
            <v>21002</v>
          </cell>
          <cell r="D605" t="str">
            <v>กระทรวงสาธารณสุข สำนักงานปลัดกระทรวงสาธารณสุข</v>
          </cell>
          <cell r="E605" t="str">
            <v>07</v>
          </cell>
          <cell r="F605" t="str">
            <v>โรงพยาบาลชุมชน</v>
          </cell>
          <cell r="G605" t="str">
            <v>30</v>
          </cell>
          <cell r="H605" t="str">
            <v>45</v>
          </cell>
          <cell r="I605" t="str">
            <v>จ.ร้อยเอ็ด</v>
          </cell>
          <cell r="J605" t="str">
            <v>03</v>
          </cell>
          <cell r="K605" t="str">
            <v xml:space="preserve"> อ.ปทุมรัตต์</v>
          </cell>
          <cell r="L605" t="str">
            <v>01</v>
          </cell>
          <cell r="M605" t="str">
            <v xml:space="preserve"> 'ต.บัวแดง'</v>
          </cell>
          <cell r="N605" t="str">
            <v>09</v>
          </cell>
          <cell r="O605" t="str">
            <v xml:space="preserve"> หมู่ 9</v>
          </cell>
          <cell r="P605" t="str">
            <v>01</v>
          </cell>
          <cell r="Q605" t="str">
            <v>เปิดดำเนินการ</v>
          </cell>
          <cell r="R605" t="str">
            <v xml:space="preserve">44 </v>
          </cell>
          <cell r="S605" t="str">
            <v>45190</v>
          </cell>
          <cell r="V605" t="str">
            <v>21</v>
          </cell>
          <cell r="W605" t="str">
            <v>2.1 ทุติยภูมิระดับต้น</v>
          </cell>
          <cell r="AH605" t="str">
            <v>11062</v>
          </cell>
        </row>
        <row r="606">
          <cell r="A606" t="str">
            <v>001106400</v>
          </cell>
          <cell r="B606" t="str">
            <v>โรงพยาบาลธวัชบุรี</v>
          </cell>
          <cell r="C606" t="str">
            <v>21002</v>
          </cell>
          <cell r="D606" t="str">
            <v>กระทรวงสาธารณสุข สำนักงานปลัดกระทรวงสาธารณสุข</v>
          </cell>
          <cell r="E606" t="str">
            <v>07</v>
          </cell>
          <cell r="F606" t="str">
            <v>โรงพยาบาลชุมชน</v>
          </cell>
          <cell r="G606" t="str">
            <v>30</v>
          </cell>
          <cell r="H606" t="str">
            <v>45</v>
          </cell>
          <cell r="I606" t="str">
            <v>จ.ร้อยเอ็ด</v>
          </cell>
          <cell r="J606" t="str">
            <v>05</v>
          </cell>
          <cell r="K606" t="str">
            <v xml:space="preserve"> อ.ธวัชบุรี</v>
          </cell>
          <cell r="L606" t="str">
            <v>04</v>
          </cell>
          <cell r="M606" t="str">
            <v xml:space="preserve"> 'ต.ธวัชบุรี'</v>
          </cell>
          <cell r="N606" t="str">
            <v>03</v>
          </cell>
          <cell r="O606" t="str">
            <v xml:space="preserve"> หมู่ 3</v>
          </cell>
          <cell r="P606" t="str">
            <v>01</v>
          </cell>
          <cell r="Q606" t="str">
            <v>เปิดดำเนินการ</v>
          </cell>
          <cell r="R606" t="str">
            <v xml:space="preserve">172 ม.3 ถ.ร้อยเอ็ด-โพนทอง </v>
          </cell>
          <cell r="S606" t="str">
            <v>45170</v>
          </cell>
          <cell r="V606" t="str">
            <v>21</v>
          </cell>
          <cell r="W606" t="str">
            <v>2.1 ทุติยภูมิระดับต้น</v>
          </cell>
          <cell r="AH606" t="str">
            <v>11064</v>
          </cell>
        </row>
        <row r="607">
          <cell r="A607" t="str">
            <v>001107100</v>
          </cell>
          <cell r="B607" t="str">
            <v>โรงพยาบาลเมืองสรวง</v>
          </cell>
          <cell r="C607" t="str">
            <v>21002</v>
          </cell>
          <cell r="D607" t="str">
            <v>กระทรวงสาธารณสุข สำนักงานปลัดกระทรวงสาธารณสุข</v>
          </cell>
          <cell r="E607" t="str">
            <v>07</v>
          </cell>
          <cell r="F607" t="str">
            <v>โรงพยาบาลชุมชน</v>
          </cell>
          <cell r="G607" t="str">
            <v>30</v>
          </cell>
          <cell r="H607" t="str">
            <v>45</v>
          </cell>
          <cell r="I607" t="str">
            <v>จ.ร้อยเอ็ด</v>
          </cell>
          <cell r="J607" t="str">
            <v>12</v>
          </cell>
          <cell r="K607" t="str">
            <v xml:space="preserve"> อ.เมืองสรวง</v>
          </cell>
          <cell r="L607" t="str">
            <v>01</v>
          </cell>
          <cell r="M607" t="str">
            <v xml:space="preserve"> 'ต.หนองผือ'</v>
          </cell>
          <cell r="N607" t="str">
            <v>04</v>
          </cell>
          <cell r="O607" t="str">
            <v xml:space="preserve"> หมู่ 4</v>
          </cell>
          <cell r="P607" t="str">
            <v>01</v>
          </cell>
          <cell r="Q607" t="str">
            <v>เปิดดำเนินการ</v>
          </cell>
          <cell r="R607" t="str">
            <v xml:space="preserve">231 ม.4 ถ.ร้อยเอ็ด-สุวรรณภูมิ </v>
          </cell>
          <cell r="S607" t="str">
            <v>45220</v>
          </cell>
          <cell r="V607" t="str">
            <v>21</v>
          </cell>
          <cell r="W607" t="str">
            <v>2.1 ทุติยภูมิระดับต้น</v>
          </cell>
          <cell r="AH607" t="str">
            <v>11071</v>
          </cell>
        </row>
        <row r="608">
          <cell r="A608" t="str">
            <v>001107600</v>
          </cell>
          <cell r="B608" t="str">
            <v>โรงพยาบาลจังหาร</v>
          </cell>
          <cell r="C608" t="str">
            <v>21002</v>
          </cell>
          <cell r="D608" t="str">
            <v>กระทรวงสาธารณสุข สำนักงานปลัดกระทรวงสาธารณสุข</v>
          </cell>
          <cell r="E608" t="str">
            <v>07</v>
          </cell>
          <cell r="F608" t="str">
            <v>โรงพยาบาลชุมชน</v>
          </cell>
          <cell r="G608" t="str">
            <v>30</v>
          </cell>
          <cell r="H608" t="str">
            <v>45</v>
          </cell>
          <cell r="I608" t="str">
            <v>จ.ร้อยเอ็ด</v>
          </cell>
          <cell r="J608" t="str">
            <v>17</v>
          </cell>
          <cell r="K608" t="str">
            <v xml:space="preserve"> อ.จังหาร</v>
          </cell>
          <cell r="L608" t="str">
            <v>04</v>
          </cell>
          <cell r="M608" t="str">
            <v xml:space="preserve"> 'ต.จังหาร'</v>
          </cell>
          <cell r="N608" t="str">
            <v>03</v>
          </cell>
          <cell r="O608" t="str">
            <v xml:space="preserve"> หมู่ 3</v>
          </cell>
          <cell r="P608" t="str">
            <v>01</v>
          </cell>
          <cell r="Q608" t="str">
            <v>เปิดดำเนินการ</v>
          </cell>
          <cell r="R608" t="str">
            <v xml:space="preserve">159 </v>
          </cell>
          <cell r="S608" t="str">
            <v>45000</v>
          </cell>
          <cell r="V608" t="str">
            <v>21</v>
          </cell>
          <cell r="W608" t="str">
            <v>2.1 ทุติยภูมิระดับต้น</v>
          </cell>
          <cell r="AH608" t="str">
            <v>11076</v>
          </cell>
        </row>
        <row r="609">
          <cell r="A609" t="str">
            <v>001109600</v>
          </cell>
          <cell r="B609" t="str">
            <v>โรงพยาบาลคำตากล้า</v>
          </cell>
          <cell r="C609" t="str">
            <v>21002</v>
          </cell>
          <cell r="D609" t="str">
            <v>กระทรวงสาธารณสุข สำนักงานปลัดกระทรวงสาธารณสุข</v>
          </cell>
          <cell r="E609" t="str">
            <v>07</v>
          </cell>
          <cell r="F609" t="str">
            <v>โรงพยาบาลชุมชน</v>
          </cell>
          <cell r="G609" t="str">
            <v>30</v>
          </cell>
          <cell r="H609" t="str">
            <v>47</v>
          </cell>
          <cell r="I609" t="str">
            <v>จ.สกลนคร</v>
          </cell>
          <cell r="J609" t="str">
            <v>09</v>
          </cell>
          <cell r="K609" t="str">
            <v xml:space="preserve"> อ.คำตากล้า</v>
          </cell>
          <cell r="L609" t="str">
            <v>01</v>
          </cell>
          <cell r="M609" t="str">
            <v xml:space="preserve"> 'ต.คำตากล้า'</v>
          </cell>
          <cell r="N609" t="str">
            <v>11</v>
          </cell>
          <cell r="O609" t="str">
            <v xml:space="preserve"> หมู่ 11</v>
          </cell>
          <cell r="P609" t="str">
            <v>01</v>
          </cell>
          <cell r="Q609" t="str">
            <v>เปิดดำเนินการ</v>
          </cell>
          <cell r="R609" t="str">
            <v xml:space="preserve">80  </v>
          </cell>
          <cell r="S609" t="str">
            <v>47250</v>
          </cell>
          <cell r="T609" t="str">
            <v>042796046</v>
          </cell>
          <cell r="U609" t="str">
            <v>042796110</v>
          </cell>
          <cell r="V609" t="str">
            <v>21</v>
          </cell>
          <cell r="W609" t="str">
            <v>2.1 ทุติยภูมิระดับต้น</v>
          </cell>
          <cell r="X609" t="str">
            <v>S</v>
          </cell>
          <cell r="Y609" t="str">
            <v xml:space="preserve">บริการ  </v>
          </cell>
          <cell r="AH609" t="str">
            <v>11096</v>
          </cell>
        </row>
        <row r="610">
          <cell r="A610" t="str">
            <v>001114200</v>
          </cell>
          <cell r="B610" t="str">
            <v>โรงพยาบาลลี้</v>
          </cell>
          <cell r="C610" t="str">
            <v>21002</v>
          </cell>
          <cell r="D610" t="str">
            <v>กระทรวงสาธารณสุข สำนักงานปลัดกระทรวงสาธารณสุข</v>
          </cell>
          <cell r="E610" t="str">
            <v>07</v>
          </cell>
          <cell r="F610" t="str">
            <v>โรงพยาบาลชุมชน</v>
          </cell>
          <cell r="G610" t="str">
            <v>60</v>
          </cell>
          <cell r="H610" t="str">
            <v>51</v>
          </cell>
          <cell r="I610" t="str">
            <v>จ.ลำพูน</v>
          </cell>
          <cell r="J610" t="str">
            <v>04</v>
          </cell>
          <cell r="K610" t="str">
            <v xml:space="preserve"> อ.ลี้</v>
          </cell>
          <cell r="L610" t="str">
            <v>01</v>
          </cell>
          <cell r="M610" t="str">
            <v xml:space="preserve"> 'ต.ลี้'</v>
          </cell>
          <cell r="N610" t="str">
            <v>04</v>
          </cell>
          <cell r="O610" t="str">
            <v xml:space="preserve"> หมู่ 4</v>
          </cell>
          <cell r="P610" t="str">
            <v>01</v>
          </cell>
          <cell r="Q610" t="str">
            <v>เปิดดำเนินการ</v>
          </cell>
          <cell r="R610" t="str">
            <v xml:space="preserve">49 ม.4 ถ.พหลโยธิน </v>
          </cell>
          <cell r="S610" t="str">
            <v>51110</v>
          </cell>
          <cell r="V610" t="str">
            <v>22</v>
          </cell>
          <cell r="W610" t="str">
            <v>2.2 ทุติยภูมิระดับกลาง</v>
          </cell>
          <cell r="AH610" t="str">
            <v>11142</v>
          </cell>
        </row>
        <row r="611">
          <cell r="A611" t="str">
            <v>001114700</v>
          </cell>
          <cell r="B611" t="str">
            <v>โรงพยาบาลเกาะคา</v>
          </cell>
          <cell r="C611" t="str">
            <v>21002</v>
          </cell>
          <cell r="D611" t="str">
            <v>กระทรวงสาธารณสุข สำนักงานปลัดกระทรวงสาธารณสุข</v>
          </cell>
          <cell r="E611" t="str">
            <v>07</v>
          </cell>
          <cell r="F611" t="str">
            <v>โรงพยาบาลชุมชน</v>
          </cell>
          <cell r="G611" t="str">
            <v>30</v>
          </cell>
          <cell r="H611" t="str">
            <v>52</v>
          </cell>
          <cell r="I611" t="str">
            <v>จ.ลำปาง</v>
          </cell>
          <cell r="J611" t="str">
            <v>03</v>
          </cell>
          <cell r="K611" t="str">
            <v xml:space="preserve"> อ.เกาะคา</v>
          </cell>
          <cell r="L611" t="str">
            <v>05</v>
          </cell>
          <cell r="M611" t="str">
            <v xml:space="preserve"> 'ต.ศาลา'</v>
          </cell>
          <cell r="N611" t="str">
            <v>03</v>
          </cell>
          <cell r="O611" t="str">
            <v xml:space="preserve"> หมู่ 3</v>
          </cell>
          <cell r="P611" t="str">
            <v>01</v>
          </cell>
          <cell r="Q611" t="str">
            <v>เปิดดำเนินการ</v>
          </cell>
          <cell r="V611" t="str">
            <v>22</v>
          </cell>
          <cell r="W611" t="str">
            <v>2.2 ทุติยภูมิระดับกลาง</v>
          </cell>
          <cell r="AH611" t="str">
            <v>11147</v>
          </cell>
        </row>
        <row r="612">
          <cell r="A612" t="str">
            <v>001115200</v>
          </cell>
          <cell r="B612" t="str">
            <v>โรงพยาบาลเถิน</v>
          </cell>
          <cell r="C612" t="str">
            <v>21002</v>
          </cell>
          <cell r="D612" t="str">
            <v>กระทรวงสาธารณสุข สำนักงานปลัดกระทรวงสาธารณสุข</v>
          </cell>
          <cell r="E612" t="str">
            <v>07</v>
          </cell>
          <cell r="F612" t="str">
            <v>โรงพยาบาลชุมชน</v>
          </cell>
          <cell r="G612" t="str">
            <v>30</v>
          </cell>
          <cell r="H612" t="str">
            <v>52</v>
          </cell>
          <cell r="I612" t="str">
            <v>จ.ลำปาง</v>
          </cell>
          <cell r="J612" t="str">
            <v>08</v>
          </cell>
          <cell r="K612" t="str">
            <v xml:space="preserve"> อ.เถิน</v>
          </cell>
          <cell r="L612" t="str">
            <v>01</v>
          </cell>
          <cell r="M612" t="str">
            <v xml:space="preserve"> 'ต.ล้อมแรด'</v>
          </cell>
          <cell r="N612" t="str">
            <v>07</v>
          </cell>
          <cell r="O612" t="str">
            <v xml:space="preserve"> หมู่ 7</v>
          </cell>
          <cell r="P612" t="str">
            <v>01</v>
          </cell>
          <cell r="Q612" t="str">
            <v>เปิดดำเนินการ</v>
          </cell>
          <cell r="V612" t="str">
            <v>22</v>
          </cell>
          <cell r="W612" t="str">
            <v>2.2 ทุติยภูมิระดับกลาง</v>
          </cell>
          <cell r="AH612" t="str">
            <v>11152</v>
          </cell>
        </row>
        <row r="613">
          <cell r="A613" t="str">
            <v>001111700</v>
          </cell>
          <cell r="B613" t="str">
            <v>โรงพยาบาลหว้านใหญ่</v>
          </cell>
          <cell r="C613" t="str">
            <v>21002</v>
          </cell>
          <cell r="D613" t="str">
            <v>กระทรวงสาธารณสุข สำนักงานปลัดกระทรวงสาธารณสุข</v>
          </cell>
          <cell r="E613" t="str">
            <v>07</v>
          </cell>
          <cell r="F613" t="str">
            <v>โรงพยาบาลชุมชน</v>
          </cell>
          <cell r="G613" t="str">
            <v>30</v>
          </cell>
          <cell r="H613" t="str">
            <v>49</v>
          </cell>
          <cell r="I613" t="str">
            <v>จ.มุกดาหาร</v>
          </cell>
          <cell r="J613" t="str">
            <v>06</v>
          </cell>
          <cell r="K613" t="str">
            <v xml:space="preserve"> อ.หว้านใหญ่</v>
          </cell>
          <cell r="L613" t="str">
            <v>01</v>
          </cell>
          <cell r="M613" t="str">
            <v xml:space="preserve"> 'ต.หว้านใหญ่'</v>
          </cell>
          <cell r="N613" t="str">
            <v>09</v>
          </cell>
          <cell r="O613" t="str">
            <v xml:space="preserve"> หมู่ 9</v>
          </cell>
          <cell r="P613" t="str">
            <v>01</v>
          </cell>
          <cell r="Q613" t="str">
            <v>เปิดดำเนินการ</v>
          </cell>
          <cell r="R613" t="str">
            <v xml:space="preserve">45 ม.9 ถ.เฉลิมพระเกียรติ ร.9  </v>
          </cell>
          <cell r="S613" t="str">
            <v>49150</v>
          </cell>
          <cell r="T613" t="str">
            <v>042699239</v>
          </cell>
          <cell r="U613" t="str">
            <v>042399239</v>
          </cell>
          <cell r="V613" t="str">
            <v>21</v>
          </cell>
          <cell r="W613" t="str">
            <v>2.1 ทุติยภูมิระดับต้น</v>
          </cell>
          <cell r="AH613" t="str">
            <v>11117</v>
          </cell>
        </row>
        <row r="614">
          <cell r="A614" t="str">
            <v>001113000</v>
          </cell>
          <cell r="B614" t="str">
            <v>โรงพยาบาลสันทราย</v>
          </cell>
          <cell r="C614" t="str">
            <v>21002</v>
          </cell>
          <cell r="D614" t="str">
            <v>กระทรวงสาธารณสุข สำนักงานปลัดกระทรวงสาธารณสุข</v>
          </cell>
          <cell r="E614" t="str">
            <v>07</v>
          </cell>
          <cell r="F614" t="str">
            <v>โรงพยาบาลชุมชน</v>
          </cell>
          <cell r="G614" t="str">
            <v>60</v>
          </cell>
          <cell r="H614" t="str">
            <v>50</v>
          </cell>
          <cell r="I614" t="str">
            <v>จ.เชียงใหม่</v>
          </cell>
          <cell r="J614" t="str">
            <v>14</v>
          </cell>
          <cell r="K614" t="str">
            <v xml:space="preserve"> อ.สันทราย</v>
          </cell>
          <cell r="L614" t="str">
            <v>08</v>
          </cell>
          <cell r="M614" t="str">
            <v xml:space="preserve"> 'ต.หนองหาร'</v>
          </cell>
          <cell r="N614" t="str">
            <v>11</v>
          </cell>
          <cell r="O614" t="str">
            <v xml:space="preserve"> หมู่ 11</v>
          </cell>
          <cell r="P614" t="str">
            <v>01</v>
          </cell>
          <cell r="Q614" t="str">
            <v>เปิดดำเนินการ</v>
          </cell>
          <cell r="R614" t="str">
            <v>201</v>
          </cell>
          <cell r="S614" t="str">
            <v>50210</v>
          </cell>
          <cell r="V614" t="str">
            <v>21</v>
          </cell>
          <cell r="W614" t="str">
            <v>2.1 ทุติยภูมิระดับต้น</v>
          </cell>
          <cell r="AH614" t="str">
            <v>11130</v>
          </cell>
        </row>
        <row r="615">
          <cell r="A615" t="str">
            <v>001113100</v>
          </cell>
          <cell r="B615" t="str">
            <v>โรงพยาบาลหางดง</v>
          </cell>
          <cell r="C615" t="str">
            <v>21002</v>
          </cell>
          <cell r="D615" t="str">
            <v>กระทรวงสาธารณสุข สำนักงานปลัดกระทรวงสาธารณสุข</v>
          </cell>
          <cell r="E615" t="str">
            <v>07</v>
          </cell>
          <cell r="F615" t="str">
            <v>โรงพยาบาลชุมชน</v>
          </cell>
          <cell r="G615" t="str">
            <v>23</v>
          </cell>
          <cell r="H615" t="str">
            <v>50</v>
          </cell>
          <cell r="I615" t="str">
            <v>จ.เชียงใหม่</v>
          </cell>
          <cell r="J615" t="str">
            <v>15</v>
          </cell>
          <cell r="K615" t="str">
            <v xml:space="preserve"> อ.หางดง</v>
          </cell>
          <cell r="L615" t="str">
            <v>01</v>
          </cell>
          <cell r="M615" t="str">
            <v xml:space="preserve"> 'ต.หางดง'</v>
          </cell>
          <cell r="N615" t="str">
            <v>03</v>
          </cell>
          <cell r="O615" t="str">
            <v xml:space="preserve"> หมู่ 3</v>
          </cell>
          <cell r="P615" t="str">
            <v>01</v>
          </cell>
          <cell r="Q615" t="str">
            <v>เปิดดำเนินการ</v>
          </cell>
          <cell r="R615" t="str">
            <v xml:space="preserve">260 ม.3 ถ.เชียงใหม่-ฮอด </v>
          </cell>
          <cell r="S615" t="str">
            <v>50130</v>
          </cell>
          <cell r="V615" t="str">
            <v>21</v>
          </cell>
          <cell r="W615" t="str">
            <v>2.1 ทุติยภูมิระดับต้น</v>
          </cell>
          <cell r="AH615" t="str">
            <v>11131</v>
          </cell>
        </row>
        <row r="616">
          <cell r="A616" t="str">
            <v>001114000</v>
          </cell>
          <cell r="B616" t="str">
            <v>โรงพยาบาลแม่ทา</v>
          </cell>
          <cell r="C616" t="str">
            <v>21002</v>
          </cell>
          <cell r="D616" t="str">
            <v>กระทรวงสาธารณสุข สำนักงานปลัดกระทรวงสาธารณสุข</v>
          </cell>
          <cell r="E616" t="str">
            <v>07</v>
          </cell>
          <cell r="F616" t="str">
            <v>โรงพยาบาลชุมชน</v>
          </cell>
          <cell r="G616" t="str">
            <v>30</v>
          </cell>
          <cell r="H616" t="str">
            <v>51</v>
          </cell>
          <cell r="I616" t="str">
            <v>จ.ลำพูน</v>
          </cell>
          <cell r="J616" t="str">
            <v>02</v>
          </cell>
          <cell r="K616" t="str">
            <v xml:space="preserve"> อ.แม่ทา</v>
          </cell>
          <cell r="L616" t="str">
            <v>02</v>
          </cell>
          <cell r="M616" t="str">
            <v xml:space="preserve"> 'ต.ทาสบเส้า'</v>
          </cell>
          <cell r="N616" t="str">
            <v>08</v>
          </cell>
          <cell r="O616" t="str">
            <v xml:space="preserve"> หมู่ 8</v>
          </cell>
          <cell r="P616" t="str">
            <v>01</v>
          </cell>
          <cell r="Q616" t="str">
            <v>เปิดดำเนินการ</v>
          </cell>
          <cell r="R616" t="str">
            <v xml:space="preserve">238 ม.8 ถ.แม่ทา-ท่าจักร </v>
          </cell>
          <cell r="S616" t="str">
            <v>51140</v>
          </cell>
          <cell r="V616" t="str">
            <v>21</v>
          </cell>
          <cell r="W616" t="str">
            <v>2.1 ทุติยภูมิระดับต้น</v>
          </cell>
          <cell r="AH616" t="str">
            <v>11140</v>
          </cell>
        </row>
        <row r="617">
          <cell r="A617" t="str">
            <v>001115400</v>
          </cell>
          <cell r="B617" t="str">
            <v>โรงพยาบาลแม่ทะ</v>
          </cell>
          <cell r="C617" t="str">
            <v>21002</v>
          </cell>
          <cell r="D617" t="str">
            <v>กระทรวงสาธารณสุข สำนักงานปลัดกระทรวงสาธารณสุข</v>
          </cell>
          <cell r="E617" t="str">
            <v>07</v>
          </cell>
          <cell r="F617" t="str">
            <v>โรงพยาบาลชุมชน</v>
          </cell>
          <cell r="G617" t="str">
            <v>30</v>
          </cell>
          <cell r="H617" t="str">
            <v>52</v>
          </cell>
          <cell r="I617" t="str">
            <v>จ.ลำปาง</v>
          </cell>
          <cell r="J617" t="str">
            <v>10</v>
          </cell>
          <cell r="K617" t="str">
            <v xml:space="preserve"> อ.แม่ทะ</v>
          </cell>
          <cell r="L617" t="str">
            <v>02</v>
          </cell>
          <cell r="M617" t="str">
            <v xml:space="preserve"> 'ต.นาครัว'</v>
          </cell>
          <cell r="N617" t="str">
            <v>02</v>
          </cell>
          <cell r="O617" t="str">
            <v xml:space="preserve"> หมู่ 2</v>
          </cell>
          <cell r="P617" t="str">
            <v>01</v>
          </cell>
          <cell r="Q617" t="str">
            <v>เปิดดำเนินการ</v>
          </cell>
          <cell r="V617" t="str">
            <v>21</v>
          </cell>
          <cell r="W617" t="str">
            <v>2.1 ทุติยภูมิระดับต้น</v>
          </cell>
          <cell r="AH617" t="str">
            <v>11154</v>
          </cell>
        </row>
        <row r="618">
          <cell r="A618" t="str">
            <v>001114800</v>
          </cell>
          <cell r="B618" t="str">
            <v>โรงพยาบาลเสริมงาม</v>
          </cell>
          <cell r="C618" t="str">
            <v>21002</v>
          </cell>
          <cell r="D618" t="str">
            <v>กระทรวงสาธารณสุข สำนักงานปลัดกระทรวงสาธารณสุข</v>
          </cell>
          <cell r="E618" t="str">
            <v>07</v>
          </cell>
          <cell r="F618" t="str">
            <v>โรงพยาบาลชุมชน</v>
          </cell>
          <cell r="G618" t="str">
            <v>30</v>
          </cell>
          <cell r="H618" t="str">
            <v>52</v>
          </cell>
          <cell r="I618" t="str">
            <v>จ.ลำปาง</v>
          </cell>
          <cell r="J618" t="str">
            <v>04</v>
          </cell>
          <cell r="K618" t="str">
            <v xml:space="preserve"> อ.เสริมงาม</v>
          </cell>
          <cell r="L618" t="str">
            <v>01</v>
          </cell>
          <cell r="M618" t="str">
            <v xml:space="preserve"> 'ต.ทุ่งงาม'</v>
          </cell>
          <cell r="N618" t="str">
            <v>01</v>
          </cell>
          <cell r="O618" t="str">
            <v xml:space="preserve"> หมู่ 1</v>
          </cell>
          <cell r="P618" t="str">
            <v>01</v>
          </cell>
          <cell r="Q618" t="str">
            <v>เปิดดำเนินการ</v>
          </cell>
          <cell r="V618" t="str">
            <v>21</v>
          </cell>
          <cell r="W618" t="str">
            <v>2.1 ทุติยภูมิระดับต้น</v>
          </cell>
          <cell r="AH618" t="str">
            <v>11148</v>
          </cell>
        </row>
        <row r="619">
          <cell r="A619" t="str">
            <v>001115600</v>
          </cell>
          <cell r="B619" t="str">
            <v>โรงพยาบาลห้างฉัตร</v>
          </cell>
          <cell r="C619" t="str">
            <v>21002</v>
          </cell>
          <cell r="D619" t="str">
            <v>กระทรวงสาธารณสุข สำนักงานปลัดกระทรวงสาธารณสุข</v>
          </cell>
          <cell r="E619" t="str">
            <v>07</v>
          </cell>
          <cell r="F619" t="str">
            <v>โรงพยาบาลชุมชน</v>
          </cell>
          <cell r="G619" t="str">
            <v>30</v>
          </cell>
          <cell r="H619" t="str">
            <v>52</v>
          </cell>
          <cell r="I619" t="str">
            <v>จ.ลำปาง</v>
          </cell>
          <cell r="J619" t="str">
            <v>12</v>
          </cell>
          <cell r="K619" t="str">
            <v xml:space="preserve"> อ.ห้างฉัตร</v>
          </cell>
          <cell r="L619" t="str">
            <v>01</v>
          </cell>
          <cell r="M619" t="str">
            <v xml:space="preserve"> 'ต.ห้างฉัตร'</v>
          </cell>
          <cell r="N619" t="str">
            <v>05</v>
          </cell>
          <cell r="O619" t="str">
            <v xml:space="preserve"> หมู่ 5</v>
          </cell>
          <cell r="P619" t="str">
            <v>01</v>
          </cell>
          <cell r="Q619" t="str">
            <v>เปิดดำเนินการ</v>
          </cell>
          <cell r="V619" t="str">
            <v>21</v>
          </cell>
          <cell r="W619" t="str">
            <v>2.1 ทุติยภูมิระดับต้น</v>
          </cell>
          <cell r="AH619" t="str">
            <v>11156</v>
          </cell>
        </row>
        <row r="620">
          <cell r="A620" t="str">
            <v>001116600</v>
          </cell>
          <cell r="B620" t="str">
            <v>โรงพยาบาลร้องกวาง</v>
          </cell>
          <cell r="C620" t="str">
            <v>21002</v>
          </cell>
          <cell r="D620" t="str">
            <v>กระทรวงสาธารณสุข สำนักงานปลัดกระทรวงสาธารณสุข</v>
          </cell>
          <cell r="E620" t="str">
            <v>07</v>
          </cell>
          <cell r="F620" t="str">
            <v>โรงพยาบาลชุมชน</v>
          </cell>
          <cell r="G620" t="str">
            <v>30</v>
          </cell>
          <cell r="H620" t="str">
            <v>54</v>
          </cell>
          <cell r="I620" t="str">
            <v>จ.แพร่</v>
          </cell>
          <cell r="J620" t="str">
            <v>02</v>
          </cell>
          <cell r="K620" t="str">
            <v xml:space="preserve"> อ.ร้องกวาง</v>
          </cell>
          <cell r="L620" t="str">
            <v>04</v>
          </cell>
          <cell r="M620" t="str">
            <v xml:space="preserve"> 'ต.ร้องเข็ม'</v>
          </cell>
          <cell r="N620" t="str">
            <v>06</v>
          </cell>
          <cell r="O620" t="str">
            <v xml:space="preserve"> หมู่ 6</v>
          </cell>
          <cell r="P620" t="str">
            <v>01</v>
          </cell>
          <cell r="Q620" t="str">
            <v>เปิดดำเนินการ</v>
          </cell>
          <cell r="R620" t="str">
            <v xml:space="preserve">เลขที  323   </v>
          </cell>
          <cell r="V620" t="str">
            <v>22</v>
          </cell>
          <cell r="W620" t="str">
            <v>2.2 ทุติยภูมิระดับกลาง</v>
          </cell>
          <cell r="AH620" t="str">
            <v>11166</v>
          </cell>
        </row>
        <row r="621">
          <cell r="A621" t="str">
            <v>001110800</v>
          </cell>
          <cell r="B621" t="str">
            <v>โรงพยาบาลเรณูนคร</v>
          </cell>
          <cell r="C621" t="str">
            <v>21002</v>
          </cell>
          <cell r="D621" t="str">
            <v>กระทรวงสาธารณสุข สำนักงานปลัดกระทรวงสาธารณสุข</v>
          </cell>
          <cell r="E621" t="str">
            <v>07</v>
          </cell>
          <cell r="F621" t="str">
            <v>โรงพยาบาลชุมชน</v>
          </cell>
          <cell r="G621" t="str">
            <v>30</v>
          </cell>
          <cell r="H621" t="str">
            <v>48</v>
          </cell>
          <cell r="I621" t="str">
            <v>จ.นครพนม</v>
          </cell>
          <cell r="J621" t="str">
            <v>06</v>
          </cell>
          <cell r="K621" t="str">
            <v xml:space="preserve"> อ.เรณูนคร</v>
          </cell>
          <cell r="L621" t="str">
            <v>02</v>
          </cell>
          <cell r="M621" t="str">
            <v xml:space="preserve"> 'ต.โพนทอง'</v>
          </cell>
          <cell r="N621" t="str">
            <v>09</v>
          </cell>
          <cell r="O621" t="str">
            <v xml:space="preserve"> หมู่ 9</v>
          </cell>
          <cell r="P621" t="str">
            <v>01</v>
          </cell>
          <cell r="Q621" t="str">
            <v>เปิดดำเนินการ</v>
          </cell>
          <cell r="R621" t="str">
            <v xml:space="preserve">91/2 ม.9 </v>
          </cell>
          <cell r="S621" t="str">
            <v>47170</v>
          </cell>
          <cell r="V621" t="str">
            <v>21</v>
          </cell>
          <cell r="W621" t="str">
            <v>2.1 ทุติยภูมิระดับต้น</v>
          </cell>
          <cell r="AH621" t="str">
            <v>11108</v>
          </cell>
        </row>
        <row r="622">
          <cell r="A622" t="str">
            <v>001110900</v>
          </cell>
          <cell r="B622" t="str">
            <v>โรงพยาบาลนาแก</v>
          </cell>
          <cell r="C622" t="str">
            <v>21002</v>
          </cell>
          <cell r="D622" t="str">
            <v>กระทรวงสาธารณสุข สำนักงานปลัดกระทรวงสาธารณสุข</v>
          </cell>
          <cell r="E622" t="str">
            <v>07</v>
          </cell>
          <cell r="F622" t="str">
            <v>โรงพยาบาลชุมชน</v>
          </cell>
          <cell r="G622" t="str">
            <v>60</v>
          </cell>
          <cell r="H622" t="str">
            <v>48</v>
          </cell>
          <cell r="I622" t="str">
            <v>จ.นครพนม</v>
          </cell>
          <cell r="J622" t="str">
            <v>07</v>
          </cell>
          <cell r="K622" t="str">
            <v xml:space="preserve"> อ.นาแก</v>
          </cell>
          <cell r="L622" t="str">
            <v>01</v>
          </cell>
          <cell r="M622" t="str">
            <v xml:space="preserve"> 'ต.นาแก'</v>
          </cell>
          <cell r="N622" t="str">
            <v>07</v>
          </cell>
          <cell r="O622" t="str">
            <v xml:space="preserve"> หมู่ 7</v>
          </cell>
          <cell r="P622" t="str">
            <v>01</v>
          </cell>
          <cell r="Q622" t="str">
            <v>เปิดดำเนินการ</v>
          </cell>
          <cell r="R622" t="str">
            <v xml:space="preserve">75 ม.7 ถ.สกล-นาแก </v>
          </cell>
          <cell r="S622" t="str">
            <v>48130</v>
          </cell>
          <cell r="V622" t="str">
            <v>21</v>
          </cell>
          <cell r="W622" t="str">
            <v>2.1 ทุติยภูมิระดับต้น</v>
          </cell>
          <cell r="AH622" t="str">
            <v>11109</v>
          </cell>
        </row>
        <row r="623">
          <cell r="A623" t="str">
            <v>001111000</v>
          </cell>
          <cell r="B623" t="str">
            <v>โรงพยาบาลศรีสงคราม</v>
          </cell>
          <cell r="C623" t="str">
            <v>21002</v>
          </cell>
          <cell r="D623" t="str">
            <v>กระทรวงสาธารณสุข สำนักงานปลัดกระทรวงสาธารณสุข</v>
          </cell>
          <cell r="E623" t="str">
            <v>07</v>
          </cell>
          <cell r="F623" t="str">
            <v>โรงพยาบาลชุมชน</v>
          </cell>
          <cell r="G623" t="str">
            <v>30</v>
          </cell>
          <cell r="H623" t="str">
            <v>48</v>
          </cell>
          <cell r="I623" t="str">
            <v>จ.นครพนม</v>
          </cell>
          <cell r="J623" t="str">
            <v>08</v>
          </cell>
          <cell r="K623" t="str">
            <v xml:space="preserve"> อ.ศรีสงคราม</v>
          </cell>
          <cell r="L623" t="str">
            <v>01</v>
          </cell>
          <cell r="M623" t="str">
            <v xml:space="preserve"> 'ต.ศรีสงคราม'</v>
          </cell>
          <cell r="N623" t="str">
            <v>01</v>
          </cell>
          <cell r="O623" t="str">
            <v xml:space="preserve"> หมู่ 1</v>
          </cell>
          <cell r="P623" t="str">
            <v>01</v>
          </cell>
          <cell r="Q623" t="str">
            <v>เปิดดำเนินการ</v>
          </cell>
          <cell r="R623" t="str">
            <v xml:space="preserve">ถ.ศรีสงคราม-ท่าดอกแก้ว </v>
          </cell>
          <cell r="S623" t="str">
            <v>48150</v>
          </cell>
          <cell r="V623" t="str">
            <v>21</v>
          </cell>
          <cell r="W623" t="str">
            <v>2.1 ทุติยภูมิระดับต้น</v>
          </cell>
          <cell r="AH623" t="str">
            <v>11110</v>
          </cell>
        </row>
        <row r="624">
          <cell r="A624" t="str">
            <v>001111100</v>
          </cell>
          <cell r="B624" t="str">
            <v>โรงพยาบาลนาหว้า</v>
          </cell>
          <cell r="C624" t="str">
            <v>21002</v>
          </cell>
          <cell r="D624" t="str">
            <v>กระทรวงสาธารณสุข สำนักงานปลัดกระทรวงสาธารณสุข</v>
          </cell>
          <cell r="E624" t="str">
            <v>07</v>
          </cell>
          <cell r="F624" t="str">
            <v>โรงพยาบาลชุมชน</v>
          </cell>
          <cell r="G624" t="str">
            <v>30</v>
          </cell>
          <cell r="H624" t="str">
            <v>48</v>
          </cell>
          <cell r="I624" t="str">
            <v>จ.นครพนม</v>
          </cell>
          <cell r="J624" t="str">
            <v>09</v>
          </cell>
          <cell r="K624" t="str">
            <v xml:space="preserve"> อ.นาหว้า</v>
          </cell>
          <cell r="L624" t="str">
            <v>01</v>
          </cell>
          <cell r="M624" t="str">
            <v xml:space="preserve"> 'ต.นาหว้า'</v>
          </cell>
          <cell r="N624" t="str">
            <v>05</v>
          </cell>
          <cell r="O624" t="str">
            <v xml:space="preserve"> หมู่ 5</v>
          </cell>
          <cell r="P624" t="str">
            <v>01</v>
          </cell>
          <cell r="Q624" t="str">
            <v>เปิดดำเนินการ</v>
          </cell>
          <cell r="R624" t="str">
            <v xml:space="preserve">121 ม.5 ถ.สุดใจ </v>
          </cell>
          <cell r="S624" t="str">
            <v>48180</v>
          </cell>
          <cell r="V624" t="str">
            <v>21</v>
          </cell>
          <cell r="W624" t="str">
            <v>2.1 ทุติยภูมิระดับต้น</v>
          </cell>
          <cell r="AH624" t="str">
            <v>11111</v>
          </cell>
        </row>
        <row r="625">
          <cell r="A625" t="str">
            <v>001111500</v>
          </cell>
          <cell r="B625" t="str">
            <v>โรงพยาบาลดงหลวง</v>
          </cell>
          <cell r="C625" t="str">
            <v>21002</v>
          </cell>
          <cell r="D625" t="str">
            <v>กระทรวงสาธารณสุข สำนักงานปลัดกระทรวงสาธารณสุข</v>
          </cell>
          <cell r="E625" t="str">
            <v>07</v>
          </cell>
          <cell r="F625" t="str">
            <v>โรงพยาบาลชุมชน</v>
          </cell>
          <cell r="G625" t="str">
            <v>30</v>
          </cell>
          <cell r="H625" t="str">
            <v>49</v>
          </cell>
          <cell r="I625" t="str">
            <v>จ.มุกดาหาร</v>
          </cell>
          <cell r="J625" t="str">
            <v>04</v>
          </cell>
          <cell r="K625" t="str">
            <v xml:space="preserve"> อ.ดงหลวง</v>
          </cell>
          <cell r="L625" t="str">
            <v>01</v>
          </cell>
          <cell r="M625" t="str">
            <v xml:space="preserve"> 'ต.ดงหลวง'</v>
          </cell>
          <cell r="N625" t="str">
            <v>03</v>
          </cell>
          <cell r="O625" t="str">
            <v xml:space="preserve"> หมู่ 3</v>
          </cell>
          <cell r="P625" t="str">
            <v>01</v>
          </cell>
          <cell r="Q625" t="str">
            <v>เปิดดำเนินการ</v>
          </cell>
          <cell r="R625" t="str">
            <v>93</v>
          </cell>
          <cell r="S625" t="str">
            <v>19140</v>
          </cell>
          <cell r="T625" t="str">
            <v>042697023</v>
          </cell>
          <cell r="U625" t="str">
            <v>04269723</v>
          </cell>
          <cell r="V625" t="str">
            <v>21</v>
          </cell>
          <cell r="W625" t="str">
            <v>2.1 ทุติยภูมิระดับต้น</v>
          </cell>
          <cell r="AH625" t="str">
            <v>11115</v>
          </cell>
        </row>
        <row r="626">
          <cell r="A626" t="str">
            <v>001111400</v>
          </cell>
          <cell r="B626" t="str">
            <v>โรงพยาบาลดอนตาล</v>
          </cell>
          <cell r="C626" t="str">
            <v>21002</v>
          </cell>
          <cell r="D626" t="str">
            <v>กระทรวงสาธารณสุข สำนักงานปลัดกระทรวงสาธารณสุข</v>
          </cell>
          <cell r="E626" t="str">
            <v>07</v>
          </cell>
          <cell r="F626" t="str">
            <v>โรงพยาบาลชุมชน</v>
          </cell>
          <cell r="G626" t="str">
            <v>30</v>
          </cell>
          <cell r="H626" t="str">
            <v>49</v>
          </cell>
          <cell r="I626" t="str">
            <v>จ.มุกดาหาร</v>
          </cell>
          <cell r="J626" t="str">
            <v>03</v>
          </cell>
          <cell r="K626" t="str">
            <v xml:space="preserve"> อ.ดอนตาล</v>
          </cell>
          <cell r="L626" t="str">
            <v>01</v>
          </cell>
          <cell r="M626" t="str">
            <v xml:space="preserve"> 'ต.ดอนตาล'</v>
          </cell>
          <cell r="N626" t="str">
            <v>07</v>
          </cell>
          <cell r="O626" t="str">
            <v xml:space="preserve"> หมู่ 7</v>
          </cell>
          <cell r="P626" t="str">
            <v>01</v>
          </cell>
          <cell r="Q626" t="str">
            <v>เปิดดำเนินการ</v>
          </cell>
          <cell r="R626" t="str">
            <v xml:space="preserve">250 ถ.ดอนตาล-ชานุมาน </v>
          </cell>
          <cell r="S626" t="str">
            <v>49120</v>
          </cell>
          <cell r="T626" t="str">
            <v>042689085</v>
          </cell>
          <cell r="U626" t="str">
            <v>042689123</v>
          </cell>
          <cell r="V626" t="str">
            <v>21</v>
          </cell>
          <cell r="W626" t="str">
            <v>2.1 ทุติยภูมิระดับต้น</v>
          </cell>
          <cell r="AH626" t="str">
            <v>11114</v>
          </cell>
        </row>
        <row r="627">
          <cell r="A627" t="str">
            <v>001109400</v>
          </cell>
          <cell r="B627" t="str">
            <v>โรงพยาบาลนิคมน้ำอูน</v>
          </cell>
          <cell r="C627" t="str">
            <v>21002</v>
          </cell>
          <cell r="D627" t="str">
            <v>กระทรวงสาธารณสุข สำนักงานปลัดกระทรวงสาธารณสุข</v>
          </cell>
          <cell r="E627" t="str">
            <v>07</v>
          </cell>
          <cell r="F627" t="str">
            <v>โรงพยาบาลชุมชน</v>
          </cell>
          <cell r="G627" t="str">
            <v>10</v>
          </cell>
          <cell r="H627" t="str">
            <v>47</v>
          </cell>
          <cell r="I627" t="str">
            <v>จ.สกลนคร</v>
          </cell>
          <cell r="J627" t="str">
            <v>07</v>
          </cell>
          <cell r="K627" t="str">
            <v xml:space="preserve"> อ.นิคมน้ำอูน</v>
          </cell>
          <cell r="L627" t="str">
            <v>02</v>
          </cell>
          <cell r="M627" t="str">
            <v xml:space="preserve"> 'ต.หนองปลิง'</v>
          </cell>
          <cell r="N627" t="str">
            <v>05</v>
          </cell>
          <cell r="O627" t="str">
            <v xml:space="preserve"> หมู่ 5</v>
          </cell>
          <cell r="P627" t="str">
            <v>01</v>
          </cell>
          <cell r="Q627" t="str">
            <v>เปิดดำเนินการ</v>
          </cell>
          <cell r="R627" t="str">
            <v xml:space="preserve">64  </v>
          </cell>
          <cell r="S627" t="str">
            <v>47270</v>
          </cell>
          <cell r="T627" t="str">
            <v>042789015</v>
          </cell>
          <cell r="U627" t="str">
            <v>042789016</v>
          </cell>
          <cell r="V627" t="str">
            <v>21</v>
          </cell>
          <cell r="W627" t="str">
            <v>2.1 ทุติยภูมิระดับต้น</v>
          </cell>
          <cell r="X627" t="str">
            <v>S</v>
          </cell>
          <cell r="Y627" t="str">
            <v xml:space="preserve">บริการ  </v>
          </cell>
          <cell r="AH627" t="str">
            <v>11094</v>
          </cell>
        </row>
        <row r="628">
          <cell r="A628" t="str">
            <v>001112500</v>
          </cell>
          <cell r="B628" t="str">
            <v>โรงพยาบาลฝาง</v>
          </cell>
          <cell r="C628" t="str">
            <v>21002</v>
          </cell>
          <cell r="D628" t="str">
            <v>กระทรวงสาธารณสุข สำนักงานปลัดกระทรวงสาธารณสุข</v>
          </cell>
          <cell r="E628" t="str">
            <v>07</v>
          </cell>
          <cell r="F628" t="str">
            <v>โรงพยาบาลชุมชน</v>
          </cell>
          <cell r="G628" t="str">
            <v>120</v>
          </cell>
          <cell r="H628" t="str">
            <v>50</v>
          </cell>
          <cell r="I628" t="str">
            <v>จ.เชียงใหม่</v>
          </cell>
          <cell r="J628" t="str">
            <v>09</v>
          </cell>
          <cell r="K628" t="str">
            <v xml:space="preserve"> อ.ฝาง</v>
          </cell>
          <cell r="L628" t="str">
            <v>01</v>
          </cell>
          <cell r="M628" t="str">
            <v xml:space="preserve"> 'ต.เวียง'</v>
          </cell>
          <cell r="N628" t="str">
            <v>04</v>
          </cell>
          <cell r="O628" t="str">
            <v xml:space="preserve"> หมู่ 4</v>
          </cell>
          <cell r="P628" t="str">
            <v>01</v>
          </cell>
          <cell r="Q628" t="str">
            <v>เปิดดำเนินการ</v>
          </cell>
          <cell r="R628" t="str">
            <v xml:space="preserve">30 ม.4 ถ.โชตนา </v>
          </cell>
          <cell r="S628" t="str">
            <v>50110</v>
          </cell>
          <cell r="V628" t="str">
            <v>21</v>
          </cell>
          <cell r="W628" t="str">
            <v>2.1 ทุติยภูมิระดับต้น</v>
          </cell>
          <cell r="AH628" t="str">
            <v>11125</v>
          </cell>
        </row>
        <row r="629">
          <cell r="A629" t="str">
            <v>001112400</v>
          </cell>
          <cell r="B629" t="str">
            <v>โรงพยาบาลสะเมิง</v>
          </cell>
          <cell r="C629" t="str">
            <v>21002</v>
          </cell>
          <cell r="D629" t="str">
            <v>กระทรวงสาธารณสุข สำนักงานปลัดกระทรวงสาธารณสุข</v>
          </cell>
          <cell r="E629" t="str">
            <v>07</v>
          </cell>
          <cell r="F629" t="str">
            <v>โรงพยาบาลชุมชน</v>
          </cell>
          <cell r="G629" t="str">
            <v>30</v>
          </cell>
          <cell r="H629" t="str">
            <v>50</v>
          </cell>
          <cell r="I629" t="str">
            <v>จ.เชียงใหม่</v>
          </cell>
          <cell r="J629" t="str">
            <v>08</v>
          </cell>
          <cell r="K629" t="str">
            <v xml:space="preserve"> อ.สะเมิง</v>
          </cell>
          <cell r="L629" t="str">
            <v>01</v>
          </cell>
          <cell r="M629" t="str">
            <v xml:space="preserve"> 'ต.สะเมิงใต้'</v>
          </cell>
          <cell r="N629" t="str">
            <v>10</v>
          </cell>
          <cell r="O629" t="str">
            <v xml:space="preserve"> หมู่ 10</v>
          </cell>
          <cell r="P629" t="str">
            <v>01</v>
          </cell>
          <cell r="Q629" t="str">
            <v>เปิดดำเนินการ</v>
          </cell>
          <cell r="R629" t="str">
            <v>191 ม.10 ถ.สะเมิง-เชียงใหม่</v>
          </cell>
          <cell r="S629" t="str">
            <v>50150</v>
          </cell>
          <cell r="V629" t="str">
            <v>21</v>
          </cell>
          <cell r="W629" t="str">
            <v>2.1 ทุติยภูมิระดับต้น</v>
          </cell>
          <cell r="AH629" t="str">
            <v>11124</v>
          </cell>
        </row>
        <row r="630">
          <cell r="A630" t="str">
            <v>001113400</v>
          </cell>
          <cell r="B630" t="str">
            <v>โรงพยาบาลอมก๋อย</v>
          </cell>
          <cell r="C630" t="str">
            <v>21002</v>
          </cell>
          <cell r="D630" t="str">
            <v>กระทรวงสาธารณสุข สำนักงานปลัดกระทรวงสาธารณสุข</v>
          </cell>
          <cell r="E630" t="str">
            <v>07</v>
          </cell>
          <cell r="F630" t="str">
            <v>โรงพยาบาลชุมชน</v>
          </cell>
          <cell r="G630" t="str">
            <v>30</v>
          </cell>
          <cell r="H630" t="str">
            <v>50</v>
          </cell>
          <cell r="I630" t="str">
            <v>จ.เชียงใหม่</v>
          </cell>
          <cell r="J630" t="str">
            <v>18</v>
          </cell>
          <cell r="K630" t="str">
            <v xml:space="preserve"> อ.อมก๋อย</v>
          </cell>
          <cell r="L630" t="str">
            <v>01</v>
          </cell>
          <cell r="M630" t="str">
            <v xml:space="preserve"> 'ต.อมก๋อย'</v>
          </cell>
          <cell r="N630" t="str">
            <v>01</v>
          </cell>
          <cell r="O630" t="str">
            <v xml:space="preserve"> หมู่ 1</v>
          </cell>
          <cell r="P630" t="str">
            <v>01</v>
          </cell>
          <cell r="Q630" t="str">
            <v>เปิดดำเนินการ</v>
          </cell>
          <cell r="R630" t="str">
            <v xml:space="preserve">262 ม.1 ถ.เจริญทัศนา </v>
          </cell>
          <cell r="S630" t="str">
            <v>50310</v>
          </cell>
          <cell r="V630" t="str">
            <v>21</v>
          </cell>
          <cell r="W630" t="str">
            <v>2.1 ทุติยภูมิระดับต้น</v>
          </cell>
          <cell r="AH630" t="str">
            <v>11134</v>
          </cell>
        </row>
        <row r="631">
          <cell r="A631" t="str">
            <v>001113500</v>
          </cell>
          <cell r="B631" t="str">
            <v>โรงพยาบาลสารภี</v>
          </cell>
          <cell r="C631" t="str">
            <v>21002</v>
          </cell>
          <cell r="D631" t="str">
            <v>กระทรวงสาธารณสุข สำนักงานปลัดกระทรวงสาธารณสุข</v>
          </cell>
          <cell r="E631" t="str">
            <v>07</v>
          </cell>
          <cell r="F631" t="str">
            <v>โรงพยาบาลชุมชน</v>
          </cell>
          <cell r="G631" t="str">
            <v>30</v>
          </cell>
          <cell r="H631" t="str">
            <v>50</v>
          </cell>
          <cell r="I631" t="str">
            <v>จ.เชียงใหม่</v>
          </cell>
          <cell r="J631" t="str">
            <v>19</v>
          </cell>
          <cell r="K631" t="str">
            <v xml:space="preserve"> อ.สารภี</v>
          </cell>
          <cell r="L631" t="str">
            <v>02</v>
          </cell>
          <cell r="M631" t="str">
            <v xml:space="preserve"> 'ต.สารภี'</v>
          </cell>
          <cell r="N631" t="str">
            <v>03</v>
          </cell>
          <cell r="O631" t="str">
            <v xml:space="preserve"> หมู่ 3</v>
          </cell>
          <cell r="P631" t="str">
            <v>01</v>
          </cell>
          <cell r="Q631" t="str">
            <v>เปิดดำเนินการ</v>
          </cell>
          <cell r="R631" t="str">
            <v xml:space="preserve">147 </v>
          </cell>
          <cell r="S631" t="str">
            <v>50140</v>
          </cell>
          <cell r="V631" t="str">
            <v>21</v>
          </cell>
          <cell r="W631" t="str">
            <v>2.1 ทุติยภูมิระดับต้น</v>
          </cell>
          <cell r="AH631" t="str">
            <v>11135</v>
          </cell>
        </row>
        <row r="632">
          <cell r="A632" t="str">
            <v>001113600</v>
          </cell>
          <cell r="B632" t="str">
            <v>โรงพยาบาลเวียงแหง</v>
          </cell>
          <cell r="C632" t="str">
            <v>21002</v>
          </cell>
          <cell r="D632" t="str">
            <v>กระทรวงสาธารณสุข สำนักงานปลัดกระทรวงสาธารณสุข</v>
          </cell>
          <cell r="E632" t="str">
            <v>07</v>
          </cell>
          <cell r="F632" t="str">
            <v>โรงพยาบาลชุมชน</v>
          </cell>
          <cell r="G632" t="str">
            <v>30</v>
          </cell>
          <cell r="H632" t="str">
            <v>50</v>
          </cell>
          <cell r="I632" t="str">
            <v>จ.เชียงใหม่</v>
          </cell>
          <cell r="J632" t="str">
            <v>20</v>
          </cell>
          <cell r="K632" t="str">
            <v xml:space="preserve"> อ.เวียงแหง</v>
          </cell>
          <cell r="L632" t="str">
            <v>01</v>
          </cell>
          <cell r="M632" t="str">
            <v xml:space="preserve"> 'ต.เมืองแหง'</v>
          </cell>
          <cell r="N632" t="str">
            <v>03</v>
          </cell>
          <cell r="O632" t="str">
            <v xml:space="preserve"> หมู่ 3</v>
          </cell>
          <cell r="P632" t="str">
            <v>01</v>
          </cell>
          <cell r="Q632" t="str">
            <v>เปิดดำเนินการ</v>
          </cell>
          <cell r="S632" t="str">
            <v>50350</v>
          </cell>
          <cell r="V632" t="str">
            <v>21</v>
          </cell>
          <cell r="W632" t="str">
            <v>2.1 ทุติยภูมิระดับต้น</v>
          </cell>
          <cell r="AH632" t="str">
            <v>11136</v>
          </cell>
        </row>
        <row r="633">
          <cell r="A633" t="str">
            <v>001112100</v>
          </cell>
          <cell r="B633" t="str">
            <v>โรงพยาบาลเชียงดาว</v>
          </cell>
          <cell r="C633" t="str">
            <v>21002</v>
          </cell>
          <cell r="D633" t="str">
            <v>กระทรวงสาธารณสุข สำนักงานปลัดกระทรวงสาธารณสุข</v>
          </cell>
          <cell r="E633" t="str">
            <v>07</v>
          </cell>
          <cell r="F633" t="str">
            <v>โรงพยาบาลชุมชน</v>
          </cell>
          <cell r="G633" t="str">
            <v>60</v>
          </cell>
          <cell r="H633" t="str">
            <v>50</v>
          </cell>
          <cell r="I633" t="str">
            <v>จ.เชียงใหม่</v>
          </cell>
          <cell r="J633" t="str">
            <v>04</v>
          </cell>
          <cell r="K633" t="str">
            <v xml:space="preserve"> อ.เชียงดาว</v>
          </cell>
          <cell r="L633" t="str">
            <v>01</v>
          </cell>
          <cell r="M633" t="str">
            <v xml:space="preserve"> 'ต.เชียงดาว'</v>
          </cell>
          <cell r="N633" t="str">
            <v>02</v>
          </cell>
          <cell r="O633" t="str">
            <v xml:space="preserve"> หมู่ 2</v>
          </cell>
          <cell r="P633" t="str">
            <v>01</v>
          </cell>
          <cell r="Q633" t="str">
            <v>เปิดดำเนินการ</v>
          </cell>
          <cell r="R633" t="str">
            <v xml:space="preserve">285 ม.2 ถ.โชตนา </v>
          </cell>
          <cell r="S633" t="str">
            <v>50170</v>
          </cell>
          <cell r="V633" t="str">
            <v>21</v>
          </cell>
          <cell r="W633" t="str">
            <v>2.1 ทุติยภูมิระดับต้น</v>
          </cell>
          <cell r="AH633" t="str">
            <v>11121</v>
          </cell>
        </row>
        <row r="634">
          <cell r="A634" t="str">
            <v>001112200</v>
          </cell>
          <cell r="B634" t="str">
            <v>โรงพยาบาลดอยสะเก็ด</v>
          </cell>
          <cell r="C634" t="str">
            <v>21002</v>
          </cell>
          <cell r="D634" t="str">
            <v>กระทรวงสาธารณสุข สำนักงานปลัดกระทรวงสาธารณสุข</v>
          </cell>
          <cell r="E634" t="str">
            <v>07</v>
          </cell>
          <cell r="F634" t="str">
            <v>โรงพยาบาลชุมชน</v>
          </cell>
          <cell r="G634" t="str">
            <v>60</v>
          </cell>
          <cell r="H634" t="str">
            <v>50</v>
          </cell>
          <cell r="I634" t="str">
            <v>จ.เชียงใหม่</v>
          </cell>
          <cell r="J634" t="str">
            <v>05</v>
          </cell>
          <cell r="K634" t="str">
            <v xml:space="preserve"> อ.ดอยสะเก็ด</v>
          </cell>
          <cell r="L634" t="str">
            <v>01</v>
          </cell>
          <cell r="M634" t="str">
            <v xml:space="preserve"> 'ต.เชิงดอย'</v>
          </cell>
          <cell r="N634" t="str">
            <v>08</v>
          </cell>
          <cell r="O634" t="str">
            <v xml:space="preserve"> หมู่ 8</v>
          </cell>
          <cell r="P634" t="str">
            <v>01</v>
          </cell>
          <cell r="Q634" t="str">
            <v>เปิดดำเนินการ</v>
          </cell>
          <cell r="R634" t="str">
            <v xml:space="preserve">2 ม.8 ถ.เชียงใหม่-ดอยสะเก็ด </v>
          </cell>
          <cell r="S634" t="str">
            <v>50220</v>
          </cell>
          <cell r="V634" t="str">
            <v>21</v>
          </cell>
          <cell r="W634" t="str">
            <v>2.1 ทุติยภูมิระดับต้น</v>
          </cell>
          <cell r="AH634" t="str">
            <v>11122</v>
          </cell>
        </row>
        <row r="635">
          <cell r="A635" t="str">
            <v>001112300</v>
          </cell>
          <cell r="B635" t="str">
            <v>โรงพยาบาลแม่แตง</v>
          </cell>
          <cell r="C635" t="str">
            <v>21002</v>
          </cell>
          <cell r="D635" t="str">
            <v>กระทรวงสาธารณสุข สำนักงานปลัดกระทรวงสาธารณสุข</v>
          </cell>
          <cell r="E635" t="str">
            <v>07</v>
          </cell>
          <cell r="F635" t="str">
            <v>โรงพยาบาลชุมชน</v>
          </cell>
          <cell r="G635" t="str">
            <v>60</v>
          </cell>
          <cell r="H635" t="str">
            <v>50</v>
          </cell>
          <cell r="I635" t="str">
            <v>จ.เชียงใหม่</v>
          </cell>
          <cell r="J635" t="str">
            <v>06</v>
          </cell>
          <cell r="K635" t="str">
            <v xml:space="preserve"> อ.แม่แตง</v>
          </cell>
          <cell r="L635" t="str">
            <v>01</v>
          </cell>
          <cell r="M635" t="str">
            <v xml:space="preserve"> 'ต.สันมหาพน'</v>
          </cell>
          <cell r="N635" t="str">
            <v>07</v>
          </cell>
          <cell r="O635" t="str">
            <v xml:space="preserve"> หมู่ 7</v>
          </cell>
          <cell r="P635" t="str">
            <v>01</v>
          </cell>
          <cell r="Q635" t="str">
            <v>เปิดดำเนินการ</v>
          </cell>
          <cell r="R635" t="str">
            <v xml:space="preserve">300 </v>
          </cell>
          <cell r="S635" t="str">
            <v>50150</v>
          </cell>
          <cell r="V635" t="str">
            <v>21</v>
          </cell>
          <cell r="W635" t="str">
            <v>2.1 ทุติยภูมิระดับต้น</v>
          </cell>
          <cell r="AH635" t="str">
            <v>11123</v>
          </cell>
        </row>
        <row r="636">
          <cell r="A636" t="str">
            <v>001112600</v>
          </cell>
          <cell r="B636" t="str">
            <v>โรงพยาบาลแม่อาย</v>
          </cell>
          <cell r="C636" t="str">
            <v>21002</v>
          </cell>
          <cell r="D636" t="str">
            <v>กระทรวงสาธารณสุข สำนักงานปลัดกระทรวงสาธารณสุข</v>
          </cell>
          <cell r="E636" t="str">
            <v>07</v>
          </cell>
          <cell r="F636" t="str">
            <v>โรงพยาบาลชุมชน</v>
          </cell>
          <cell r="G636" t="str">
            <v>60</v>
          </cell>
          <cell r="H636" t="str">
            <v>50</v>
          </cell>
          <cell r="I636" t="str">
            <v>จ.เชียงใหม่</v>
          </cell>
          <cell r="J636" t="str">
            <v>10</v>
          </cell>
          <cell r="K636" t="str">
            <v xml:space="preserve"> อ.แม่อาย</v>
          </cell>
          <cell r="L636" t="str">
            <v>01</v>
          </cell>
          <cell r="M636" t="str">
            <v xml:space="preserve"> 'ต.แม่อาย'</v>
          </cell>
          <cell r="N636" t="str">
            <v>08</v>
          </cell>
          <cell r="O636" t="str">
            <v xml:space="preserve"> หมู่ 8</v>
          </cell>
          <cell r="P636" t="str">
            <v>01</v>
          </cell>
          <cell r="Q636" t="str">
            <v>เปิดดำเนินการ</v>
          </cell>
          <cell r="R636" t="str">
            <v xml:space="preserve">191 ม.8 ถ.ฝาง-ท่าตอน </v>
          </cell>
          <cell r="S636" t="str">
            <v>50280</v>
          </cell>
          <cell r="V636" t="str">
            <v>21</v>
          </cell>
          <cell r="W636" t="str">
            <v>2.1 ทุติยภูมิระดับต้น</v>
          </cell>
          <cell r="AH636" t="str">
            <v>11126</v>
          </cell>
        </row>
        <row r="637">
          <cell r="A637" t="str">
            <v>001113200</v>
          </cell>
          <cell r="B637" t="str">
            <v>โรงพยาบาลฮอด</v>
          </cell>
          <cell r="C637" t="str">
            <v>21002</v>
          </cell>
          <cell r="D637" t="str">
            <v>กระทรวงสาธารณสุข สำนักงานปลัดกระทรวงสาธารณสุข</v>
          </cell>
          <cell r="E637" t="str">
            <v>07</v>
          </cell>
          <cell r="F637" t="str">
            <v>โรงพยาบาลชุมชน</v>
          </cell>
          <cell r="G637" t="str">
            <v>60</v>
          </cell>
          <cell r="H637" t="str">
            <v>50</v>
          </cell>
          <cell r="I637" t="str">
            <v>จ.เชียงใหม่</v>
          </cell>
          <cell r="J637" t="str">
            <v>16</v>
          </cell>
          <cell r="K637" t="str">
            <v xml:space="preserve"> อ.ฮอด</v>
          </cell>
          <cell r="L637" t="str">
            <v>01</v>
          </cell>
          <cell r="M637" t="str">
            <v xml:space="preserve"> 'ต.หางดง'</v>
          </cell>
          <cell r="N637" t="str">
            <v>10</v>
          </cell>
          <cell r="O637" t="str">
            <v xml:space="preserve"> หมู่ 10</v>
          </cell>
          <cell r="P637" t="str">
            <v>01</v>
          </cell>
          <cell r="Q637" t="str">
            <v>เปิดดำเนินการ</v>
          </cell>
          <cell r="R637" t="str">
            <v xml:space="preserve">294 </v>
          </cell>
          <cell r="S637" t="str">
            <v>50240</v>
          </cell>
          <cell r="V637" t="str">
            <v>21</v>
          </cell>
          <cell r="W637" t="str">
            <v>2.1 ทุติยภูมิระดับต้น</v>
          </cell>
          <cell r="AH637" t="str">
            <v>11132</v>
          </cell>
        </row>
        <row r="638">
          <cell r="A638" t="str">
            <v>001115300</v>
          </cell>
          <cell r="B638" t="str">
            <v>โรงพยาบาลแม่พริก</v>
          </cell>
          <cell r="C638" t="str">
            <v>21002</v>
          </cell>
          <cell r="D638" t="str">
            <v>กระทรวงสาธารณสุข สำนักงานปลัดกระทรวงสาธารณสุข</v>
          </cell>
          <cell r="E638" t="str">
            <v>07</v>
          </cell>
          <cell r="F638" t="str">
            <v>โรงพยาบาลชุมชน</v>
          </cell>
          <cell r="G638" t="str">
            <v>30</v>
          </cell>
          <cell r="H638" t="str">
            <v>52</v>
          </cell>
          <cell r="I638" t="str">
            <v>จ.ลำปาง</v>
          </cell>
          <cell r="J638" t="str">
            <v>09</v>
          </cell>
          <cell r="K638" t="str">
            <v xml:space="preserve"> อ.แม่พริก</v>
          </cell>
          <cell r="L638" t="str">
            <v>04</v>
          </cell>
          <cell r="M638" t="str">
            <v xml:space="preserve"> 'ต.พระบาทวังตวง'</v>
          </cell>
          <cell r="N638" t="str">
            <v>05</v>
          </cell>
          <cell r="O638" t="str">
            <v xml:space="preserve"> หมู่ 5</v>
          </cell>
          <cell r="P638" t="str">
            <v>01</v>
          </cell>
          <cell r="Q638" t="str">
            <v>เปิดดำเนินการ</v>
          </cell>
          <cell r="V638" t="str">
            <v>21</v>
          </cell>
          <cell r="W638" t="str">
            <v>2.1 ทุติยภูมิระดับต้น</v>
          </cell>
          <cell r="AH638" t="str">
            <v>11153</v>
          </cell>
        </row>
        <row r="639">
          <cell r="A639" t="str">
            <v>001115000</v>
          </cell>
          <cell r="B639" t="str">
            <v>โรงพยาบาลแจ้ห่ม</v>
          </cell>
          <cell r="C639" t="str">
            <v>21002</v>
          </cell>
          <cell r="D639" t="str">
            <v>กระทรวงสาธารณสุข สำนักงานปลัดกระทรวงสาธารณสุข</v>
          </cell>
          <cell r="E639" t="str">
            <v>07</v>
          </cell>
          <cell r="F639" t="str">
            <v>โรงพยาบาลชุมชน</v>
          </cell>
          <cell r="G639" t="str">
            <v>60</v>
          </cell>
          <cell r="H639" t="str">
            <v>52</v>
          </cell>
          <cell r="I639" t="str">
            <v>จ.ลำปาง</v>
          </cell>
          <cell r="J639" t="str">
            <v>06</v>
          </cell>
          <cell r="K639" t="str">
            <v xml:space="preserve"> อ.แจ้ห่ม</v>
          </cell>
          <cell r="L639" t="str">
            <v>07</v>
          </cell>
          <cell r="M639" t="str">
            <v xml:space="preserve"> 'ต.วิเชตนคร'</v>
          </cell>
          <cell r="N639" t="str">
            <v>03</v>
          </cell>
          <cell r="O639" t="str">
            <v xml:space="preserve"> หมู่ 3</v>
          </cell>
          <cell r="P639" t="str">
            <v>01</v>
          </cell>
          <cell r="Q639" t="str">
            <v>เปิดดำเนินการ</v>
          </cell>
          <cell r="V639" t="str">
            <v>21</v>
          </cell>
          <cell r="W639" t="str">
            <v>2.1 ทุติยภูมิระดับต้น</v>
          </cell>
          <cell r="AH639" t="str">
            <v>11150</v>
          </cell>
        </row>
        <row r="640">
          <cell r="A640" t="str">
            <v>001115500</v>
          </cell>
          <cell r="B640" t="str">
            <v>โรงพยาบาลสบปราบ</v>
          </cell>
          <cell r="C640" t="str">
            <v>21002</v>
          </cell>
          <cell r="D640" t="str">
            <v>กระทรวงสาธารณสุข สำนักงานปลัดกระทรวงสาธารณสุข</v>
          </cell>
          <cell r="E640" t="str">
            <v>07</v>
          </cell>
          <cell r="F640" t="str">
            <v>โรงพยาบาลชุมชน</v>
          </cell>
          <cell r="G640" t="str">
            <v>30</v>
          </cell>
          <cell r="H640" t="str">
            <v>52</v>
          </cell>
          <cell r="I640" t="str">
            <v>จ.ลำปาง</v>
          </cell>
          <cell r="J640" t="str">
            <v>11</v>
          </cell>
          <cell r="K640" t="str">
            <v xml:space="preserve"> อ.สบปราบ</v>
          </cell>
          <cell r="L640" t="str">
            <v>01</v>
          </cell>
          <cell r="M640" t="str">
            <v xml:space="preserve"> 'ต.สบปราบ'</v>
          </cell>
          <cell r="N640" t="str">
            <v>02</v>
          </cell>
          <cell r="O640" t="str">
            <v xml:space="preserve"> หมู่ 2</v>
          </cell>
          <cell r="P640" t="str">
            <v>01</v>
          </cell>
          <cell r="Q640" t="str">
            <v>เปิดดำเนินการ</v>
          </cell>
          <cell r="V640" t="str">
            <v>21</v>
          </cell>
          <cell r="W640" t="str">
            <v>2.1 ทุติยภูมิระดับต้น</v>
          </cell>
          <cell r="AH640" t="str">
            <v>11155</v>
          </cell>
        </row>
        <row r="641">
          <cell r="A641" t="str">
            <v>001116700</v>
          </cell>
          <cell r="B641" t="str">
            <v>โรงพยาบาลลอง</v>
          </cell>
          <cell r="C641" t="str">
            <v>21002</v>
          </cell>
          <cell r="D641" t="str">
            <v>กระทรวงสาธารณสุข สำนักงานปลัดกระทรวงสาธารณสุข</v>
          </cell>
          <cell r="E641" t="str">
            <v>07</v>
          </cell>
          <cell r="F641" t="str">
            <v>โรงพยาบาลชุมชน</v>
          </cell>
          <cell r="G641" t="str">
            <v>60</v>
          </cell>
          <cell r="H641" t="str">
            <v>54</v>
          </cell>
          <cell r="I641" t="str">
            <v>จ.แพร่</v>
          </cell>
          <cell r="J641" t="str">
            <v>03</v>
          </cell>
          <cell r="K641" t="str">
            <v xml:space="preserve"> อ.ลอง</v>
          </cell>
          <cell r="L641" t="str">
            <v>02</v>
          </cell>
          <cell r="M641" t="str">
            <v xml:space="preserve"> 'ต.บ้านปิน'</v>
          </cell>
          <cell r="N641" t="str">
            <v>06</v>
          </cell>
          <cell r="O641" t="str">
            <v xml:space="preserve"> หมู่ 6</v>
          </cell>
          <cell r="P641" t="str">
            <v>01</v>
          </cell>
          <cell r="Q641" t="str">
            <v>เปิดดำเนินการ</v>
          </cell>
          <cell r="R641" t="str">
            <v xml:space="preserve">เลขที  156   </v>
          </cell>
          <cell r="V641" t="str">
            <v>22</v>
          </cell>
          <cell r="W641" t="str">
            <v>2.2 ทุติยภูมิระดับกลาง</v>
          </cell>
          <cell r="AH641" t="str">
            <v>11167</v>
          </cell>
        </row>
        <row r="642">
          <cell r="A642" t="str">
            <v>001115800</v>
          </cell>
          <cell r="B642" t="str">
            <v>โรงพยาบาลตรอน</v>
          </cell>
          <cell r="C642" t="str">
            <v>21002</v>
          </cell>
          <cell r="D642" t="str">
            <v>กระทรวงสาธารณสุข สำนักงานปลัดกระทรวงสาธารณสุข</v>
          </cell>
          <cell r="E642" t="str">
            <v>07</v>
          </cell>
          <cell r="F642" t="str">
            <v>โรงพยาบาลชุมชน</v>
          </cell>
          <cell r="G642" t="str">
            <v>30</v>
          </cell>
          <cell r="H642" t="str">
            <v>53</v>
          </cell>
          <cell r="I642" t="str">
            <v>จ.อุตรดิตถ์</v>
          </cell>
          <cell r="J642" t="str">
            <v>02</v>
          </cell>
          <cell r="K642" t="str">
            <v xml:space="preserve"> อ.ตรอน</v>
          </cell>
          <cell r="L642" t="str">
            <v>02</v>
          </cell>
          <cell r="M642" t="str">
            <v xml:space="preserve"> 'ต.บ้านแก่ง'</v>
          </cell>
          <cell r="N642" t="str">
            <v>02</v>
          </cell>
          <cell r="O642" t="str">
            <v xml:space="preserve"> หมู่ 2</v>
          </cell>
          <cell r="P642" t="str">
            <v>01</v>
          </cell>
          <cell r="Q642" t="str">
            <v>เปิดดำเนินการ</v>
          </cell>
          <cell r="R642" t="str">
            <v>252</v>
          </cell>
          <cell r="S642" t="str">
            <v>53140</v>
          </cell>
          <cell r="T642" t="str">
            <v>055491337</v>
          </cell>
          <cell r="U642" t="str">
            <v>055481061</v>
          </cell>
          <cell r="V642" t="str">
            <v>22</v>
          </cell>
          <cell r="W642" t="str">
            <v>2.2 ทุติยภูมิระดับกลาง</v>
          </cell>
          <cell r="AH642" t="str">
            <v>11158</v>
          </cell>
        </row>
        <row r="643">
          <cell r="A643" t="str">
            <v>001115900</v>
          </cell>
          <cell r="B643" t="str">
            <v>โรงพยาบาลท่าปลา</v>
          </cell>
          <cell r="C643" t="str">
            <v>21002</v>
          </cell>
          <cell r="D643" t="str">
            <v>กระทรวงสาธารณสุข สำนักงานปลัดกระทรวงสาธารณสุข</v>
          </cell>
          <cell r="E643" t="str">
            <v>07</v>
          </cell>
          <cell r="F643" t="str">
            <v>โรงพยาบาลชุมชน</v>
          </cell>
          <cell r="G643" t="str">
            <v>30</v>
          </cell>
          <cell r="H643" t="str">
            <v>53</v>
          </cell>
          <cell r="I643" t="str">
            <v>จ.อุตรดิตถ์</v>
          </cell>
          <cell r="J643" t="str">
            <v>03</v>
          </cell>
          <cell r="K643" t="str">
            <v xml:space="preserve"> อ.ท่าปลา</v>
          </cell>
          <cell r="L643" t="str">
            <v>01</v>
          </cell>
          <cell r="M643" t="str">
            <v xml:space="preserve"> 'ต.ท่าปลา'</v>
          </cell>
          <cell r="N643" t="str">
            <v>01</v>
          </cell>
          <cell r="O643" t="str">
            <v xml:space="preserve"> หมู่ 1</v>
          </cell>
          <cell r="P643" t="str">
            <v>01</v>
          </cell>
          <cell r="Q643" t="str">
            <v>เปิดดำเนินการ</v>
          </cell>
          <cell r="R643" t="str">
            <v>139</v>
          </cell>
          <cell r="S643" t="str">
            <v>53150</v>
          </cell>
          <cell r="T643" t="str">
            <v>055499013</v>
          </cell>
          <cell r="U643" t="str">
            <v>055499519</v>
          </cell>
          <cell r="V643" t="str">
            <v>22</v>
          </cell>
          <cell r="W643" t="str">
            <v>2.2 ทุติยภูมิระดับกลาง</v>
          </cell>
          <cell r="AH643" t="str">
            <v>11159</v>
          </cell>
        </row>
        <row r="644">
          <cell r="A644" t="str">
            <v>001116100</v>
          </cell>
          <cell r="B644" t="str">
            <v>โรงพยาบาลฟากท่า</v>
          </cell>
          <cell r="C644" t="str">
            <v>21002</v>
          </cell>
          <cell r="D644" t="str">
            <v>กระทรวงสาธารณสุข สำนักงานปลัดกระทรวงสาธารณสุข</v>
          </cell>
          <cell r="E644" t="str">
            <v>07</v>
          </cell>
          <cell r="F644" t="str">
            <v>โรงพยาบาลชุมชน</v>
          </cell>
          <cell r="G644" t="str">
            <v>30</v>
          </cell>
          <cell r="H644" t="str">
            <v>53</v>
          </cell>
          <cell r="I644" t="str">
            <v>จ.อุตรดิตถ์</v>
          </cell>
          <cell r="J644" t="str">
            <v>05</v>
          </cell>
          <cell r="K644" t="str">
            <v xml:space="preserve"> อ.ฟากท่า</v>
          </cell>
          <cell r="L644" t="str">
            <v>01</v>
          </cell>
          <cell r="M644" t="str">
            <v xml:space="preserve"> 'ต.ฟากท่า'</v>
          </cell>
          <cell r="N644" t="str">
            <v>01</v>
          </cell>
          <cell r="O644" t="str">
            <v xml:space="preserve"> หมู่ 1</v>
          </cell>
          <cell r="P644" t="str">
            <v>01</v>
          </cell>
          <cell r="Q644" t="str">
            <v>เปิดดำเนินการ</v>
          </cell>
          <cell r="R644" t="str">
            <v>21</v>
          </cell>
          <cell r="S644" t="str">
            <v>53160</v>
          </cell>
          <cell r="T644" t="str">
            <v>055489339</v>
          </cell>
          <cell r="U644" t="str">
            <v>055489339</v>
          </cell>
          <cell r="V644" t="str">
            <v>22</v>
          </cell>
          <cell r="W644" t="str">
            <v>2.2 ทุติยภูมิระดับกลาง</v>
          </cell>
          <cell r="AH644" t="str">
            <v>11161</v>
          </cell>
        </row>
        <row r="645">
          <cell r="A645" t="str">
            <v>001116300</v>
          </cell>
          <cell r="B645" t="str">
            <v>โรงพยาบาลพิชัย</v>
          </cell>
          <cell r="C645" t="str">
            <v>21002</v>
          </cell>
          <cell r="D645" t="str">
            <v>กระทรวงสาธารณสุข สำนักงานปลัดกระทรวงสาธารณสุข</v>
          </cell>
          <cell r="E645" t="str">
            <v>07</v>
          </cell>
          <cell r="F645" t="str">
            <v>โรงพยาบาลชุมชน</v>
          </cell>
          <cell r="G645" t="str">
            <v>60</v>
          </cell>
          <cell r="H645" t="str">
            <v>53</v>
          </cell>
          <cell r="I645" t="str">
            <v>จ.อุตรดิตถ์</v>
          </cell>
          <cell r="J645" t="str">
            <v>07</v>
          </cell>
          <cell r="K645" t="str">
            <v xml:space="preserve"> อ.พิชัย</v>
          </cell>
          <cell r="L645" t="str">
            <v>01</v>
          </cell>
          <cell r="M645" t="str">
            <v xml:space="preserve"> 'ต.ในเมือง'</v>
          </cell>
          <cell r="N645" t="str">
            <v>01</v>
          </cell>
          <cell r="O645" t="str">
            <v xml:space="preserve"> หมู่ 1</v>
          </cell>
          <cell r="P645" t="str">
            <v>01</v>
          </cell>
          <cell r="Q645" t="str">
            <v>เปิดดำเนินการ</v>
          </cell>
          <cell r="R645" t="str">
            <v>-</v>
          </cell>
          <cell r="S645" t="str">
            <v>53120</v>
          </cell>
          <cell r="T645" t="str">
            <v>055421064</v>
          </cell>
          <cell r="U645" t="str">
            <v>055421064</v>
          </cell>
          <cell r="V645" t="str">
            <v>22</v>
          </cell>
          <cell r="W645" t="str">
            <v>2.2 ทุติยภูมิระดับกลาง</v>
          </cell>
          <cell r="AH645" t="str">
            <v>11163</v>
          </cell>
        </row>
        <row r="646">
          <cell r="A646" t="str">
            <v>001116500</v>
          </cell>
          <cell r="B646" t="str">
            <v>โรงพยาบาลทองแสนขัน</v>
          </cell>
          <cell r="C646" t="str">
            <v>21002</v>
          </cell>
          <cell r="D646" t="str">
            <v>กระทรวงสาธารณสุข สำนักงานปลัดกระทรวงสาธารณสุข</v>
          </cell>
          <cell r="E646" t="str">
            <v>07</v>
          </cell>
          <cell r="F646" t="str">
            <v>โรงพยาบาลชุมชน</v>
          </cell>
          <cell r="G646" t="str">
            <v>30</v>
          </cell>
          <cell r="H646" t="str">
            <v>53</v>
          </cell>
          <cell r="I646" t="str">
            <v>จ.อุตรดิตถ์</v>
          </cell>
          <cell r="J646" t="str">
            <v>09</v>
          </cell>
          <cell r="K646" t="str">
            <v xml:space="preserve"> อ.ทองแสนขัน</v>
          </cell>
          <cell r="L646" t="str">
            <v>02</v>
          </cell>
          <cell r="M646" t="str">
            <v xml:space="preserve"> 'ต.บ่อทอง'</v>
          </cell>
          <cell r="N646" t="str">
            <v>09</v>
          </cell>
          <cell r="O646" t="str">
            <v xml:space="preserve"> หมู่ 9</v>
          </cell>
          <cell r="P646" t="str">
            <v>01</v>
          </cell>
          <cell r="Q646" t="str">
            <v>เปิดดำเนินการ</v>
          </cell>
          <cell r="R646" t="str">
            <v xml:space="preserve">ม.9  </v>
          </cell>
          <cell r="S646" t="str">
            <v>53230</v>
          </cell>
          <cell r="T646" t="str">
            <v>055418035</v>
          </cell>
          <cell r="U646" t="str">
            <v>055418041</v>
          </cell>
          <cell r="V646" t="str">
            <v>22</v>
          </cell>
          <cell r="W646" t="str">
            <v>2.2 ทุติยภูมิระดับกลาง</v>
          </cell>
          <cell r="AH646" t="str">
            <v>11165</v>
          </cell>
        </row>
        <row r="647">
          <cell r="A647" t="str">
            <v>001115700</v>
          </cell>
          <cell r="B647" t="str">
            <v>โรงพยาบาลเมืองปาน</v>
          </cell>
          <cell r="C647" t="str">
            <v>21002</v>
          </cell>
          <cell r="D647" t="str">
            <v>กระทรวงสาธารณสุข สำนักงานปลัดกระทรวงสาธารณสุข</v>
          </cell>
          <cell r="E647" t="str">
            <v>07</v>
          </cell>
          <cell r="F647" t="str">
            <v>โรงพยาบาลชุมชน</v>
          </cell>
          <cell r="G647" t="str">
            <v>10</v>
          </cell>
          <cell r="H647" t="str">
            <v>52</v>
          </cell>
          <cell r="I647" t="str">
            <v>จ.ลำปาง</v>
          </cell>
          <cell r="J647" t="str">
            <v>13</v>
          </cell>
          <cell r="K647" t="str">
            <v xml:space="preserve"> อ.เมืองปาน</v>
          </cell>
          <cell r="L647" t="str">
            <v>01</v>
          </cell>
          <cell r="M647" t="str">
            <v xml:space="preserve"> 'ต.เมืองปาน'</v>
          </cell>
          <cell r="N647" t="str">
            <v>04</v>
          </cell>
          <cell r="O647" t="str">
            <v xml:space="preserve"> หมู่ 4</v>
          </cell>
          <cell r="P647" t="str">
            <v>01</v>
          </cell>
          <cell r="Q647" t="str">
            <v>เปิดดำเนินการ</v>
          </cell>
          <cell r="V647" t="str">
            <v>21</v>
          </cell>
          <cell r="W647" t="str">
            <v>2.1 ทุติยภูมิระดับต้น</v>
          </cell>
          <cell r="AH647" t="str">
            <v>11157</v>
          </cell>
        </row>
        <row r="648">
          <cell r="A648" t="str">
            <v>001121800</v>
          </cell>
          <cell r="B648" t="str">
            <v>โรงพยาบาลลาดยาว</v>
          </cell>
          <cell r="C648" t="str">
            <v>21002</v>
          </cell>
          <cell r="D648" t="str">
            <v>กระทรวงสาธารณสุข สำนักงานปลัดกระทรวงสาธารณสุข</v>
          </cell>
          <cell r="E648" t="str">
            <v>07</v>
          </cell>
          <cell r="F648" t="str">
            <v>โรงพยาบาลชุมชน</v>
          </cell>
          <cell r="G648" t="str">
            <v>60</v>
          </cell>
          <cell r="H648" t="str">
            <v>60</v>
          </cell>
          <cell r="I648" t="str">
            <v>จ.นครสวรรค์</v>
          </cell>
          <cell r="J648" t="str">
            <v>11</v>
          </cell>
          <cell r="K648" t="str">
            <v xml:space="preserve"> อ.ลาดยาว</v>
          </cell>
          <cell r="L648" t="str">
            <v>01</v>
          </cell>
          <cell r="M648" t="str">
            <v xml:space="preserve"> 'ต.ลาดยาว'</v>
          </cell>
          <cell r="N648" t="str">
            <v>08</v>
          </cell>
          <cell r="O648" t="str">
            <v xml:space="preserve"> หมู่ 8</v>
          </cell>
          <cell r="P648" t="str">
            <v>01</v>
          </cell>
          <cell r="Q648" t="str">
            <v>เปิดดำเนินการ</v>
          </cell>
          <cell r="V648" t="str">
            <v>22</v>
          </cell>
          <cell r="W648" t="str">
            <v>2.2 ทุติยภูมิระดับกลาง</v>
          </cell>
          <cell r="AH648" t="str">
            <v>11218</v>
          </cell>
        </row>
        <row r="649">
          <cell r="A649" t="str">
            <v>001121000</v>
          </cell>
          <cell r="B649" t="str">
            <v>โรงพยาบาลชุมแสง</v>
          </cell>
          <cell r="C649" t="str">
            <v>21002</v>
          </cell>
          <cell r="D649" t="str">
            <v>กระทรวงสาธารณสุข สำนักงานปลัดกระทรวงสาธารณสุข</v>
          </cell>
          <cell r="E649" t="str">
            <v>07</v>
          </cell>
          <cell r="F649" t="str">
            <v>โรงพยาบาลชุมชน</v>
          </cell>
          <cell r="G649" t="str">
            <v>30</v>
          </cell>
          <cell r="H649" t="str">
            <v>60</v>
          </cell>
          <cell r="I649" t="str">
            <v>จ.นครสวรรค์</v>
          </cell>
          <cell r="J649" t="str">
            <v>03</v>
          </cell>
          <cell r="K649" t="str">
            <v xml:space="preserve"> อ.ชุมแสง</v>
          </cell>
          <cell r="L649" t="str">
            <v>04</v>
          </cell>
          <cell r="M649" t="str">
            <v xml:space="preserve"> 'ต.เกยไชย'</v>
          </cell>
          <cell r="N649" t="str">
            <v>04</v>
          </cell>
          <cell r="O649" t="str">
            <v xml:space="preserve"> หมู่ 4</v>
          </cell>
          <cell r="P649" t="str">
            <v>01</v>
          </cell>
          <cell r="Q649" t="str">
            <v>เปิดดำเนินการ</v>
          </cell>
          <cell r="R649" t="str">
            <v xml:space="preserve">150 </v>
          </cell>
          <cell r="S649" t="str">
            <v>60120</v>
          </cell>
          <cell r="V649" t="str">
            <v>22</v>
          </cell>
          <cell r="W649" t="str">
            <v>2.2 ทุติยภูมิระดับกลาง</v>
          </cell>
          <cell r="AH649" t="str">
            <v>11210</v>
          </cell>
        </row>
        <row r="650">
          <cell r="A650" t="str">
            <v>001119400</v>
          </cell>
          <cell r="B650" t="str">
            <v>โรงพยาบาลแม่สาย</v>
          </cell>
          <cell r="C650" t="str">
            <v>21002</v>
          </cell>
          <cell r="D650" t="str">
            <v>กระทรวงสาธารณสุข สำนักงานปลัดกระทรวงสาธารณสุข</v>
          </cell>
          <cell r="E650" t="str">
            <v>07</v>
          </cell>
          <cell r="F650" t="str">
            <v>โรงพยาบาลชุมชน</v>
          </cell>
          <cell r="G650" t="str">
            <v>90</v>
          </cell>
          <cell r="H650" t="str">
            <v>57</v>
          </cell>
          <cell r="I650" t="str">
            <v>จ.เชียงราย</v>
          </cell>
          <cell r="J650" t="str">
            <v>09</v>
          </cell>
          <cell r="K650" t="str">
            <v xml:space="preserve"> อ.แม่สาย</v>
          </cell>
          <cell r="L650" t="str">
            <v>06</v>
          </cell>
          <cell r="M650" t="str">
            <v xml:space="preserve"> 'ต.เวียงพางคำ'</v>
          </cell>
          <cell r="N650" t="str">
            <v>10</v>
          </cell>
          <cell r="O650" t="str">
            <v xml:space="preserve"> หมู่ 10</v>
          </cell>
          <cell r="P650" t="str">
            <v>01</v>
          </cell>
          <cell r="Q650" t="str">
            <v>เปิดดำเนินการ</v>
          </cell>
          <cell r="R650" t="str">
            <v>101</v>
          </cell>
          <cell r="S650" t="str">
            <v>57130</v>
          </cell>
          <cell r="T650" t="str">
            <v>053-731300</v>
          </cell>
          <cell r="U650" t="str">
            <v>053731301</v>
          </cell>
          <cell r="V650" t="str">
            <v>21</v>
          </cell>
          <cell r="W650" t="str">
            <v>2.1 ทุติยภูมิระดับต้น</v>
          </cell>
          <cell r="X650" t="str">
            <v>S</v>
          </cell>
          <cell r="Y650" t="str">
            <v xml:space="preserve">บริการ  </v>
          </cell>
          <cell r="AH650" t="str">
            <v>11194</v>
          </cell>
        </row>
        <row r="651">
          <cell r="A651" t="str">
            <v>001120400</v>
          </cell>
          <cell r="B651" t="str">
            <v>โรงพยาบาลปาย</v>
          </cell>
          <cell r="C651" t="str">
            <v>21002</v>
          </cell>
          <cell r="D651" t="str">
            <v>กระทรวงสาธารณสุข สำนักงานปลัดกระทรวงสาธารณสุข</v>
          </cell>
          <cell r="E651" t="str">
            <v>07</v>
          </cell>
          <cell r="F651" t="str">
            <v>โรงพยาบาลชุมชน</v>
          </cell>
          <cell r="G651" t="str">
            <v>60</v>
          </cell>
          <cell r="H651" t="str">
            <v>58</v>
          </cell>
          <cell r="I651" t="str">
            <v>จ.แม่ฮ่องสอน</v>
          </cell>
          <cell r="J651" t="str">
            <v>03</v>
          </cell>
          <cell r="K651" t="str">
            <v xml:space="preserve"> อ.ปาย</v>
          </cell>
          <cell r="L651" t="str">
            <v>01</v>
          </cell>
          <cell r="M651" t="str">
            <v xml:space="preserve"> 'ต.เวียงใต้'</v>
          </cell>
          <cell r="N651" t="str">
            <v>01</v>
          </cell>
          <cell r="O651" t="str">
            <v xml:space="preserve"> หมู่ 1</v>
          </cell>
          <cell r="P651" t="str">
            <v>01</v>
          </cell>
          <cell r="Q651" t="str">
            <v>เปิดดำเนินการ</v>
          </cell>
          <cell r="S651" t="str">
            <v>58130</v>
          </cell>
          <cell r="V651" t="str">
            <v>21</v>
          </cell>
          <cell r="W651" t="str">
            <v>2.1 ทุติยภูมิระดับต้น</v>
          </cell>
          <cell r="AH651" t="str">
            <v>11204</v>
          </cell>
        </row>
        <row r="652">
          <cell r="A652" t="str">
            <v>001119200</v>
          </cell>
          <cell r="B652" t="str">
            <v>โรงพยาบาลแม่จัน</v>
          </cell>
          <cell r="C652" t="str">
            <v>21002</v>
          </cell>
          <cell r="D652" t="str">
            <v>กระทรวงสาธารณสุข สำนักงานปลัดกระทรวงสาธารณสุข</v>
          </cell>
          <cell r="E652" t="str">
            <v>07</v>
          </cell>
          <cell r="F652" t="str">
            <v>โรงพยาบาลชุมชน</v>
          </cell>
          <cell r="G652" t="str">
            <v>101</v>
          </cell>
          <cell r="H652" t="str">
            <v>57</v>
          </cell>
          <cell r="I652" t="str">
            <v>จ.เชียงราย</v>
          </cell>
          <cell r="J652" t="str">
            <v>07</v>
          </cell>
          <cell r="K652" t="str">
            <v xml:space="preserve"> อ.แม่จัน</v>
          </cell>
          <cell r="L652" t="str">
            <v>01</v>
          </cell>
          <cell r="M652" t="str">
            <v xml:space="preserve"> 'ต.แม่จัน'</v>
          </cell>
          <cell r="N652" t="str">
            <v>05</v>
          </cell>
          <cell r="O652" t="str">
            <v xml:space="preserve"> หมู่ 5</v>
          </cell>
          <cell r="P652" t="str">
            <v>01</v>
          </cell>
          <cell r="Q652" t="str">
            <v>เปิดดำเนินการ</v>
          </cell>
          <cell r="R652" t="str">
            <v xml:space="preserve">274 ม.5 ถ.พหลโยธิน </v>
          </cell>
          <cell r="S652" t="str">
            <v>57110</v>
          </cell>
          <cell r="T652" t="str">
            <v>053-771056</v>
          </cell>
          <cell r="U652" t="str">
            <v>053-660961</v>
          </cell>
          <cell r="V652" t="str">
            <v>21</v>
          </cell>
          <cell r="W652" t="str">
            <v>2.1 ทุติยภูมิระดับต้น</v>
          </cell>
          <cell r="X652" t="str">
            <v>S</v>
          </cell>
          <cell r="Y652" t="str">
            <v xml:space="preserve">บริการ  </v>
          </cell>
          <cell r="AH652" t="str">
            <v>11192</v>
          </cell>
        </row>
        <row r="653">
          <cell r="A653" t="str">
            <v>001120500</v>
          </cell>
          <cell r="B653" t="str">
            <v>โรงพยาบาลแม่สะเรียง</v>
          </cell>
          <cell r="C653" t="str">
            <v>21002</v>
          </cell>
          <cell r="D653" t="str">
            <v>กระทรวงสาธารณสุข สำนักงานปลัดกระทรวงสาธารณสุข</v>
          </cell>
          <cell r="E653" t="str">
            <v>07</v>
          </cell>
          <cell r="F653" t="str">
            <v>โรงพยาบาลชุมชน</v>
          </cell>
          <cell r="G653" t="str">
            <v>90</v>
          </cell>
          <cell r="H653" t="str">
            <v>58</v>
          </cell>
          <cell r="I653" t="str">
            <v>จ.แม่ฮ่องสอน</v>
          </cell>
          <cell r="J653" t="str">
            <v>04</v>
          </cell>
          <cell r="K653" t="str">
            <v xml:space="preserve"> อ.แม่สะเรียง</v>
          </cell>
          <cell r="L653" t="str">
            <v>02</v>
          </cell>
          <cell r="M653" t="str">
            <v xml:space="preserve"> 'ต.แม่สะเรียง'</v>
          </cell>
          <cell r="N653" t="str">
            <v>01</v>
          </cell>
          <cell r="O653" t="str">
            <v xml:space="preserve"> หมู่ 1</v>
          </cell>
          <cell r="P653" t="str">
            <v>01</v>
          </cell>
          <cell r="Q653" t="str">
            <v>เปิดดำเนินการ</v>
          </cell>
          <cell r="R653" t="str">
            <v xml:space="preserve">74 </v>
          </cell>
          <cell r="S653" t="str">
            <v>58110</v>
          </cell>
          <cell r="V653" t="str">
            <v>21</v>
          </cell>
          <cell r="W653" t="str">
            <v>2.1 ทุติยภูมิระดับต้น</v>
          </cell>
          <cell r="AH653" t="str">
            <v>11205</v>
          </cell>
        </row>
        <row r="654">
          <cell r="A654" t="str">
            <v>001118800</v>
          </cell>
          <cell r="B654" t="str">
            <v>โรงพยาบาลแม่ใจ</v>
          </cell>
          <cell r="C654" t="str">
            <v>21002</v>
          </cell>
          <cell r="D654" t="str">
            <v>กระทรวงสาธารณสุข สำนักงานปลัดกระทรวงสาธารณสุข</v>
          </cell>
          <cell r="E654" t="str">
            <v>07</v>
          </cell>
          <cell r="F654" t="str">
            <v>โรงพยาบาลชุมชน</v>
          </cell>
          <cell r="G654" t="str">
            <v>30</v>
          </cell>
          <cell r="H654" t="str">
            <v>56</v>
          </cell>
          <cell r="I654" t="str">
            <v>จ.พะเยา</v>
          </cell>
          <cell r="J654" t="str">
            <v>07</v>
          </cell>
          <cell r="K654" t="str">
            <v xml:space="preserve"> อ.แม่ใจ</v>
          </cell>
          <cell r="L654" t="str">
            <v>02</v>
          </cell>
          <cell r="M654" t="str">
            <v xml:space="preserve"> 'ต.ศรีถ้อย'</v>
          </cell>
          <cell r="N654" t="str">
            <v>09</v>
          </cell>
          <cell r="O654" t="str">
            <v xml:space="preserve"> หมู่ 9</v>
          </cell>
          <cell r="P654" t="str">
            <v>01</v>
          </cell>
          <cell r="Q654" t="str">
            <v>เปิดดำเนินการ</v>
          </cell>
          <cell r="R654" t="str">
            <v xml:space="preserve">ถ.พหลโยยิน  </v>
          </cell>
          <cell r="S654" t="str">
            <v>56130</v>
          </cell>
          <cell r="T654" t="str">
            <v>054-409600</v>
          </cell>
          <cell r="U654" t="str">
            <v>054-409604</v>
          </cell>
          <cell r="V654" t="str">
            <v>21</v>
          </cell>
          <cell r="W654" t="str">
            <v>2.1 ทุติยภูมิระดับต้น</v>
          </cell>
          <cell r="X654" t="str">
            <v>S</v>
          </cell>
          <cell r="Y654" t="str">
            <v xml:space="preserve">บริการ  </v>
          </cell>
          <cell r="AH654" t="str">
            <v>11188</v>
          </cell>
        </row>
        <row r="655">
          <cell r="A655" t="str">
            <v>001120700</v>
          </cell>
          <cell r="B655" t="str">
            <v>โรงพยาบาลสบเมย</v>
          </cell>
          <cell r="C655" t="str">
            <v>21002</v>
          </cell>
          <cell r="D655" t="str">
            <v>กระทรวงสาธารณสุข สำนักงานปลัดกระทรวงสาธารณสุข</v>
          </cell>
          <cell r="E655" t="str">
            <v>07</v>
          </cell>
          <cell r="F655" t="str">
            <v>โรงพยาบาลชุมชน</v>
          </cell>
          <cell r="G655" t="str">
            <v>10</v>
          </cell>
          <cell r="H655" t="str">
            <v>58</v>
          </cell>
          <cell r="I655" t="str">
            <v>จ.แม่ฮ่องสอน</v>
          </cell>
          <cell r="J655" t="str">
            <v>06</v>
          </cell>
          <cell r="K655" t="str">
            <v xml:space="preserve"> อ.สบเมย</v>
          </cell>
          <cell r="L655" t="str">
            <v>04</v>
          </cell>
          <cell r="M655" t="str">
            <v xml:space="preserve"> 'ต.แม่สวด'</v>
          </cell>
          <cell r="N655" t="str">
            <v>01</v>
          </cell>
          <cell r="O655" t="str">
            <v xml:space="preserve"> หมู่ 1</v>
          </cell>
          <cell r="P655" t="str">
            <v>01</v>
          </cell>
          <cell r="Q655" t="str">
            <v>เปิดดำเนินการ</v>
          </cell>
          <cell r="R655" t="str">
            <v xml:space="preserve">135 ม.1 </v>
          </cell>
          <cell r="S655" t="str">
            <v>58110</v>
          </cell>
          <cell r="V655" t="str">
            <v>21</v>
          </cell>
          <cell r="W655" t="str">
            <v>2.1 ทุติยภูมิระดับต้น</v>
          </cell>
          <cell r="AH655" t="str">
            <v>11207</v>
          </cell>
        </row>
        <row r="656">
          <cell r="A656" t="str">
            <v>001119600</v>
          </cell>
          <cell r="B656" t="str">
            <v>โรงพยาบาลเวียงป่าเป้า</v>
          </cell>
          <cell r="C656" t="str">
            <v>21002</v>
          </cell>
          <cell r="D656" t="str">
            <v>กระทรวงสาธารณสุข สำนักงานปลัดกระทรวงสาธารณสุข</v>
          </cell>
          <cell r="E656" t="str">
            <v>07</v>
          </cell>
          <cell r="F656" t="str">
            <v>โรงพยาบาลชุมชน</v>
          </cell>
          <cell r="G656" t="str">
            <v>60</v>
          </cell>
          <cell r="H656" t="str">
            <v>57</v>
          </cell>
          <cell r="I656" t="str">
            <v>จ.เชียงราย</v>
          </cell>
          <cell r="J656" t="str">
            <v>11</v>
          </cell>
          <cell r="K656" t="str">
            <v xml:space="preserve"> อ.เวียงป่าเป้า</v>
          </cell>
          <cell r="L656" t="str">
            <v>02</v>
          </cell>
          <cell r="M656" t="str">
            <v xml:space="preserve"> 'ต.เวียง'</v>
          </cell>
          <cell r="N656" t="str">
            <v>11</v>
          </cell>
          <cell r="O656" t="str">
            <v xml:space="preserve"> หมู่ 11</v>
          </cell>
          <cell r="P656" t="str">
            <v>01</v>
          </cell>
          <cell r="Q656" t="str">
            <v>เปิดดำเนินการ</v>
          </cell>
          <cell r="R656" t="str">
            <v>131 บ้านใหม่พัฒนา</v>
          </cell>
          <cell r="S656" t="str">
            <v>57170</v>
          </cell>
          <cell r="T656" t="str">
            <v>053-781342</v>
          </cell>
          <cell r="U656" t="str">
            <v>053-781343</v>
          </cell>
          <cell r="V656" t="str">
            <v>21</v>
          </cell>
          <cell r="W656" t="str">
            <v>2.1 ทุติยภูมิระดับต้น</v>
          </cell>
          <cell r="X656" t="str">
            <v>S</v>
          </cell>
          <cell r="Y656" t="str">
            <v xml:space="preserve">บริการ  </v>
          </cell>
          <cell r="AH656" t="str">
            <v>11196</v>
          </cell>
        </row>
        <row r="657">
          <cell r="A657" t="str">
            <v>001119700</v>
          </cell>
          <cell r="B657" t="str">
            <v>โรงพยาบาลพญาเม็งราย</v>
          </cell>
          <cell r="C657" t="str">
            <v>21002</v>
          </cell>
          <cell r="D657" t="str">
            <v>กระทรวงสาธารณสุข สำนักงานปลัดกระทรวงสาธารณสุข</v>
          </cell>
          <cell r="E657" t="str">
            <v>07</v>
          </cell>
          <cell r="F657" t="str">
            <v>โรงพยาบาลชุมชน</v>
          </cell>
          <cell r="G657" t="str">
            <v>30</v>
          </cell>
          <cell r="H657" t="str">
            <v>57</v>
          </cell>
          <cell r="I657" t="str">
            <v>จ.เชียงราย</v>
          </cell>
          <cell r="J657" t="str">
            <v>12</v>
          </cell>
          <cell r="K657" t="str">
            <v xml:space="preserve"> อ.พญาเม็งราย</v>
          </cell>
          <cell r="L657" t="str">
            <v>01</v>
          </cell>
          <cell r="M657" t="str">
            <v xml:space="preserve"> 'ต.แม่เปา'</v>
          </cell>
          <cell r="N657" t="str">
            <v>10</v>
          </cell>
          <cell r="O657" t="str">
            <v xml:space="preserve"> หมู่ 10</v>
          </cell>
          <cell r="P657" t="str">
            <v>01</v>
          </cell>
          <cell r="Q657" t="str">
            <v>เปิดดำเนินการ</v>
          </cell>
          <cell r="R657" t="str">
            <v>156 บ้านสันเชียงใหม่</v>
          </cell>
          <cell r="S657" t="str">
            <v>57290</v>
          </cell>
          <cell r="T657" t="str">
            <v>053-799033</v>
          </cell>
          <cell r="U657" t="str">
            <v>053-799124</v>
          </cell>
          <cell r="V657" t="str">
            <v>21</v>
          </cell>
          <cell r="W657" t="str">
            <v>2.1 ทุติยภูมิระดับต้น</v>
          </cell>
          <cell r="X657" t="str">
            <v>S</v>
          </cell>
          <cell r="Y657" t="str">
            <v xml:space="preserve">บริการ  </v>
          </cell>
          <cell r="AH657" t="str">
            <v>11197</v>
          </cell>
        </row>
        <row r="658">
          <cell r="A658" t="str">
            <v>001119500</v>
          </cell>
          <cell r="B658" t="str">
            <v>โรงพยาบาลแม่สรวย</v>
          </cell>
          <cell r="C658" t="str">
            <v>21002</v>
          </cell>
          <cell r="D658" t="str">
            <v>กระทรวงสาธารณสุข สำนักงานปลัดกระทรวงสาธารณสุข</v>
          </cell>
          <cell r="E658" t="str">
            <v>07</v>
          </cell>
          <cell r="F658" t="str">
            <v>โรงพยาบาลชุมชน</v>
          </cell>
          <cell r="G658" t="str">
            <v>60</v>
          </cell>
          <cell r="H658" t="str">
            <v>57</v>
          </cell>
          <cell r="I658" t="str">
            <v>จ.เชียงราย</v>
          </cell>
          <cell r="J658" t="str">
            <v>10</v>
          </cell>
          <cell r="K658" t="str">
            <v xml:space="preserve"> อ.แม่สรวย</v>
          </cell>
          <cell r="L658" t="str">
            <v>03</v>
          </cell>
          <cell r="M658" t="str">
            <v xml:space="preserve"> 'ต.แม่พริก'</v>
          </cell>
          <cell r="N658" t="str">
            <v>13</v>
          </cell>
          <cell r="O658" t="str">
            <v xml:space="preserve"> หมู่ 13</v>
          </cell>
          <cell r="P658" t="str">
            <v>01</v>
          </cell>
          <cell r="Q658" t="str">
            <v>เปิดดำเนินการ</v>
          </cell>
          <cell r="R658" t="str">
            <v>108บ้านป่าซางพัฒนา</v>
          </cell>
          <cell r="S658" t="str">
            <v>57180</v>
          </cell>
          <cell r="T658" t="str">
            <v>053-786017</v>
          </cell>
          <cell r="U658" t="str">
            <v>053-786017</v>
          </cell>
          <cell r="V658" t="str">
            <v>21</v>
          </cell>
          <cell r="W658" t="str">
            <v>2.1 ทุติยภูมิระดับต้น</v>
          </cell>
          <cell r="X658" t="str">
            <v>S</v>
          </cell>
          <cell r="Y658" t="str">
            <v xml:space="preserve">บริการ  </v>
          </cell>
          <cell r="AH658" t="str">
            <v>11195</v>
          </cell>
        </row>
        <row r="659">
          <cell r="A659" t="str">
            <v>001120000</v>
          </cell>
          <cell r="B659" t="str">
            <v>โรงพยาบาลแม่ฟ้าหลวง</v>
          </cell>
          <cell r="C659" t="str">
            <v>21002</v>
          </cell>
          <cell r="D659" t="str">
            <v>กระทรวงสาธารณสุข สำนักงานปลัดกระทรวงสาธารณสุข</v>
          </cell>
          <cell r="E659" t="str">
            <v>07</v>
          </cell>
          <cell r="F659" t="str">
            <v>โรงพยาบาลชุมชน</v>
          </cell>
          <cell r="G659" t="str">
            <v>30</v>
          </cell>
          <cell r="H659" t="str">
            <v>57</v>
          </cell>
          <cell r="I659" t="str">
            <v>จ.เชียงราย</v>
          </cell>
          <cell r="J659" t="str">
            <v>15</v>
          </cell>
          <cell r="K659" t="str">
            <v xml:space="preserve"> อ.แม่ฟ้าหลวง</v>
          </cell>
          <cell r="L659" t="str">
            <v>02</v>
          </cell>
          <cell r="M659" t="str">
            <v xml:space="preserve"> 'ต.แม่สลองใน'</v>
          </cell>
          <cell r="N659" t="str">
            <v>01</v>
          </cell>
          <cell r="O659" t="str">
            <v xml:space="preserve"> หมู่ 1</v>
          </cell>
          <cell r="P659" t="str">
            <v>01</v>
          </cell>
          <cell r="Q659" t="str">
            <v>เปิดดำเนินการ</v>
          </cell>
          <cell r="R659" t="str">
            <v>200 บ้านห้วยหยวกหินแตก</v>
          </cell>
          <cell r="S659" t="str">
            <v>57240</v>
          </cell>
          <cell r="T659" t="str">
            <v>053-730357</v>
          </cell>
          <cell r="U659" t="str">
            <v>053-730191</v>
          </cell>
          <cell r="V659" t="str">
            <v>21</v>
          </cell>
          <cell r="W659" t="str">
            <v>2.1 ทุติยภูมิระดับต้น</v>
          </cell>
          <cell r="X659" t="str">
            <v>S</v>
          </cell>
          <cell r="Y659" t="str">
            <v xml:space="preserve">บริการ  </v>
          </cell>
          <cell r="AH659" t="str">
            <v>11200</v>
          </cell>
        </row>
        <row r="660">
          <cell r="A660" t="str">
            <v>001119900</v>
          </cell>
          <cell r="B660" t="str">
            <v>โรงพยาบาลขุนตาล</v>
          </cell>
          <cell r="C660" t="str">
            <v>21002</v>
          </cell>
          <cell r="D660" t="str">
            <v>กระทรวงสาธารณสุข สำนักงานปลัดกระทรวงสาธารณสุข</v>
          </cell>
          <cell r="E660" t="str">
            <v>07</v>
          </cell>
          <cell r="F660" t="str">
            <v>โรงพยาบาลชุมชน</v>
          </cell>
          <cell r="G660" t="str">
            <v>30</v>
          </cell>
          <cell r="H660" t="str">
            <v>57</v>
          </cell>
          <cell r="I660" t="str">
            <v>จ.เชียงราย</v>
          </cell>
          <cell r="J660" t="str">
            <v>14</v>
          </cell>
          <cell r="K660" t="str">
            <v xml:space="preserve"> อ.ขุนตาล</v>
          </cell>
          <cell r="L660" t="str">
            <v>01</v>
          </cell>
          <cell r="M660" t="str">
            <v xml:space="preserve"> 'ต.ต้า'</v>
          </cell>
          <cell r="N660" t="str">
            <v>12</v>
          </cell>
          <cell r="O660" t="str">
            <v xml:space="preserve"> หมู่ 12</v>
          </cell>
          <cell r="P660" t="str">
            <v>01</v>
          </cell>
          <cell r="Q660" t="str">
            <v>เปิดดำเนินการ</v>
          </cell>
          <cell r="R660" t="str">
            <v>208 บ้านยางฮอมใหม่</v>
          </cell>
          <cell r="S660" t="str">
            <v>57340</v>
          </cell>
          <cell r="T660" t="str">
            <v>053-606221</v>
          </cell>
          <cell r="U660" t="str">
            <v>053-606220</v>
          </cell>
          <cell r="V660" t="str">
            <v>21</v>
          </cell>
          <cell r="W660" t="str">
            <v>2.1 ทุติยภูมิระดับต้น</v>
          </cell>
          <cell r="X660" t="str">
            <v>S</v>
          </cell>
          <cell r="Y660" t="str">
            <v xml:space="preserve">บริการ  </v>
          </cell>
          <cell r="AH660" t="str">
            <v>11199</v>
          </cell>
        </row>
        <row r="661">
          <cell r="A661" t="str">
            <v>001120200</v>
          </cell>
          <cell r="B661" t="str">
            <v>โรงพยาบาลเวียงเชียงรุ้ง</v>
          </cell>
          <cell r="C661" t="str">
            <v>21002</v>
          </cell>
          <cell r="D661" t="str">
            <v>กระทรวงสาธารณสุข สำนักงานปลัดกระทรวงสาธารณสุข</v>
          </cell>
          <cell r="E661" t="str">
            <v>07</v>
          </cell>
          <cell r="F661" t="str">
            <v>โรงพยาบาลชุมชน</v>
          </cell>
          <cell r="G661" t="str">
            <v>30</v>
          </cell>
          <cell r="H661" t="str">
            <v>57</v>
          </cell>
          <cell r="I661" t="str">
            <v>จ.เชียงราย</v>
          </cell>
          <cell r="J661" t="str">
            <v>17</v>
          </cell>
          <cell r="K661" t="str">
            <v xml:space="preserve"> อ.เวียงเชียงรุ้ง</v>
          </cell>
          <cell r="L661" t="str">
            <v>01</v>
          </cell>
          <cell r="M661" t="str">
            <v xml:space="preserve"> 'ต.ทุ่งก่อ'</v>
          </cell>
          <cell r="N661" t="str">
            <v>01</v>
          </cell>
          <cell r="O661" t="str">
            <v xml:space="preserve"> หมู่ 1</v>
          </cell>
          <cell r="P661" t="str">
            <v>01</v>
          </cell>
          <cell r="Q661" t="str">
            <v>เปิดดำเนินการ</v>
          </cell>
          <cell r="R661" t="str">
            <v>54 บ้านโป่ง</v>
          </cell>
          <cell r="S661" t="str">
            <v>57210</v>
          </cell>
          <cell r="T661" t="str">
            <v>053-953137</v>
          </cell>
          <cell r="U661" t="str">
            <v>053-608154</v>
          </cell>
          <cell r="V661" t="str">
            <v>21</v>
          </cell>
          <cell r="W661" t="str">
            <v>2.1 ทุติยภูมิระดับต้น</v>
          </cell>
          <cell r="X661" t="str">
            <v>S</v>
          </cell>
          <cell r="Y661" t="str">
            <v xml:space="preserve">บริการ  </v>
          </cell>
          <cell r="AH661" t="str">
            <v>11202</v>
          </cell>
        </row>
        <row r="662">
          <cell r="A662" t="str">
            <v>001119300</v>
          </cell>
          <cell r="B662" t="str">
            <v>โรงพยาบาลเชียงแสน</v>
          </cell>
          <cell r="C662" t="str">
            <v>21002</v>
          </cell>
          <cell r="D662" t="str">
            <v>กระทรวงสาธารณสุข สำนักงานปลัดกระทรวงสาธารณสุข</v>
          </cell>
          <cell r="E662" t="str">
            <v>07</v>
          </cell>
          <cell r="F662" t="str">
            <v>โรงพยาบาลชุมชน</v>
          </cell>
          <cell r="G662" t="str">
            <v>60</v>
          </cell>
          <cell r="H662" t="str">
            <v>57</v>
          </cell>
          <cell r="I662" t="str">
            <v>จ.เชียงราย</v>
          </cell>
          <cell r="J662" t="str">
            <v>08</v>
          </cell>
          <cell r="K662" t="str">
            <v xml:space="preserve"> อ.เชียงแสน</v>
          </cell>
          <cell r="L662" t="str">
            <v>01</v>
          </cell>
          <cell r="M662" t="str">
            <v xml:space="preserve"> 'ต.เวียง'</v>
          </cell>
          <cell r="N662" t="str">
            <v>06</v>
          </cell>
          <cell r="O662" t="str">
            <v xml:space="preserve"> หมู่ 6</v>
          </cell>
          <cell r="P662" t="str">
            <v>01</v>
          </cell>
          <cell r="Q662" t="str">
            <v>เปิดดำเนินการ</v>
          </cell>
          <cell r="R662" t="str">
            <v xml:space="preserve">104 ม.6 </v>
          </cell>
          <cell r="S662" t="str">
            <v>57150</v>
          </cell>
          <cell r="T662" t="str">
            <v>053-777017</v>
          </cell>
          <cell r="U662" t="str">
            <v>053-777035</v>
          </cell>
          <cell r="V662" t="str">
            <v>21</v>
          </cell>
          <cell r="W662" t="str">
            <v>2.1 ทุติยภูมิระดับต้น</v>
          </cell>
          <cell r="X662" t="str">
            <v>S</v>
          </cell>
          <cell r="Y662" t="str">
            <v xml:space="preserve">บริการ  </v>
          </cell>
          <cell r="AH662" t="str">
            <v>11193</v>
          </cell>
        </row>
        <row r="663">
          <cell r="A663" t="str">
            <v>001119100</v>
          </cell>
          <cell r="B663" t="str">
            <v>โรงพยาบาลป่าแดด</v>
          </cell>
          <cell r="C663" t="str">
            <v>21002</v>
          </cell>
          <cell r="D663" t="str">
            <v>กระทรวงสาธารณสุข สำนักงานปลัดกระทรวงสาธารณสุข</v>
          </cell>
          <cell r="E663" t="str">
            <v>07</v>
          </cell>
          <cell r="F663" t="str">
            <v>โรงพยาบาลชุมชน</v>
          </cell>
          <cell r="G663" t="str">
            <v>30</v>
          </cell>
          <cell r="H663" t="str">
            <v>57</v>
          </cell>
          <cell r="I663" t="str">
            <v>จ.เชียงราย</v>
          </cell>
          <cell r="J663" t="str">
            <v>06</v>
          </cell>
          <cell r="K663" t="str">
            <v xml:space="preserve"> อ.ป่าแดด</v>
          </cell>
          <cell r="L663" t="str">
            <v>01</v>
          </cell>
          <cell r="M663" t="str">
            <v xml:space="preserve"> 'ต.ป่าแดด'</v>
          </cell>
          <cell r="N663" t="str">
            <v>04</v>
          </cell>
          <cell r="O663" t="str">
            <v xml:space="preserve"> หมู่ 4</v>
          </cell>
          <cell r="P663" t="str">
            <v>01</v>
          </cell>
          <cell r="Q663" t="str">
            <v>เปิดดำเนินการ</v>
          </cell>
          <cell r="R663" t="str">
            <v xml:space="preserve">196 ม.4 </v>
          </cell>
          <cell r="S663" t="str">
            <v>57190</v>
          </cell>
          <cell r="T663" t="str">
            <v>053-654467</v>
          </cell>
          <cell r="U663" t="str">
            <v>053-654468</v>
          </cell>
          <cell r="V663" t="str">
            <v>21</v>
          </cell>
          <cell r="W663" t="str">
            <v>2.1 ทุติยภูมิระดับต้น</v>
          </cell>
          <cell r="X663" t="str">
            <v>S</v>
          </cell>
          <cell r="Y663" t="str">
            <v xml:space="preserve">บริการ  </v>
          </cell>
          <cell r="AH663" t="str">
            <v>11191</v>
          </cell>
        </row>
        <row r="664">
          <cell r="A664" t="str">
            <v>001119000</v>
          </cell>
          <cell r="B664" t="str">
            <v>โรงพยาบาลพาน</v>
          </cell>
          <cell r="C664" t="str">
            <v>21002</v>
          </cell>
          <cell r="D664" t="str">
            <v>กระทรวงสาธารณสุข สำนักงานปลัดกระทรวงสาธารณสุข</v>
          </cell>
          <cell r="E664" t="str">
            <v>07</v>
          </cell>
          <cell r="F664" t="str">
            <v>โรงพยาบาลชุมชน</v>
          </cell>
          <cell r="G664" t="str">
            <v>90</v>
          </cell>
          <cell r="H664" t="str">
            <v>57</v>
          </cell>
          <cell r="I664" t="str">
            <v>จ.เชียงราย</v>
          </cell>
          <cell r="J664" t="str">
            <v>05</v>
          </cell>
          <cell r="K664" t="str">
            <v xml:space="preserve"> อ.พาน</v>
          </cell>
          <cell r="L664" t="str">
            <v>09</v>
          </cell>
          <cell r="M664" t="str">
            <v xml:space="preserve"> 'ต.ม่วงคำ'</v>
          </cell>
          <cell r="N664" t="str">
            <v>01</v>
          </cell>
          <cell r="O664" t="str">
            <v xml:space="preserve"> หมู่ 1</v>
          </cell>
          <cell r="P664" t="str">
            <v>01</v>
          </cell>
          <cell r="Q664" t="str">
            <v>เปิดดำเนินการ</v>
          </cell>
          <cell r="R664" t="str">
            <v>516 ม.1 บ้านม่วงคำ</v>
          </cell>
          <cell r="S664" t="str">
            <v>57120</v>
          </cell>
          <cell r="T664" t="str">
            <v>053-721345</v>
          </cell>
          <cell r="U664" t="str">
            <v>053-721346</v>
          </cell>
          <cell r="V664" t="str">
            <v>21</v>
          </cell>
          <cell r="W664" t="str">
            <v>2.1 ทุติยภูมิระดับต้น</v>
          </cell>
          <cell r="X664" t="str">
            <v>S</v>
          </cell>
          <cell r="Y664" t="str">
            <v xml:space="preserve">บริการ  </v>
          </cell>
          <cell r="AH664" t="str">
            <v>11190</v>
          </cell>
        </row>
        <row r="665">
          <cell r="A665" t="str">
            <v>001120100</v>
          </cell>
          <cell r="B665" t="str">
            <v>โรงพยาบาลแม่ลาว</v>
          </cell>
          <cell r="C665" t="str">
            <v>21002</v>
          </cell>
          <cell r="D665" t="str">
            <v>กระทรวงสาธารณสุข สำนักงานปลัดกระทรวงสาธารณสุข</v>
          </cell>
          <cell r="E665" t="str">
            <v>07</v>
          </cell>
          <cell r="F665" t="str">
            <v>โรงพยาบาลชุมชน</v>
          </cell>
          <cell r="G665" t="str">
            <v>30</v>
          </cell>
          <cell r="H665" t="str">
            <v>57</v>
          </cell>
          <cell r="I665" t="str">
            <v>จ.เชียงราย</v>
          </cell>
          <cell r="J665" t="str">
            <v>16</v>
          </cell>
          <cell r="K665" t="str">
            <v xml:space="preserve"> อ.แม่ลาว</v>
          </cell>
          <cell r="L665" t="str">
            <v>02</v>
          </cell>
          <cell r="M665" t="str">
            <v xml:space="preserve"> 'ต.จอมหมอกแก้ว'</v>
          </cell>
          <cell r="N665" t="str">
            <v>03</v>
          </cell>
          <cell r="O665" t="str">
            <v xml:space="preserve"> หมู่ 3</v>
          </cell>
          <cell r="P665" t="str">
            <v>01</v>
          </cell>
          <cell r="Q665" t="str">
            <v>เปิดดำเนินการ</v>
          </cell>
          <cell r="R665" t="str">
            <v>309 บ้านห้วยส้านดอกจั่น</v>
          </cell>
          <cell r="S665" t="str">
            <v>57250</v>
          </cell>
          <cell r="T665" t="str">
            <v>053-603100</v>
          </cell>
          <cell r="U665" t="str">
            <v>053-603101</v>
          </cell>
          <cell r="V665" t="str">
            <v>21</v>
          </cell>
          <cell r="W665" t="str">
            <v>2.1 ทุติยภูมิระดับต้น</v>
          </cell>
          <cell r="X665" t="str">
            <v>S</v>
          </cell>
          <cell r="Y665" t="str">
            <v xml:space="preserve">บริการ  </v>
          </cell>
          <cell r="AH665" t="str">
            <v>11201</v>
          </cell>
        </row>
        <row r="666">
          <cell r="A666" t="str">
            <v>001117300</v>
          </cell>
          <cell r="B666" t="str">
            <v>โรงพยาบาลแม่จริม</v>
          </cell>
          <cell r="C666" t="str">
            <v>21002</v>
          </cell>
          <cell r="D666" t="str">
            <v>กระทรวงสาธารณสุข สำนักงานปลัดกระทรวงสาธารณสุข</v>
          </cell>
          <cell r="E666" t="str">
            <v>07</v>
          </cell>
          <cell r="F666" t="str">
            <v>โรงพยาบาลชุมชน</v>
          </cell>
          <cell r="G666" t="str">
            <v>30</v>
          </cell>
          <cell r="H666" t="str">
            <v>55</v>
          </cell>
          <cell r="I666" t="str">
            <v>จ.น่าน</v>
          </cell>
          <cell r="J666" t="str">
            <v>02</v>
          </cell>
          <cell r="K666" t="str">
            <v xml:space="preserve"> อ.แม่จริม</v>
          </cell>
          <cell r="L666" t="str">
            <v>02</v>
          </cell>
          <cell r="M666" t="str">
            <v xml:space="preserve"> 'ต.หนองแดง'</v>
          </cell>
          <cell r="N666" t="str">
            <v>04</v>
          </cell>
          <cell r="O666" t="str">
            <v xml:space="preserve"> หมู่ 4</v>
          </cell>
          <cell r="P666" t="str">
            <v>01</v>
          </cell>
          <cell r="Q666" t="str">
            <v>เปิดดำเนินการ</v>
          </cell>
          <cell r="R666" t="str">
            <v xml:space="preserve"> เลขที่ 218 </v>
          </cell>
          <cell r="S666" t="str">
            <v>55170</v>
          </cell>
          <cell r="T666" t="str">
            <v>054769036</v>
          </cell>
          <cell r="V666" t="str">
            <v>22</v>
          </cell>
          <cell r="W666" t="str">
            <v>2.2 ทุติยภูมิระดับกลาง</v>
          </cell>
          <cell r="AH666" t="str">
            <v>11173</v>
          </cell>
        </row>
        <row r="667">
          <cell r="A667" t="str">
            <v>001117400</v>
          </cell>
          <cell r="B667" t="str">
            <v>โรงพยาบาลบ้านหลวง</v>
          </cell>
          <cell r="C667" t="str">
            <v>21002</v>
          </cell>
          <cell r="D667" t="str">
            <v>กระทรวงสาธารณสุข สำนักงานปลัดกระทรวงสาธารณสุข</v>
          </cell>
          <cell r="E667" t="str">
            <v>07</v>
          </cell>
          <cell r="F667" t="str">
            <v>โรงพยาบาลชุมชน</v>
          </cell>
          <cell r="G667" t="str">
            <v>30</v>
          </cell>
          <cell r="H667" t="str">
            <v>55</v>
          </cell>
          <cell r="I667" t="str">
            <v>จ.น่าน</v>
          </cell>
          <cell r="J667" t="str">
            <v>03</v>
          </cell>
          <cell r="K667" t="str">
            <v xml:space="preserve"> อ.บ้านหลวง</v>
          </cell>
          <cell r="L667" t="str">
            <v>01</v>
          </cell>
          <cell r="M667" t="str">
            <v xml:space="preserve"> 'ต.บ้านฟ้า'</v>
          </cell>
          <cell r="N667" t="str">
            <v>05</v>
          </cell>
          <cell r="O667" t="str">
            <v xml:space="preserve"> หมู่ 5</v>
          </cell>
          <cell r="P667" t="str">
            <v>01</v>
          </cell>
          <cell r="Q667" t="str">
            <v>เปิดดำเนินการ</v>
          </cell>
          <cell r="R667" t="str">
            <v xml:space="preserve"> เลขที่ 102 </v>
          </cell>
          <cell r="S667" t="str">
            <v>55190</v>
          </cell>
          <cell r="T667" t="str">
            <v>054761060</v>
          </cell>
          <cell r="V667" t="str">
            <v>22</v>
          </cell>
          <cell r="W667" t="str">
            <v>2.2 ทุติยภูมิระดับกลาง</v>
          </cell>
          <cell r="AH667" t="str">
            <v>11174</v>
          </cell>
        </row>
        <row r="668">
          <cell r="A668" t="str">
            <v>001117500</v>
          </cell>
          <cell r="B668" t="str">
            <v>โรงพยาบาลนาน้อย</v>
          </cell>
          <cell r="C668" t="str">
            <v>21002</v>
          </cell>
          <cell r="D668" t="str">
            <v>กระทรวงสาธารณสุข สำนักงานปลัดกระทรวงสาธารณสุข</v>
          </cell>
          <cell r="E668" t="str">
            <v>07</v>
          </cell>
          <cell r="F668" t="str">
            <v>โรงพยาบาลชุมชน</v>
          </cell>
          <cell r="G668" t="str">
            <v>30</v>
          </cell>
          <cell r="H668" t="str">
            <v>55</v>
          </cell>
          <cell r="I668" t="str">
            <v>จ.น่าน</v>
          </cell>
          <cell r="J668" t="str">
            <v>04</v>
          </cell>
          <cell r="K668" t="str">
            <v xml:space="preserve"> อ.นาน้อย</v>
          </cell>
          <cell r="L668" t="str">
            <v>03</v>
          </cell>
          <cell r="M668" t="str">
            <v xml:space="preserve"> 'ต.ศรีษะเกษ'</v>
          </cell>
          <cell r="N668" t="str">
            <v>06</v>
          </cell>
          <cell r="O668" t="str">
            <v xml:space="preserve"> หมู่ 6</v>
          </cell>
          <cell r="P668" t="str">
            <v>01</v>
          </cell>
          <cell r="Q668" t="str">
            <v>เปิดดำเนินการ</v>
          </cell>
          <cell r="R668" t="str">
            <v xml:space="preserve"> เลขที่ 110 </v>
          </cell>
          <cell r="S668" t="str">
            <v>55150</v>
          </cell>
          <cell r="T668" t="str">
            <v>054789089</v>
          </cell>
          <cell r="V668" t="str">
            <v>22</v>
          </cell>
          <cell r="W668" t="str">
            <v>2.2 ทุติยภูมิระดับกลาง</v>
          </cell>
          <cell r="AH668" t="str">
            <v>11175</v>
          </cell>
        </row>
        <row r="669">
          <cell r="A669" t="str">
            <v>001117700</v>
          </cell>
          <cell r="B669" t="str">
            <v>โรงพยาบาลเวียงสา</v>
          </cell>
          <cell r="C669" t="str">
            <v>21002</v>
          </cell>
          <cell r="D669" t="str">
            <v>กระทรวงสาธารณสุข สำนักงานปลัดกระทรวงสาธารณสุข</v>
          </cell>
          <cell r="E669" t="str">
            <v>07</v>
          </cell>
          <cell r="F669" t="str">
            <v>โรงพยาบาลชุมชน</v>
          </cell>
          <cell r="G669" t="str">
            <v>60</v>
          </cell>
          <cell r="H669" t="str">
            <v>55</v>
          </cell>
          <cell r="I669" t="str">
            <v>จ.น่าน</v>
          </cell>
          <cell r="J669" t="str">
            <v>07</v>
          </cell>
          <cell r="K669" t="str">
            <v xml:space="preserve"> อ.เวียงสา</v>
          </cell>
          <cell r="L669" t="str">
            <v>01</v>
          </cell>
          <cell r="M669" t="str">
            <v xml:space="preserve"> 'ต.กลางเวียง'</v>
          </cell>
          <cell r="N669" t="str">
            <v>11</v>
          </cell>
          <cell r="O669" t="str">
            <v xml:space="preserve"> หมู่ 11</v>
          </cell>
          <cell r="P669" t="str">
            <v>01</v>
          </cell>
          <cell r="Q669" t="str">
            <v>เปิดดำเนินการ</v>
          </cell>
          <cell r="R669" t="str">
            <v xml:space="preserve"> เลขที่ 131 </v>
          </cell>
          <cell r="S669" t="str">
            <v>55110</v>
          </cell>
          <cell r="T669" t="str">
            <v>054752012</v>
          </cell>
          <cell r="V669" t="str">
            <v>22</v>
          </cell>
          <cell r="W669" t="str">
            <v>2.2 ทุติยภูมิระดับกลาง</v>
          </cell>
          <cell r="AH669" t="str">
            <v>11177</v>
          </cell>
        </row>
        <row r="670">
          <cell r="A670" t="str">
            <v>001117800</v>
          </cell>
          <cell r="B670" t="str">
            <v>โรงพยาบาลทุ่งช้าง</v>
          </cell>
          <cell r="C670" t="str">
            <v>21002</v>
          </cell>
          <cell r="D670" t="str">
            <v>กระทรวงสาธารณสุข สำนักงานปลัดกระทรวงสาธารณสุข</v>
          </cell>
          <cell r="E670" t="str">
            <v>07</v>
          </cell>
          <cell r="F670" t="str">
            <v>โรงพยาบาลชุมชน</v>
          </cell>
          <cell r="G670" t="str">
            <v>30</v>
          </cell>
          <cell r="H670" t="str">
            <v>55</v>
          </cell>
          <cell r="I670" t="str">
            <v>จ.น่าน</v>
          </cell>
          <cell r="J670" t="str">
            <v>08</v>
          </cell>
          <cell r="K670" t="str">
            <v xml:space="preserve"> อ.ทุ่งช้าง</v>
          </cell>
          <cell r="L670" t="str">
            <v>04</v>
          </cell>
          <cell r="M670" t="str">
            <v xml:space="preserve"> 'ต.ทุ่งช้าง'</v>
          </cell>
          <cell r="N670" t="str">
            <v>02</v>
          </cell>
          <cell r="O670" t="str">
            <v xml:space="preserve"> หมู่ 2</v>
          </cell>
          <cell r="P670" t="str">
            <v>01</v>
          </cell>
          <cell r="Q670" t="str">
            <v>เปิดดำเนินการ</v>
          </cell>
          <cell r="R670" t="str">
            <v xml:space="preserve">เลขที่  1    </v>
          </cell>
          <cell r="S670" t="str">
            <v>55130</v>
          </cell>
          <cell r="T670" t="str">
            <v>054795100</v>
          </cell>
          <cell r="V670" t="str">
            <v>22</v>
          </cell>
          <cell r="W670" t="str">
            <v>2.2 ทุติยภูมิระดับกลาง</v>
          </cell>
          <cell r="AH670" t="str">
            <v>11178</v>
          </cell>
        </row>
        <row r="671">
          <cell r="A671" t="str">
            <v>001117900</v>
          </cell>
          <cell r="B671" t="str">
            <v>โรงพยาบาลเชียงกลาง</v>
          </cell>
          <cell r="C671" t="str">
            <v>21002</v>
          </cell>
          <cell r="D671" t="str">
            <v>กระทรวงสาธารณสุข สำนักงานปลัดกระทรวงสาธารณสุข</v>
          </cell>
          <cell r="E671" t="str">
            <v>07</v>
          </cell>
          <cell r="F671" t="str">
            <v>โรงพยาบาลชุมชน</v>
          </cell>
          <cell r="G671" t="str">
            <v>30</v>
          </cell>
          <cell r="H671" t="str">
            <v>55</v>
          </cell>
          <cell r="I671" t="str">
            <v>จ.น่าน</v>
          </cell>
          <cell r="J671" t="str">
            <v>09</v>
          </cell>
          <cell r="K671" t="str">
            <v xml:space="preserve"> อ.เชียงกลาง</v>
          </cell>
          <cell r="L671" t="str">
            <v>01</v>
          </cell>
          <cell r="M671" t="str">
            <v xml:space="preserve"> 'ต.เชียงกลาง'</v>
          </cell>
          <cell r="N671" t="str">
            <v>05</v>
          </cell>
          <cell r="O671" t="str">
            <v xml:space="preserve"> หมู่ 5</v>
          </cell>
          <cell r="P671" t="str">
            <v>01</v>
          </cell>
          <cell r="Q671" t="str">
            <v>เปิดดำเนินการ</v>
          </cell>
          <cell r="R671" t="str">
            <v>563</v>
          </cell>
          <cell r="S671" t="str">
            <v>55160</v>
          </cell>
          <cell r="T671" t="str">
            <v>054797111</v>
          </cell>
          <cell r="V671" t="str">
            <v>22</v>
          </cell>
          <cell r="W671" t="str">
            <v>2.2 ทุติยภูมิระดับกลาง</v>
          </cell>
          <cell r="AH671" t="str">
            <v>11179</v>
          </cell>
        </row>
        <row r="672">
          <cell r="A672" t="str">
            <v>001118100</v>
          </cell>
          <cell r="B672" t="str">
            <v>โรงพยาบาลสันติสุข</v>
          </cell>
          <cell r="C672" t="str">
            <v>21002</v>
          </cell>
          <cell r="D672" t="str">
            <v>กระทรวงสาธารณสุข สำนักงานปลัดกระทรวงสาธารณสุข</v>
          </cell>
          <cell r="E672" t="str">
            <v>07</v>
          </cell>
          <cell r="F672" t="str">
            <v>โรงพยาบาลชุมชน</v>
          </cell>
          <cell r="G672" t="str">
            <v>30</v>
          </cell>
          <cell r="H672" t="str">
            <v>55</v>
          </cell>
          <cell r="I672" t="str">
            <v>จ.น่าน</v>
          </cell>
          <cell r="J672" t="str">
            <v>11</v>
          </cell>
          <cell r="K672" t="str">
            <v xml:space="preserve"> อ.สันติสุข</v>
          </cell>
          <cell r="L672" t="str">
            <v>01</v>
          </cell>
          <cell r="M672" t="str">
            <v xml:space="preserve"> 'ต.ดู่พงษ์'</v>
          </cell>
          <cell r="N672" t="str">
            <v>04</v>
          </cell>
          <cell r="O672" t="str">
            <v xml:space="preserve"> หมู่ 4</v>
          </cell>
          <cell r="P672" t="str">
            <v>01</v>
          </cell>
          <cell r="Q672" t="str">
            <v>เปิดดำเนินการ</v>
          </cell>
          <cell r="R672" t="str">
            <v xml:space="preserve">เลขที่ 205 </v>
          </cell>
          <cell r="S672" t="str">
            <v>55210</v>
          </cell>
          <cell r="T672" t="str">
            <v>054767045</v>
          </cell>
          <cell r="V672" t="str">
            <v>22</v>
          </cell>
          <cell r="W672" t="str">
            <v>2.2 ทุติยภูมิระดับกลาง</v>
          </cell>
          <cell r="AH672" t="str">
            <v>11181</v>
          </cell>
        </row>
        <row r="673">
          <cell r="A673" t="str">
            <v>001118200</v>
          </cell>
          <cell r="B673" t="str">
            <v>โรงพยาบาลบ่อเกลือ</v>
          </cell>
          <cell r="C673" t="str">
            <v>21002</v>
          </cell>
          <cell r="D673" t="str">
            <v>กระทรวงสาธารณสุข สำนักงานปลัดกระทรวงสาธารณสุข</v>
          </cell>
          <cell r="E673" t="str">
            <v>07</v>
          </cell>
          <cell r="F673" t="str">
            <v>โรงพยาบาลชุมชน</v>
          </cell>
          <cell r="G673" t="str">
            <v>10</v>
          </cell>
          <cell r="H673" t="str">
            <v>55</v>
          </cell>
          <cell r="I673" t="str">
            <v>จ.น่าน</v>
          </cell>
          <cell r="J673" t="str">
            <v>12</v>
          </cell>
          <cell r="K673" t="str">
            <v xml:space="preserve"> อ.บ่อเกลือ</v>
          </cell>
          <cell r="L673" t="str">
            <v>02</v>
          </cell>
          <cell r="M673" t="str">
            <v xml:space="preserve"> 'ต.บ่อเกลือใต้'</v>
          </cell>
          <cell r="N673" t="str">
            <v>03</v>
          </cell>
          <cell r="O673" t="str">
            <v xml:space="preserve"> หมู่ 3</v>
          </cell>
          <cell r="P673" t="str">
            <v>01</v>
          </cell>
          <cell r="Q673" t="str">
            <v>เปิดดำเนินการ</v>
          </cell>
          <cell r="R673" t="str">
            <v xml:space="preserve"> เลขที่ 188 </v>
          </cell>
          <cell r="S673" t="str">
            <v>55220</v>
          </cell>
          <cell r="T673" t="str">
            <v>0547708066</v>
          </cell>
          <cell r="V673" t="str">
            <v>22</v>
          </cell>
          <cell r="W673" t="str">
            <v>2.2 ทุติยภูมิระดับกลาง</v>
          </cell>
          <cell r="AH673" t="str">
            <v>11182</v>
          </cell>
        </row>
        <row r="674">
          <cell r="A674" t="str">
            <v>001118700</v>
          </cell>
          <cell r="B674" t="str">
            <v>โรงพยาบาลปง</v>
          </cell>
          <cell r="C674" t="str">
            <v>21002</v>
          </cell>
          <cell r="D674" t="str">
            <v>กระทรวงสาธารณสุข สำนักงานปลัดกระทรวงสาธารณสุข</v>
          </cell>
          <cell r="E674" t="str">
            <v>07</v>
          </cell>
          <cell r="F674" t="str">
            <v>โรงพยาบาลชุมชน</v>
          </cell>
          <cell r="G674" t="str">
            <v>30</v>
          </cell>
          <cell r="H674" t="str">
            <v>56</v>
          </cell>
          <cell r="I674" t="str">
            <v>จ.พะเยา</v>
          </cell>
          <cell r="J674" t="str">
            <v>06</v>
          </cell>
          <cell r="K674" t="str">
            <v xml:space="preserve"> อ.ปง</v>
          </cell>
          <cell r="L674" t="str">
            <v>06</v>
          </cell>
          <cell r="M674" t="str">
            <v xml:space="preserve"> 'ต.นาปรัง'</v>
          </cell>
          <cell r="N674" t="str">
            <v>01</v>
          </cell>
          <cell r="O674" t="str">
            <v xml:space="preserve"> หมู่ 1</v>
          </cell>
          <cell r="P674" t="str">
            <v>01</v>
          </cell>
          <cell r="Q674" t="str">
            <v>เปิดดำเนินการ</v>
          </cell>
          <cell r="R674" t="str">
            <v xml:space="preserve">395 </v>
          </cell>
          <cell r="S674" t="str">
            <v>56140</v>
          </cell>
          <cell r="T674" t="str">
            <v>054-497-225</v>
          </cell>
          <cell r="U674" t="str">
            <v>054-429510</v>
          </cell>
          <cell r="V674" t="str">
            <v>21</v>
          </cell>
          <cell r="W674" t="str">
            <v>2.1 ทุติยภูมิระดับต้น</v>
          </cell>
          <cell r="X674" t="str">
            <v>S</v>
          </cell>
          <cell r="Y674" t="str">
            <v xml:space="preserve">บริการ  </v>
          </cell>
          <cell r="AH674" t="str">
            <v>11187</v>
          </cell>
        </row>
        <row r="675">
          <cell r="A675" t="str">
            <v>001116900</v>
          </cell>
          <cell r="B675" t="str">
            <v>โรงพยาบาลสูงเม่น</v>
          </cell>
          <cell r="C675" t="str">
            <v>21002</v>
          </cell>
          <cell r="D675" t="str">
            <v>กระทรวงสาธารณสุข สำนักงานปลัดกระทรวงสาธารณสุข</v>
          </cell>
          <cell r="E675" t="str">
            <v>07</v>
          </cell>
          <cell r="F675" t="str">
            <v>โรงพยาบาลชุมชน</v>
          </cell>
          <cell r="G675" t="str">
            <v>30</v>
          </cell>
          <cell r="H675" t="str">
            <v>54</v>
          </cell>
          <cell r="I675" t="str">
            <v>จ.แพร่</v>
          </cell>
          <cell r="J675" t="str">
            <v>04</v>
          </cell>
          <cell r="K675" t="str">
            <v xml:space="preserve"> อ.สูงเม่น</v>
          </cell>
          <cell r="L675" t="str">
            <v>04</v>
          </cell>
          <cell r="M675" t="str">
            <v xml:space="preserve"> 'ต.ดอนมูล'</v>
          </cell>
          <cell r="N675" t="str">
            <v>06</v>
          </cell>
          <cell r="O675" t="str">
            <v xml:space="preserve"> หมู่ 6</v>
          </cell>
          <cell r="P675" t="str">
            <v>01</v>
          </cell>
          <cell r="Q675" t="str">
            <v>เปิดดำเนินการ</v>
          </cell>
          <cell r="R675" t="str">
            <v xml:space="preserve"> เลขที  118   </v>
          </cell>
          <cell r="V675" t="str">
            <v>22</v>
          </cell>
          <cell r="W675" t="str">
            <v>2.2 ทุติยภูมิระดับกลาง</v>
          </cell>
          <cell r="AH675" t="str">
            <v>11169</v>
          </cell>
        </row>
        <row r="676">
          <cell r="A676" t="str">
            <v>001117000</v>
          </cell>
          <cell r="B676" t="str">
            <v>โรงพยาบาลสอง</v>
          </cell>
          <cell r="C676" t="str">
            <v>21002</v>
          </cell>
          <cell r="D676" t="str">
            <v>กระทรวงสาธารณสุข สำนักงานปลัดกระทรวงสาธารณสุข</v>
          </cell>
          <cell r="E676" t="str">
            <v>07</v>
          </cell>
          <cell r="F676" t="str">
            <v>โรงพยาบาลชุมชน</v>
          </cell>
          <cell r="G676" t="str">
            <v>30</v>
          </cell>
          <cell r="H676" t="str">
            <v>54</v>
          </cell>
          <cell r="I676" t="str">
            <v>จ.แพร่</v>
          </cell>
          <cell r="J676" t="str">
            <v>06</v>
          </cell>
          <cell r="K676" t="str">
            <v xml:space="preserve"> อ.สอง</v>
          </cell>
          <cell r="L676" t="str">
            <v>01</v>
          </cell>
          <cell r="M676" t="str">
            <v xml:space="preserve"> 'ต.บ้านหนุน'</v>
          </cell>
          <cell r="N676" t="str">
            <v>04</v>
          </cell>
          <cell r="O676" t="str">
            <v xml:space="preserve"> หมู่ 4</v>
          </cell>
          <cell r="P676" t="str">
            <v>01</v>
          </cell>
          <cell r="Q676" t="str">
            <v>เปิดดำเนินการ</v>
          </cell>
          <cell r="R676" t="str">
            <v xml:space="preserve"> เลขที  475   </v>
          </cell>
          <cell r="V676" t="str">
            <v>22</v>
          </cell>
          <cell r="W676" t="str">
            <v>2.2 ทุติยภูมิระดับกลาง</v>
          </cell>
          <cell r="AH676" t="str">
            <v>11170</v>
          </cell>
        </row>
        <row r="677">
          <cell r="A677" t="str">
            <v>001117100</v>
          </cell>
          <cell r="B677" t="str">
            <v>โรงพยาบาลวังชิ้น</v>
          </cell>
          <cell r="C677" t="str">
            <v>21002</v>
          </cell>
          <cell r="D677" t="str">
            <v>กระทรวงสาธารณสุข สำนักงานปลัดกระทรวงสาธารณสุข</v>
          </cell>
          <cell r="E677" t="str">
            <v>07</v>
          </cell>
          <cell r="F677" t="str">
            <v>โรงพยาบาลชุมชน</v>
          </cell>
          <cell r="G677" t="str">
            <v>30</v>
          </cell>
          <cell r="H677" t="str">
            <v>54</v>
          </cell>
          <cell r="I677" t="str">
            <v>จ.แพร่</v>
          </cell>
          <cell r="J677" t="str">
            <v>07</v>
          </cell>
          <cell r="K677" t="str">
            <v xml:space="preserve"> อ.วังชิ้น</v>
          </cell>
          <cell r="L677" t="str">
            <v>01</v>
          </cell>
          <cell r="M677" t="str">
            <v xml:space="preserve"> 'ต.วังชิ้น'</v>
          </cell>
          <cell r="N677" t="str">
            <v>08</v>
          </cell>
          <cell r="O677" t="str">
            <v xml:space="preserve"> หมู่ 8</v>
          </cell>
          <cell r="P677" t="str">
            <v>01</v>
          </cell>
          <cell r="Q677" t="str">
            <v>เปิดดำเนินการ</v>
          </cell>
          <cell r="R677" t="str">
            <v xml:space="preserve">เลขที  115   </v>
          </cell>
          <cell r="V677" t="str">
            <v>22</v>
          </cell>
          <cell r="W677" t="str">
            <v>2.2 ทุติยภูมิระดับกลาง</v>
          </cell>
          <cell r="AH677" t="str">
            <v>11171</v>
          </cell>
        </row>
        <row r="678">
          <cell r="A678" t="str">
            <v>001117200</v>
          </cell>
          <cell r="B678" t="str">
            <v>โรงพยาบาลหนองม่วงไข่</v>
          </cell>
          <cell r="C678" t="str">
            <v>21002</v>
          </cell>
          <cell r="D678" t="str">
            <v>กระทรวงสาธารณสุข สำนักงานปลัดกระทรวงสาธารณสุข</v>
          </cell>
          <cell r="E678" t="str">
            <v>07</v>
          </cell>
          <cell r="F678" t="str">
            <v>โรงพยาบาลชุมชน</v>
          </cell>
          <cell r="G678" t="str">
            <v>30</v>
          </cell>
          <cell r="H678" t="str">
            <v>54</v>
          </cell>
          <cell r="I678" t="str">
            <v>จ.แพร่</v>
          </cell>
          <cell r="J678" t="str">
            <v>08</v>
          </cell>
          <cell r="K678" t="str">
            <v xml:space="preserve"> อ.หนองม่วงไข่</v>
          </cell>
          <cell r="L678" t="str">
            <v>03</v>
          </cell>
          <cell r="M678" t="str">
            <v xml:space="preserve"> 'ต.น้ำรัด'</v>
          </cell>
          <cell r="N678" t="str">
            <v>04</v>
          </cell>
          <cell r="O678" t="str">
            <v xml:space="preserve"> หมู่ 4</v>
          </cell>
          <cell r="P678" t="str">
            <v>01</v>
          </cell>
          <cell r="Q678" t="str">
            <v>เปิดดำเนินการ</v>
          </cell>
          <cell r="R678" t="str">
            <v xml:space="preserve"> เลขที  329   </v>
          </cell>
          <cell r="V678" t="str">
            <v>22</v>
          </cell>
          <cell r="W678" t="str">
            <v>2.2 ทุติยภูมิระดับกลาง</v>
          </cell>
          <cell r="AH678" t="str">
            <v>11172</v>
          </cell>
        </row>
        <row r="679">
          <cell r="A679" t="str">
            <v>001121900</v>
          </cell>
          <cell r="B679" t="str">
            <v>โรงพยาบาลตากฟ้า</v>
          </cell>
          <cell r="C679" t="str">
            <v>21002</v>
          </cell>
          <cell r="D679" t="str">
            <v>กระทรวงสาธารณสุข สำนักงานปลัดกระทรวงสาธารณสุข</v>
          </cell>
          <cell r="E679" t="str">
            <v>07</v>
          </cell>
          <cell r="F679" t="str">
            <v>โรงพยาบาลชุมชน</v>
          </cell>
          <cell r="G679" t="str">
            <v>30</v>
          </cell>
          <cell r="H679" t="str">
            <v>60</v>
          </cell>
          <cell r="I679" t="str">
            <v>จ.นครสวรรค์</v>
          </cell>
          <cell r="J679" t="str">
            <v>12</v>
          </cell>
          <cell r="K679" t="str">
            <v xml:space="preserve"> อ.ตากฟ้า</v>
          </cell>
          <cell r="L679" t="str">
            <v>01</v>
          </cell>
          <cell r="M679" t="str">
            <v xml:space="preserve"> 'ต.ตากฟ้า'</v>
          </cell>
          <cell r="N679" t="str">
            <v>01</v>
          </cell>
          <cell r="O679" t="str">
            <v xml:space="preserve"> หมู่ 1</v>
          </cell>
          <cell r="P679" t="str">
            <v>01</v>
          </cell>
          <cell r="Q679" t="str">
            <v>เปิดดำเนินการ</v>
          </cell>
          <cell r="R679" t="str">
            <v xml:space="preserve">330 ม.1 ถ.พหลโยธิน </v>
          </cell>
          <cell r="S679" t="str">
            <v>60190</v>
          </cell>
          <cell r="V679" t="str">
            <v>21</v>
          </cell>
          <cell r="W679" t="str">
            <v>2.1 ทุติยภูมิระดับต้น</v>
          </cell>
          <cell r="AH679" t="str">
            <v>11219</v>
          </cell>
        </row>
        <row r="680">
          <cell r="A680" t="str">
            <v>001120800</v>
          </cell>
          <cell r="B680" t="str">
            <v>โรงพยาบาลปางมะผ้า</v>
          </cell>
          <cell r="C680" t="str">
            <v>21002</v>
          </cell>
          <cell r="D680" t="str">
            <v>กระทรวงสาธารณสุข สำนักงานปลัดกระทรวงสาธารณสุข</v>
          </cell>
          <cell r="E680" t="str">
            <v>07</v>
          </cell>
          <cell r="F680" t="str">
            <v>โรงพยาบาลชุมชน</v>
          </cell>
          <cell r="G680" t="str">
            <v>10</v>
          </cell>
          <cell r="H680" t="str">
            <v>58</v>
          </cell>
          <cell r="I680" t="str">
            <v>จ.แม่ฮ่องสอน</v>
          </cell>
          <cell r="J680" t="str">
            <v>07</v>
          </cell>
          <cell r="K680" t="str">
            <v xml:space="preserve"> อ.ปางมะผ้า</v>
          </cell>
          <cell r="L680" t="str">
            <v>01</v>
          </cell>
          <cell r="M680" t="str">
            <v xml:space="preserve"> 'ต.สบป่อง'</v>
          </cell>
          <cell r="N680" t="str">
            <v>01</v>
          </cell>
          <cell r="O680" t="str">
            <v xml:space="preserve"> หมู่ 1</v>
          </cell>
          <cell r="P680" t="str">
            <v>01</v>
          </cell>
          <cell r="Q680" t="str">
            <v>เปิดดำเนินการ</v>
          </cell>
          <cell r="R680" t="str">
            <v xml:space="preserve">240 ม.1 </v>
          </cell>
          <cell r="S680" t="str">
            <v>58150</v>
          </cell>
          <cell r="V680" t="str">
            <v>21</v>
          </cell>
          <cell r="W680" t="str">
            <v>2.1 ทุติยภูมิระดับต้น</v>
          </cell>
          <cell r="AH680" t="str">
            <v>11208</v>
          </cell>
        </row>
        <row r="681">
          <cell r="A681" t="str">
            <v>001123100</v>
          </cell>
          <cell r="B681" t="str">
            <v>โรงพยาบาลขาณุวรลักษบุรี</v>
          </cell>
          <cell r="C681" t="str">
            <v>21002</v>
          </cell>
          <cell r="D681" t="str">
            <v>กระทรวงสาธารณสุข สำนักงานปลัดกระทรวงสาธารณสุข</v>
          </cell>
          <cell r="E681" t="str">
            <v>07</v>
          </cell>
          <cell r="F681" t="str">
            <v>โรงพยาบาลชุมชน</v>
          </cell>
          <cell r="G681" t="str">
            <v>60</v>
          </cell>
          <cell r="H681" t="str">
            <v>62</v>
          </cell>
          <cell r="I681" t="str">
            <v>จ.กำแพงเพชร</v>
          </cell>
          <cell r="J681" t="str">
            <v>04</v>
          </cell>
          <cell r="K681" t="str">
            <v xml:space="preserve"> อ.ขาณุวรลักษบุรี</v>
          </cell>
          <cell r="L681" t="str">
            <v>05</v>
          </cell>
          <cell r="M681" t="str">
            <v xml:space="preserve"> 'ต.แสนตอ'</v>
          </cell>
          <cell r="N681" t="str">
            <v>02</v>
          </cell>
          <cell r="O681" t="str">
            <v xml:space="preserve"> หมู่ 2</v>
          </cell>
          <cell r="P681" t="str">
            <v>01</v>
          </cell>
          <cell r="Q681" t="str">
            <v>เปิดดำเนินการ</v>
          </cell>
          <cell r="S681" t="str">
            <v>62130</v>
          </cell>
          <cell r="V681" t="str">
            <v>21</v>
          </cell>
          <cell r="W681" t="str">
            <v>2.1 ทุติยภูมิระดับต้น</v>
          </cell>
          <cell r="AH681" t="str">
            <v>11231</v>
          </cell>
        </row>
        <row r="682">
          <cell r="A682" t="str">
            <v>001121600</v>
          </cell>
          <cell r="B682" t="str">
            <v>โรงพยาบาลไพศาลี</v>
          </cell>
          <cell r="C682" t="str">
            <v>21002</v>
          </cell>
          <cell r="D682" t="str">
            <v>กระทรวงสาธารณสุข สำนักงานปลัดกระทรวงสาธารณสุข</v>
          </cell>
          <cell r="E682" t="str">
            <v>07</v>
          </cell>
          <cell r="F682" t="str">
            <v>โรงพยาบาลชุมชน</v>
          </cell>
          <cell r="G682" t="str">
            <v>30</v>
          </cell>
          <cell r="H682" t="str">
            <v>60</v>
          </cell>
          <cell r="I682" t="str">
            <v>จ.นครสวรรค์</v>
          </cell>
          <cell r="J682" t="str">
            <v>09</v>
          </cell>
          <cell r="K682" t="str">
            <v xml:space="preserve"> อ.ไพศาลี</v>
          </cell>
          <cell r="L682" t="str">
            <v>08</v>
          </cell>
          <cell r="M682" t="str">
            <v xml:space="preserve"> 'ต.ไพศาลี'</v>
          </cell>
          <cell r="N682" t="str">
            <v>08</v>
          </cell>
          <cell r="O682" t="str">
            <v xml:space="preserve"> หมู่ 8</v>
          </cell>
          <cell r="P682" t="str">
            <v>01</v>
          </cell>
          <cell r="Q682" t="str">
            <v>เปิดดำเนินการ</v>
          </cell>
          <cell r="R682" t="str">
            <v xml:space="preserve">700 ม.8 ถ.ไพศาลี-วังพิกุล </v>
          </cell>
          <cell r="S682" t="str">
            <v>60220</v>
          </cell>
          <cell r="V682" t="str">
            <v>21</v>
          </cell>
          <cell r="W682" t="str">
            <v>2.1 ทุติยภูมิระดับต้น</v>
          </cell>
          <cell r="AH682" t="str">
            <v>11216</v>
          </cell>
        </row>
        <row r="683">
          <cell r="A683" t="str">
            <v>001124100</v>
          </cell>
          <cell r="B683" t="str">
            <v>โรงพยาบาลท่าสองยาง</v>
          </cell>
          <cell r="C683" t="str">
            <v>21002</v>
          </cell>
          <cell r="D683" t="str">
            <v>กระทรวงสาธารณสุข สำนักงานปลัดกระทรวงสาธารณสุข</v>
          </cell>
          <cell r="E683" t="str">
            <v>07</v>
          </cell>
          <cell r="F683" t="str">
            <v>โรงพยาบาลชุมชน</v>
          </cell>
          <cell r="G683" t="str">
            <v>60</v>
          </cell>
          <cell r="H683" t="str">
            <v>63</v>
          </cell>
          <cell r="I683" t="str">
            <v>จ.ตาก</v>
          </cell>
          <cell r="J683" t="str">
            <v>05</v>
          </cell>
          <cell r="K683" t="str">
            <v xml:space="preserve"> อ.ท่าสองยาง</v>
          </cell>
          <cell r="L683" t="str">
            <v>02</v>
          </cell>
          <cell r="M683" t="str">
            <v xml:space="preserve"> 'ต.แม่ต้าน'</v>
          </cell>
          <cell r="N683" t="str">
            <v>02</v>
          </cell>
          <cell r="O683" t="str">
            <v xml:space="preserve"> หมู่ 2</v>
          </cell>
          <cell r="P683" t="str">
            <v>01</v>
          </cell>
          <cell r="Q683" t="str">
            <v>เปิดดำเนินการ</v>
          </cell>
          <cell r="R683" t="str">
            <v xml:space="preserve">357 บ้านแม่ต้าน </v>
          </cell>
          <cell r="S683" t="str">
            <v>63150</v>
          </cell>
          <cell r="T683" t="str">
            <v>055589009</v>
          </cell>
          <cell r="U683" t="str">
            <v>055589009</v>
          </cell>
          <cell r="V683" t="str">
            <v>21</v>
          </cell>
          <cell r="W683" t="str">
            <v>2.1 ทุติยภูมิระดับต้น</v>
          </cell>
          <cell r="Z683" t="str">
            <v>06</v>
          </cell>
          <cell r="AA683" t="str">
            <v>แก้ไข/เปลี่ยนแปลงจำนวนเตียง</v>
          </cell>
          <cell r="AB683" t="str">
            <v>ปรับจำนวนเตียง 30 เป็น 60</v>
          </cell>
          <cell r="AH683" t="str">
            <v>11241</v>
          </cell>
        </row>
        <row r="684">
          <cell r="A684" t="str">
            <v>001126000</v>
          </cell>
          <cell r="B684" t="str">
            <v>โรงพยาบาลบางมูลนาก</v>
          </cell>
          <cell r="C684" t="str">
            <v>21002</v>
          </cell>
          <cell r="D684" t="str">
            <v>กระทรวงสาธารณสุข สำนักงานปลัดกระทรวงสาธารณสุข</v>
          </cell>
          <cell r="E684" t="str">
            <v>07</v>
          </cell>
          <cell r="F684" t="str">
            <v>โรงพยาบาลชุมชน</v>
          </cell>
          <cell r="G684" t="str">
            <v>90</v>
          </cell>
          <cell r="H684" t="str">
            <v>66</v>
          </cell>
          <cell r="I684" t="str">
            <v>จ.พิจิตร</v>
          </cell>
          <cell r="J684" t="str">
            <v>05</v>
          </cell>
          <cell r="K684" t="str">
            <v xml:space="preserve"> อ.บางมูลนาก</v>
          </cell>
          <cell r="L684" t="str">
            <v>01</v>
          </cell>
          <cell r="M684" t="str">
            <v xml:space="preserve"> 'ต.บางมูลนาก'</v>
          </cell>
          <cell r="N684" t="str">
            <v>09</v>
          </cell>
          <cell r="O684" t="str">
            <v xml:space="preserve"> หมู่ 9</v>
          </cell>
          <cell r="P684" t="str">
            <v>01</v>
          </cell>
          <cell r="Q684" t="str">
            <v>เปิดดำเนินการ</v>
          </cell>
          <cell r="S684" t="str">
            <v>66120</v>
          </cell>
          <cell r="T684" t="str">
            <v>056631131</v>
          </cell>
          <cell r="U684" t="str">
            <v>056631132</v>
          </cell>
          <cell r="V684" t="str">
            <v>21</v>
          </cell>
          <cell r="W684" t="str">
            <v>2.1 ทุติยภูมิระดับต้น</v>
          </cell>
          <cell r="AH684" t="str">
            <v>11260</v>
          </cell>
        </row>
        <row r="685">
          <cell r="A685" t="str">
            <v>001123200</v>
          </cell>
          <cell r="B685" t="str">
            <v>โรงพยาบาลคลองขลุง</v>
          </cell>
          <cell r="C685" t="str">
            <v>21002</v>
          </cell>
          <cell r="D685" t="str">
            <v>กระทรวงสาธารณสุข สำนักงานปลัดกระทรวงสาธารณสุข</v>
          </cell>
          <cell r="E685" t="str">
            <v>07</v>
          </cell>
          <cell r="F685" t="str">
            <v>โรงพยาบาลชุมชน</v>
          </cell>
          <cell r="G685" t="str">
            <v>60</v>
          </cell>
          <cell r="H685" t="str">
            <v>62</v>
          </cell>
          <cell r="I685" t="str">
            <v>จ.กำแพงเพชร</v>
          </cell>
          <cell r="J685" t="str">
            <v>05</v>
          </cell>
          <cell r="K685" t="str">
            <v xml:space="preserve"> อ.คลองขลุง</v>
          </cell>
          <cell r="L685" t="str">
            <v>01</v>
          </cell>
          <cell r="M685" t="str">
            <v xml:space="preserve"> 'ต.คลองขลุง'</v>
          </cell>
          <cell r="N685" t="str">
            <v>10</v>
          </cell>
          <cell r="O685" t="str">
            <v xml:space="preserve"> หมู่ 10</v>
          </cell>
          <cell r="P685" t="str">
            <v>01</v>
          </cell>
          <cell r="Q685" t="str">
            <v>เปิดดำเนินการ</v>
          </cell>
          <cell r="R685" t="str">
            <v xml:space="preserve">315 ม.10 ถ.พหลโยธิน </v>
          </cell>
          <cell r="S685" t="str">
            <v>62120</v>
          </cell>
          <cell r="V685" t="str">
            <v>21</v>
          </cell>
          <cell r="W685" t="str">
            <v>2.1 ทุติยภูมิระดับต้น</v>
          </cell>
          <cell r="AH685" t="str">
            <v>11232</v>
          </cell>
        </row>
        <row r="686">
          <cell r="A686" t="str">
            <v>001123900</v>
          </cell>
          <cell r="B686" t="str">
            <v>โรงพยาบาลสามเงา</v>
          </cell>
          <cell r="C686" t="str">
            <v>21002</v>
          </cell>
          <cell r="D686" t="str">
            <v>กระทรวงสาธารณสุข สำนักงานปลัดกระทรวงสาธารณสุข</v>
          </cell>
          <cell r="E686" t="str">
            <v>07</v>
          </cell>
          <cell r="F686" t="str">
            <v>โรงพยาบาลชุมชน</v>
          </cell>
          <cell r="G686" t="str">
            <v>30</v>
          </cell>
          <cell r="H686" t="str">
            <v>63</v>
          </cell>
          <cell r="I686" t="str">
            <v>จ.ตาก</v>
          </cell>
          <cell r="J686" t="str">
            <v>03</v>
          </cell>
          <cell r="K686" t="str">
            <v xml:space="preserve"> อ.สามเงา</v>
          </cell>
          <cell r="L686" t="str">
            <v>01</v>
          </cell>
          <cell r="M686" t="str">
            <v xml:space="preserve"> 'ต.สามเงา'</v>
          </cell>
          <cell r="N686" t="str">
            <v>04</v>
          </cell>
          <cell r="O686" t="str">
            <v xml:space="preserve"> หมู่ 4</v>
          </cell>
          <cell r="P686" t="str">
            <v>01</v>
          </cell>
          <cell r="Q686" t="str">
            <v>เปิดดำเนินการ</v>
          </cell>
          <cell r="R686" t="str">
            <v xml:space="preserve">371 บ้านจัดสรร </v>
          </cell>
          <cell r="S686" t="str">
            <v>63130</v>
          </cell>
          <cell r="T686" t="str">
            <v>055549257</v>
          </cell>
          <cell r="U686" t="str">
            <v>055599672</v>
          </cell>
          <cell r="V686" t="str">
            <v>21</v>
          </cell>
          <cell r="W686" t="str">
            <v>2.1 ทุติยภูมิระดับต้น</v>
          </cell>
          <cell r="AH686" t="str">
            <v>11239</v>
          </cell>
        </row>
        <row r="687">
          <cell r="A687" t="str">
            <v>001124000</v>
          </cell>
          <cell r="B687" t="str">
            <v>โรงพยาบาลแม่ระมาด</v>
          </cell>
          <cell r="C687" t="str">
            <v>21002</v>
          </cell>
          <cell r="D687" t="str">
            <v>กระทรวงสาธารณสุข สำนักงานปลัดกระทรวงสาธารณสุข</v>
          </cell>
          <cell r="E687" t="str">
            <v>07</v>
          </cell>
          <cell r="F687" t="str">
            <v>โรงพยาบาลชุมชน</v>
          </cell>
          <cell r="G687" t="str">
            <v>60</v>
          </cell>
          <cell r="H687" t="str">
            <v>63</v>
          </cell>
          <cell r="I687" t="str">
            <v>จ.ตาก</v>
          </cell>
          <cell r="J687" t="str">
            <v>04</v>
          </cell>
          <cell r="K687" t="str">
            <v xml:space="preserve"> อ.แม่ระมาด</v>
          </cell>
          <cell r="L687" t="str">
            <v>01</v>
          </cell>
          <cell r="M687" t="str">
            <v xml:space="preserve"> 'ต.แม่ระมาด'</v>
          </cell>
          <cell r="N687" t="str">
            <v>04</v>
          </cell>
          <cell r="O687" t="str">
            <v xml:space="preserve"> หมู่ 4</v>
          </cell>
          <cell r="P687" t="str">
            <v>01</v>
          </cell>
          <cell r="Q687" t="str">
            <v>เปิดดำเนินการ</v>
          </cell>
          <cell r="R687" t="str">
            <v xml:space="preserve">251 บ้านแม่ระมาด </v>
          </cell>
          <cell r="S687" t="str">
            <v>63140</v>
          </cell>
          <cell r="T687" t="str">
            <v>055581229</v>
          </cell>
          <cell r="U687" t="str">
            <v>055581085</v>
          </cell>
          <cell r="V687" t="str">
            <v>21</v>
          </cell>
          <cell r="W687" t="str">
            <v>2.1 ทุติยภูมิระดับต้น</v>
          </cell>
          <cell r="AH687" t="str">
            <v>11240</v>
          </cell>
        </row>
        <row r="688">
          <cell r="A688" t="str">
            <v>001123800</v>
          </cell>
          <cell r="B688" t="str">
            <v>โรงพยาบาลบ้านตาก</v>
          </cell>
          <cell r="C688" t="str">
            <v>21002</v>
          </cell>
          <cell r="D688" t="str">
            <v>กระทรวงสาธารณสุข สำนักงานปลัดกระทรวงสาธารณสุข</v>
          </cell>
          <cell r="E688" t="str">
            <v>07</v>
          </cell>
          <cell r="F688" t="str">
            <v>โรงพยาบาลชุมชน</v>
          </cell>
          <cell r="G688" t="str">
            <v>60</v>
          </cell>
          <cell r="H688" t="str">
            <v>63</v>
          </cell>
          <cell r="I688" t="str">
            <v>จ.ตาก</v>
          </cell>
          <cell r="J688" t="str">
            <v>02</v>
          </cell>
          <cell r="K688" t="str">
            <v xml:space="preserve"> อ.บ้านตาก</v>
          </cell>
          <cell r="L688" t="str">
            <v>01</v>
          </cell>
          <cell r="M688" t="str">
            <v xml:space="preserve"> 'ต.ตากออก'</v>
          </cell>
          <cell r="N688" t="str">
            <v>07</v>
          </cell>
          <cell r="O688" t="str">
            <v xml:space="preserve"> หมู่ 7</v>
          </cell>
          <cell r="P688" t="str">
            <v>01</v>
          </cell>
          <cell r="Q688" t="str">
            <v>เปิดดำเนินการ</v>
          </cell>
          <cell r="R688" t="str">
            <v xml:space="preserve">บ้านตะฝั่งสูง </v>
          </cell>
          <cell r="S688" t="str">
            <v>63120</v>
          </cell>
          <cell r="T688" t="str">
            <v>055591023</v>
          </cell>
          <cell r="U688" t="str">
            <v>055591023</v>
          </cell>
          <cell r="V688" t="str">
            <v>21</v>
          </cell>
          <cell r="W688" t="str">
            <v>2.1 ทุติยภูมิระดับต้น</v>
          </cell>
          <cell r="AH688" t="str">
            <v>11238</v>
          </cell>
        </row>
        <row r="689">
          <cell r="A689" t="str">
            <v>001124200</v>
          </cell>
          <cell r="B689" t="str">
            <v>โรงพยาบาลพบพระ</v>
          </cell>
          <cell r="C689" t="str">
            <v>21002</v>
          </cell>
          <cell r="D689" t="str">
            <v>กระทรวงสาธารณสุข สำนักงานปลัดกระทรวงสาธารณสุข</v>
          </cell>
          <cell r="E689" t="str">
            <v>07</v>
          </cell>
          <cell r="F689" t="str">
            <v>โรงพยาบาลชุมชน</v>
          </cell>
          <cell r="G689" t="str">
            <v>30</v>
          </cell>
          <cell r="H689" t="str">
            <v>63</v>
          </cell>
          <cell r="I689" t="str">
            <v>จ.ตาก</v>
          </cell>
          <cell r="J689" t="str">
            <v>07</v>
          </cell>
          <cell r="K689" t="str">
            <v xml:space="preserve"> อ.พบพระ</v>
          </cell>
          <cell r="L689" t="str">
            <v>01</v>
          </cell>
          <cell r="M689" t="str">
            <v xml:space="preserve"> 'ต.พบพระ'</v>
          </cell>
          <cell r="N689" t="str">
            <v>02</v>
          </cell>
          <cell r="O689" t="str">
            <v xml:space="preserve"> หมู่ 2</v>
          </cell>
          <cell r="P689" t="str">
            <v>01</v>
          </cell>
          <cell r="Q689" t="str">
            <v>เปิดดำเนินการ</v>
          </cell>
          <cell r="R689" t="str">
            <v xml:space="preserve">บ้านพบพระกลาง </v>
          </cell>
          <cell r="S689" t="str">
            <v>63160</v>
          </cell>
          <cell r="T689" t="str">
            <v>055569023</v>
          </cell>
          <cell r="U689" t="str">
            <v>055569117</v>
          </cell>
          <cell r="V689" t="str">
            <v>21</v>
          </cell>
          <cell r="W689" t="str">
            <v>2.1 ทุติยภูมิระดับต้น</v>
          </cell>
          <cell r="AH689" t="str">
            <v>11242</v>
          </cell>
        </row>
        <row r="690">
          <cell r="A690" t="str">
            <v>001125700</v>
          </cell>
          <cell r="B690" t="str">
            <v>โรงพยาบาลเนินมะปราง</v>
          </cell>
          <cell r="C690" t="str">
            <v>21002</v>
          </cell>
          <cell r="D690" t="str">
            <v>กระทรวงสาธารณสุข สำนักงานปลัดกระทรวงสาธารณสุข</v>
          </cell>
          <cell r="E690" t="str">
            <v>07</v>
          </cell>
          <cell r="F690" t="str">
            <v>โรงพยาบาลชุมชน</v>
          </cell>
          <cell r="G690" t="str">
            <v>30</v>
          </cell>
          <cell r="H690" t="str">
            <v>65</v>
          </cell>
          <cell r="I690" t="str">
            <v>จ.พิษณุโลก</v>
          </cell>
          <cell r="J690" t="str">
            <v>09</v>
          </cell>
          <cell r="K690" t="str">
            <v xml:space="preserve"> อ.เนินมะปราง</v>
          </cell>
          <cell r="L690" t="str">
            <v>06</v>
          </cell>
          <cell r="M690" t="str">
            <v xml:space="preserve"> 'ต.เนินมะปราง'</v>
          </cell>
          <cell r="N690" t="str">
            <v>02</v>
          </cell>
          <cell r="O690" t="str">
            <v xml:space="preserve"> หมู่ 2</v>
          </cell>
          <cell r="P690" t="str">
            <v>01</v>
          </cell>
          <cell r="Q690" t="str">
            <v>เปิดดำเนินการ</v>
          </cell>
          <cell r="R690" t="str">
            <v>364 ม.2 บ้านเนินมะปราง</v>
          </cell>
          <cell r="V690" t="str">
            <v>21</v>
          </cell>
          <cell r="W690" t="str">
            <v>2.1 ทุติยภูมิระดับต้น</v>
          </cell>
          <cell r="AH690" t="str">
            <v>11257</v>
          </cell>
        </row>
        <row r="691">
          <cell r="A691" t="str">
            <v>001126400</v>
          </cell>
          <cell r="B691" t="str">
            <v>โรงพยาบาลชนแดน</v>
          </cell>
          <cell r="C691" t="str">
            <v>21002</v>
          </cell>
          <cell r="D691" t="str">
            <v>กระทรวงสาธารณสุข สำนักงานปลัดกระทรวงสาธารณสุข</v>
          </cell>
          <cell r="E691" t="str">
            <v>07</v>
          </cell>
          <cell r="F691" t="str">
            <v>โรงพยาบาลชุมชน</v>
          </cell>
          <cell r="G691" t="str">
            <v>60</v>
          </cell>
          <cell r="H691" t="str">
            <v>67</v>
          </cell>
          <cell r="I691" t="str">
            <v>จ.เพชรบูรณ์</v>
          </cell>
          <cell r="J691" t="str">
            <v>02</v>
          </cell>
          <cell r="K691" t="str">
            <v xml:space="preserve"> อ.ชนแดน</v>
          </cell>
          <cell r="L691" t="str">
            <v>01</v>
          </cell>
          <cell r="M691" t="str">
            <v xml:space="preserve"> 'ต.ชนแดน'</v>
          </cell>
          <cell r="N691" t="str">
            <v>07</v>
          </cell>
          <cell r="O691" t="str">
            <v xml:space="preserve"> หมู่ 7</v>
          </cell>
          <cell r="P691" t="str">
            <v>01</v>
          </cell>
          <cell r="Q691" t="str">
            <v>เปิดดำเนินการ</v>
          </cell>
          <cell r="R691" t="str">
            <v xml:space="preserve">415 ม.7 ถ.ชมฐีระเวช </v>
          </cell>
          <cell r="S691" t="str">
            <v>67150</v>
          </cell>
          <cell r="V691" t="str">
            <v>21</v>
          </cell>
          <cell r="W691" t="str">
            <v>2.1 ทุติยภูมิระดับต้น</v>
          </cell>
          <cell r="AH691" t="str">
            <v>11264</v>
          </cell>
        </row>
        <row r="692">
          <cell r="A692" t="str">
            <v>001126700</v>
          </cell>
          <cell r="B692" t="str">
            <v>โรงพยาบาลศรีเทพ</v>
          </cell>
          <cell r="C692" t="str">
            <v>21002</v>
          </cell>
          <cell r="D692" t="str">
            <v>กระทรวงสาธารณสุข สำนักงานปลัดกระทรวงสาธารณสุข</v>
          </cell>
          <cell r="E692" t="str">
            <v>07</v>
          </cell>
          <cell r="F692" t="str">
            <v>โรงพยาบาลชุมชน</v>
          </cell>
          <cell r="G692" t="str">
            <v>30</v>
          </cell>
          <cell r="H692" t="str">
            <v>67</v>
          </cell>
          <cell r="I692" t="str">
            <v>จ.เพชรบูรณ์</v>
          </cell>
          <cell r="J692" t="str">
            <v>06</v>
          </cell>
          <cell r="K692" t="str">
            <v xml:space="preserve"> อ.ศรีเทพ</v>
          </cell>
          <cell r="L692" t="str">
            <v>02</v>
          </cell>
          <cell r="M692" t="str">
            <v xml:space="preserve"> 'ต.สระกรวด'</v>
          </cell>
          <cell r="N692" t="str">
            <v>12</v>
          </cell>
          <cell r="O692" t="str">
            <v xml:space="preserve"> หมู่ 12</v>
          </cell>
          <cell r="P692" t="str">
            <v>01</v>
          </cell>
          <cell r="Q692" t="str">
            <v>เปิดดำเนินการ</v>
          </cell>
          <cell r="R692" t="str">
            <v xml:space="preserve">70 ม.12 ถ.ศรีเทพ-หนองมะค่า </v>
          </cell>
          <cell r="S692" t="str">
            <v>67170</v>
          </cell>
          <cell r="V692" t="str">
            <v>21</v>
          </cell>
          <cell r="W692" t="str">
            <v>2.1 ทุติยภูมิระดับต้น</v>
          </cell>
          <cell r="AH692" t="str">
            <v>11267</v>
          </cell>
        </row>
        <row r="693">
          <cell r="A693" t="str">
            <v>001126900</v>
          </cell>
          <cell r="B693" t="str">
            <v>โรงพยาบาลบึงสามพัน</v>
          </cell>
          <cell r="C693" t="str">
            <v>21002</v>
          </cell>
          <cell r="D693" t="str">
            <v>กระทรวงสาธารณสุข สำนักงานปลัดกระทรวงสาธารณสุข</v>
          </cell>
          <cell r="E693" t="str">
            <v>07</v>
          </cell>
          <cell r="F693" t="str">
            <v>โรงพยาบาลชุมชน</v>
          </cell>
          <cell r="G693" t="str">
            <v>60</v>
          </cell>
          <cell r="H693" t="str">
            <v>67</v>
          </cell>
          <cell r="I693" t="str">
            <v>จ.เพชรบูรณ์</v>
          </cell>
          <cell r="J693" t="str">
            <v>08</v>
          </cell>
          <cell r="K693" t="str">
            <v xml:space="preserve"> อ.บึงสามพัน</v>
          </cell>
          <cell r="L693" t="str">
            <v>01</v>
          </cell>
          <cell r="M693" t="str">
            <v xml:space="preserve"> 'ต.ซับสมอทอด'</v>
          </cell>
          <cell r="N693" t="str">
            <v>09</v>
          </cell>
          <cell r="O693" t="str">
            <v xml:space="preserve"> หมู่ 9</v>
          </cell>
          <cell r="P693" t="str">
            <v>01</v>
          </cell>
          <cell r="Q693" t="str">
            <v>เปิดดำเนินการ</v>
          </cell>
          <cell r="R693" t="str">
            <v xml:space="preserve">333 </v>
          </cell>
          <cell r="S693" t="str">
            <v>67160</v>
          </cell>
          <cell r="V693" t="str">
            <v>21</v>
          </cell>
          <cell r="W693" t="str">
            <v>2.1 ทุติยภูมิระดับต้น</v>
          </cell>
          <cell r="AH693" t="str">
            <v>11269</v>
          </cell>
        </row>
        <row r="694">
          <cell r="A694" t="str">
            <v>001127100</v>
          </cell>
          <cell r="B694" t="str">
            <v>โรงพยาบาลวังโป่ง</v>
          </cell>
          <cell r="C694" t="str">
            <v>21002</v>
          </cell>
          <cell r="D694" t="str">
            <v>กระทรวงสาธารณสุข สำนักงานปลัดกระทรวงสาธารณสุข</v>
          </cell>
          <cell r="E694" t="str">
            <v>07</v>
          </cell>
          <cell r="F694" t="str">
            <v>โรงพยาบาลชุมชน</v>
          </cell>
          <cell r="G694" t="str">
            <v>30</v>
          </cell>
          <cell r="H694" t="str">
            <v>67</v>
          </cell>
          <cell r="I694" t="str">
            <v>จ.เพชรบูรณ์</v>
          </cell>
          <cell r="J694" t="str">
            <v>10</v>
          </cell>
          <cell r="K694" t="str">
            <v xml:space="preserve"> อ.วังโป่ง</v>
          </cell>
          <cell r="L694" t="str">
            <v>01</v>
          </cell>
          <cell r="M694" t="str">
            <v xml:space="preserve"> 'ต.วังโป่ง'</v>
          </cell>
          <cell r="N694" t="str">
            <v>01</v>
          </cell>
          <cell r="O694" t="str">
            <v xml:space="preserve"> หมู่ 1</v>
          </cell>
          <cell r="P694" t="str">
            <v>01</v>
          </cell>
          <cell r="Q694" t="str">
            <v>เปิดดำเนินการ</v>
          </cell>
          <cell r="R694" t="str">
            <v xml:space="preserve">630 </v>
          </cell>
          <cell r="S694" t="str">
            <v>67240</v>
          </cell>
          <cell r="V694" t="str">
            <v>21</v>
          </cell>
          <cell r="W694" t="str">
            <v>2.1 ทุติยภูมิระดับต้น</v>
          </cell>
          <cell r="AH694" t="str">
            <v>11271</v>
          </cell>
        </row>
        <row r="695">
          <cell r="A695" t="str">
            <v>001127000</v>
          </cell>
          <cell r="B695" t="str">
            <v>โรงพยาบาลน้ำหนาว</v>
          </cell>
          <cell r="C695" t="str">
            <v>21002</v>
          </cell>
          <cell r="D695" t="str">
            <v>กระทรวงสาธารณสุข สำนักงานปลัดกระทรวงสาธารณสุข</v>
          </cell>
          <cell r="E695" t="str">
            <v>07</v>
          </cell>
          <cell r="F695" t="str">
            <v>โรงพยาบาลชุมชน</v>
          </cell>
          <cell r="G695" t="str">
            <v>10</v>
          </cell>
          <cell r="H695" t="str">
            <v>67</v>
          </cell>
          <cell r="I695" t="str">
            <v>จ.เพชรบูรณ์</v>
          </cell>
          <cell r="J695" t="str">
            <v>09</v>
          </cell>
          <cell r="K695" t="str">
            <v xml:space="preserve"> อ.น้ำหนาว</v>
          </cell>
          <cell r="L695" t="str">
            <v>01</v>
          </cell>
          <cell r="M695" t="str">
            <v xml:space="preserve"> 'ต.น้ำหนาว'</v>
          </cell>
          <cell r="N695" t="str">
            <v>05</v>
          </cell>
          <cell r="O695" t="str">
            <v xml:space="preserve"> หมู่ 5</v>
          </cell>
          <cell r="P695" t="str">
            <v>01</v>
          </cell>
          <cell r="Q695" t="str">
            <v>เปิดดำเนินการ</v>
          </cell>
          <cell r="R695" t="str">
            <v xml:space="preserve">333 </v>
          </cell>
          <cell r="S695" t="str">
            <v>67160</v>
          </cell>
          <cell r="V695" t="str">
            <v>21</v>
          </cell>
          <cell r="W695" t="str">
            <v>2.1 ทุติยภูมิระดับต้น</v>
          </cell>
          <cell r="AH695" t="str">
            <v>11270</v>
          </cell>
        </row>
        <row r="696">
          <cell r="A696" t="str">
            <v>001124600</v>
          </cell>
          <cell r="B696" t="str">
            <v>โรงพยาบาลกงไกรลาศ</v>
          </cell>
          <cell r="C696" t="str">
            <v>21002</v>
          </cell>
          <cell r="D696" t="str">
            <v>กระทรวงสาธารณสุข สำนักงานปลัดกระทรวงสาธารณสุข</v>
          </cell>
          <cell r="E696" t="str">
            <v>07</v>
          </cell>
          <cell r="F696" t="str">
            <v>โรงพยาบาลชุมชน</v>
          </cell>
          <cell r="G696" t="str">
            <v>30</v>
          </cell>
          <cell r="H696" t="str">
            <v>64</v>
          </cell>
          <cell r="I696" t="str">
            <v>จ.สุโขทัย</v>
          </cell>
          <cell r="J696" t="str">
            <v>04</v>
          </cell>
          <cell r="K696" t="str">
            <v xml:space="preserve"> อ.กงไกรลาศ</v>
          </cell>
          <cell r="L696" t="str">
            <v>01</v>
          </cell>
          <cell r="M696" t="str">
            <v xml:space="preserve"> 'ต.กง'</v>
          </cell>
          <cell r="N696" t="str">
            <v>02</v>
          </cell>
          <cell r="O696" t="str">
            <v xml:space="preserve"> หมู่ 2</v>
          </cell>
          <cell r="P696" t="str">
            <v>01</v>
          </cell>
          <cell r="Q696" t="str">
            <v>เปิดดำเนินการ</v>
          </cell>
          <cell r="R696" t="str">
            <v>ถ.สิงหวัฒน์</v>
          </cell>
          <cell r="S696" t="str">
            <v>64170</v>
          </cell>
          <cell r="T696" t="str">
            <v>055625248</v>
          </cell>
          <cell r="U696" t="str">
            <v>055691152</v>
          </cell>
          <cell r="V696" t="str">
            <v>21</v>
          </cell>
          <cell r="W696" t="str">
            <v>2.1 ทุติยภูมิระดับต้น</v>
          </cell>
          <cell r="AH696" t="str">
            <v>11246</v>
          </cell>
        </row>
        <row r="697">
          <cell r="A697" t="str">
            <v>001124400</v>
          </cell>
          <cell r="B697" t="str">
            <v>โรงพยาบาลบ้านด่านลานหอย</v>
          </cell>
          <cell r="C697" t="str">
            <v>21002</v>
          </cell>
          <cell r="D697" t="str">
            <v>กระทรวงสาธารณสุข สำนักงานปลัดกระทรวงสาธารณสุข</v>
          </cell>
          <cell r="E697" t="str">
            <v>07</v>
          </cell>
          <cell r="F697" t="str">
            <v>โรงพยาบาลชุมชน</v>
          </cell>
          <cell r="G697" t="str">
            <v>30</v>
          </cell>
          <cell r="H697" t="str">
            <v>64</v>
          </cell>
          <cell r="I697" t="str">
            <v>จ.สุโขทัย</v>
          </cell>
          <cell r="J697" t="str">
            <v>02</v>
          </cell>
          <cell r="K697" t="str">
            <v xml:space="preserve"> อ.บ้านด่านลานหอย</v>
          </cell>
          <cell r="L697" t="str">
            <v>02</v>
          </cell>
          <cell r="M697" t="str">
            <v xml:space="preserve"> 'ต.บ้านด่าน'</v>
          </cell>
          <cell r="N697" t="str">
            <v>02</v>
          </cell>
          <cell r="O697" t="str">
            <v xml:space="preserve"> หมู่ 2</v>
          </cell>
          <cell r="P697" t="str">
            <v>01</v>
          </cell>
          <cell r="Q697" t="str">
            <v>เปิดดำเนินการ</v>
          </cell>
          <cell r="R697" t="str">
            <v xml:space="preserve">ม. 02 </v>
          </cell>
          <cell r="V697" t="str">
            <v>21</v>
          </cell>
          <cell r="W697" t="str">
            <v>2.1 ทุติยภูมิระดับต้น</v>
          </cell>
          <cell r="AH697" t="str">
            <v>11244</v>
          </cell>
        </row>
        <row r="698">
          <cell r="A698" t="str">
            <v>001123300</v>
          </cell>
          <cell r="B698" t="str">
            <v>โรงพยาบาลพรานกระต่าย</v>
          </cell>
          <cell r="C698" t="str">
            <v>21002</v>
          </cell>
          <cell r="D698" t="str">
            <v>กระทรวงสาธารณสุข สำนักงานปลัดกระทรวงสาธารณสุข</v>
          </cell>
          <cell r="E698" t="str">
            <v>07</v>
          </cell>
          <cell r="F698" t="str">
            <v>โรงพยาบาลชุมชน</v>
          </cell>
          <cell r="G698" t="str">
            <v>60</v>
          </cell>
          <cell r="H698" t="str">
            <v>62</v>
          </cell>
          <cell r="I698" t="str">
            <v>จ.กำแพงเพชร</v>
          </cell>
          <cell r="J698" t="str">
            <v>06</v>
          </cell>
          <cell r="K698" t="str">
            <v xml:space="preserve"> อ.พรานกระต่าย</v>
          </cell>
          <cell r="L698" t="str">
            <v>01</v>
          </cell>
          <cell r="M698" t="str">
            <v xml:space="preserve"> 'ต.พรานกระต่าย'</v>
          </cell>
          <cell r="N698" t="str">
            <v>11</v>
          </cell>
          <cell r="O698" t="str">
            <v xml:space="preserve"> หมู่ 11</v>
          </cell>
          <cell r="P698" t="str">
            <v>01</v>
          </cell>
          <cell r="Q698" t="str">
            <v>เปิดดำเนินการ</v>
          </cell>
          <cell r="R698" t="str">
            <v xml:space="preserve">114 </v>
          </cell>
          <cell r="S698" t="str">
            <v>62110</v>
          </cell>
          <cell r="V698" t="str">
            <v>21</v>
          </cell>
          <cell r="W698" t="str">
            <v>2.1 ทุติยภูมิระดับต้น</v>
          </cell>
          <cell r="AH698" t="str">
            <v>11233</v>
          </cell>
        </row>
        <row r="699">
          <cell r="A699" t="str">
            <v>001123400</v>
          </cell>
          <cell r="B699" t="str">
            <v>โรงพยาบาลลานกระบือ</v>
          </cell>
          <cell r="C699" t="str">
            <v>21002</v>
          </cell>
          <cell r="D699" t="str">
            <v>กระทรวงสาธารณสุข สำนักงานปลัดกระทรวงสาธารณสุข</v>
          </cell>
          <cell r="E699" t="str">
            <v>07</v>
          </cell>
          <cell r="F699" t="str">
            <v>โรงพยาบาลชุมชน</v>
          </cell>
          <cell r="G699" t="str">
            <v>30</v>
          </cell>
          <cell r="H699" t="str">
            <v>62</v>
          </cell>
          <cell r="I699" t="str">
            <v>จ.กำแพงเพชร</v>
          </cell>
          <cell r="J699" t="str">
            <v>07</v>
          </cell>
          <cell r="K699" t="str">
            <v xml:space="preserve"> อ.ลานกระบือ</v>
          </cell>
          <cell r="L699" t="str">
            <v>01</v>
          </cell>
          <cell r="M699" t="str">
            <v xml:space="preserve"> 'ต.ลานกระบือ'</v>
          </cell>
          <cell r="N699" t="str">
            <v>06</v>
          </cell>
          <cell r="O699" t="str">
            <v xml:space="preserve"> หมู่ 6</v>
          </cell>
          <cell r="P699" t="str">
            <v>01</v>
          </cell>
          <cell r="Q699" t="str">
            <v>เปิดดำเนินการ</v>
          </cell>
          <cell r="R699" t="str">
            <v>62</v>
          </cell>
          <cell r="S699" t="str">
            <v>62170</v>
          </cell>
          <cell r="V699" t="str">
            <v>21</v>
          </cell>
          <cell r="W699" t="str">
            <v>2.1 ทุติยภูมิระดับต้น</v>
          </cell>
          <cell r="AH699" t="str">
            <v>11234</v>
          </cell>
        </row>
        <row r="700">
          <cell r="A700" t="str">
            <v>001123500</v>
          </cell>
          <cell r="B700" t="str">
            <v>โรงพยาบาลทรายทองวัฒนา</v>
          </cell>
          <cell r="C700" t="str">
            <v>21002</v>
          </cell>
          <cell r="D700" t="str">
            <v>กระทรวงสาธารณสุข สำนักงานปลัดกระทรวงสาธารณสุข</v>
          </cell>
          <cell r="E700" t="str">
            <v>07</v>
          </cell>
          <cell r="F700" t="str">
            <v>โรงพยาบาลชุมชน</v>
          </cell>
          <cell r="G700" t="str">
            <v>10</v>
          </cell>
          <cell r="H700" t="str">
            <v>62</v>
          </cell>
          <cell r="I700" t="str">
            <v>จ.กำแพงเพชร</v>
          </cell>
          <cell r="J700" t="str">
            <v>08</v>
          </cell>
          <cell r="K700" t="str">
            <v xml:space="preserve"> อ.ทรายทองวัฒนา</v>
          </cell>
          <cell r="L700" t="str">
            <v>01</v>
          </cell>
          <cell r="M700" t="str">
            <v xml:space="preserve"> 'ต.ทุ่งทราย'</v>
          </cell>
          <cell r="N700" t="str">
            <v>01</v>
          </cell>
          <cell r="O700" t="str">
            <v xml:space="preserve"> หมู่ 1</v>
          </cell>
          <cell r="P700" t="str">
            <v>01</v>
          </cell>
          <cell r="Q700" t="str">
            <v>เปิดดำเนินการ</v>
          </cell>
          <cell r="S700" t="str">
            <v>62190</v>
          </cell>
          <cell r="V700" t="str">
            <v>21</v>
          </cell>
          <cell r="W700" t="str">
            <v>2.1 ทุติยภูมิระดับต้น</v>
          </cell>
          <cell r="AH700" t="str">
            <v>11235</v>
          </cell>
        </row>
        <row r="701">
          <cell r="A701" t="str">
            <v>001122800</v>
          </cell>
          <cell r="B701" t="str">
            <v>โรงพยาบาลทุ่งโพธิ์ทะเล</v>
          </cell>
          <cell r="C701" t="str">
            <v>21002</v>
          </cell>
          <cell r="D701" t="str">
            <v>กระทรวงสาธารณสุข สำนักงานปลัดกระทรวงสาธารณสุข</v>
          </cell>
          <cell r="E701" t="str">
            <v>07</v>
          </cell>
          <cell r="F701" t="str">
            <v>โรงพยาบาลชุมชน</v>
          </cell>
          <cell r="G701" t="str">
            <v>10</v>
          </cell>
          <cell r="H701" t="str">
            <v>62</v>
          </cell>
          <cell r="I701" t="str">
            <v>จ.กำแพงเพชร</v>
          </cell>
          <cell r="J701" t="str">
            <v>01</v>
          </cell>
          <cell r="K701" t="str">
            <v xml:space="preserve"> อ.เมืองกำแพงเพชร</v>
          </cell>
          <cell r="L701" t="str">
            <v>12</v>
          </cell>
          <cell r="M701" t="str">
            <v xml:space="preserve"> 'ต.นิคมทุ่งโพธิ์ทะเล'</v>
          </cell>
          <cell r="N701" t="str">
            <v>12</v>
          </cell>
          <cell r="O701" t="str">
            <v xml:space="preserve"> หมู่ 12</v>
          </cell>
          <cell r="P701" t="str">
            <v>01</v>
          </cell>
          <cell r="Q701" t="str">
            <v>เปิดดำเนินการ</v>
          </cell>
          <cell r="S701" t="str">
            <v>62000</v>
          </cell>
          <cell r="V701" t="str">
            <v>21</v>
          </cell>
          <cell r="W701" t="str">
            <v>2.1 ทุติยภูมิระดับต้น</v>
          </cell>
          <cell r="AH701" t="str">
            <v>11228</v>
          </cell>
        </row>
        <row r="702">
          <cell r="A702" t="str">
            <v>001122900</v>
          </cell>
          <cell r="B702" t="str">
            <v>โรงพยาบาลไทรงาม</v>
          </cell>
          <cell r="C702" t="str">
            <v>21002</v>
          </cell>
          <cell r="D702" t="str">
            <v>กระทรวงสาธารณสุข สำนักงานปลัดกระทรวงสาธารณสุข</v>
          </cell>
          <cell r="E702" t="str">
            <v>07</v>
          </cell>
          <cell r="F702" t="str">
            <v>โรงพยาบาลชุมชน</v>
          </cell>
          <cell r="G702" t="str">
            <v>30</v>
          </cell>
          <cell r="H702" t="str">
            <v>62</v>
          </cell>
          <cell r="I702" t="str">
            <v>จ.กำแพงเพชร</v>
          </cell>
          <cell r="J702" t="str">
            <v>02</v>
          </cell>
          <cell r="K702" t="str">
            <v xml:space="preserve"> อ.ไทรงาม</v>
          </cell>
          <cell r="L702" t="str">
            <v>01</v>
          </cell>
          <cell r="M702" t="str">
            <v xml:space="preserve"> 'ต.ไทรงาม'</v>
          </cell>
          <cell r="N702" t="str">
            <v>04</v>
          </cell>
          <cell r="O702" t="str">
            <v xml:space="preserve"> หมู่ 4</v>
          </cell>
          <cell r="P702" t="str">
            <v>01</v>
          </cell>
          <cell r="Q702" t="str">
            <v>เปิดดำเนินการ</v>
          </cell>
          <cell r="R702" t="str">
            <v xml:space="preserve">1 </v>
          </cell>
          <cell r="S702" t="str">
            <v>62150</v>
          </cell>
          <cell r="V702" t="str">
            <v>21</v>
          </cell>
          <cell r="W702" t="str">
            <v>2.1 ทุติยภูมิระดับต้น</v>
          </cell>
          <cell r="AH702" t="str">
            <v>11229</v>
          </cell>
        </row>
        <row r="703">
          <cell r="A703" t="str">
            <v>001123000</v>
          </cell>
          <cell r="B703" t="str">
            <v>โรงพยาบาลคลองลาน</v>
          </cell>
          <cell r="C703" t="str">
            <v>21002</v>
          </cell>
          <cell r="D703" t="str">
            <v>กระทรวงสาธารณสุข สำนักงานปลัดกระทรวงสาธารณสุข</v>
          </cell>
          <cell r="E703" t="str">
            <v>07</v>
          </cell>
          <cell r="F703" t="str">
            <v>โรงพยาบาลชุมชน</v>
          </cell>
          <cell r="G703" t="str">
            <v>60</v>
          </cell>
          <cell r="H703" t="str">
            <v>62</v>
          </cell>
          <cell r="I703" t="str">
            <v>จ.กำแพงเพชร</v>
          </cell>
          <cell r="J703" t="str">
            <v>03</v>
          </cell>
          <cell r="K703" t="str">
            <v xml:space="preserve"> อ.คลองลาน</v>
          </cell>
          <cell r="L703" t="str">
            <v>01</v>
          </cell>
          <cell r="M703" t="str">
            <v xml:space="preserve"> 'ต.คลองน้ำไหล'</v>
          </cell>
          <cell r="N703" t="str">
            <v>09</v>
          </cell>
          <cell r="O703" t="str">
            <v xml:space="preserve"> หมู่ 9</v>
          </cell>
          <cell r="P703" t="str">
            <v>01</v>
          </cell>
          <cell r="Q703" t="str">
            <v>เปิดดำเนินการ</v>
          </cell>
          <cell r="R703" t="str">
            <v xml:space="preserve">9 </v>
          </cell>
          <cell r="S703" t="str">
            <v>62180</v>
          </cell>
          <cell r="V703" t="str">
            <v>21</v>
          </cell>
          <cell r="W703" t="str">
            <v>2.1 ทุติยภูมิระดับต้น</v>
          </cell>
          <cell r="AH703" t="str">
            <v>11230</v>
          </cell>
        </row>
        <row r="704">
          <cell r="A704" t="str">
            <v>001123600</v>
          </cell>
          <cell r="B704" t="str">
            <v>โรงพยาบาลปางศิลาทอง</v>
          </cell>
          <cell r="C704" t="str">
            <v>21002</v>
          </cell>
          <cell r="D704" t="str">
            <v>กระทรวงสาธารณสุข สำนักงานปลัดกระทรวงสาธารณสุข</v>
          </cell>
          <cell r="E704" t="str">
            <v>07</v>
          </cell>
          <cell r="F704" t="str">
            <v>โรงพยาบาลชุมชน</v>
          </cell>
          <cell r="G704" t="str">
            <v>30</v>
          </cell>
          <cell r="H704" t="str">
            <v>62</v>
          </cell>
          <cell r="I704" t="str">
            <v>จ.กำแพงเพชร</v>
          </cell>
          <cell r="J704" t="str">
            <v>09</v>
          </cell>
          <cell r="K704" t="str">
            <v xml:space="preserve"> อ.ปางศิลาทอง</v>
          </cell>
          <cell r="L704" t="str">
            <v>02</v>
          </cell>
          <cell r="M704" t="str">
            <v xml:space="preserve"> 'ต.หินดาต'</v>
          </cell>
          <cell r="N704" t="str">
            <v>04</v>
          </cell>
          <cell r="O704" t="str">
            <v xml:space="preserve"> หมู่ 4</v>
          </cell>
          <cell r="P704" t="str">
            <v>01</v>
          </cell>
          <cell r="Q704" t="str">
            <v>เปิดดำเนินการ</v>
          </cell>
          <cell r="S704" t="str">
            <v>62120</v>
          </cell>
          <cell r="V704" t="str">
            <v>21</v>
          </cell>
          <cell r="W704" t="str">
            <v>2.1 ทุติยภูมิระดับต้น</v>
          </cell>
          <cell r="AH704" t="str">
            <v>11236</v>
          </cell>
        </row>
        <row r="705">
          <cell r="A705" t="str">
            <v>001125800</v>
          </cell>
          <cell r="B705" t="str">
            <v>โรงพยาบาลวังทรายพูน</v>
          </cell>
          <cell r="C705" t="str">
            <v>21002</v>
          </cell>
          <cell r="D705" t="str">
            <v>กระทรวงสาธารณสุข สำนักงานปลัดกระทรวงสาธารณสุข</v>
          </cell>
          <cell r="E705" t="str">
            <v>07</v>
          </cell>
          <cell r="F705" t="str">
            <v>โรงพยาบาลชุมชน</v>
          </cell>
          <cell r="G705" t="str">
            <v>30</v>
          </cell>
          <cell r="H705" t="str">
            <v>66</v>
          </cell>
          <cell r="I705" t="str">
            <v>จ.พิจิตร</v>
          </cell>
          <cell r="J705" t="str">
            <v>02</v>
          </cell>
          <cell r="K705" t="str">
            <v xml:space="preserve"> อ.วังทรายพูน</v>
          </cell>
          <cell r="L705" t="str">
            <v>01</v>
          </cell>
          <cell r="M705" t="str">
            <v xml:space="preserve"> 'ต.วังทรายพูน'</v>
          </cell>
          <cell r="N705" t="str">
            <v>01</v>
          </cell>
          <cell r="O705" t="str">
            <v xml:space="preserve"> หมู่ 1</v>
          </cell>
          <cell r="P705" t="str">
            <v>01</v>
          </cell>
          <cell r="Q705" t="str">
            <v>เปิดดำเนินการ</v>
          </cell>
          <cell r="R705" t="str">
            <v>340</v>
          </cell>
          <cell r="T705" t="str">
            <v>056695032</v>
          </cell>
          <cell r="V705" t="str">
            <v>21</v>
          </cell>
          <cell r="W705" t="str">
            <v>2.1 ทุติยภูมิระดับต้น</v>
          </cell>
          <cell r="AH705" t="str">
            <v>11258</v>
          </cell>
        </row>
        <row r="706">
          <cell r="A706" t="str">
            <v>001126200</v>
          </cell>
          <cell r="B706" t="str">
            <v>โรงพยาบาลสามง่าม</v>
          </cell>
          <cell r="C706" t="str">
            <v>21002</v>
          </cell>
          <cell r="D706" t="str">
            <v>กระทรวงสาธารณสุข สำนักงานปลัดกระทรวงสาธารณสุข</v>
          </cell>
          <cell r="E706" t="str">
            <v>07</v>
          </cell>
          <cell r="F706" t="str">
            <v>โรงพยาบาลชุมชน</v>
          </cell>
          <cell r="G706" t="str">
            <v>60</v>
          </cell>
          <cell r="H706" t="str">
            <v>66</v>
          </cell>
          <cell r="I706" t="str">
            <v>จ.พิจิตร</v>
          </cell>
          <cell r="J706" t="str">
            <v>07</v>
          </cell>
          <cell r="K706" t="str">
            <v xml:space="preserve"> อ.สามง่าม</v>
          </cell>
          <cell r="L706" t="str">
            <v>01</v>
          </cell>
          <cell r="M706" t="str">
            <v xml:space="preserve"> 'ต.สามง่าม'</v>
          </cell>
          <cell r="N706" t="str">
            <v>05</v>
          </cell>
          <cell r="O706" t="str">
            <v xml:space="preserve"> หมู่ 5</v>
          </cell>
          <cell r="P706" t="str">
            <v>01</v>
          </cell>
          <cell r="Q706" t="str">
            <v>เปิดดำเนินการ</v>
          </cell>
          <cell r="R706" t="str">
            <v xml:space="preserve">104 </v>
          </cell>
          <cell r="S706" t="str">
            <v>66140</v>
          </cell>
          <cell r="T706" t="str">
            <v>056691228</v>
          </cell>
          <cell r="V706" t="str">
            <v>21</v>
          </cell>
          <cell r="W706" t="str">
            <v>2.1 ทุติยภูมิระดับต้น</v>
          </cell>
          <cell r="AH706" t="str">
            <v>11262</v>
          </cell>
        </row>
        <row r="707">
          <cell r="A707" t="str">
            <v>001126100</v>
          </cell>
          <cell r="B707" t="str">
            <v>โรงพยาบาลโพทะเล</v>
          </cell>
          <cell r="C707" t="str">
            <v>21002</v>
          </cell>
          <cell r="D707" t="str">
            <v>กระทรวงสาธารณสุข สำนักงานปลัดกระทรวงสาธารณสุข</v>
          </cell>
          <cell r="E707" t="str">
            <v>07</v>
          </cell>
          <cell r="F707" t="str">
            <v>โรงพยาบาลชุมชน</v>
          </cell>
          <cell r="G707" t="str">
            <v>30</v>
          </cell>
          <cell r="H707" t="str">
            <v>66</v>
          </cell>
          <cell r="I707" t="str">
            <v>จ.พิจิตร</v>
          </cell>
          <cell r="J707" t="str">
            <v>06</v>
          </cell>
          <cell r="K707" t="str">
            <v xml:space="preserve"> อ.โพทะเล</v>
          </cell>
          <cell r="L707" t="str">
            <v>01</v>
          </cell>
          <cell r="M707" t="str">
            <v xml:space="preserve"> 'ต.โพทะเล'</v>
          </cell>
          <cell r="N707" t="str">
            <v>02</v>
          </cell>
          <cell r="O707" t="str">
            <v xml:space="preserve"> หมู่ 2</v>
          </cell>
          <cell r="P707" t="str">
            <v>01</v>
          </cell>
          <cell r="Q707" t="str">
            <v>เปิดดำเนินการ</v>
          </cell>
          <cell r="R707" t="str">
            <v xml:space="preserve">762  ถ.โพทะเล-บรรพต </v>
          </cell>
          <cell r="S707" t="str">
            <v>66130</v>
          </cell>
          <cell r="V707" t="str">
            <v>21</v>
          </cell>
          <cell r="W707" t="str">
            <v>2.1 ทุติยภูมิระดับต้น</v>
          </cell>
          <cell r="AH707" t="str">
            <v>11261</v>
          </cell>
        </row>
        <row r="708">
          <cell r="A708" t="str">
            <v>001126300</v>
          </cell>
          <cell r="B708" t="str">
            <v>โรงพยาบาลทับคล้อ</v>
          </cell>
          <cell r="C708" t="str">
            <v>21002</v>
          </cell>
          <cell r="D708" t="str">
            <v>กระทรวงสาธารณสุข สำนักงานปลัดกระทรวงสาธารณสุข</v>
          </cell>
          <cell r="E708" t="str">
            <v>07</v>
          </cell>
          <cell r="F708" t="str">
            <v>โรงพยาบาลชุมชน</v>
          </cell>
          <cell r="G708" t="str">
            <v>30</v>
          </cell>
          <cell r="H708" t="str">
            <v>66</v>
          </cell>
          <cell r="I708" t="str">
            <v>จ.พิจิตร</v>
          </cell>
          <cell r="J708" t="str">
            <v>08</v>
          </cell>
          <cell r="K708" t="str">
            <v xml:space="preserve"> อ.ทับคล้อ</v>
          </cell>
          <cell r="L708" t="str">
            <v>02</v>
          </cell>
          <cell r="M708" t="str">
            <v xml:space="preserve"> 'ต.เขาทราย'</v>
          </cell>
          <cell r="N708" t="str">
            <v>04</v>
          </cell>
          <cell r="O708" t="str">
            <v xml:space="preserve"> หมู่ 4</v>
          </cell>
          <cell r="P708" t="str">
            <v>01</v>
          </cell>
          <cell r="Q708" t="str">
            <v>เปิดดำเนินการ</v>
          </cell>
          <cell r="R708" t="str">
            <v xml:space="preserve">54 ม.4 ถ.ชมฐีระเวช </v>
          </cell>
          <cell r="S708" t="str">
            <v>66150</v>
          </cell>
          <cell r="V708" t="str">
            <v>21</v>
          </cell>
          <cell r="W708" t="str">
            <v>2.1 ทุติยภูมิระดับต้น</v>
          </cell>
          <cell r="AH708" t="str">
            <v>11263</v>
          </cell>
        </row>
        <row r="709">
          <cell r="A709" t="str">
            <v>001122600</v>
          </cell>
          <cell r="B709" t="str">
            <v>โรงพยาบาลลานสัก</v>
          </cell>
          <cell r="C709" t="str">
            <v>21002</v>
          </cell>
          <cell r="D709" t="str">
            <v>กระทรวงสาธารณสุข สำนักงานปลัดกระทรวงสาธารณสุข</v>
          </cell>
          <cell r="E709" t="str">
            <v>07</v>
          </cell>
          <cell r="F709" t="str">
            <v>โรงพยาบาลชุมชน</v>
          </cell>
          <cell r="G709" t="str">
            <v>60</v>
          </cell>
          <cell r="H709" t="str">
            <v>61</v>
          </cell>
          <cell r="I709" t="str">
            <v>จ.อุทัยธานี</v>
          </cell>
          <cell r="J709" t="str">
            <v>07</v>
          </cell>
          <cell r="K709" t="str">
            <v xml:space="preserve"> อ.ลานสัก</v>
          </cell>
          <cell r="L709" t="str">
            <v>01</v>
          </cell>
          <cell r="M709" t="str">
            <v xml:space="preserve"> 'ต.ลานสัก'</v>
          </cell>
          <cell r="N709" t="str">
            <v>02</v>
          </cell>
          <cell r="O709" t="str">
            <v xml:space="preserve"> หมู่ 2</v>
          </cell>
          <cell r="P709" t="str">
            <v>01</v>
          </cell>
          <cell r="Q709" t="str">
            <v>เปิดดำเนินการ</v>
          </cell>
          <cell r="R709" t="str">
            <v xml:space="preserve">466 </v>
          </cell>
          <cell r="S709" t="str">
            <v>61160</v>
          </cell>
          <cell r="T709" t="str">
            <v>056537130</v>
          </cell>
          <cell r="U709" t="str">
            <v>056537133</v>
          </cell>
          <cell r="V709" t="str">
            <v>21</v>
          </cell>
          <cell r="W709" t="str">
            <v>2.1 ทุติยภูมิระดับต้น</v>
          </cell>
          <cell r="X709" t="str">
            <v>S</v>
          </cell>
          <cell r="Y709" t="str">
            <v xml:space="preserve">บริการ  </v>
          </cell>
          <cell r="AH709" t="str">
            <v>11226</v>
          </cell>
        </row>
        <row r="710">
          <cell r="A710" t="str">
            <v>001122100</v>
          </cell>
          <cell r="B710" t="str">
            <v>โรงพยาบาลทัพทัน</v>
          </cell>
          <cell r="C710" t="str">
            <v>21002</v>
          </cell>
          <cell r="D710" t="str">
            <v>กระทรวงสาธารณสุข สำนักงานปลัดกระทรวงสาธารณสุข</v>
          </cell>
          <cell r="E710" t="str">
            <v>07</v>
          </cell>
          <cell r="F710" t="str">
            <v>โรงพยาบาลชุมชน</v>
          </cell>
          <cell r="G710" t="str">
            <v>90</v>
          </cell>
          <cell r="H710" t="str">
            <v>61</v>
          </cell>
          <cell r="I710" t="str">
            <v>จ.อุทัยธานี</v>
          </cell>
          <cell r="J710" t="str">
            <v>02</v>
          </cell>
          <cell r="K710" t="str">
            <v xml:space="preserve"> อ.ทัพทัน</v>
          </cell>
          <cell r="L710" t="str">
            <v>01</v>
          </cell>
          <cell r="M710" t="str">
            <v xml:space="preserve"> 'ต.ทัพทัน'</v>
          </cell>
          <cell r="N710" t="str">
            <v>01</v>
          </cell>
          <cell r="O710" t="str">
            <v xml:space="preserve"> หมู่ 1</v>
          </cell>
          <cell r="P710" t="str">
            <v>01</v>
          </cell>
          <cell r="Q710" t="str">
            <v>เปิดดำเนินการ</v>
          </cell>
          <cell r="R710" t="str">
            <v xml:space="preserve">375 </v>
          </cell>
          <cell r="S710" t="str">
            <v>61120</v>
          </cell>
          <cell r="T710" t="str">
            <v>056540026</v>
          </cell>
          <cell r="U710" t="str">
            <v>056540025</v>
          </cell>
          <cell r="V710" t="str">
            <v>21</v>
          </cell>
          <cell r="W710" t="str">
            <v>2.1 ทุติยภูมิระดับต้น</v>
          </cell>
          <cell r="X710" t="str">
            <v>S</v>
          </cell>
          <cell r="Y710" t="str">
            <v xml:space="preserve">บริการ  </v>
          </cell>
          <cell r="AH710" t="str">
            <v>11221</v>
          </cell>
        </row>
        <row r="711">
          <cell r="A711" t="str">
            <v>001122200</v>
          </cell>
          <cell r="B711" t="str">
            <v>โรงพยาบาลสว่างอารมณ์</v>
          </cell>
          <cell r="C711" t="str">
            <v>21002</v>
          </cell>
          <cell r="D711" t="str">
            <v>กระทรวงสาธารณสุข สำนักงานปลัดกระทรวงสาธารณสุข</v>
          </cell>
          <cell r="E711" t="str">
            <v>07</v>
          </cell>
          <cell r="F711" t="str">
            <v>โรงพยาบาลชุมชน</v>
          </cell>
          <cell r="G711" t="str">
            <v>30</v>
          </cell>
          <cell r="H711" t="str">
            <v>61</v>
          </cell>
          <cell r="I711" t="str">
            <v>จ.อุทัยธานี</v>
          </cell>
          <cell r="J711" t="str">
            <v>03</v>
          </cell>
          <cell r="K711" t="str">
            <v xml:space="preserve"> อ.สว่างอารมณ์</v>
          </cell>
          <cell r="L711" t="str">
            <v>01</v>
          </cell>
          <cell r="M711" t="str">
            <v xml:space="preserve"> 'ต.สว่างอารมณ์'</v>
          </cell>
          <cell r="N711" t="str">
            <v>01</v>
          </cell>
          <cell r="O711" t="str">
            <v xml:space="preserve"> หมู่ 1</v>
          </cell>
          <cell r="P711" t="str">
            <v>01</v>
          </cell>
          <cell r="Q711" t="str">
            <v>เปิดดำเนินการ</v>
          </cell>
          <cell r="R711" t="str">
            <v xml:space="preserve"> 80 </v>
          </cell>
          <cell r="S711" t="str">
            <v>61150</v>
          </cell>
          <cell r="T711" t="str">
            <v>056599000</v>
          </cell>
          <cell r="U711" t="str">
            <v>056599000</v>
          </cell>
          <cell r="V711" t="str">
            <v>21</v>
          </cell>
          <cell r="W711" t="str">
            <v>2.1 ทุติยภูมิระดับต้น</v>
          </cell>
          <cell r="X711" t="str">
            <v>S</v>
          </cell>
          <cell r="Y711" t="str">
            <v xml:space="preserve">บริการ  </v>
          </cell>
          <cell r="AH711" t="str">
            <v>11222</v>
          </cell>
        </row>
        <row r="712">
          <cell r="A712" t="str">
            <v>001122300</v>
          </cell>
          <cell r="B712" t="str">
            <v>โรงพยาบาลหนองฉาง</v>
          </cell>
          <cell r="C712" t="str">
            <v>21002</v>
          </cell>
          <cell r="D712" t="str">
            <v>กระทรวงสาธารณสุข สำนักงานปลัดกระทรวงสาธารณสุข</v>
          </cell>
          <cell r="E712" t="str">
            <v>07</v>
          </cell>
          <cell r="F712" t="str">
            <v>โรงพยาบาลชุมชน</v>
          </cell>
          <cell r="G712" t="str">
            <v>60</v>
          </cell>
          <cell r="H712" t="str">
            <v>61</v>
          </cell>
          <cell r="I712" t="str">
            <v>จ.อุทัยธานี</v>
          </cell>
          <cell r="J712" t="str">
            <v>04</v>
          </cell>
          <cell r="K712" t="str">
            <v xml:space="preserve"> อ.หนองฉาง</v>
          </cell>
          <cell r="L712" t="str">
            <v>01</v>
          </cell>
          <cell r="M712" t="str">
            <v xml:space="preserve"> 'ต.หนองฉาง'</v>
          </cell>
          <cell r="N712" t="str">
            <v>05</v>
          </cell>
          <cell r="O712" t="str">
            <v xml:space="preserve"> หมู่ 5</v>
          </cell>
          <cell r="P712" t="str">
            <v>01</v>
          </cell>
          <cell r="Q712" t="str">
            <v>เปิดดำเนินการ</v>
          </cell>
          <cell r="R712" t="str">
            <v xml:space="preserve"> 345 </v>
          </cell>
          <cell r="S712" t="str">
            <v>61110</v>
          </cell>
          <cell r="T712" t="str">
            <v>056531141</v>
          </cell>
          <cell r="U712" t="str">
            <v>046531544</v>
          </cell>
          <cell r="V712" t="str">
            <v>21</v>
          </cell>
          <cell r="W712" t="str">
            <v>2.1 ทุติยภูมิระดับต้น</v>
          </cell>
          <cell r="X712" t="str">
            <v>S</v>
          </cell>
          <cell r="Y712" t="str">
            <v xml:space="preserve">บริการ  </v>
          </cell>
          <cell r="AH712" t="str">
            <v>11223</v>
          </cell>
        </row>
        <row r="713">
          <cell r="A713" t="str">
            <v>001122400</v>
          </cell>
          <cell r="B713" t="str">
            <v>โรงพยาบาลหนองขาหย่าง</v>
          </cell>
          <cell r="C713" t="str">
            <v>21002</v>
          </cell>
          <cell r="D713" t="str">
            <v>กระทรวงสาธารณสุข สำนักงานปลัดกระทรวงสาธารณสุข</v>
          </cell>
          <cell r="E713" t="str">
            <v>07</v>
          </cell>
          <cell r="F713" t="str">
            <v>โรงพยาบาลชุมชน</v>
          </cell>
          <cell r="G713" t="str">
            <v>10</v>
          </cell>
          <cell r="H713" t="str">
            <v>61</v>
          </cell>
          <cell r="I713" t="str">
            <v>จ.อุทัยธานี</v>
          </cell>
          <cell r="J713" t="str">
            <v>05</v>
          </cell>
          <cell r="K713" t="str">
            <v xml:space="preserve"> อ.หนองขาหย่าง</v>
          </cell>
          <cell r="L713" t="str">
            <v>01</v>
          </cell>
          <cell r="M713" t="str">
            <v xml:space="preserve"> 'ต.หนองขาหย่าง'</v>
          </cell>
          <cell r="N713" t="str">
            <v>05</v>
          </cell>
          <cell r="O713" t="str">
            <v xml:space="preserve"> หมู่ 5</v>
          </cell>
          <cell r="P713" t="str">
            <v>01</v>
          </cell>
          <cell r="Q713" t="str">
            <v>เปิดดำเนินการ</v>
          </cell>
          <cell r="R713" t="str">
            <v>41/1</v>
          </cell>
          <cell r="S713" t="str">
            <v>61130</v>
          </cell>
          <cell r="T713" t="str">
            <v>056545210</v>
          </cell>
          <cell r="U713" t="str">
            <v>056545213</v>
          </cell>
          <cell r="V713" t="str">
            <v>21</v>
          </cell>
          <cell r="W713" t="str">
            <v>2.1 ทุติยภูมิระดับต้น</v>
          </cell>
          <cell r="X713" t="str">
            <v>S</v>
          </cell>
          <cell r="Y713" t="str">
            <v xml:space="preserve">บริการ  </v>
          </cell>
          <cell r="AH713" t="str">
            <v>11224</v>
          </cell>
        </row>
        <row r="714">
          <cell r="A714" t="str">
            <v>001122700</v>
          </cell>
          <cell r="B714" t="str">
            <v>โรงพยาบาลห้วยคต</v>
          </cell>
          <cell r="C714" t="str">
            <v>21002</v>
          </cell>
          <cell r="D714" t="str">
            <v>กระทรวงสาธารณสุข สำนักงานปลัดกระทรวงสาธารณสุข</v>
          </cell>
          <cell r="E714" t="str">
            <v>07</v>
          </cell>
          <cell r="F714" t="str">
            <v>โรงพยาบาลชุมชน</v>
          </cell>
          <cell r="G714" t="str">
            <v>30</v>
          </cell>
          <cell r="H714" t="str">
            <v>61</v>
          </cell>
          <cell r="I714" t="str">
            <v>จ.อุทัยธานี</v>
          </cell>
          <cell r="J714" t="str">
            <v>08</v>
          </cell>
          <cell r="K714" t="str">
            <v xml:space="preserve"> อ.ห้วยคต</v>
          </cell>
          <cell r="L714" t="str">
            <v>01</v>
          </cell>
          <cell r="M714" t="str">
            <v xml:space="preserve"> 'ต.สุขฤทัย'</v>
          </cell>
          <cell r="N714" t="str">
            <v>05</v>
          </cell>
          <cell r="O714" t="str">
            <v xml:space="preserve"> หมู่ 5</v>
          </cell>
          <cell r="P714" t="str">
            <v>01</v>
          </cell>
          <cell r="Q714" t="str">
            <v>เปิดดำเนินการ</v>
          </cell>
          <cell r="R714" t="str">
            <v xml:space="preserve">127 </v>
          </cell>
          <cell r="S714" t="str">
            <v>61170</v>
          </cell>
          <cell r="T714" t="str">
            <v>056518008</v>
          </cell>
          <cell r="U714" t="str">
            <v>056518009</v>
          </cell>
          <cell r="V714" t="str">
            <v>21</v>
          </cell>
          <cell r="W714" t="str">
            <v>2.1 ทุติยภูมิระดับต้น</v>
          </cell>
          <cell r="X714" t="str">
            <v>S</v>
          </cell>
          <cell r="Y714" t="str">
            <v xml:space="preserve">บริการ  </v>
          </cell>
          <cell r="AH714" t="str">
            <v>11227</v>
          </cell>
        </row>
        <row r="715">
          <cell r="A715" t="str">
            <v>001126600</v>
          </cell>
          <cell r="B715" t="str">
            <v>โรงพยาบาลวิเชียรบุรี</v>
          </cell>
          <cell r="C715" t="str">
            <v>21002</v>
          </cell>
          <cell r="D715" t="str">
            <v>กระทรวงสาธารณสุข สำนักงานปลัดกระทรวงสาธารณสุข</v>
          </cell>
          <cell r="E715" t="str">
            <v>07</v>
          </cell>
          <cell r="F715" t="str">
            <v>โรงพยาบาลชุมชน</v>
          </cell>
          <cell r="G715" t="str">
            <v>90</v>
          </cell>
          <cell r="H715" t="str">
            <v>67</v>
          </cell>
          <cell r="I715" t="str">
            <v>จ.เพชรบูรณ์</v>
          </cell>
          <cell r="J715" t="str">
            <v>05</v>
          </cell>
          <cell r="K715" t="str">
            <v xml:space="preserve"> อ.วิเชียรบุรี</v>
          </cell>
          <cell r="L715" t="str">
            <v>02</v>
          </cell>
          <cell r="M715" t="str">
            <v xml:space="preserve"> 'ต.สระประดู่'</v>
          </cell>
          <cell r="N715" t="str">
            <v>01</v>
          </cell>
          <cell r="O715" t="str">
            <v xml:space="preserve"> หมู่ 1</v>
          </cell>
          <cell r="P715" t="str">
            <v>01</v>
          </cell>
          <cell r="Q715" t="str">
            <v>เปิดดำเนินการ</v>
          </cell>
          <cell r="R715" t="str">
            <v xml:space="preserve">227ม.1 ถ.สระบุรี-หล่มสัก </v>
          </cell>
          <cell r="S715" t="str">
            <v>67130</v>
          </cell>
          <cell r="V715" t="str">
            <v>23</v>
          </cell>
          <cell r="W715" t="str">
            <v>2.3 ทุติยภูมิระดับสูง</v>
          </cell>
          <cell r="AH715" t="str">
            <v>11266</v>
          </cell>
        </row>
        <row r="716">
          <cell r="A716" t="str">
            <v>001131000</v>
          </cell>
          <cell r="B716" t="str">
            <v>โรงพยาบาลชะอำ</v>
          </cell>
          <cell r="C716" t="str">
            <v>21002</v>
          </cell>
          <cell r="D716" t="str">
            <v>กระทรวงสาธารณสุข สำนักงานปลัดกระทรวงสาธารณสุข</v>
          </cell>
          <cell r="E716" t="str">
            <v>07</v>
          </cell>
          <cell r="F716" t="str">
            <v>โรงพยาบาลชุมชน</v>
          </cell>
          <cell r="G716" t="str">
            <v>60</v>
          </cell>
          <cell r="H716" t="str">
            <v>76</v>
          </cell>
          <cell r="I716" t="str">
            <v>จ.เพชรบุรี</v>
          </cell>
          <cell r="J716" t="str">
            <v>04</v>
          </cell>
          <cell r="K716" t="str">
            <v xml:space="preserve"> อ.ชะอำ</v>
          </cell>
          <cell r="L716" t="str">
            <v>01</v>
          </cell>
          <cell r="M716" t="str">
            <v xml:space="preserve"> 'ต.ชะอำ'</v>
          </cell>
          <cell r="N716" t="str">
            <v>00</v>
          </cell>
          <cell r="O716" t="str">
            <v xml:space="preserve"> หมู่ 0</v>
          </cell>
          <cell r="P716" t="str">
            <v>01</v>
          </cell>
          <cell r="Q716" t="str">
            <v>เปิดดำเนินการ</v>
          </cell>
          <cell r="R716" t="str">
            <v xml:space="preserve">8 ถ.ชะอำ-คลองเทียน </v>
          </cell>
          <cell r="S716" t="str">
            <v>76120</v>
          </cell>
          <cell r="T716" t="str">
            <v>032471007</v>
          </cell>
          <cell r="U716" t="str">
            <v>032471666</v>
          </cell>
          <cell r="V716" t="str">
            <v>22</v>
          </cell>
          <cell r="W716" t="str">
            <v>2.2 ทุติยภูมิระดับกลาง</v>
          </cell>
          <cell r="X716" t="str">
            <v>S</v>
          </cell>
          <cell r="Y716" t="str">
            <v xml:space="preserve">บริการ  </v>
          </cell>
          <cell r="AH716" t="str">
            <v>11310</v>
          </cell>
        </row>
        <row r="717">
          <cell r="A717" t="str">
            <v>001131700</v>
          </cell>
          <cell r="B717" t="str">
            <v>โรงพยาบาลบางสะพาน</v>
          </cell>
          <cell r="C717" t="str">
            <v>21002</v>
          </cell>
          <cell r="D717" t="str">
            <v>กระทรวงสาธารณสุข สำนักงานปลัดกระทรวงสาธารณสุข</v>
          </cell>
          <cell r="E717" t="str">
            <v>07</v>
          </cell>
          <cell r="F717" t="str">
            <v>โรงพยาบาลชุมชน</v>
          </cell>
          <cell r="G717" t="str">
            <v>90</v>
          </cell>
          <cell r="H717" t="str">
            <v>77</v>
          </cell>
          <cell r="I717" t="str">
            <v>จ.ประจวบคีรีขันธ์</v>
          </cell>
          <cell r="J717" t="str">
            <v>04</v>
          </cell>
          <cell r="K717" t="str">
            <v xml:space="preserve"> อ.บางสะพาน</v>
          </cell>
          <cell r="L717" t="str">
            <v>01</v>
          </cell>
          <cell r="M717" t="str">
            <v xml:space="preserve"> 'ต.กำเนิดนพคุณ'</v>
          </cell>
          <cell r="N717" t="str">
            <v>05</v>
          </cell>
          <cell r="O717" t="str">
            <v xml:space="preserve"> หมู่ 5</v>
          </cell>
          <cell r="P717" t="str">
            <v>01</v>
          </cell>
          <cell r="Q717" t="str">
            <v>เปิดดำเนินการ</v>
          </cell>
          <cell r="R717" t="str">
            <v xml:space="preserve">93 </v>
          </cell>
          <cell r="V717" t="str">
            <v>22</v>
          </cell>
          <cell r="W717" t="str">
            <v>2.2 ทุติยภูมิระดับกลาง</v>
          </cell>
          <cell r="AH717" t="str">
            <v>11317</v>
          </cell>
        </row>
        <row r="718">
          <cell r="A718" t="str">
            <v>001130200</v>
          </cell>
          <cell r="B718" t="str">
            <v>โรงพยาบาลสามพราน</v>
          </cell>
          <cell r="C718" t="str">
            <v>21002</v>
          </cell>
          <cell r="D718" t="str">
            <v>กระทรวงสาธารณสุข สำนักงานปลัดกระทรวงสาธารณสุข</v>
          </cell>
          <cell r="E718" t="str">
            <v>07</v>
          </cell>
          <cell r="F718" t="str">
            <v>โรงพยาบาลชุมชน</v>
          </cell>
          <cell r="G718" t="str">
            <v>60</v>
          </cell>
          <cell r="H718" t="str">
            <v>73</v>
          </cell>
          <cell r="I718" t="str">
            <v>จ.นครปฐม</v>
          </cell>
          <cell r="J718" t="str">
            <v>06</v>
          </cell>
          <cell r="K718" t="str">
            <v xml:space="preserve"> อ.สามพราน</v>
          </cell>
          <cell r="L718" t="str">
            <v>09</v>
          </cell>
          <cell r="M718" t="str">
            <v xml:space="preserve"> 'ต.ท่าตลาด'</v>
          </cell>
          <cell r="N718" t="str">
            <v>01</v>
          </cell>
          <cell r="O718" t="str">
            <v xml:space="preserve"> หมู่ 1</v>
          </cell>
          <cell r="P718" t="str">
            <v>01</v>
          </cell>
          <cell r="Q718" t="str">
            <v>เปิดดำเนินการ</v>
          </cell>
          <cell r="R718" t="str">
            <v xml:space="preserve">35/10  ถ.เพชรเกษม </v>
          </cell>
          <cell r="V718" t="str">
            <v>22</v>
          </cell>
          <cell r="W718" t="str">
            <v>2.2 ทุติยภูมิระดับกลาง</v>
          </cell>
          <cell r="AH718" t="str">
            <v>11302</v>
          </cell>
        </row>
        <row r="719">
          <cell r="A719" t="str">
            <v>001130700</v>
          </cell>
          <cell r="B719" t="str">
            <v>โรงพยาบาลอัมพวา</v>
          </cell>
          <cell r="C719" t="str">
            <v>21002</v>
          </cell>
          <cell r="D719" t="str">
            <v>กระทรวงสาธารณสุข สำนักงานปลัดกระทรวงสาธารณสุข</v>
          </cell>
          <cell r="E719" t="str">
            <v>07</v>
          </cell>
          <cell r="F719" t="str">
            <v>โรงพยาบาลชุมชน</v>
          </cell>
          <cell r="G719" t="str">
            <v>30</v>
          </cell>
          <cell r="H719" t="str">
            <v>75</v>
          </cell>
          <cell r="I719" t="str">
            <v>จ.สมุทรสงคราม</v>
          </cell>
          <cell r="J719" t="str">
            <v>03</v>
          </cell>
          <cell r="K719" t="str">
            <v xml:space="preserve"> อ.อัมพวา</v>
          </cell>
          <cell r="L719" t="str">
            <v>07</v>
          </cell>
          <cell r="M719" t="str">
            <v xml:space="preserve"> 'ต.แควอ้อม'</v>
          </cell>
          <cell r="N719" t="str">
            <v>07</v>
          </cell>
          <cell r="O719" t="str">
            <v xml:space="preserve"> หมู่ 7</v>
          </cell>
          <cell r="P719" t="str">
            <v>01</v>
          </cell>
          <cell r="Q719" t="str">
            <v>เปิดดำเนินการ</v>
          </cell>
          <cell r="R719" t="str">
            <v>43/1</v>
          </cell>
          <cell r="V719" t="str">
            <v>22</v>
          </cell>
          <cell r="W719" t="str">
            <v>2.2 ทุติยภูมิระดับกลาง</v>
          </cell>
          <cell r="AH719" t="str">
            <v>11307</v>
          </cell>
        </row>
        <row r="720">
          <cell r="A720" t="str">
            <v>001126500</v>
          </cell>
          <cell r="B720" t="str">
            <v>โรงพยาบาลหล่มสัก</v>
          </cell>
          <cell r="C720" t="str">
            <v>21002</v>
          </cell>
          <cell r="D720" t="str">
            <v>กระทรวงสาธารณสุข สำนักงานปลัดกระทรวงสาธารณสุข</v>
          </cell>
          <cell r="E720" t="str">
            <v>07</v>
          </cell>
          <cell r="F720" t="str">
            <v>โรงพยาบาลชุมชน</v>
          </cell>
          <cell r="G720" t="str">
            <v>90</v>
          </cell>
          <cell r="H720" t="str">
            <v>67</v>
          </cell>
          <cell r="I720" t="str">
            <v>จ.เพชรบูรณ์</v>
          </cell>
          <cell r="J720" t="str">
            <v>03</v>
          </cell>
          <cell r="K720" t="str">
            <v xml:space="preserve"> อ.หล่มสัก</v>
          </cell>
          <cell r="L720" t="str">
            <v>01</v>
          </cell>
          <cell r="M720" t="str">
            <v xml:space="preserve"> 'ต.หล่มสัก'</v>
          </cell>
          <cell r="N720" t="str">
            <v>00</v>
          </cell>
          <cell r="O720" t="str">
            <v xml:space="preserve"> หมู่ 0</v>
          </cell>
          <cell r="P720" t="str">
            <v>01</v>
          </cell>
          <cell r="Q720" t="str">
            <v>เปิดดำเนินการ</v>
          </cell>
          <cell r="R720" t="str">
            <v xml:space="preserve">15 ถ.สามัคคีชัย </v>
          </cell>
          <cell r="S720" t="str">
            <v>67110</v>
          </cell>
          <cell r="V720" t="str">
            <v>22</v>
          </cell>
          <cell r="W720" t="str">
            <v>2.2 ทุติยภูมิระดับกลาง</v>
          </cell>
          <cell r="AH720" t="str">
            <v>11265</v>
          </cell>
        </row>
        <row r="721">
          <cell r="A721" t="str">
            <v>001127900</v>
          </cell>
          <cell r="B721" t="str">
            <v>โรงพยาบาลสมเด็จพระปิยะมหาราชรมณียเขต</v>
          </cell>
          <cell r="C721" t="str">
            <v>21002</v>
          </cell>
          <cell r="D721" t="str">
            <v>กระทรวงสาธารณสุข สำนักงานปลัดกระทรวงสาธารณสุข</v>
          </cell>
          <cell r="E721" t="str">
            <v>07</v>
          </cell>
          <cell r="F721" t="str">
            <v>โรงพยาบาลชุมชน</v>
          </cell>
          <cell r="G721" t="str">
            <v>30</v>
          </cell>
          <cell r="H721" t="str">
            <v>71</v>
          </cell>
          <cell r="I721" t="str">
            <v>จ.กาญจนบุรี</v>
          </cell>
          <cell r="J721" t="str">
            <v>02</v>
          </cell>
          <cell r="K721" t="str">
            <v xml:space="preserve"> อ.ไทรโยค</v>
          </cell>
          <cell r="L721" t="str">
            <v>04</v>
          </cell>
          <cell r="M721" t="str">
            <v xml:space="preserve"> 'ต.ไทรโยค'</v>
          </cell>
          <cell r="N721" t="str">
            <v>07</v>
          </cell>
          <cell r="O721" t="str">
            <v xml:space="preserve"> หมู่ 7</v>
          </cell>
          <cell r="P721" t="str">
            <v>01</v>
          </cell>
          <cell r="Q721" t="str">
            <v>เปิดดำเนินการ</v>
          </cell>
          <cell r="S721" t="str">
            <v>71150</v>
          </cell>
          <cell r="T721" t="str">
            <v>034686027</v>
          </cell>
          <cell r="U721" t="str">
            <v>034686027</v>
          </cell>
          <cell r="V721" t="str">
            <v>21</v>
          </cell>
          <cell r="W721" t="str">
            <v>2.1 ทุติยภูมิระดับต้น</v>
          </cell>
          <cell r="X721" t="str">
            <v>S</v>
          </cell>
          <cell r="Y721" t="str">
            <v xml:space="preserve">บริการ  </v>
          </cell>
          <cell r="AH721" t="str">
            <v>11279</v>
          </cell>
        </row>
        <row r="722">
          <cell r="A722" t="str">
            <v>001129300</v>
          </cell>
          <cell r="B722" t="str">
            <v>โรงพยาบาลดอนเจดีย์</v>
          </cell>
          <cell r="C722" t="str">
            <v>21002</v>
          </cell>
          <cell r="D722" t="str">
            <v>กระทรวงสาธารณสุข สำนักงานปลัดกระทรวงสาธารณสุข</v>
          </cell>
          <cell r="E722" t="str">
            <v>07</v>
          </cell>
          <cell r="F722" t="str">
            <v>โรงพยาบาลชุมชน</v>
          </cell>
          <cell r="G722" t="str">
            <v>60</v>
          </cell>
          <cell r="H722" t="str">
            <v>72</v>
          </cell>
          <cell r="I722" t="str">
            <v>จ.สุพรรณบุรี</v>
          </cell>
          <cell r="J722" t="str">
            <v>06</v>
          </cell>
          <cell r="K722" t="str">
            <v xml:space="preserve"> อ.ดอนเจดีย์</v>
          </cell>
          <cell r="L722" t="str">
            <v>01</v>
          </cell>
          <cell r="M722" t="str">
            <v xml:space="preserve"> 'ต.ดอนเจดีย์'</v>
          </cell>
          <cell r="N722" t="str">
            <v>05</v>
          </cell>
          <cell r="O722" t="str">
            <v xml:space="preserve"> หมู่ 5</v>
          </cell>
          <cell r="P722" t="str">
            <v>01</v>
          </cell>
          <cell r="Q722" t="str">
            <v>เปิดดำเนินการ</v>
          </cell>
          <cell r="R722" t="str">
            <v xml:space="preserve">747 </v>
          </cell>
          <cell r="V722" t="str">
            <v>22</v>
          </cell>
          <cell r="W722" t="str">
            <v>2.2 ทุติยภูมิระดับกลาง</v>
          </cell>
          <cell r="AH722" t="str">
            <v>11293</v>
          </cell>
        </row>
        <row r="723">
          <cell r="A723" t="str">
            <v>001130100</v>
          </cell>
          <cell r="B723" t="str">
            <v>โรงพยาบาลบางเลน</v>
          </cell>
          <cell r="C723" t="str">
            <v>21002</v>
          </cell>
          <cell r="D723" t="str">
            <v>กระทรวงสาธารณสุข สำนักงานปลัดกระทรวงสาธารณสุข</v>
          </cell>
          <cell r="E723" t="str">
            <v>07</v>
          </cell>
          <cell r="F723" t="str">
            <v>โรงพยาบาลชุมชน</v>
          </cell>
          <cell r="G723" t="str">
            <v>83</v>
          </cell>
          <cell r="H723" t="str">
            <v>73</v>
          </cell>
          <cell r="I723" t="str">
            <v>จ.นครปฐม</v>
          </cell>
          <cell r="J723" t="str">
            <v>05</v>
          </cell>
          <cell r="K723" t="str">
            <v xml:space="preserve"> อ.บางเลน</v>
          </cell>
          <cell r="L723" t="str">
            <v>01</v>
          </cell>
          <cell r="M723" t="str">
            <v xml:space="preserve"> 'ต.บางเลน'</v>
          </cell>
          <cell r="N723" t="str">
            <v>06</v>
          </cell>
          <cell r="O723" t="str">
            <v xml:space="preserve"> หมู่ 6</v>
          </cell>
          <cell r="P723" t="str">
            <v>01</v>
          </cell>
          <cell r="Q723" t="str">
            <v>เปิดดำเนินการ</v>
          </cell>
          <cell r="R723" t="str">
            <v xml:space="preserve">80 </v>
          </cell>
          <cell r="V723" t="str">
            <v>22</v>
          </cell>
          <cell r="W723" t="str">
            <v>2.2 ทุติยภูมิระดับกลาง</v>
          </cell>
          <cell r="Z723" t="str">
            <v>06</v>
          </cell>
          <cell r="AA723" t="str">
            <v>แก้ไข/เปลี่ยนแปลงจำนวนเตียง</v>
          </cell>
          <cell r="AB723" t="str">
            <v>แก้ไขจำนวนเตียง จาก 60 เตียง เป็น 83 เตียงตามหนังสือ รพ.บางเลนที่ นฐ 0032.301/3069 ลงวันที่ 12 ธค.56</v>
          </cell>
          <cell r="AH723" t="str">
            <v>11301</v>
          </cell>
        </row>
        <row r="724">
          <cell r="A724" t="str">
            <v>001124800</v>
          </cell>
          <cell r="B724" t="str">
            <v>โรงพยาบาลสวรรคโลก</v>
          </cell>
          <cell r="C724" t="str">
            <v>21002</v>
          </cell>
          <cell r="D724" t="str">
            <v>กระทรวงสาธารณสุข สำนักงานปลัดกระทรวงสาธารณสุข</v>
          </cell>
          <cell r="E724" t="str">
            <v>07</v>
          </cell>
          <cell r="F724" t="str">
            <v>โรงพยาบาลชุมชน</v>
          </cell>
          <cell r="G724" t="str">
            <v>120</v>
          </cell>
          <cell r="H724" t="str">
            <v>64</v>
          </cell>
          <cell r="I724" t="str">
            <v>จ.สุโขทัย</v>
          </cell>
          <cell r="J724" t="str">
            <v>07</v>
          </cell>
          <cell r="K724" t="str">
            <v xml:space="preserve"> อ.สวรรคโลก</v>
          </cell>
          <cell r="L724" t="str">
            <v>01</v>
          </cell>
          <cell r="M724" t="str">
            <v xml:space="preserve"> 'ต.เมืองสวรรคโลก'</v>
          </cell>
          <cell r="N724" t="str">
            <v>04</v>
          </cell>
          <cell r="O724" t="str">
            <v xml:space="preserve"> หมู่ 4</v>
          </cell>
          <cell r="P724" t="str">
            <v>01</v>
          </cell>
          <cell r="Q724" t="str">
            <v>เปิดดำเนินการ</v>
          </cell>
          <cell r="R724" t="str">
            <v>ถ.จรดวิถึถ่อง</v>
          </cell>
          <cell r="S724" t="str">
            <v>64110</v>
          </cell>
          <cell r="T724" t="str">
            <v>055641592</v>
          </cell>
          <cell r="U724" t="str">
            <v>055641027</v>
          </cell>
          <cell r="V724" t="str">
            <v>21</v>
          </cell>
          <cell r="W724" t="str">
            <v>2.1 ทุติยภูมิระดับต้น</v>
          </cell>
          <cell r="AH724" t="str">
            <v>11248</v>
          </cell>
        </row>
        <row r="725">
          <cell r="A725" t="str">
            <v>001128000</v>
          </cell>
          <cell r="B725" t="str">
            <v>โรงพยาบาลบ่อพลอย</v>
          </cell>
          <cell r="C725" t="str">
            <v>21002</v>
          </cell>
          <cell r="D725" t="str">
            <v>กระทรวงสาธารณสุข สำนักงานปลัดกระทรวงสาธารณสุข</v>
          </cell>
          <cell r="E725" t="str">
            <v>07</v>
          </cell>
          <cell r="F725" t="str">
            <v>โรงพยาบาลชุมชน</v>
          </cell>
          <cell r="G725" t="str">
            <v>70</v>
          </cell>
          <cell r="H725" t="str">
            <v>71</v>
          </cell>
          <cell r="I725" t="str">
            <v>จ.กาญจนบุรี</v>
          </cell>
          <cell r="J725" t="str">
            <v>03</v>
          </cell>
          <cell r="K725" t="str">
            <v xml:space="preserve"> อ.บ่อพลอย</v>
          </cell>
          <cell r="L725" t="str">
            <v>01</v>
          </cell>
          <cell r="M725" t="str">
            <v xml:space="preserve"> 'ต.บ่อพลอย'</v>
          </cell>
          <cell r="N725" t="str">
            <v>01</v>
          </cell>
          <cell r="O725" t="str">
            <v xml:space="preserve"> หมู่ 1</v>
          </cell>
          <cell r="P725" t="str">
            <v>01</v>
          </cell>
          <cell r="Q725" t="str">
            <v>เปิดดำเนินการ</v>
          </cell>
          <cell r="S725" t="str">
            <v>71160</v>
          </cell>
          <cell r="T725" t="str">
            <v>034581139</v>
          </cell>
          <cell r="U725" t="str">
            <v>034581160</v>
          </cell>
          <cell r="V725" t="str">
            <v>22</v>
          </cell>
          <cell r="W725" t="str">
            <v>2.2 ทุติยภูมิระดับกลาง</v>
          </cell>
          <cell r="X725" t="str">
            <v>S</v>
          </cell>
          <cell r="Y725" t="str">
            <v xml:space="preserve">บริการ  </v>
          </cell>
          <cell r="AH725" t="str">
            <v>11280</v>
          </cell>
        </row>
        <row r="726">
          <cell r="A726" t="str">
            <v>001128100</v>
          </cell>
          <cell r="B726" t="str">
            <v>โรงพยาบาลท่ากระดาน</v>
          </cell>
          <cell r="C726" t="str">
            <v>21002</v>
          </cell>
          <cell r="D726" t="str">
            <v>กระทรวงสาธารณสุข สำนักงานปลัดกระทรวงสาธารณสุข</v>
          </cell>
          <cell r="E726" t="str">
            <v>07</v>
          </cell>
          <cell r="F726" t="str">
            <v>โรงพยาบาลชุมชน</v>
          </cell>
          <cell r="G726" t="str">
            <v>30</v>
          </cell>
          <cell r="H726" t="str">
            <v>71</v>
          </cell>
          <cell r="I726" t="str">
            <v>จ.กาญจนบุรี</v>
          </cell>
          <cell r="J726" t="str">
            <v>04</v>
          </cell>
          <cell r="K726" t="str">
            <v xml:space="preserve"> อ.ศรีสวัสดิ์</v>
          </cell>
          <cell r="L726" t="str">
            <v>04</v>
          </cell>
          <cell r="M726" t="str">
            <v xml:space="preserve"> 'ต.ท่ากระดาน'</v>
          </cell>
          <cell r="N726" t="str">
            <v>02</v>
          </cell>
          <cell r="O726" t="str">
            <v xml:space="preserve"> หมู่ 2</v>
          </cell>
          <cell r="P726" t="str">
            <v>01</v>
          </cell>
          <cell r="Q726" t="str">
            <v>เปิดดำเนินการ</v>
          </cell>
          <cell r="R726" t="str">
            <v>187</v>
          </cell>
          <cell r="S726" t="str">
            <v>71520</v>
          </cell>
          <cell r="T726" t="str">
            <v>034696118</v>
          </cell>
          <cell r="U726" t="str">
            <v>034696117</v>
          </cell>
          <cell r="V726" t="str">
            <v>21</v>
          </cell>
          <cell r="W726" t="str">
            <v>2.1 ทุติยภูมิระดับต้น</v>
          </cell>
          <cell r="X726" t="str">
            <v>S</v>
          </cell>
          <cell r="Y726" t="str">
            <v xml:space="preserve">บริการ  </v>
          </cell>
          <cell r="AH726" t="str">
            <v>11281</v>
          </cell>
        </row>
        <row r="727">
          <cell r="A727" t="str">
            <v>001128500</v>
          </cell>
          <cell r="B727" t="str">
            <v>โรงพยาบาลเจ้าคุณไพบูลย์พนมทวน</v>
          </cell>
          <cell r="C727" t="str">
            <v>21002</v>
          </cell>
          <cell r="D727" t="str">
            <v>กระทรวงสาธารณสุข สำนักงานปลัดกระทรวงสาธารณสุข</v>
          </cell>
          <cell r="E727" t="str">
            <v>07</v>
          </cell>
          <cell r="F727" t="str">
            <v>โรงพยาบาลชุมชน</v>
          </cell>
          <cell r="G727" t="str">
            <v>60</v>
          </cell>
          <cell r="H727" t="str">
            <v>71</v>
          </cell>
          <cell r="I727" t="str">
            <v>จ.กาญจนบุรี</v>
          </cell>
          <cell r="J727" t="str">
            <v>09</v>
          </cell>
          <cell r="K727" t="str">
            <v xml:space="preserve"> อ.พนมทวน</v>
          </cell>
          <cell r="L727" t="str">
            <v>01</v>
          </cell>
          <cell r="M727" t="str">
            <v xml:space="preserve"> 'ต.พนมทวน'</v>
          </cell>
          <cell r="N727" t="str">
            <v>08</v>
          </cell>
          <cell r="O727" t="str">
            <v xml:space="preserve"> หมู่ 8</v>
          </cell>
          <cell r="P727" t="str">
            <v>01</v>
          </cell>
          <cell r="Q727" t="str">
            <v>เปิดดำเนินการ</v>
          </cell>
          <cell r="R727" t="str">
            <v>406</v>
          </cell>
          <cell r="S727" t="str">
            <v>71140</v>
          </cell>
          <cell r="T727" t="str">
            <v>034630409</v>
          </cell>
          <cell r="U727" t="str">
            <v>034630407</v>
          </cell>
          <cell r="V727" t="str">
            <v>21</v>
          </cell>
          <cell r="W727" t="str">
            <v>2.1 ทุติยภูมิระดับต้น</v>
          </cell>
          <cell r="X727" t="str">
            <v>S</v>
          </cell>
          <cell r="Y727" t="str">
            <v xml:space="preserve">บริการ  </v>
          </cell>
          <cell r="AH727" t="str">
            <v>11285</v>
          </cell>
        </row>
        <row r="728">
          <cell r="A728" t="str">
            <v>001128400</v>
          </cell>
          <cell r="B728" t="str">
            <v>โรงพยาบาลสังขละบุรี</v>
          </cell>
          <cell r="C728" t="str">
            <v>21002</v>
          </cell>
          <cell r="D728" t="str">
            <v>กระทรวงสาธารณสุข สำนักงานปลัดกระทรวงสาธารณสุข</v>
          </cell>
          <cell r="E728" t="str">
            <v>07</v>
          </cell>
          <cell r="F728" t="str">
            <v>โรงพยาบาลชุมชน</v>
          </cell>
          <cell r="G728" t="str">
            <v>51</v>
          </cell>
          <cell r="H728" t="str">
            <v>71</v>
          </cell>
          <cell r="I728" t="str">
            <v>จ.กาญจนบุรี</v>
          </cell>
          <cell r="J728" t="str">
            <v>08</v>
          </cell>
          <cell r="K728" t="str">
            <v xml:space="preserve"> อ.สังขละบุรี</v>
          </cell>
          <cell r="L728" t="str">
            <v>01</v>
          </cell>
          <cell r="M728" t="str">
            <v xml:space="preserve"> 'ต.หนองลู'</v>
          </cell>
          <cell r="N728" t="str">
            <v>03</v>
          </cell>
          <cell r="O728" t="str">
            <v xml:space="preserve"> หมู่ 3</v>
          </cell>
          <cell r="P728" t="str">
            <v>01</v>
          </cell>
          <cell r="Q728" t="str">
            <v>เปิดดำเนินการ</v>
          </cell>
          <cell r="S728" t="str">
            <v>71240</v>
          </cell>
          <cell r="T728" t="str">
            <v>034595058</v>
          </cell>
          <cell r="U728" t="str">
            <v>034595538</v>
          </cell>
          <cell r="V728" t="str">
            <v>21</v>
          </cell>
          <cell r="W728" t="str">
            <v>2.1 ทุติยภูมิระดับต้น</v>
          </cell>
          <cell r="X728" t="str">
            <v>S</v>
          </cell>
          <cell r="Y728" t="str">
            <v xml:space="preserve">บริการ  </v>
          </cell>
          <cell r="AH728" t="str">
            <v>11284</v>
          </cell>
        </row>
        <row r="729">
          <cell r="A729" t="str">
            <v>001128300</v>
          </cell>
          <cell r="B729" t="str">
            <v>โรงพยาบาลทองผาภูมิ</v>
          </cell>
          <cell r="C729" t="str">
            <v>21002</v>
          </cell>
          <cell r="D729" t="str">
            <v>กระทรวงสาธารณสุข สำนักงานปลัดกระทรวงสาธารณสุข</v>
          </cell>
          <cell r="E729" t="str">
            <v>07</v>
          </cell>
          <cell r="F729" t="str">
            <v>โรงพยาบาลชุมชน</v>
          </cell>
          <cell r="G729" t="str">
            <v>90</v>
          </cell>
          <cell r="H729" t="str">
            <v>71</v>
          </cell>
          <cell r="I729" t="str">
            <v>จ.กาญจนบุรี</v>
          </cell>
          <cell r="J729" t="str">
            <v>07</v>
          </cell>
          <cell r="K729" t="str">
            <v xml:space="preserve"> อ.ทองผาภูมิ</v>
          </cell>
          <cell r="L729" t="str">
            <v>01</v>
          </cell>
          <cell r="M729" t="str">
            <v xml:space="preserve"> 'ต.ท่าขนุน'</v>
          </cell>
          <cell r="N729" t="str">
            <v>01</v>
          </cell>
          <cell r="O729" t="str">
            <v xml:space="preserve"> หมู่ 1</v>
          </cell>
          <cell r="P729" t="str">
            <v>01</v>
          </cell>
          <cell r="Q729" t="str">
            <v>เปิดดำเนินการ</v>
          </cell>
          <cell r="R729" t="str">
            <v>279</v>
          </cell>
          <cell r="S729" t="str">
            <v>71180</v>
          </cell>
          <cell r="T729" t="str">
            <v>034599601</v>
          </cell>
          <cell r="U729" t="str">
            <v>034599097</v>
          </cell>
          <cell r="V729" t="str">
            <v>22</v>
          </cell>
          <cell r="W729" t="str">
            <v>2.2 ทุติยภูมิระดับกลาง</v>
          </cell>
          <cell r="X729" t="str">
            <v>S</v>
          </cell>
          <cell r="Y729" t="str">
            <v xml:space="preserve">บริการ  </v>
          </cell>
          <cell r="AH729" t="str">
            <v>11283</v>
          </cell>
        </row>
        <row r="730">
          <cell r="A730" t="str">
            <v>001129700</v>
          </cell>
          <cell r="B730" t="str">
            <v>โรงพยาบาลกำแพงแสน</v>
          </cell>
          <cell r="C730" t="str">
            <v>21002</v>
          </cell>
          <cell r="D730" t="str">
            <v>กระทรวงสาธารณสุข สำนักงานปลัดกระทรวงสาธารณสุข</v>
          </cell>
          <cell r="E730" t="str">
            <v>07</v>
          </cell>
          <cell r="F730" t="str">
            <v>โรงพยาบาลชุมชน</v>
          </cell>
          <cell r="G730" t="str">
            <v>60</v>
          </cell>
          <cell r="H730" t="str">
            <v>73</v>
          </cell>
          <cell r="I730" t="str">
            <v>จ.นครปฐม</v>
          </cell>
          <cell r="J730" t="str">
            <v>02</v>
          </cell>
          <cell r="K730" t="str">
            <v xml:space="preserve"> อ.กำแพงแสน</v>
          </cell>
          <cell r="L730" t="str">
            <v>01</v>
          </cell>
          <cell r="M730" t="str">
            <v xml:space="preserve"> 'ต.ทุ่งกระพังโหม'</v>
          </cell>
          <cell r="N730" t="str">
            <v>04</v>
          </cell>
          <cell r="O730" t="str">
            <v xml:space="preserve"> หมู่ 4</v>
          </cell>
          <cell r="P730" t="str">
            <v>01</v>
          </cell>
          <cell r="Q730" t="str">
            <v>เปิดดำเนินการ</v>
          </cell>
          <cell r="R730" t="str">
            <v xml:space="preserve">47 </v>
          </cell>
          <cell r="V730" t="str">
            <v>22</v>
          </cell>
          <cell r="W730" t="str">
            <v>2.2 ทุติยภูมิระดับกลาง</v>
          </cell>
          <cell r="AH730" t="str">
            <v>11297</v>
          </cell>
        </row>
        <row r="731">
          <cell r="A731" t="str">
            <v>001133400</v>
          </cell>
          <cell r="B731" t="str">
            <v>โรงพยาบาลร่อนพิบูลย์</v>
          </cell>
          <cell r="C731" t="str">
            <v>21002</v>
          </cell>
          <cell r="D731" t="str">
            <v>กระทรวงสาธารณสุข สำนักงานปลัดกระทรวงสาธารณสุข</v>
          </cell>
          <cell r="E731" t="str">
            <v>07</v>
          </cell>
          <cell r="F731" t="str">
            <v>โรงพยาบาลชุมชน</v>
          </cell>
          <cell r="G731" t="str">
            <v>30</v>
          </cell>
          <cell r="H731" t="str">
            <v>80</v>
          </cell>
          <cell r="I731" t="str">
            <v>จ.นครศรีธรรมราช</v>
          </cell>
          <cell r="J731" t="str">
            <v>13</v>
          </cell>
          <cell r="K731" t="str">
            <v xml:space="preserve"> อ.ร่อนพิบูลย์</v>
          </cell>
          <cell r="L731" t="str">
            <v>01</v>
          </cell>
          <cell r="M731" t="str">
            <v xml:space="preserve"> 'ต.ร่อนพิบูลย์'</v>
          </cell>
          <cell r="N731" t="str">
            <v>13</v>
          </cell>
          <cell r="O731" t="str">
            <v xml:space="preserve"> หมู่ 13</v>
          </cell>
          <cell r="P731" t="str">
            <v>01</v>
          </cell>
          <cell r="Q731" t="str">
            <v>เปิดดำเนินการ</v>
          </cell>
          <cell r="R731" t="str">
            <v xml:space="preserve">ม.13 </v>
          </cell>
          <cell r="V731" t="str">
            <v>22</v>
          </cell>
          <cell r="W731" t="str">
            <v>2.2 ทุติยภูมิระดับกลาง</v>
          </cell>
          <cell r="AH731" t="str">
            <v>11334</v>
          </cell>
        </row>
        <row r="732">
          <cell r="A732" t="str">
            <v>001133300</v>
          </cell>
          <cell r="B732" t="str">
            <v>โรงพยาบาลปากพนัง</v>
          </cell>
          <cell r="C732" t="str">
            <v>21002</v>
          </cell>
          <cell r="D732" t="str">
            <v>กระทรวงสาธารณสุข สำนักงานปลัดกระทรวงสาธารณสุข</v>
          </cell>
          <cell r="E732" t="str">
            <v>07</v>
          </cell>
          <cell r="F732" t="str">
            <v>โรงพยาบาลชุมชน</v>
          </cell>
          <cell r="G732" t="str">
            <v>30</v>
          </cell>
          <cell r="H732" t="str">
            <v>80</v>
          </cell>
          <cell r="I732" t="str">
            <v>จ.นครศรีธรรมราช</v>
          </cell>
          <cell r="J732" t="str">
            <v>12</v>
          </cell>
          <cell r="K732" t="str">
            <v xml:space="preserve"> อ.ปากพนัง</v>
          </cell>
          <cell r="L732" t="str">
            <v>14</v>
          </cell>
          <cell r="M732" t="str">
            <v xml:space="preserve"> 'ต.ปากพนังฝั่งตะวันออก'</v>
          </cell>
          <cell r="N732" t="str">
            <v>00</v>
          </cell>
          <cell r="O732" t="str">
            <v xml:space="preserve"> หมู่ 0</v>
          </cell>
          <cell r="P732" t="str">
            <v>01</v>
          </cell>
          <cell r="Q732" t="str">
            <v>เปิดดำเนินการ</v>
          </cell>
          <cell r="V732" t="str">
            <v>22</v>
          </cell>
          <cell r="W732" t="str">
            <v>2.2 ทุติยภูมิระดับกลาง</v>
          </cell>
          <cell r="AH732" t="str">
            <v>11333</v>
          </cell>
        </row>
        <row r="733">
          <cell r="A733" t="str">
            <v>001132200</v>
          </cell>
          <cell r="B733" t="str">
            <v>โรงพยาบาลพรหมคีรี</v>
          </cell>
          <cell r="C733" t="str">
            <v>21002</v>
          </cell>
          <cell r="D733" t="str">
            <v>กระทรวงสาธารณสุข สำนักงานปลัดกระทรวงสาธารณสุข</v>
          </cell>
          <cell r="E733" t="str">
            <v>07</v>
          </cell>
          <cell r="F733" t="str">
            <v>โรงพยาบาลชุมชน</v>
          </cell>
          <cell r="G733" t="str">
            <v>30</v>
          </cell>
          <cell r="H733" t="str">
            <v>80</v>
          </cell>
          <cell r="I733" t="str">
            <v>จ.นครศรีธรรมราช</v>
          </cell>
          <cell r="J733" t="str">
            <v>02</v>
          </cell>
          <cell r="K733" t="str">
            <v xml:space="preserve"> อ.พรหมคีรี</v>
          </cell>
          <cell r="L733" t="str">
            <v>01</v>
          </cell>
          <cell r="M733" t="str">
            <v xml:space="preserve"> 'ต.พรหมโลก'</v>
          </cell>
          <cell r="N733" t="str">
            <v>09</v>
          </cell>
          <cell r="O733" t="str">
            <v xml:space="preserve"> หมู่ 9</v>
          </cell>
          <cell r="P733" t="str">
            <v>01</v>
          </cell>
          <cell r="Q733" t="str">
            <v>เปิดดำเนินการ</v>
          </cell>
          <cell r="R733" t="str">
            <v xml:space="preserve">17 ม.1 </v>
          </cell>
          <cell r="V733" t="str">
            <v>21</v>
          </cell>
          <cell r="W733" t="str">
            <v>2.1 ทุติยภูมิระดับต้น</v>
          </cell>
          <cell r="AH733" t="str">
            <v>11322</v>
          </cell>
        </row>
        <row r="734">
          <cell r="A734" t="str">
            <v>001127200</v>
          </cell>
          <cell r="B734" t="str">
            <v>โรงพยาบาลเขาค้อ</v>
          </cell>
          <cell r="C734" t="str">
            <v>21002</v>
          </cell>
          <cell r="D734" t="str">
            <v>กระทรวงสาธารณสุข สำนักงานปลัดกระทรวงสาธารณสุข</v>
          </cell>
          <cell r="E734" t="str">
            <v>07</v>
          </cell>
          <cell r="F734" t="str">
            <v>โรงพยาบาลชุมชน</v>
          </cell>
          <cell r="G734" t="str">
            <v>30</v>
          </cell>
          <cell r="H734" t="str">
            <v>67</v>
          </cell>
          <cell r="I734" t="str">
            <v>จ.เพชรบูรณ์</v>
          </cell>
          <cell r="J734" t="str">
            <v>11</v>
          </cell>
          <cell r="K734" t="str">
            <v xml:space="preserve"> อ.เขาค้อ</v>
          </cell>
          <cell r="L734" t="str">
            <v>03</v>
          </cell>
          <cell r="M734" t="str">
            <v xml:space="preserve"> 'ต.เขาค้อ'</v>
          </cell>
          <cell r="N734" t="str">
            <v>01</v>
          </cell>
          <cell r="O734" t="str">
            <v xml:space="preserve"> หมู่ 1</v>
          </cell>
          <cell r="P734" t="str">
            <v>01</v>
          </cell>
          <cell r="Q734" t="str">
            <v>เปิดดำเนินการ</v>
          </cell>
          <cell r="R734" t="str">
            <v xml:space="preserve">75 ม.1 </v>
          </cell>
          <cell r="S734" t="str">
            <v>67270</v>
          </cell>
          <cell r="V734" t="str">
            <v>22</v>
          </cell>
          <cell r="W734" t="str">
            <v>2.2 ทุติยภูมิระดับกลาง</v>
          </cell>
          <cell r="AH734" t="str">
            <v>11272</v>
          </cell>
        </row>
        <row r="735">
          <cell r="A735" t="str">
            <v>001129500</v>
          </cell>
          <cell r="B735" t="str">
            <v>โรงพยาบาลอู่ทอง</v>
          </cell>
          <cell r="C735" t="str">
            <v>21002</v>
          </cell>
          <cell r="D735" t="str">
            <v>กระทรวงสาธารณสุข สำนักงานปลัดกระทรวงสาธารณสุข</v>
          </cell>
          <cell r="E735" t="str">
            <v>07</v>
          </cell>
          <cell r="F735" t="str">
            <v>โรงพยาบาลชุมชน</v>
          </cell>
          <cell r="G735" t="str">
            <v>134</v>
          </cell>
          <cell r="H735" t="str">
            <v>72</v>
          </cell>
          <cell r="I735" t="str">
            <v>จ.สุพรรณบุรี</v>
          </cell>
          <cell r="J735" t="str">
            <v>09</v>
          </cell>
          <cell r="K735" t="str">
            <v xml:space="preserve"> อ.อู่ทอง</v>
          </cell>
          <cell r="L735" t="str">
            <v>03</v>
          </cell>
          <cell r="M735" t="str">
            <v xml:space="preserve"> 'ต.จรเข้สามพัน'</v>
          </cell>
          <cell r="N735" t="str">
            <v>15</v>
          </cell>
          <cell r="O735" t="str">
            <v xml:space="preserve"> หมู่ 15</v>
          </cell>
          <cell r="P735" t="str">
            <v>01</v>
          </cell>
          <cell r="Q735" t="str">
            <v>เปิดดำเนินการ</v>
          </cell>
          <cell r="R735" t="str">
            <v>220</v>
          </cell>
          <cell r="V735" t="str">
            <v>22</v>
          </cell>
          <cell r="W735" t="str">
            <v>2.2 ทุติยภูมิระดับกลาง</v>
          </cell>
          <cell r="Z735" t="str">
            <v>01</v>
          </cell>
          <cell r="AA735" t="str">
            <v>ตั้งใหม่</v>
          </cell>
          <cell r="AH735" t="str">
            <v>11295</v>
          </cell>
        </row>
        <row r="736">
          <cell r="A736" t="str">
            <v>001128700</v>
          </cell>
          <cell r="B736" t="str">
            <v>โรงพยาบาลด่านมะขามเตี้ย</v>
          </cell>
          <cell r="C736" t="str">
            <v>21002</v>
          </cell>
          <cell r="D736" t="str">
            <v>กระทรวงสาธารณสุข สำนักงานปลัดกระทรวงสาธารณสุข</v>
          </cell>
          <cell r="E736" t="str">
            <v>07</v>
          </cell>
          <cell r="F736" t="str">
            <v>โรงพยาบาลชุมชน</v>
          </cell>
          <cell r="G736" t="str">
            <v>30</v>
          </cell>
          <cell r="H736" t="str">
            <v>71</v>
          </cell>
          <cell r="I736" t="str">
            <v>จ.กาญจนบุรี</v>
          </cell>
          <cell r="J736" t="str">
            <v>11</v>
          </cell>
          <cell r="K736" t="str">
            <v xml:space="preserve"> อ.ด่านมะขามเตี้ย</v>
          </cell>
          <cell r="L736" t="str">
            <v>01</v>
          </cell>
          <cell r="M736" t="str">
            <v xml:space="preserve"> 'ต.ด่านมะขามเตี้ย'</v>
          </cell>
          <cell r="N736" t="str">
            <v>01</v>
          </cell>
          <cell r="O736" t="str">
            <v xml:space="preserve"> หมู่ 1</v>
          </cell>
          <cell r="P736" t="str">
            <v>01</v>
          </cell>
          <cell r="Q736" t="str">
            <v>เปิดดำเนินการ</v>
          </cell>
          <cell r="S736" t="str">
            <v>71260</v>
          </cell>
          <cell r="T736" t="str">
            <v>034642347</v>
          </cell>
          <cell r="U736" t="str">
            <v>034642102</v>
          </cell>
          <cell r="V736" t="str">
            <v>21</v>
          </cell>
          <cell r="W736" t="str">
            <v>2.1 ทุติยภูมิระดับต้น</v>
          </cell>
          <cell r="X736" t="str">
            <v>S</v>
          </cell>
          <cell r="Y736" t="str">
            <v xml:space="preserve">บริการ  </v>
          </cell>
          <cell r="AH736" t="str">
            <v>11287</v>
          </cell>
        </row>
        <row r="737">
          <cell r="A737" t="str">
            <v>001128600</v>
          </cell>
          <cell r="B737" t="str">
            <v>โรงพยาบาลเลาขวัญ</v>
          </cell>
          <cell r="C737" t="str">
            <v>21002</v>
          </cell>
          <cell r="D737" t="str">
            <v>กระทรวงสาธารณสุข สำนักงานปลัดกระทรวงสาธารณสุข</v>
          </cell>
          <cell r="E737" t="str">
            <v>07</v>
          </cell>
          <cell r="F737" t="str">
            <v>โรงพยาบาลชุมชน</v>
          </cell>
          <cell r="G737" t="str">
            <v>30</v>
          </cell>
          <cell r="H737" t="str">
            <v>71</v>
          </cell>
          <cell r="I737" t="str">
            <v>จ.กาญจนบุรี</v>
          </cell>
          <cell r="J737" t="str">
            <v>10</v>
          </cell>
          <cell r="K737" t="str">
            <v xml:space="preserve"> อ.เลาขวัญ</v>
          </cell>
          <cell r="L737" t="str">
            <v>01</v>
          </cell>
          <cell r="M737" t="str">
            <v xml:space="preserve"> 'ต.เลาขวัญ'</v>
          </cell>
          <cell r="N737" t="str">
            <v>06</v>
          </cell>
          <cell r="O737" t="str">
            <v xml:space="preserve"> หมู่ 6</v>
          </cell>
          <cell r="P737" t="str">
            <v>01</v>
          </cell>
          <cell r="Q737" t="str">
            <v>เปิดดำเนินการ</v>
          </cell>
          <cell r="S737" t="str">
            <v>71210</v>
          </cell>
          <cell r="T737" t="str">
            <v>034576157</v>
          </cell>
          <cell r="U737" t="str">
            <v>034576050</v>
          </cell>
          <cell r="V737" t="str">
            <v>21</v>
          </cell>
          <cell r="W737" t="str">
            <v>2.1 ทุติยภูมิระดับต้น</v>
          </cell>
          <cell r="X737" t="str">
            <v>S</v>
          </cell>
          <cell r="Y737" t="str">
            <v xml:space="preserve">บริการ  </v>
          </cell>
          <cell r="AH737" t="str">
            <v>11286</v>
          </cell>
        </row>
        <row r="738">
          <cell r="A738" t="str">
            <v>001127800</v>
          </cell>
          <cell r="B738" t="str">
            <v>โรงพยาบาลไทรโยค</v>
          </cell>
          <cell r="C738" t="str">
            <v>21002</v>
          </cell>
          <cell r="D738" t="str">
            <v>กระทรวงสาธารณสุข สำนักงานปลัดกระทรวงสาธารณสุข</v>
          </cell>
          <cell r="E738" t="str">
            <v>07</v>
          </cell>
          <cell r="F738" t="str">
            <v>โรงพยาบาลชุมชน</v>
          </cell>
          <cell r="G738" t="str">
            <v>60</v>
          </cell>
          <cell r="H738" t="str">
            <v>71</v>
          </cell>
          <cell r="I738" t="str">
            <v>จ.กาญจนบุรี</v>
          </cell>
          <cell r="J738" t="str">
            <v>02</v>
          </cell>
          <cell r="K738" t="str">
            <v xml:space="preserve"> อ.ไทรโยค</v>
          </cell>
          <cell r="L738" t="str">
            <v>01</v>
          </cell>
          <cell r="M738" t="str">
            <v xml:space="preserve"> 'ต.ลุ่มสุ่ม'</v>
          </cell>
          <cell r="N738" t="str">
            <v>01</v>
          </cell>
          <cell r="O738" t="str">
            <v xml:space="preserve"> หมู่ 1</v>
          </cell>
          <cell r="P738" t="str">
            <v>01</v>
          </cell>
          <cell r="Q738" t="str">
            <v>เปิดดำเนินการ</v>
          </cell>
          <cell r="R738" t="str">
            <v>22</v>
          </cell>
          <cell r="S738" t="str">
            <v>71150</v>
          </cell>
          <cell r="T738" t="str">
            <v>034591300</v>
          </cell>
          <cell r="U738" t="str">
            <v>034591302</v>
          </cell>
          <cell r="V738" t="str">
            <v>21</v>
          </cell>
          <cell r="W738" t="str">
            <v>2.1 ทุติยภูมิระดับต้น</v>
          </cell>
          <cell r="X738" t="str">
            <v>S</v>
          </cell>
          <cell r="Y738" t="str">
            <v xml:space="preserve">บริการ  </v>
          </cell>
          <cell r="AH738" t="str">
            <v>11278</v>
          </cell>
        </row>
        <row r="739">
          <cell r="A739" t="str">
            <v>001129900</v>
          </cell>
          <cell r="B739" t="str">
            <v>โรงพยาบาลห้วยพลู</v>
          </cell>
          <cell r="C739" t="str">
            <v>21002</v>
          </cell>
          <cell r="D739" t="str">
            <v>กระทรวงสาธารณสุข สำนักงานปลัดกระทรวงสาธารณสุข</v>
          </cell>
          <cell r="E739" t="str">
            <v>07</v>
          </cell>
          <cell r="F739" t="str">
            <v>โรงพยาบาลชุมชน</v>
          </cell>
          <cell r="G739" t="str">
            <v>60</v>
          </cell>
          <cell r="H739" t="str">
            <v>73</v>
          </cell>
          <cell r="I739" t="str">
            <v>จ.นครปฐม</v>
          </cell>
          <cell r="J739" t="str">
            <v>03</v>
          </cell>
          <cell r="K739" t="str">
            <v xml:space="preserve"> อ.นครชัยศรี</v>
          </cell>
          <cell r="L739" t="str">
            <v>18</v>
          </cell>
          <cell r="M739" t="str">
            <v xml:space="preserve"> 'ต.ห้วยพลู'</v>
          </cell>
          <cell r="N739" t="str">
            <v>01</v>
          </cell>
          <cell r="O739" t="str">
            <v xml:space="preserve"> หมู่ 1</v>
          </cell>
          <cell r="P739" t="str">
            <v>01</v>
          </cell>
          <cell r="Q739" t="str">
            <v>เปิดดำเนินการ</v>
          </cell>
          <cell r="R739" t="str">
            <v xml:space="preserve">1/1 </v>
          </cell>
          <cell r="V739" t="str">
            <v>21</v>
          </cell>
          <cell r="W739" t="str">
            <v>2.1 ทุติยภูมิระดับต้น</v>
          </cell>
          <cell r="AH739" t="str">
            <v>11299</v>
          </cell>
        </row>
        <row r="740">
          <cell r="A740" t="str">
            <v>001130000</v>
          </cell>
          <cell r="B740" t="str">
            <v>โรงพยาบาลดอนตูม</v>
          </cell>
          <cell r="C740" t="str">
            <v>21002</v>
          </cell>
          <cell r="D740" t="str">
            <v>กระทรวงสาธารณสุข สำนักงานปลัดกระทรวงสาธารณสุข</v>
          </cell>
          <cell r="E740" t="str">
            <v>07</v>
          </cell>
          <cell r="F740" t="str">
            <v>โรงพยาบาลชุมชน</v>
          </cell>
          <cell r="G740" t="str">
            <v>30</v>
          </cell>
          <cell r="H740" t="str">
            <v>73</v>
          </cell>
          <cell r="I740" t="str">
            <v>จ.นครปฐม</v>
          </cell>
          <cell r="J740" t="str">
            <v>04</v>
          </cell>
          <cell r="K740" t="str">
            <v xml:space="preserve"> อ.ดอนตูม</v>
          </cell>
          <cell r="L740" t="str">
            <v>01</v>
          </cell>
          <cell r="M740" t="str">
            <v xml:space="preserve"> 'ต.สามง่าม'</v>
          </cell>
          <cell r="N740" t="str">
            <v>05</v>
          </cell>
          <cell r="O740" t="str">
            <v xml:space="preserve"> หมู่ 5</v>
          </cell>
          <cell r="P740" t="str">
            <v>01</v>
          </cell>
          <cell r="Q740" t="str">
            <v>เปิดดำเนินการ</v>
          </cell>
          <cell r="R740" t="str">
            <v xml:space="preserve">183 ม.5 ถ.คงทอง </v>
          </cell>
          <cell r="V740" t="str">
            <v>21</v>
          </cell>
          <cell r="W740" t="str">
            <v>2.1 ทุติยภูมิระดับต้น</v>
          </cell>
          <cell r="AH740" t="str">
            <v>11300</v>
          </cell>
        </row>
        <row r="741">
          <cell r="A741" t="str">
            <v>001127400</v>
          </cell>
          <cell r="B741" t="str">
            <v>โรงพยาบาลบางแพ</v>
          </cell>
          <cell r="C741" t="str">
            <v>21002</v>
          </cell>
          <cell r="D741" t="str">
            <v>กระทรวงสาธารณสุข สำนักงานปลัดกระทรวงสาธารณสุข</v>
          </cell>
          <cell r="E741" t="str">
            <v>07</v>
          </cell>
          <cell r="F741" t="str">
            <v>โรงพยาบาลชุมชน</v>
          </cell>
          <cell r="G741" t="str">
            <v>60</v>
          </cell>
          <cell r="H741" t="str">
            <v>70</v>
          </cell>
          <cell r="I741" t="str">
            <v>จ.ราชบุรี</v>
          </cell>
          <cell r="J741" t="str">
            <v>06</v>
          </cell>
          <cell r="K741" t="str">
            <v xml:space="preserve"> อ.บางแพ</v>
          </cell>
          <cell r="L741" t="str">
            <v>02</v>
          </cell>
          <cell r="M741" t="str">
            <v xml:space="preserve"> 'ต.วังเย็น'</v>
          </cell>
          <cell r="N741" t="str">
            <v>05</v>
          </cell>
          <cell r="O741" t="str">
            <v xml:space="preserve"> หมู่ 5</v>
          </cell>
          <cell r="P741" t="str">
            <v>01</v>
          </cell>
          <cell r="Q741" t="str">
            <v>เปิดดำเนินการ</v>
          </cell>
          <cell r="R741" t="str">
            <v xml:space="preserve">124 </v>
          </cell>
          <cell r="V741" t="str">
            <v>21</v>
          </cell>
          <cell r="W741" t="str">
            <v>2.1 ทุติยภูมิระดับต้น</v>
          </cell>
          <cell r="AH741" t="str">
            <v>11274</v>
          </cell>
        </row>
        <row r="742">
          <cell r="A742" t="str">
            <v>001127500</v>
          </cell>
          <cell r="B742" t="str">
            <v>โรงพยาบาลเจ็ดเสมียน</v>
          </cell>
          <cell r="C742" t="str">
            <v>21002</v>
          </cell>
          <cell r="D742" t="str">
            <v>กระทรวงสาธารณสุข สำนักงานปลัดกระทรวงสาธารณสุข</v>
          </cell>
          <cell r="E742" t="str">
            <v>07</v>
          </cell>
          <cell r="F742" t="str">
            <v>โรงพยาบาลชุมชน</v>
          </cell>
          <cell r="G742" t="str">
            <v>30</v>
          </cell>
          <cell r="H742" t="str">
            <v>70</v>
          </cell>
          <cell r="I742" t="str">
            <v>จ.ราชบุรี</v>
          </cell>
          <cell r="J742" t="str">
            <v>07</v>
          </cell>
          <cell r="K742" t="str">
            <v xml:space="preserve"> อ.โพธาราม</v>
          </cell>
          <cell r="L742" t="str">
            <v>09</v>
          </cell>
          <cell r="M742" t="str">
            <v xml:space="preserve"> 'ต.เจ็ดเสมียน'</v>
          </cell>
          <cell r="N742" t="str">
            <v>02</v>
          </cell>
          <cell r="O742" t="str">
            <v xml:space="preserve"> หมู่ 2</v>
          </cell>
          <cell r="P742" t="str">
            <v>01</v>
          </cell>
          <cell r="Q742" t="str">
            <v>เปิดดำเนินการ</v>
          </cell>
          <cell r="R742" t="str">
            <v xml:space="preserve">132/2 </v>
          </cell>
          <cell r="V742" t="str">
            <v>21</v>
          </cell>
          <cell r="W742" t="str">
            <v>2.1 ทุติยภูมิระดับต้น</v>
          </cell>
          <cell r="AH742" t="str">
            <v>11275</v>
          </cell>
        </row>
        <row r="743">
          <cell r="A743" t="str">
            <v>001127600</v>
          </cell>
          <cell r="B743" t="str">
            <v>โรงพยาบาลปากท่อ</v>
          </cell>
          <cell r="C743" t="str">
            <v>21002</v>
          </cell>
          <cell r="D743" t="str">
            <v>กระทรวงสาธารณสุข สำนักงานปลัดกระทรวงสาธารณสุข</v>
          </cell>
          <cell r="E743" t="str">
            <v>07</v>
          </cell>
          <cell r="F743" t="str">
            <v>โรงพยาบาลชุมชน</v>
          </cell>
          <cell r="G743" t="str">
            <v>30</v>
          </cell>
          <cell r="H743" t="str">
            <v>70</v>
          </cell>
          <cell r="I743" t="str">
            <v>จ.ราชบุรี</v>
          </cell>
          <cell r="J743" t="str">
            <v>08</v>
          </cell>
          <cell r="K743" t="str">
            <v xml:space="preserve"> อ.ปากท่อ</v>
          </cell>
          <cell r="L743" t="str">
            <v>05</v>
          </cell>
          <cell r="M743" t="str">
            <v xml:space="preserve"> 'ต.ปากท่อ'</v>
          </cell>
          <cell r="N743" t="str">
            <v>08</v>
          </cell>
          <cell r="O743" t="str">
            <v xml:space="preserve"> หมู่ 8</v>
          </cell>
          <cell r="P743" t="str">
            <v>01</v>
          </cell>
          <cell r="Q743" t="str">
            <v>เปิดดำเนินการ</v>
          </cell>
          <cell r="R743" t="str">
            <v xml:space="preserve">201/10 </v>
          </cell>
          <cell r="V743" t="str">
            <v>21</v>
          </cell>
          <cell r="W743" t="str">
            <v>2.1 ทุติยภูมิระดับต้น</v>
          </cell>
          <cell r="AH743" t="str">
            <v>11276</v>
          </cell>
        </row>
        <row r="744">
          <cell r="A744" t="str">
            <v>001129400</v>
          </cell>
          <cell r="B744" t="str">
            <v>โรงพยาบาลสามชุก</v>
          </cell>
          <cell r="C744" t="str">
            <v>21002</v>
          </cell>
          <cell r="D744" t="str">
            <v>กระทรวงสาธารณสุข สำนักงานปลัดกระทรวงสาธารณสุข</v>
          </cell>
          <cell r="E744" t="str">
            <v>07</v>
          </cell>
          <cell r="F744" t="str">
            <v>โรงพยาบาลชุมชน</v>
          </cell>
          <cell r="G744" t="str">
            <v>60</v>
          </cell>
          <cell r="H744" t="str">
            <v>72</v>
          </cell>
          <cell r="I744" t="str">
            <v>จ.สุพรรณบุรี</v>
          </cell>
          <cell r="J744" t="str">
            <v>08</v>
          </cell>
          <cell r="K744" t="str">
            <v xml:space="preserve"> อ.สามชุก</v>
          </cell>
          <cell r="L744" t="str">
            <v>04</v>
          </cell>
          <cell r="M744" t="str">
            <v xml:space="preserve"> 'ต.หนองผักนาก'</v>
          </cell>
          <cell r="N744" t="str">
            <v>07</v>
          </cell>
          <cell r="O744" t="str">
            <v xml:space="preserve"> หมู่ 7</v>
          </cell>
          <cell r="P744" t="str">
            <v>01</v>
          </cell>
          <cell r="Q744" t="str">
            <v>เปิดดำเนินการ</v>
          </cell>
          <cell r="R744" t="str">
            <v xml:space="preserve">4/1 </v>
          </cell>
          <cell r="V744" t="str">
            <v>22</v>
          </cell>
          <cell r="W744" t="str">
            <v>2.2 ทุติยภูมิระดับกลาง</v>
          </cell>
          <cell r="AH744" t="str">
            <v>11294</v>
          </cell>
        </row>
        <row r="745">
          <cell r="A745" t="str">
            <v>001124900</v>
          </cell>
          <cell r="B745" t="str">
            <v>โรงพยาบาลศรีนคร</v>
          </cell>
          <cell r="C745" t="str">
            <v>21002</v>
          </cell>
          <cell r="D745" t="str">
            <v>กระทรวงสาธารณสุข สำนักงานปลัดกระทรวงสาธารณสุข</v>
          </cell>
          <cell r="E745" t="str">
            <v>07</v>
          </cell>
          <cell r="F745" t="str">
            <v>โรงพยาบาลชุมชน</v>
          </cell>
          <cell r="G745" t="str">
            <v>30</v>
          </cell>
          <cell r="H745" t="str">
            <v>64</v>
          </cell>
          <cell r="I745" t="str">
            <v>จ.สุโขทัย</v>
          </cell>
          <cell r="J745" t="str">
            <v>08</v>
          </cell>
          <cell r="K745" t="str">
            <v xml:space="preserve"> อ.ศรีนคร</v>
          </cell>
          <cell r="L745" t="str">
            <v>01</v>
          </cell>
          <cell r="M745" t="str">
            <v xml:space="preserve"> 'ต.ศรีนคร'</v>
          </cell>
          <cell r="N745" t="str">
            <v>03</v>
          </cell>
          <cell r="O745" t="str">
            <v xml:space="preserve"> หมู่ 3</v>
          </cell>
          <cell r="P745" t="str">
            <v>01</v>
          </cell>
          <cell r="Q745" t="str">
            <v>เปิดดำเนินการ</v>
          </cell>
          <cell r="R745" t="str">
            <v>ถ.สวรรคโลก-ศรีนคร</v>
          </cell>
          <cell r="S745" t="str">
            <v>64180</v>
          </cell>
          <cell r="T745" t="str">
            <v>055652725</v>
          </cell>
          <cell r="U745" t="str">
            <v>05562726</v>
          </cell>
          <cell r="V745" t="str">
            <v>21</v>
          </cell>
          <cell r="W745" t="str">
            <v>2.1 ทุติยภูมิระดับต้น</v>
          </cell>
          <cell r="AH745" t="str">
            <v>11249</v>
          </cell>
        </row>
        <row r="746">
          <cell r="A746" t="str">
            <v>001124500</v>
          </cell>
          <cell r="B746" t="str">
            <v>โรงพยาบาลคีรีมาศ</v>
          </cell>
          <cell r="C746" t="str">
            <v>21002</v>
          </cell>
          <cell r="D746" t="str">
            <v>กระทรวงสาธารณสุข สำนักงานปลัดกระทรวงสาธารณสุข</v>
          </cell>
          <cell r="E746" t="str">
            <v>07</v>
          </cell>
          <cell r="F746" t="str">
            <v>โรงพยาบาลชุมชน</v>
          </cell>
          <cell r="G746" t="str">
            <v>30</v>
          </cell>
          <cell r="H746" t="str">
            <v>64</v>
          </cell>
          <cell r="I746" t="str">
            <v>จ.สุโขทัย</v>
          </cell>
          <cell r="J746" t="str">
            <v>03</v>
          </cell>
          <cell r="K746" t="str">
            <v xml:space="preserve"> อ.คีรีมาศ</v>
          </cell>
          <cell r="L746" t="str">
            <v>01</v>
          </cell>
          <cell r="M746" t="str">
            <v xml:space="preserve"> 'ต.โตนด'</v>
          </cell>
          <cell r="N746" t="str">
            <v>07</v>
          </cell>
          <cell r="O746" t="str">
            <v xml:space="preserve"> หมู่ 7</v>
          </cell>
          <cell r="P746" t="str">
            <v>01</v>
          </cell>
          <cell r="Q746" t="str">
            <v>เปิดดำเนินการ</v>
          </cell>
          <cell r="R746" t="str">
            <v>ถ.สุโขทัย-กำแพงเพชร</v>
          </cell>
          <cell r="S746" t="str">
            <v>64160</v>
          </cell>
          <cell r="T746" t="str">
            <v>055695145</v>
          </cell>
          <cell r="U746" t="str">
            <v>055693097</v>
          </cell>
          <cell r="V746" t="str">
            <v>21</v>
          </cell>
          <cell r="W746" t="str">
            <v>2.1 ทุติยภูมิระดับต้น</v>
          </cell>
          <cell r="AH746" t="str">
            <v>11245</v>
          </cell>
        </row>
        <row r="747">
          <cell r="A747" t="str">
            <v>001125000</v>
          </cell>
          <cell r="B747" t="str">
            <v>โรงพยาบาลทุ่งเสลี่ยม</v>
          </cell>
          <cell r="C747" t="str">
            <v>21002</v>
          </cell>
          <cell r="D747" t="str">
            <v>กระทรวงสาธารณสุข สำนักงานปลัดกระทรวงสาธารณสุข</v>
          </cell>
          <cell r="E747" t="str">
            <v>07</v>
          </cell>
          <cell r="F747" t="str">
            <v>โรงพยาบาลชุมชน</v>
          </cell>
          <cell r="G747" t="str">
            <v>30</v>
          </cell>
          <cell r="H747" t="str">
            <v>64</v>
          </cell>
          <cell r="I747" t="str">
            <v>จ.สุโขทัย</v>
          </cell>
          <cell r="J747" t="str">
            <v>09</v>
          </cell>
          <cell r="K747" t="str">
            <v xml:space="preserve"> อ.ทุ่งเสลี่ยม</v>
          </cell>
          <cell r="L747" t="str">
            <v>03</v>
          </cell>
          <cell r="M747" t="str">
            <v xml:space="preserve"> 'ต.ทุ่งเสลี่ยม'</v>
          </cell>
          <cell r="N747" t="str">
            <v>08</v>
          </cell>
          <cell r="O747" t="str">
            <v xml:space="preserve"> หมู่ 8</v>
          </cell>
          <cell r="P747" t="str">
            <v>01</v>
          </cell>
          <cell r="Q747" t="str">
            <v>เปิดดำเนินการ</v>
          </cell>
          <cell r="R747" t="str">
            <v>ถ.สุโขทัย-เถิน</v>
          </cell>
          <cell r="S747" t="str">
            <v>64150</v>
          </cell>
          <cell r="T747" t="str">
            <v>055659175</v>
          </cell>
          <cell r="U747" t="str">
            <v>055659411</v>
          </cell>
          <cell r="V747" t="str">
            <v>21</v>
          </cell>
          <cell r="W747" t="str">
            <v>2.1 ทุติยภูมิระดับต้น</v>
          </cell>
          <cell r="AH747" t="str">
            <v>11250</v>
          </cell>
        </row>
        <row r="748">
          <cell r="A748" t="str">
            <v>001130300</v>
          </cell>
          <cell r="B748" t="str">
            <v>โรงพยาบาลพุทธมณฑล</v>
          </cell>
          <cell r="C748" t="str">
            <v>21002</v>
          </cell>
          <cell r="D748" t="str">
            <v>กระทรวงสาธารณสุข สำนักงานปลัดกระทรวงสาธารณสุข</v>
          </cell>
          <cell r="E748" t="str">
            <v>07</v>
          </cell>
          <cell r="F748" t="str">
            <v>โรงพยาบาลชุมชน</v>
          </cell>
          <cell r="G748" t="str">
            <v>10</v>
          </cell>
          <cell r="H748" t="str">
            <v>73</v>
          </cell>
          <cell r="I748" t="str">
            <v>จ.นครปฐม</v>
          </cell>
          <cell r="J748" t="str">
            <v>07</v>
          </cell>
          <cell r="K748" t="str">
            <v xml:space="preserve"> อ.พุทธมณฑล</v>
          </cell>
          <cell r="L748" t="str">
            <v>01</v>
          </cell>
          <cell r="M748" t="str">
            <v xml:space="preserve"> 'ต.ศาลายา'</v>
          </cell>
          <cell r="N748" t="str">
            <v>01</v>
          </cell>
          <cell r="O748" t="str">
            <v xml:space="preserve"> หมู่ 1</v>
          </cell>
          <cell r="P748" t="str">
            <v>01</v>
          </cell>
          <cell r="Q748" t="str">
            <v>เปิดดำเนินการ</v>
          </cell>
          <cell r="V748" t="str">
            <v>21</v>
          </cell>
          <cell r="W748" t="str">
            <v>2.1 ทุติยภูมิระดับต้น</v>
          </cell>
          <cell r="AB748" t="str">
            <v xml:space="preserve">แก้ไชชื่อ รพ.พุทธมลฑล เป็น รพ.พุทธมณฑล </v>
          </cell>
          <cell r="AH748" t="str">
            <v>11303</v>
          </cell>
        </row>
        <row r="749">
          <cell r="A749" t="str">
            <v>001135700</v>
          </cell>
          <cell r="B749" t="str">
            <v>โรงพยาบาลกาญจนดิษฐ์</v>
          </cell>
          <cell r="C749" t="str">
            <v>21002</v>
          </cell>
          <cell r="D749" t="str">
            <v>กระทรวงสาธารณสุข สำนักงานปลัดกระทรวงสาธารณสุข</v>
          </cell>
          <cell r="E749" t="str">
            <v>07</v>
          </cell>
          <cell r="F749" t="str">
            <v>โรงพยาบาลชุมชน</v>
          </cell>
          <cell r="G749" t="str">
            <v>60</v>
          </cell>
          <cell r="H749" t="str">
            <v>84</v>
          </cell>
          <cell r="I749" t="str">
            <v>จ.สุราษฎร์ธานี</v>
          </cell>
          <cell r="J749" t="str">
            <v>02</v>
          </cell>
          <cell r="K749" t="str">
            <v xml:space="preserve"> อ.กาญจนดิษฐ์</v>
          </cell>
          <cell r="L749" t="str">
            <v>07</v>
          </cell>
          <cell r="M749" t="str">
            <v xml:space="preserve"> 'ต.พลายวาส'</v>
          </cell>
          <cell r="N749" t="str">
            <v>09</v>
          </cell>
          <cell r="O749" t="str">
            <v xml:space="preserve"> หมู่ 9</v>
          </cell>
          <cell r="P749" t="str">
            <v>01</v>
          </cell>
          <cell r="Q749" t="str">
            <v>เปิดดำเนินการ</v>
          </cell>
          <cell r="R749" t="str">
            <v xml:space="preserve">776 ม.9 ถ.สุราษฎร์-นครศรี </v>
          </cell>
          <cell r="S749" t="str">
            <v>84160</v>
          </cell>
          <cell r="T749" t="str">
            <v>077244518</v>
          </cell>
          <cell r="U749" t="str">
            <v>077255263t</v>
          </cell>
          <cell r="V749" t="str">
            <v>22</v>
          </cell>
          <cell r="W749" t="str">
            <v>2.2 ทุติยภูมิระดับกลาง</v>
          </cell>
          <cell r="X749" t="str">
            <v>S</v>
          </cell>
          <cell r="Y749" t="str">
            <v xml:space="preserve">บริการ  </v>
          </cell>
          <cell r="AH749" t="str">
            <v>11357</v>
          </cell>
        </row>
        <row r="750">
          <cell r="A750" t="str">
            <v>001135600</v>
          </cell>
          <cell r="B750" t="str">
            <v>โรงพยาบาลถลาง</v>
          </cell>
          <cell r="C750" t="str">
            <v>21002</v>
          </cell>
          <cell r="D750" t="str">
            <v>กระทรวงสาธารณสุข สำนักงานปลัดกระทรวงสาธารณสุข</v>
          </cell>
          <cell r="E750" t="str">
            <v>07</v>
          </cell>
          <cell r="F750" t="str">
            <v>โรงพยาบาลชุมชน</v>
          </cell>
          <cell r="G750" t="str">
            <v>66</v>
          </cell>
          <cell r="H750" t="str">
            <v>83</v>
          </cell>
          <cell r="I750" t="str">
            <v>จ.ภูเก็ต</v>
          </cell>
          <cell r="J750" t="str">
            <v>03</v>
          </cell>
          <cell r="K750" t="str">
            <v xml:space="preserve"> อ.ถลาง</v>
          </cell>
          <cell r="L750" t="str">
            <v>01</v>
          </cell>
          <cell r="M750" t="str">
            <v xml:space="preserve"> 'ต.เทพกระษัตรี'</v>
          </cell>
          <cell r="N750" t="str">
            <v>01</v>
          </cell>
          <cell r="O750" t="str">
            <v xml:space="preserve"> หมู่ 1</v>
          </cell>
          <cell r="P750" t="str">
            <v>01</v>
          </cell>
          <cell r="Q750" t="str">
            <v>เปิดดำเนินการ</v>
          </cell>
          <cell r="R750" t="str">
            <v xml:space="preserve">358  ถ.เทพกระษัตรี  </v>
          </cell>
          <cell r="S750" t="str">
            <v>83110</v>
          </cell>
          <cell r="T750" t="str">
            <v>076311033</v>
          </cell>
          <cell r="U750" t="str">
            <v>076275096</v>
          </cell>
          <cell r="V750" t="str">
            <v>22</v>
          </cell>
          <cell r="W750" t="str">
            <v>2.2 ทุติยภูมิระดับกลาง</v>
          </cell>
          <cell r="AH750" t="str">
            <v>11356</v>
          </cell>
        </row>
        <row r="751">
          <cell r="A751" t="str">
            <v>001135500</v>
          </cell>
          <cell r="B751" t="str">
            <v>โรงพยาบาลป่าตอง</v>
          </cell>
          <cell r="C751" t="str">
            <v>21002</v>
          </cell>
          <cell r="D751" t="str">
            <v>กระทรวงสาธารณสุข สำนักงานปลัดกระทรวงสาธารณสุข</v>
          </cell>
          <cell r="E751" t="str">
            <v>07</v>
          </cell>
          <cell r="F751" t="str">
            <v>โรงพยาบาลชุมชน</v>
          </cell>
          <cell r="G751" t="str">
            <v>60</v>
          </cell>
          <cell r="H751" t="str">
            <v>83</v>
          </cell>
          <cell r="I751" t="str">
            <v>จ.ภูเก็ต</v>
          </cell>
          <cell r="J751" t="str">
            <v>02</v>
          </cell>
          <cell r="K751" t="str">
            <v xml:space="preserve"> อ.กะทู้</v>
          </cell>
          <cell r="L751" t="str">
            <v>02</v>
          </cell>
          <cell r="M751" t="str">
            <v xml:space="preserve"> 'ต.ป่าตอง'</v>
          </cell>
          <cell r="N751" t="str">
            <v>03</v>
          </cell>
          <cell r="O751" t="str">
            <v xml:space="preserve"> หมู่ 3</v>
          </cell>
          <cell r="P751" t="str">
            <v>01</v>
          </cell>
          <cell r="Q751" t="str">
            <v>เปิดดำเนินการ</v>
          </cell>
          <cell r="R751" t="str">
            <v xml:space="preserve">57 ถ.ไสน้ำเย็น </v>
          </cell>
          <cell r="S751" t="str">
            <v>83150</v>
          </cell>
          <cell r="T751" t="str">
            <v>076342633</v>
          </cell>
          <cell r="U751" t="str">
            <v>076340617</v>
          </cell>
          <cell r="V751" t="str">
            <v>22</v>
          </cell>
          <cell r="W751" t="str">
            <v>2.2 ทุติยภูมิระดับกลาง</v>
          </cell>
          <cell r="AH751" t="str">
            <v>11355</v>
          </cell>
        </row>
        <row r="752">
          <cell r="A752" t="str">
            <v>001131900</v>
          </cell>
          <cell r="B752" t="str">
            <v>โรงพยาบาลปราณบุรี</v>
          </cell>
          <cell r="C752" t="str">
            <v>21002</v>
          </cell>
          <cell r="D752" t="str">
            <v>กระทรวงสาธารณสุข สำนักงานปลัดกระทรวงสาธารณสุข</v>
          </cell>
          <cell r="E752" t="str">
            <v>07</v>
          </cell>
          <cell r="F752" t="str">
            <v>โรงพยาบาลชุมชน</v>
          </cell>
          <cell r="G752" t="str">
            <v>30</v>
          </cell>
          <cell r="H752" t="str">
            <v>77</v>
          </cell>
          <cell r="I752" t="str">
            <v>จ.ประจวบคีรีขันธ์</v>
          </cell>
          <cell r="J752" t="str">
            <v>06</v>
          </cell>
          <cell r="K752" t="str">
            <v xml:space="preserve"> อ.ปราณบุรี</v>
          </cell>
          <cell r="L752" t="str">
            <v>08</v>
          </cell>
          <cell r="M752" t="str">
            <v xml:space="preserve"> 'ต.วังก์พง'</v>
          </cell>
          <cell r="N752" t="str">
            <v>05</v>
          </cell>
          <cell r="O752" t="str">
            <v xml:space="preserve"> หมู่ 5</v>
          </cell>
          <cell r="P752" t="str">
            <v>01</v>
          </cell>
          <cell r="Q752" t="str">
            <v>เปิดดำเนินการ</v>
          </cell>
          <cell r="R752" t="str">
            <v xml:space="preserve">19 </v>
          </cell>
          <cell r="V752" t="str">
            <v>21</v>
          </cell>
          <cell r="W752" t="str">
            <v>2.1 ทุติยภูมิระดับต้น</v>
          </cell>
          <cell r="AH752" t="str">
            <v>11319</v>
          </cell>
        </row>
        <row r="753">
          <cell r="A753" t="str">
            <v>001132600</v>
          </cell>
          <cell r="B753" t="str">
            <v>โรงพยาบาลพิปูน</v>
          </cell>
          <cell r="C753" t="str">
            <v>21002</v>
          </cell>
          <cell r="D753" t="str">
            <v>กระทรวงสาธารณสุข สำนักงานปลัดกระทรวงสาธารณสุข</v>
          </cell>
          <cell r="E753" t="str">
            <v>07</v>
          </cell>
          <cell r="F753" t="str">
            <v>โรงพยาบาลชุมชน</v>
          </cell>
          <cell r="G753" t="str">
            <v>30</v>
          </cell>
          <cell r="H753" t="str">
            <v>80</v>
          </cell>
          <cell r="I753" t="str">
            <v>จ.นครศรีธรรมราช</v>
          </cell>
          <cell r="J753" t="str">
            <v>05</v>
          </cell>
          <cell r="K753" t="str">
            <v xml:space="preserve"> อ.พิปูน</v>
          </cell>
          <cell r="L753" t="str">
            <v>04</v>
          </cell>
          <cell r="M753" t="str">
            <v xml:space="preserve"> 'ต.ยางค้อม'</v>
          </cell>
          <cell r="N753" t="str">
            <v>05</v>
          </cell>
          <cell r="O753" t="str">
            <v xml:space="preserve"> หมู่ 5</v>
          </cell>
          <cell r="P753" t="str">
            <v>01</v>
          </cell>
          <cell r="Q753" t="str">
            <v>เปิดดำเนินการ</v>
          </cell>
          <cell r="R753" t="str">
            <v xml:space="preserve">ม.5 </v>
          </cell>
          <cell r="V753" t="str">
            <v>21</v>
          </cell>
          <cell r="W753" t="str">
            <v>2.1 ทุติยภูมิระดับต้น</v>
          </cell>
          <cell r="AH753" t="str">
            <v>11326</v>
          </cell>
        </row>
        <row r="754">
          <cell r="A754" t="str">
            <v>001132700</v>
          </cell>
          <cell r="B754" t="str">
            <v>โรงพยาบาลเชียรใหญ่</v>
          </cell>
          <cell r="C754" t="str">
            <v>21002</v>
          </cell>
          <cell r="D754" t="str">
            <v>กระทรวงสาธารณสุข สำนักงานปลัดกระทรวงสาธารณสุข</v>
          </cell>
          <cell r="E754" t="str">
            <v>07</v>
          </cell>
          <cell r="F754" t="str">
            <v>โรงพยาบาลชุมชน</v>
          </cell>
          <cell r="G754" t="str">
            <v>30</v>
          </cell>
          <cell r="H754" t="str">
            <v>80</v>
          </cell>
          <cell r="I754" t="str">
            <v>จ.นครศรีธรรมราช</v>
          </cell>
          <cell r="J754" t="str">
            <v>06</v>
          </cell>
          <cell r="K754" t="str">
            <v xml:space="preserve"> อ.เชียรใหญ่</v>
          </cell>
          <cell r="L754" t="str">
            <v>07</v>
          </cell>
          <cell r="M754" t="str">
            <v xml:space="preserve"> 'ต.ท้องลำเจียก'</v>
          </cell>
          <cell r="N754" t="str">
            <v>01</v>
          </cell>
          <cell r="O754" t="str">
            <v xml:space="preserve"> หมู่ 1</v>
          </cell>
          <cell r="P754" t="str">
            <v>01</v>
          </cell>
          <cell r="Q754" t="str">
            <v>เปิดดำเนินการ</v>
          </cell>
          <cell r="R754" t="str">
            <v xml:space="preserve">ม.1 </v>
          </cell>
          <cell r="V754" t="str">
            <v>21</v>
          </cell>
          <cell r="W754" t="str">
            <v>2.1 ทุติยภูมิระดับต้น</v>
          </cell>
          <cell r="AH754" t="str">
            <v>11327</v>
          </cell>
        </row>
        <row r="755">
          <cell r="A755" t="str">
            <v>001133600</v>
          </cell>
          <cell r="B755" t="str">
            <v>โรงพยาบาลขนอม</v>
          </cell>
          <cell r="C755" t="str">
            <v>21002</v>
          </cell>
          <cell r="D755" t="str">
            <v>กระทรวงสาธารณสุข สำนักงานปลัดกระทรวงสาธารณสุข</v>
          </cell>
          <cell r="E755" t="str">
            <v>07</v>
          </cell>
          <cell r="F755" t="str">
            <v>โรงพยาบาลชุมชน</v>
          </cell>
          <cell r="G755" t="str">
            <v>30</v>
          </cell>
          <cell r="H755" t="str">
            <v>80</v>
          </cell>
          <cell r="I755" t="str">
            <v>จ.นครศรีธรรมราช</v>
          </cell>
          <cell r="J755" t="str">
            <v>15</v>
          </cell>
          <cell r="K755" t="str">
            <v xml:space="preserve"> อ.ขนอม</v>
          </cell>
          <cell r="L755" t="str">
            <v>01</v>
          </cell>
          <cell r="M755" t="str">
            <v xml:space="preserve"> 'ต.ขนอม'</v>
          </cell>
          <cell r="N755" t="str">
            <v>03</v>
          </cell>
          <cell r="O755" t="str">
            <v xml:space="preserve"> หมู่ 3</v>
          </cell>
          <cell r="P755" t="str">
            <v>01</v>
          </cell>
          <cell r="Q755" t="str">
            <v>เปิดดำเนินการ</v>
          </cell>
          <cell r="V755" t="str">
            <v>21</v>
          </cell>
          <cell r="W755" t="str">
            <v>2.1 ทุติยภูมิระดับต้น</v>
          </cell>
          <cell r="AH755" t="str">
            <v>11336</v>
          </cell>
        </row>
        <row r="756">
          <cell r="A756" t="str">
            <v>001132800</v>
          </cell>
          <cell r="B756" t="str">
            <v>โรงพยาบาลชะอวด</v>
          </cell>
          <cell r="C756" t="str">
            <v>21002</v>
          </cell>
          <cell r="D756" t="str">
            <v>กระทรวงสาธารณสุข สำนักงานปลัดกระทรวงสาธารณสุข</v>
          </cell>
          <cell r="E756" t="str">
            <v>07</v>
          </cell>
          <cell r="F756" t="str">
            <v>โรงพยาบาลชุมชน</v>
          </cell>
          <cell r="G756" t="str">
            <v>30</v>
          </cell>
          <cell r="H756" t="str">
            <v>80</v>
          </cell>
          <cell r="I756" t="str">
            <v>จ.นครศรีธรรมราช</v>
          </cell>
          <cell r="J756" t="str">
            <v>07</v>
          </cell>
          <cell r="K756" t="str">
            <v xml:space="preserve"> อ.ชะอวด</v>
          </cell>
          <cell r="L756" t="str">
            <v>01</v>
          </cell>
          <cell r="M756" t="str">
            <v xml:space="preserve"> 'ต.ชะอวด'</v>
          </cell>
          <cell r="N756" t="str">
            <v>08</v>
          </cell>
          <cell r="O756" t="str">
            <v xml:space="preserve"> หมู่ 8</v>
          </cell>
          <cell r="P756" t="str">
            <v>01</v>
          </cell>
          <cell r="Q756" t="str">
            <v>เปิดดำเนินการ</v>
          </cell>
          <cell r="R756" t="str">
            <v xml:space="preserve">23 </v>
          </cell>
          <cell r="V756" t="str">
            <v>21</v>
          </cell>
          <cell r="W756" t="str">
            <v>2.1 ทุติยภูมิระดับต้น</v>
          </cell>
          <cell r="AH756" t="str">
            <v>11328</v>
          </cell>
        </row>
        <row r="757">
          <cell r="A757" t="str">
            <v>001133200</v>
          </cell>
          <cell r="B757" t="str">
            <v>โรงพยาบาลทุ่งใหญ่</v>
          </cell>
          <cell r="C757" t="str">
            <v>21002</v>
          </cell>
          <cell r="D757" t="str">
            <v>กระทรวงสาธารณสุข สำนักงานปลัดกระทรวงสาธารณสุข</v>
          </cell>
          <cell r="E757" t="str">
            <v>07</v>
          </cell>
          <cell r="F757" t="str">
            <v>โรงพยาบาลชุมชน</v>
          </cell>
          <cell r="G757" t="str">
            <v>60</v>
          </cell>
          <cell r="H757" t="str">
            <v>80</v>
          </cell>
          <cell r="I757" t="str">
            <v>จ.นครศรีธรรมราช</v>
          </cell>
          <cell r="J757" t="str">
            <v>11</v>
          </cell>
          <cell r="K757" t="str">
            <v xml:space="preserve"> อ.ทุ่งใหญ่</v>
          </cell>
          <cell r="L757" t="str">
            <v>01</v>
          </cell>
          <cell r="M757" t="str">
            <v xml:space="preserve"> 'ต.ท่ายาง'</v>
          </cell>
          <cell r="N757" t="str">
            <v>02</v>
          </cell>
          <cell r="O757" t="str">
            <v xml:space="preserve"> หมู่ 2</v>
          </cell>
          <cell r="P757" t="str">
            <v>01</v>
          </cell>
          <cell r="Q757" t="str">
            <v>เปิดดำเนินการ</v>
          </cell>
          <cell r="R757" t="str">
            <v xml:space="preserve">599 </v>
          </cell>
          <cell r="V757" t="str">
            <v>21</v>
          </cell>
          <cell r="W757" t="str">
            <v>2.1 ทุติยภูมิระดับต้น</v>
          </cell>
          <cell r="AH757" t="str">
            <v>11332</v>
          </cell>
        </row>
        <row r="758">
          <cell r="A758" t="str">
            <v>001133700</v>
          </cell>
          <cell r="B758" t="str">
            <v>โรงพยาบาลหัวไทร</v>
          </cell>
          <cell r="C758" t="str">
            <v>21002</v>
          </cell>
          <cell r="D758" t="str">
            <v>กระทรวงสาธารณสุข สำนักงานปลัดกระทรวงสาธารณสุข</v>
          </cell>
          <cell r="E758" t="str">
            <v>07</v>
          </cell>
          <cell r="F758" t="str">
            <v>โรงพยาบาลชุมชน</v>
          </cell>
          <cell r="G758" t="str">
            <v>30</v>
          </cell>
          <cell r="H758" t="str">
            <v>80</v>
          </cell>
          <cell r="I758" t="str">
            <v>จ.นครศรีธรรมราช</v>
          </cell>
          <cell r="J758" t="str">
            <v>16</v>
          </cell>
          <cell r="K758" t="str">
            <v xml:space="preserve"> อ.หัวไทร</v>
          </cell>
          <cell r="L758" t="str">
            <v>01</v>
          </cell>
          <cell r="M758" t="str">
            <v xml:space="preserve"> 'ต.หัวไทร'</v>
          </cell>
          <cell r="N758" t="str">
            <v>04</v>
          </cell>
          <cell r="O758" t="str">
            <v xml:space="preserve"> หมู่ 4</v>
          </cell>
          <cell r="P758" t="str">
            <v>01</v>
          </cell>
          <cell r="Q758" t="str">
            <v>เปิดดำเนินการ</v>
          </cell>
          <cell r="R758" t="str">
            <v xml:space="preserve">16 </v>
          </cell>
          <cell r="V758" t="str">
            <v>21</v>
          </cell>
          <cell r="W758" t="str">
            <v>2.1 ทุติยภูมิระดับต้น</v>
          </cell>
          <cell r="AH758" t="str">
            <v>11337</v>
          </cell>
        </row>
        <row r="759">
          <cell r="A759" t="str">
            <v>001134900</v>
          </cell>
          <cell r="B759" t="str">
            <v>โรงพยาบาลตะกั่วทุ่ง</v>
          </cell>
          <cell r="C759" t="str">
            <v>21002</v>
          </cell>
          <cell r="D759" t="str">
            <v>กระทรวงสาธารณสุข สำนักงานปลัดกระทรวงสาธารณสุข</v>
          </cell>
          <cell r="E759" t="str">
            <v>07</v>
          </cell>
          <cell r="F759" t="str">
            <v>โรงพยาบาลชุมชน</v>
          </cell>
          <cell r="G759" t="str">
            <v>30</v>
          </cell>
          <cell r="H759" t="str">
            <v>82</v>
          </cell>
          <cell r="I759" t="str">
            <v>จ.พังงา</v>
          </cell>
          <cell r="J759" t="str">
            <v>04</v>
          </cell>
          <cell r="K759" t="str">
            <v xml:space="preserve"> อ.ตะกั่วทุ่ง</v>
          </cell>
          <cell r="L759" t="str">
            <v>06</v>
          </cell>
          <cell r="M759" t="str">
            <v xml:space="preserve"> 'ต.โคกกลอย'</v>
          </cell>
          <cell r="N759" t="str">
            <v>02</v>
          </cell>
          <cell r="O759" t="str">
            <v xml:space="preserve"> หมู่ 2</v>
          </cell>
          <cell r="P759" t="str">
            <v>01</v>
          </cell>
          <cell r="Q759" t="str">
            <v>เปิดดำเนินการ</v>
          </cell>
          <cell r="R759" t="str">
            <v xml:space="preserve">69/2 </v>
          </cell>
          <cell r="S759" t="str">
            <v>82130</v>
          </cell>
          <cell r="T759" t="str">
            <v>076581395</v>
          </cell>
          <cell r="U759" t="str">
            <v>076581395</v>
          </cell>
          <cell r="V759" t="str">
            <v>21</v>
          </cell>
          <cell r="W759" t="str">
            <v>2.1 ทุติยภูมิระดับต้น</v>
          </cell>
          <cell r="AH759" t="str">
            <v>11349</v>
          </cell>
        </row>
        <row r="760">
          <cell r="A760" t="str">
            <v>001133000</v>
          </cell>
          <cell r="B760" t="str">
            <v>โรงพยาบาลทุ่งสง</v>
          </cell>
          <cell r="C760" t="str">
            <v>21002</v>
          </cell>
          <cell r="D760" t="str">
            <v>กระทรวงสาธารณสุข สำนักงานปลัดกระทรวงสาธารณสุข</v>
          </cell>
          <cell r="E760" t="str">
            <v>07</v>
          </cell>
          <cell r="F760" t="str">
            <v>โรงพยาบาลชุมชน</v>
          </cell>
          <cell r="G760" t="str">
            <v>150</v>
          </cell>
          <cell r="H760" t="str">
            <v>80</v>
          </cell>
          <cell r="I760" t="str">
            <v>จ.นครศรีธรรมราช</v>
          </cell>
          <cell r="J760" t="str">
            <v>09</v>
          </cell>
          <cell r="K760" t="str">
            <v xml:space="preserve"> อ.ทุ่งสง</v>
          </cell>
          <cell r="L760" t="str">
            <v>01</v>
          </cell>
          <cell r="M760" t="str">
            <v xml:space="preserve"> 'ต.ปากแพรก'</v>
          </cell>
          <cell r="N760" t="str">
            <v>00</v>
          </cell>
          <cell r="O760" t="str">
            <v xml:space="preserve"> หมู่ 0</v>
          </cell>
          <cell r="P760" t="str">
            <v>01</v>
          </cell>
          <cell r="Q760" t="str">
            <v>เปิดดำเนินการ</v>
          </cell>
          <cell r="R760" t="str">
            <v xml:space="preserve">277 ถ.ชัยชุมพล </v>
          </cell>
          <cell r="V760" t="str">
            <v>23</v>
          </cell>
          <cell r="W760" t="str">
            <v>2.3 ทุติยภูมิระดับสูง</v>
          </cell>
          <cell r="AH760" t="str">
            <v>11330</v>
          </cell>
        </row>
        <row r="761">
          <cell r="A761" t="str">
            <v>001133100</v>
          </cell>
          <cell r="B761" t="str">
            <v>โรงพยาบาลนาบอน</v>
          </cell>
          <cell r="C761" t="str">
            <v>21002</v>
          </cell>
          <cell r="D761" t="str">
            <v>กระทรวงสาธารณสุข สำนักงานปลัดกระทรวงสาธารณสุข</v>
          </cell>
          <cell r="E761" t="str">
            <v>07</v>
          </cell>
          <cell r="F761" t="str">
            <v>โรงพยาบาลชุมชน</v>
          </cell>
          <cell r="G761" t="str">
            <v>30</v>
          </cell>
          <cell r="H761" t="str">
            <v>80</v>
          </cell>
          <cell r="I761" t="str">
            <v>จ.นครศรีธรรมราช</v>
          </cell>
          <cell r="J761" t="str">
            <v>10</v>
          </cell>
          <cell r="K761" t="str">
            <v xml:space="preserve"> อ.นาบอน</v>
          </cell>
          <cell r="L761" t="str">
            <v>01</v>
          </cell>
          <cell r="M761" t="str">
            <v xml:space="preserve"> 'ต.นาบอน'</v>
          </cell>
          <cell r="N761" t="str">
            <v>02</v>
          </cell>
          <cell r="O761" t="str">
            <v xml:space="preserve"> หมู่ 2</v>
          </cell>
          <cell r="P761" t="str">
            <v>01</v>
          </cell>
          <cell r="Q761" t="str">
            <v>เปิดดำเนินการ</v>
          </cell>
          <cell r="R761" t="str">
            <v xml:space="preserve">244 </v>
          </cell>
          <cell r="V761" t="str">
            <v>21</v>
          </cell>
          <cell r="W761" t="str">
            <v>2.1 ทุติยภูมิระดับต้น</v>
          </cell>
          <cell r="AH761" t="str">
            <v>11331</v>
          </cell>
        </row>
        <row r="762">
          <cell r="A762" t="str">
            <v>001133800</v>
          </cell>
          <cell r="B762" t="str">
            <v>โรงพยาบาลบางขัน</v>
          </cell>
          <cell r="C762" t="str">
            <v>21002</v>
          </cell>
          <cell r="D762" t="str">
            <v>กระทรวงสาธารณสุข สำนักงานปลัดกระทรวงสาธารณสุข</v>
          </cell>
          <cell r="E762" t="str">
            <v>07</v>
          </cell>
          <cell r="F762" t="str">
            <v>โรงพยาบาลชุมชน</v>
          </cell>
          <cell r="G762" t="str">
            <v>30</v>
          </cell>
          <cell r="H762" t="str">
            <v>80</v>
          </cell>
          <cell r="I762" t="str">
            <v>จ.นครศรีธรรมราช</v>
          </cell>
          <cell r="J762" t="str">
            <v>17</v>
          </cell>
          <cell r="K762" t="str">
            <v xml:space="preserve"> อ.บางขัน</v>
          </cell>
          <cell r="L762" t="str">
            <v>02</v>
          </cell>
          <cell r="M762" t="str">
            <v xml:space="preserve"> 'ต.บ้านลำนาว'</v>
          </cell>
          <cell r="N762" t="str">
            <v>01</v>
          </cell>
          <cell r="O762" t="str">
            <v xml:space="preserve"> หมู่ 1</v>
          </cell>
          <cell r="P762" t="str">
            <v>01</v>
          </cell>
          <cell r="Q762" t="str">
            <v>เปิดดำเนินการ</v>
          </cell>
          <cell r="R762" t="str">
            <v>3 ม.1 ต.บ้านลำนาว</v>
          </cell>
          <cell r="V762" t="str">
            <v>21</v>
          </cell>
          <cell r="W762" t="str">
            <v>2.1 ทุติยภูมิระดับต้น</v>
          </cell>
          <cell r="AH762" t="str">
            <v>11338</v>
          </cell>
        </row>
        <row r="763">
          <cell r="A763" t="str">
            <v>001136400</v>
          </cell>
          <cell r="B763" t="str">
            <v>โรงพยาบาลพนม</v>
          </cell>
          <cell r="C763" t="str">
            <v>21002</v>
          </cell>
          <cell r="D763" t="str">
            <v>กระทรวงสาธารณสุข สำนักงานปลัดกระทรวงสาธารณสุข</v>
          </cell>
          <cell r="E763" t="str">
            <v>07</v>
          </cell>
          <cell r="F763" t="str">
            <v>โรงพยาบาลชุมชน</v>
          </cell>
          <cell r="G763" t="str">
            <v>30</v>
          </cell>
          <cell r="H763" t="str">
            <v>84</v>
          </cell>
          <cell r="I763" t="str">
            <v>จ.สุราษฎร์ธานี</v>
          </cell>
          <cell r="J763" t="str">
            <v>10</v>
          </cell>
          <cell r="K763" t="str">
            <v xml:space="preserve"> อ.พนม</v>
          </cell>
          <cell r="L763" t="str">
            <v>05</v>
          </cell>
          <cell r="M763" t="str">
            <v xml:space="preserve"> 'ต.พังกาญจน์'</v>
          </cell>
          <cell r="N763" t="str">
            <v>03</v>
          </cell>
          <cell r="O763" t="str">
            <v xml:space="preserve"> หมู่ 3</v>
          </cell>
          <cell r="P763" t="str">
            <v>01</v>
          </cell>
          <cell r="Q763" t="str">
            <v>เปิดดำเนินการ</v>
          </cell>
          <cell r="R763" t="str">
            <v xml:space="preserve">60 </v>
          </cell>
          <cell r="S763" t="str">
            <v>84250</v>
          </cell>
          <cell r="T763" t="str">
            <v>077399125</v>
          </cell>
          <cell r="U763" t="str">
            <v>077399084</v>
          </cell>
          <cell r="V763" t="str">
            <v>21</v>
          </cell>
          <cell r="W763" t="str">
            <v>2.1 ทุติยภูมิระดับต้น</v>
          </cell>
          <cell r="X763" t="str">
            <v>S</v>
          </cell>
          <cell r="Y763" t="str">
            <v xml:space="preserve">บริการ  </v>
          </cell>
          <cell r="AH763" t="str">
            <v>11364</v>
          </cell>
        </row>
        <row r="764">
          <cell r="A764" t="str">
            <v>001134300</v>
          </cell>
          <cell r="B764" t="str">
            <v>โรงพยาบาลอ่าวลึก</v>
          </cell>
          <cell r="C764" t="str">
            <v>21002</v>
          </cell>
          <cell r="D764" t="str">
            <v>กระทรวงสาธารณสุข สำนักงานปลัดกระทรวงสาธารณสุข</v>
          </cell>
          <cell r="E764" t="str">
            <v>07</v>
          </cell>
          <cell r="F764" t="str">
            <v>โรงพยาบาลชุมชน</v>
          </cell>
          <cell r="G764" t="str">
            <v>60</v>
          </cell>
          <cell r="H764" t="str">
            <v>81</v>
          </cell>
          <cell r="I764" t="str">
            <v>จ.กระบี่</v>
          </cell>
          <cell r="J764" t="str">
            <v>05</v>
          </cell>
          <cell r="K764" t="str">
            <v xml:space="preserve"> อ.อ่าวลึก</v>
          </cell>
          <cell r="L764" t="str">
            <v>01</v>
          </cell>
          <cell r="M764" t="str">
            <v xml:space="preserve"> 'ต.อ่าวลึกใต้'</v>
          </cell>
          <cell r="N764" t="str">
            <v>07</v>
          </cell>
          <cell r="O764" t="str">
            <v xml:space="preserve"> หมู่ 7</v>
          </cell>
          <cell r="P764" t="str">
            <v>01</v>
          </cell>
          <cell r="Q764" t="str">
            <v>เปิดดำเนินการ</v>
          </cell>
          <cell r="R764" t="str">
            <v>3/1</v>
          </cell>
          <cell r="S764" t="str">
            <v>81110</v>
          </cell>
          <cell r="T764" t="str">
            <v>075619105</v>
          </cell>
          <cell r="V764" t="str">
            <v>21</v>
          </cell>
          <cell r="W764" t="str">
            <v>2.1 ทุติยภูมิระดับต้น</v>
          </cell>
          <cell r="AH764" t="str">
            <v>11343</v>
          </cell>
        </row>
        <row r="765">
          <cell r="A765" t="str">
            <v>001130900</v>
          </cell>
          <cell r="B765" t="str">
            <v>โรงพยาบาลหนองหญ้าปล้อง</v>
          </cell>
          <cell r="C765" t="str">
            <v>21002</v>
          </cell>
          <cell r="D765" t="str">
            <v>กระทรวงสาธารณสุข สำนักงานปลัดกระทรวงสาธารณสุข</v>
          </cell>
          <cell r="E765" t="str">
            <v>07</v>
          </cell>
          <cell r="F765" t="str">
            <v>โรงพยาบาลชุมชน</v>
          </cell>
          <cell r="G765" t="str">
            <v>30</v>
          </cell>
          <cell r="H765" t="str">
            <v>76</v>
          </cell>
          <cell r="I765" t="str">
            <v>จ.เพชรบุรี</v>
          </cell>
          <cell r="J765" t="str">
            <v>03</v>
          </cell>
          <cell r="K765" t="str">
            <v xml:space="preserve"> อ.หนองหญ้าปล้อง</v>
          </cell>
          <cell r="L765" t="str">
            <v>01</v>
          </cell>
          <cell r="M765" t="str">
            <v xml:space="preserve"> 'ต.หนองหญ้าปล้อง'</v>
          </cell>
          <cell r="N765" t="str">
            <v>11</v>
          </cell>
          <cell r="O765" t="str">
            <v xml:space="preserve"> หมู่ 11</v>
          </cell>
          <cell r="P765" t="str">
            <v>01</v>
          </cell>
          <cell r="Q765" t="str">
            <v>เปิดดำเนินการ</v>
          </cell>
          <cell r="R765" t="str">
            <v>192</v>
          </cell>
          <cell r="S765" t="str">
            <v>76160</v>
          </cell>
          <cell r="T765" t="str">
            <v>032494353</v>
          </cell>
          <cell r="U765" t="str">
            <v>032494353</v>
          </cell>
          <cell r="V765" t="str">
            <v>21</v>
          </cell>
          <cell r="W765" t="str">
            <v>2.1 ทุติยภูมิระดับต้น</v>
          </cell>
          <cell r="X765" t="str">
            <v>S</v>
          </cell>
          <cell r="Y765" t="str">
            <v xml:space="preserve">บริการ  </v>
          </cell>
          <cell r="Z765" t="str">
            <v>01</v>
          </cell>
          <cell r="AA765" t="str">
            <v>ตั้งใหม่</v>
          </cell>
          <cell r="AH765" t="str">
            <v>11309</v>
          </cell>
        </row>
        <row r="766">
          <cell r="A766" t="str">
            <v>001131600</v>
          </cell>
          <cell r="B766" t="str">
            <v>โรงพยาบาลทับสะแก</v>
          </cell>
          <cell r="C766" t="str">
            <v>21002</v>
          </cell>
          <cell r="D766" t="str">
            <v>กระทรวงสาธารณสุข สำนักงานปลัดกระทรวงสาธารณสุข</v>
          </cell>
          <cell r="E766" t="str">
            <v>07</v>
          </cell>
          <cell r="F766" t="str">
            <v>โรงพยาบาลชุมชน</v>
          </cell>
          <cell r="G766" t="str">
            <v>60</v>
          </cell>
          <cell r="H766" t="str">
            <v>77</v>
          </cell>
          <cell r="I766" t="str">
            <v>จ.ประจวบคีรีขันธ์</v>
          </cell>
          <cell r="J766" t="str">
            <v>03</v>
          </cell>
          <cell r="K766" t="str">
            <v xml:space="preserve"> อ.ทับสะแก</v>
          </cell>
          <cell r="L766" t="str">
            <v>03</v>
          </cell>
          <cell r="M766" t="str">
            <v xml:space="preserve"> 'ต.นาหูกวาง'</v>
          </cell>
          <cell r="N766" t="str">
            <v>06</v>
          </cell>
          <cell r="O766" t="str">
            <v xml:space="preserve"> หมู่ 6</v>
          </cell>
          <cell r="P766" t="str">
            <v>01</v>
          </cell>
          <cell r="Q766" t="str">
            <v>เปิดดำเนินการ</v>
          </cell>
          <cell r="R766" t="str">
            <v xml:space="preserve">111  ถ.เพชรเกษม </v>
          </cell>
          <cell r="V766" t="str">
            <v>21</v>
          </cell>
          <cell r="W766" t="str">
            <v>2.1 ทุติยภูมิระดับต้น</v>
          </cell>
          <cell r="AH766" t="str">
            <v>11316</v>
          </cell>
        </row>
        <row r="767">
          <cell r="A767" t="str">
            <v>001131800</v>
          </cell>
          <cell r="B767" t="str">
            <v>โรงพยาบาลบางสะพานน้อย</v>
          </cell>
          <cell r="C767" t="str">
            <v>21002</v>
          </cell>
          <cell r="D767" t="str">
            <v>กระทรวงสาธารณสุข สำนักงานปลัดกระทรวงสาธารณสุข</v>
          </cell>
          <cell r="E767" t="str">
            <v>07</v>
          </cell>
          <cell r="F767" t="str">
            <v>โรงพยาบาลชุมชน</v>
          </cell>
          <cell r="G767" t="str">
            <v>30</v>
          </cell>
          <cell r="H767" t="str">
            <v>77</v>
          </cell>
          <cell r="I767" t="str">
            <v>จ.ประจวบคีรีขันธ์</v>
          </cell>
          <cell r="J767" t="str">
            <v>05</v>
          </cell>
          <cell r="K767" t="str">
            <v xml:space="preserve"> อ.บางสะพานน้อย</v>
          </cell>
          <cell r="L767" t="str">
            <v>01</v>
          </cell>
          <cell r="M767" t="str">
            <v xml:space="preserve"> 'ต.ปากแพรก'</v>
          </cell>
          <cell r="N767" t="str">
            <v>04</v>
          </cell>
          <cell r="O767" t="str">
            <v xml:space="preserve"> หมู่ 4</v>
          </cell>
          <cell r="P767" t="str">
            <v>01</v>
          </cell>
          <cell r="Q767" t="str">
            <v>เปิดดำเนินการ</v>
          </cell>
          <cell r="R767" t="str">
            <v xml:space="preserve">60/2 </v>
          </cell>
          <cell r="V767" t="str">
            <v>21</v>
          </cell>
          <cell r="W767" t="str">
            <v>2.1 ทุติยภูมิระดับต้น</v>
          </cell>
          <cell r="AH767" t="str">
            <v>11318</v>
          </cell>
        </row>
        <row r="768">
          <cell r="A768" t="str">
            <v>001131200</v>
          </cell>
          <cell r="B768" t="str">
            <v>โรงพยาบาลบ้านลาด</v>
          </cell>
          <cell r="C768" t="str">
            <v>21002</v>
          </cell>
          <cell r="D768" t="str">
            <v>กระทรวงสาธารณสุข สำนักงานปลัดกระทรวงสาธารณสุข</v>
          </cell>
          <cell r="E768" t="str">
            <v>07</v>
          </cell>
          <cell r="F768" t="str">
            <v>โรงพยาบาลชุมชน</v>
          </cell>
          <cell r="G768" t="str">
            <v>30</v>
          </cell>
          <cell r="H768" t="str">
            <v>76</v>
          </cell>
          <cell r="I768" t="str">
            <v>จ.เพชรบุรี</v>
          </cell>
          <cell r="J768" t="str">
            <v>06</v>
          </cell>
          <cell r="K768" t="str">
            <v xml:space="preserve"> อ.บ้านลาด</v>
          </cell>
          <cell r="L768" t="str">
            <v>16</v>
          </cell>
          <cell r="M768" t="str">
            <v xml:space="preserve"> 'ต.ท่าช้าง'</v>
          </cell>
          <cell r="N768" t="str">
            <v>08</v>
          </cell>
          <cell r="O768" t="str">
            <v xml:space="preserve"> หมู่ 8</v>
          </cell>
          <cell r="P768" t="str">
            <v>01</v>
          </cell>
          <cell r="Q768" t="str">
            <v>เปิดดำเนินการ</v>
          </cell>
          <cell r="R768" t="str">
            <v xml:space="preserve">131 </v>
          </cell>
          <cell r="S768" t="str">
            <v>76150</v>
          </cell>
          <cell r="T768" t="str">
            <v>032491051</v>
          </cell>
          <cell r="U768" t="str">
            <v>032491242</v>
          </cell>
          <cell r="V768" t="str">
            <v>21</v>
          </cell>
          <cell r="W768" t="str">
            <v>2.1 ทุติยภูมิระดับต้น</v>
          </cell>
          <cell r="X768" t="str">
            <v>S</v>
          </cell>
          <cell r="Y768" t="str">
            <v xml:space="preserve">บริการ  </v>
          </cell>
          <cell r="AH768" t="str">
            <v>11312</v>
          </cell>
        </row>
        <row r="769">
          <cell r="A769" t="str">
            <v>001131300</v>
          </cell>
          <cell r="B769" t="str">
            <v>โรงพยาบาลบ้านแหลม</v>
          </cell>
          <cell r="C769" t="str">
            <v>21002</v>
          </cell>
          <cell r="D769" t="str">
            <v>กระทรวงสาธารณสุข สำนักงานปลัดกระทรวงสาธารณสุข</v>
          </cell>
          <cell r="E769" t="str">
            <v>07</v>
          </cell>
          <cell r="F769" t="str">
            <v>โรงพยาบาลชุมชน</v>
          </cell>
          <cell r="G769" t="str">
            <v>30</v>
          </cell>
          <cell r="H769" t="str">
            <v>76</v>
          </cell>
          <cell r="I769" t="str">
            <v>จ.เพชรบุรี</v>
          </cell>
          <cell r="J769" t="str">
            <v>07</v>
          </cell>
          <cell r="K769" t="str">
            <v xml:space="preserve"> อ.บ้านแหลม</v>
          </cell>
          <cell r="L769" t="str">
            <v>01</v>
          </cell>
          <cell r="M769" t="str">
            <v xml:space="preserve"> 'ต.บ้านแหลม'</v>
          </cell>
          <cell r="N769" t="str">
            <v>03</v>
          </cell>
          <cell r="O769" t="str">
            <v xml:space="preserve"> หมู่ 3</v>
          </cell>
          <cell r="P769" t="str">
            <v>01</v>
          </cell>
          <cell r="Q769" t="str">
            <v>เปิดดำเนินการ</v>
          </cell>
          <cell r="R769" t="str">
            <v xml:space="preserve">238 </v>
          </cell>
          <cell r="S769" t="str">
            <v>76110</v>
          </cell>
          <cell r="T769" t="str">
            <v>032481144</v>
          </cell>
          <cell r="U769" t="str">
            <v>032481144</v>
          </cell>
          <cell r="V769" t="str">
            <v>21</v>
          </cell>
          <cell r="W769" t="str">
            <v>2.1 ทุติยภูมิระดับต้น</v>
          </cell>
          <cell r="X769" t="str">
            <v>S</v>
          </cell>
          <cell r="Y769" t="str">
            <v xml:space="preserve">บริการ  </v>
          </cell>
          <cell r="AH769" t="str">
            <v>11313</v>
          </cell>
        </row>
        <row r="770">
          <cell r="A770" t="str">
            <v>001131100</v>
          </cell>
          <cell r="B770" t="str">
            <v>โรงพยาบาลท่ายาง</v>
          </cell>
          <cell r="C770" t="str">
            <v>21002</v>
          </cell>
          <cell r="D770" t="str">
            <v>กระทรวงสาธารณสุข สำนักงานปลัดกระทรวงสาธารณสุข</v>
          </cell>
          <cell r="E770" t="str">
            <v>07</v>
          </cell>
          <cell r="F770" t="str">
            <v>โรงพยาบาลชุมชน</v>
          </cell>
          <cell r="G770" t="str">
            <v>60</v>
          </cell>
          <cell r="H770" t="str">
            <v>76</v>
          </cell>
          <cell r="I770" t="str">
            <v>จ.เพชรบุรี</v>
          </cell>
          <cell r="J770" t="str">
            <v>05</v>
          </cell>
          <cell r="K770" t="str">
            <v xml:space="preserve"> อ.ท่ายาง</v>
          </cell>
          <cell r="L770" t="str">
            <v>01</v>
          </cell>
          <cell r="M770" t="str">
            <v xml:space="preserve"> 'ต.ท่ายาง'</v>
          </cell>
          <cell r="N770" t="str">
            <v>01</v>
          </cell>
          <cell r="O770" t="str">
            <v xml:space="preserve"> หมู่ 1</v>
          </cell>
          <cell r="P770" t="str">
            <v>01</v>
          </cell>
          <cell r="Q770" t="str">
            <v>เปิดดำเนินการ</v>
          </cell>
          <cell r="R770" t="str">
            <v xml:space="preserve">259/6 </v>
          </cell>
          <cell r="S770" t="str">
            <v>76130</v>
          </cell>
          <cell r="T770" t="str">
            <v>032461100</v>
          </cell>
          <cell r="U770" t="str">
            <v>032461100</v>
          </cell>
          <cell r="V770" t="str">
            <v>21</v>
          </cell>
          <cell r="W770" t="str">
            <v>2.1 ทุติยภูมิระดับต้น</v>
          </cell>
          <cell r="X770" t="str">
            <v>S</v>
          </cell>
          <cell r="Y770" t="str">
            <v xml:space="preserve">บริการ  </v>
          </cell>
          <cell r="AH770" t="str">
            <v>11311</v>
          </cell>
        </row>
        <row r="771">
          <cell r="A771" t="str">
            <v>001131400</v>
          </cell>
          <cell r="B771" t="str">
            <v>โรงพยาบาลแก่งกระจาน</v>
          </cell>
          <cell r="C771" t="str">
            <v>21002</v>
          </cell>
          <cell r="D771" t="str">
            <v>กระทรวงสาธารณสุข สำนักงานปลัดกระทรวงสาธารณสุข</v>
          </cell>
          <cell r="E771" t="str">
            <v>07</v>
          </cell>
          <cell r="F771" t="str">
            <v>โรงพยาบาลชุมชน</v>
          </cell>
          <cell r="G771" t="str">
            <v>30</v>
          </cell>
          <cell r="H771" t="str">
            <v>76</v>
          </cell>
          <cell r="I771" t="str">
            <v>จ.เพชรบุรี</v>
          </cell>
          <cell r="J771" t="str">
            <v>08</v>
          </cell>
          <cell r="K771" t="str">
            <v xml:space="preserve"> อ.แก่งกระจาน</v>
          </cell>
          <cell r="L771" t="str">
            <v>03</v>
          </cell>
          <cell r="M771" t="str">
            <v xml:space="preserve"> 'ต.วังจันทร์'</v>
          </cell>
          <cell r="N771" t="str">
            <v>05</v>
          </cell>
          <cell r="O771" t="str">
            <v xml:space="preserve"> หมู่ 5</v>
          </cell>
          <cell r="P771" t="str">
            <v>01</v>
          </cell>
          <cell r="Q771" t="str">
            <v>เปิดดำเนินการ</v>
          </cell>
          <cell r="R771" t="str">
            <v xml:space="preserve">6  ถ.เขื่อนเพชร </v>
          </cell>
          <cell r="S771" t="str">
            <v>76170</v>
          </cell>
          <cell r="T771" t="str">
            <v>03245925</v>
          </cell>
          <cell r="U771" t="str">
            <v>032459091</v>
          </cell>
          <cell r="V771" t="str">
            <v>21</v>
          </cell>
          <cell r="W771" t="str">
            <v>2.1 ทุติยภูมิระดับต้น</v>
          </cell>
          <cell r="X771" t="str">
            <v>S</v>
          </cell>
          <cell r="Y771" t="str">
            <v xml:space="preserve">บริการ  </v>
          </cell>
          <cell r="Z771" t="str">
            <v>01</v>
          </cell>
          <cell r="AA771" t="str">
            <v>ตั้งใหม่</v>
          </cell>
          <cell r="AH771" t="str">
            <v>11314</v>
          </cell>
        </row>
        <row r="772">
          <cell r="A772" t="str">
            <v>001133900</v>
          </cell>
          <cell r="B772" t="str">
            <v>โรงพยาบาลถ้ำพรรณรา</v>
          </cell>
          <cell r="C772" t="str">
            <v>21002</v>
          </cell>
          <cell r="D772" t="str">
            <v>กระทรวงสาธารณสุข สำนักงานปลัดกระทรวงสาธารณสุข</v>
          </cell>
          <cell r="E772" t="str">
            <v>07</v>
          </cell>
          <cell r="F772" t="str">
            <v>โรงพยาบาลชุมชน</v>
          </cell>
          <cell r="G772" t="str">
            <v>10</v>
          </cell>
          <cell r="H772" t="str">
            <v>80</v>
          </cell>
          <cell r="I772" t="str">
            <v>จ.นครศรีธรรมราช</v>
          </cell>
          <cell r="J772" t="str">
            <v>18</v>
          </cell>
          <cell r="K772" t="str">
            <v xml:space="preserve"> อ.ถ้ำพรรณรา</v>
          </cell>
          <cell r="L772" t="str">
            <v>01</v>
          </cell>
          <cell r="M772" t="str">
            <v xml:space="preserve"> 'ต.ถ้ำพรรณรา'</v>
          </cell>
          <cell r="N772" t="str">
            <v>02</v>
          </cell>
          <cell r="O772" t="str">
            <v xml:space="preserve"> หมู่ 2</v>
          </cell>
          <cell r="P772" t="str">
            <v>01</v>
          </cell>
          <cell r="Q772" t="str">
            <v>เปิดดำเนินการ</v>
          </cell>
          <cell r="R772" t="str">
            <v>ม.2 ต.ถ้ำพรรณรา</v>
          </cell>
          <cell r="V772" t="str">
            <v>21</v>
          </cell>
          <cell r="W772" t="str">
            <v>2.1 ทุติยภูมิระดับต้น</v>
          </cell>
          <cell r="AH772" t="str">
            <v>11339</v>
          </cell>
        </row>
        <row r="773">
          <cell r="A773" t="str">
            <v>001132400</v>
          </cell>
          <cell r="B773" t="str">
            <v>โรงพยาบาลลานสะกา</v>
          </cell>
          <cell r="C773" t="str">
            <v>21002</v>
          </cell>
          <cell r="D773" t="str">
            <v>กระทรวงสาธารณสุข สำนักงานปลัดกระทรวงสาธารณสุข</v>
          </cell>
          <cell r="E773" t="str">
            <v>07</v>
          </cell>
          <cell r="F773" t="str">
            <v>โรงพยาบาลชุมชน</v>
          </cell>
          <cell r="G773" t="str">
            <v>30</v>
          </cell>
          <cell r="H773" t="str">
            <v>80</v>
          </cell>
          <cell r="I773" t="str">
            <v>จ.นครศรีธรรมราช</v>
          </cell>
          <cell r="J773" t="str">
            <v>03</v>
          </cell>
          <cell r="K773" t="str">
            <v xml:space="preserve"> อ.ลานสกา</v>
          </cell>
          <cell r="L773" t="str">
            <v>01</v>
          </cell>
          <cell r="M773" t="str">
            <v xml:space="preserve"> 'ต.เขาแก้ว'</v>
          </cell>
          <cell r="N773" t="str">
            <v>01</v>
          </cell>
          <cell r="O773" t="str">
            <v xml:space="preserve"> หมู่ 1</v>
          </cell>
          <cell r="P773" t="str">
            <v>01</v>
          </cell>
          <cell r="Q773" t="str">
            <v>เปิดดำเนินการ</v>
          </cell>
          <cell r="R773" t="str">
            <v xml:space="preserve">ม.1 </v>
          </cell>
          <cell r="V773" t="str">
            <v>21</v>
          </cell>
          <cell r="W773" t="str">
            <v>2.1 ทุติยภูมิระดับต้น</v>
          </cell>
          <cell r="AH773" t="str">
            <v>11324</v>
          </cell>
        </row>
        <row r="774">
          <cell r="A774" t="str">
            <v>001135800</v>
          </cell>
          <cell r="B774" t="str">
            <v>โรงพยาบาลดอนสัก</v>
          </cell>
          <cell r="C774" t="str">
            <v>21002</v>
          </cell>
          <cell r="D774" t="str">
            <v>กระทรวงสาธารณสุข สำนักงานปลัดกระทรวงสาธารณสุข</v>
          </cell>
          <cell r="E774" t="str">
            <v>07</v>
          </cell>
          <cell r="F774" t="str">
            <v>โรงพยาบาลชุมชน</v>
          </cell>
          <cell r="G774" t="str">
            <v>30</v>
          </cell>
          <cell r="H774" t="str">
            <v>84</v>
          </cell>
          <cell r="I774" t="str">
            <v>จ.สุราษฎร์ธานี</v>
          </cell>
          <cell r="J774" t="str">
            <v>03</v>
          </cell>
          <cell r="K774" t="str">
            <v xml:space="preserve"> อ.ดอนสัก</v>
          </cell>
          <cell r="L774" t="str">
            <v>01</v>
          </cell>
          <cell r="M774" t="str">
            <v xml:space="preserve"> 'ต.ดอนสัก'</v>
          </cell>
          <cell r="N774" t="str">
            <v>05</v>
          </cell>
          <cell r="O774" t="str">
            <v xml:space="preserve"> หมู่ 5</v>
          </cell>
          <cell r="P774" t="str">
            <v>01</v>
          </cell>
          <cell r="Q774" t="str">
            <v>เปิดดำเนินการ</v>
          </cell>
          <cell r="R774" t="str">
            <v xml:space="preserve">13/2 </v>
          </cell>
          <cell r="S774" t="str">
            <v>84220</v>
          </cell>
          <cell r="T774" t="str">
            <v>077371400</v>
          </cell>
          <cell r="U774" t="str">
            <v>077371179</v>
          </cell>
          <cell r="V774" t="str">
            <v>21</v>
          </cell>
          <cell r="W774" t="str">
            <v>2.1 ทุติยภูมิระดับต้น</v>
          </cell>
          <cell r="X774" t="str">
            <v>S</v>
          </cell>
          <cell r="Y774" t="str">
            <v xml:space="preserve">บริการ  </v>
          </cell>
          <cell r="AH774" t="str">
            <v>11358</v>
          </cell>
        </row>
        <row r="775">
          <cell r="A775" t="str">
            <v>001135900</v>
          </cell>
          <cell r="B775" t="str">
            <v>โรงพยาบาลเกาะพงัน</v>
          </cell>
          <cell r="C775" t="str">
            <v>21002</v>
          </cell>
          <cell r="D775" t="str">
            <v>กระทรวงสาธารณสุข สำนักงานปลัดกระทรวงสาธารณสุข</v>
          </cell>
          <cell r="E775" t="str">
            <v>07</v>
          </cell>
          <cell r="F775" t="str">
            <v>โรงพยาบาลชุมชน</v>
          </cell>
          <cell r="G775" t="str">
            <v>30</v>
          </cell>
          <cell r="H775" t="str">
            <v>84</v>
          </cell>
          <cell r="I775" t="str">
            <v>จ.สุราษฎร์ธานี</v>
          </cell>
          <cell r="J775" t="str">
            <v>05</v>
          </cell>
          <cell r="K775" t="str">
            <v xml:space="preserve"> อ.เกาะพะงัน</v>
          </cell>
          <cell r="L775" t="str">
            <v>01</v>
          </cell>
          <cell r="M775" t="str">
            <v xml:space="preserve"> 'ต.เกาะพะงัน'</v>
          </cell>
          <cell r="N775" t="str">
            <v>04</v>
          </cell>
          <cell r="O775" t="str">
            <v xml:space="preserve"> หมู่ 4</v>
          </cell>
          <cell r="P775" t="str">
            <v>01</v>
          </cell>
          <cell r="Q775" t="str">
            <v>เปิดดำเนินการ</v>
          </cell>
          <cell r="R775" t="str">
            <v xml:space="preserve">6 </v>
          </cell>
          <cell r="S775" t="str">
            <v>84280</v>
          </cell>
          <cell r="T775" t="str">
            <v>077238315</v>
          </cell>
          <cell r="U775" t="str">
            <v>077238316</v>
          </cell>
          <cell r="V775" t="str">
            <v>21</v>
          </cell>
          <cell r="W775" t="str">
            <v>2.1 ทุติยภูมิระดับต้น</v>
          </cell>
          <cell r="X775" t="str">
            <v>S</v>
          </cell>
          <cell r="Y775" t="str">
            <v xml:space="preserve">บริการ  </v>
          </cell>
          <cell r="AH775" t="str">
            <v>11359</v>
          </cell>
        </row>
        <row r="776">
          <cell r="A776" t="str">
            <v>001134000</v>
          </cell>
          <cell r="B776" t="str">
            <v>โรงพยาบาลเขาพนม</v>
          </cell>
          <cell r="C776" t="str">
            <v>21002</v>
          </cell>
          <cell r="D776" t="str">
            <v>กระทรวงสาธารณสุข สำนักงานปลัดกระทรวงสาธารณสุข</v>
          </cell>
          <cell r="E776" t="str">
            <v>07</v>
          </cell>
          <cell r="F776" t="str">
            <v>โรงพยาบาลชุมชน</v>
          </cell>
          <cell r="G776" t="str">
            <v>45</v>
          </cell>
          <cell r="H776" t="str">
            <v>81</v>
          </cell>
          <cell r="I776" t="str">
            <v>จ.กระบี่</v>
          </cell>
          <cell r="J776" t="str">
            <v>02</v>
          </cell>
          <cell r="K776" t="str">
            <v xml:space="preserve"> อ.เขาพนม</v>
          </cell>
          <cell r="L776" t="str">
            <v>01</v>
          </cell>
          <cell r="M776" t="str">
            <v xml:space="preserve"> 'ต.เขาพนม'</v>
          </cell>
          <cell r="N776" t="str">
            <v>09</v>
          </cell>
          <cell r="O776" t="str">
            <v xml:space="preserve"> หมู่ 9</v>
          </cell>
          <cell r="P776" t="str">
            <v>01</v>
          </cell>
          <cell r="Q776" t="str">
            <v>เปิดดำเนินการ</v>
          </cell>
          <cell r="S776" t="str">
            <v>81140</v>
          </cell>
          <cell r="T776" t="str">
            <v>075689031</v>
          </cell>
          <cell r="U776" t="str">
            <v>075689511</v>
          </cell>
          <cell r="V776" t="str">
            <v>21</v>
          </cell>
          <cell r="W776" t="str">
            <v>2.1 ทุติยภูมิระดับต้น</v>
          </cell>
          <cell r="AH776" t="str">
            <v>11340</v>
          </cell>
        </row>
        <row r="777">
          <cell r="A777" t="str">
            <v>001134100</v>
          </cell>
          <cell r="B777" t="str">
            <v>โรงพยาบาลเกาะลันตา</v>
          </cell>
          <cell r="C777" t="str">
            <v>21002</v>
          </cell>
          <cell r="D777" t="str">
            <v>กระทรวงสาธารณสุข สำนักงานปลัดกระทรวงสาธารณสุข</v>
          </cell>
          <cell r="E777" t="str">
            <v>07</v>
          </cell>
          <cell r="F777" t="str">
            <v>โรงพยาบาลชุมชน</v>
          </cell>
          <cell r="G777" t="str">
            <v>10</v>
          </cell>
          <cell r="H777" t="str">
            <v>81</v>
          </cell>
          <cell r="I777" t="str">
            <v>จ.กระบี่</v>
          </cell>
          <cell r="J777" t="str">
            <v>03</v>
          </cell>
          <cell r="K777" t="str">
            <v xml:space="preserve"> อ.เกาะลันตา</v>
          </cell>
          <cell r="L777" t="str">
            <v>01</v>
          </cell>
          <cell r="M777" t="str">
            <v xml:space="preserve"> 'ต.เกาะลันตาใหญ่'</v>
          </cell>
          <cell r="N777" t="str">
            <v>01</v>
          </cell>
          <cell r="O777" t="str">
            <v xml:space="preserve"> หมู่ 1</v>
          </cell>
          <cell r="P777" t="str">
            <v>01</v>
          </cell>
          <cell r="Q777" t="str">
            <v>เปิดดำเนินการ</v>
          </cell>
          <cell r="R777" t="str">
            <v>118/1</v>
          </cell>
          <cell r="S777" t="str">
            <v>81150</v>
          </cell>
          <cell r="T777" t="str">
            <v>075697017</v>
          </cell>
          <cell r="V777" t="str">
            <v>21</v>
          </cell>
          <cell r="W777" t="str">
            <v>2.1 ทุติยภูมิระดับต้น</v>
          </cell>
          <cell r="AH777" t="str">
            <v>11341</v>
          </cell>
        </row>
        <row r="778">
          <cell r="A778" t="str">
            <v>001134400</v>
          </cell>
          <cell r="B778" t="str">
            <v>โรงพยาบาลปลายพระยา</v>
          </cell>
          <cell r="C778" t="str">
            <v>21002</v>
          </cell>
          <cell r="D778" t="str">
            <v>กระทรวงสาธารณสุข สำนักงานปลัดกระทรวงสาธารณสุข</v>
          </cell>
          <cell r="E778" t="str">
            <v>07</v>
          </cell>
          <cell r="F778" t="str">
            <v>โรงพยาบาลชุมชน</v>
          </cell>
          <cell r="G778" t="str">
            <v>30</v>
          </cell>
          <cell r="H778" t="str">
            <v>81</v>
          </cell>
          <cell r="I778" t="str">
            <v>จ.กระบี่</v>
          </cell>
          <cell r="J778" t="str">
            <v>06</v>
          </cell>
          <cell r="K778" t="str">
            <v xml:space="preserve"> อ.ปลายพระยา</v>
          </cell>
          <cell r="L778" t="str">
            <v>01</v>
          </cell>
          <cell r="M778" t="str">
            <v xml:space="preserve"> 'ต.ปลายพระยา'</v>
          </cell>
          <cell r="N778" t="str">
            <v>05</v>
          </cell>
          <cell r="O778" t="str">
            <v xml:space="preserve"> หมู่ 5</v>
          </cell>
          <cell r="P778" t="str">
            <v>01</v>
          </cell>
          <cell r="Q778" t="str">
            <v>เปิดดำเนินการ</v>
          </cell>
          <cell r="S778" t="str">
            <v>81160</v>
          </cell>
          <cell r="T778" t="str">
            <v>075687454</v>
          </cell>
          <cell r="U778" t="str">
            <v>075687125</v>
          </cell>
          <cell r="V778" t="str">
            <v>21</v>
          </cell>
          <cell r="W778" t="str">
            <v>2.1 ทุติยภูมิระดับต้น</v>
          </cell>
          <cell r="AH778" t="str">
            <v>11344</v>
          </cell>
        </row>
        <row r="779">
          <cell r="A779" t="str">
            <v>001134500</v>
          </cell>
          <cell r="B779" t="str">
            <v>โรงพยาบาลลำทับ</v>
          </cell>
          <cell r="C779" t="str">
            <v>21002</v>
          </cell>
          <cell r="D779" t="str">
            <v>กระทรวงสาธารณสุข สำนักงานปลัดกระทรวงสาธารณสุข</v>
          </cell>
          <cell r="E779" t="str">
            <v>07</v>
          </cell>
          <cell r="F779" t="str">
            <v>โรงพยาบาลชุมชน</v>
          </cell>
          <cell r="G779" t="str">
            <v>30</v>
          </cell>
          <cell r="H779" t="str">
            <v>81</v>
          </cell>
          <cell r="I779" t="str">
            <v>จ.กระบี่</v>
          </cell>
          <cell r="J779" t="str">
            <v>07</v>
          </cell>
          <cell r="K779" t="str">
            <v xml:space="preserve"> อ.ลำทับ</v>
          </cell>
          <cell r="L779" t="str">
            <v>01</v>
          </cell>
          <cell r="M779" t="str">
            <v xml:space="preserve"> 'ต.ลำทับ'</v>
          </cell>
          <cell r="N779" t="str">
            <v>05</v>
          </cell>
          <cell r="O779" t="str">
            <v xml:space="preserve"> หมู่ 5</v>
          </cell>
          <cell r="P779" t="str">
            <v>01</v>
          </cell>
          <cell r="Q779" t="str">
            <v>เปิดดำเนินการ</v>
          </cell>
          <cell r="R779" t="str">
            <v>94</v>
          </cell>
          <cell r="S779" t="str">
            <v>81120</v>
          </cell>
          <cell r="T779" t="str">
            <v>075643255</v>
          </cell>
          <cell r="V779" t="str">
            <v>21</v>
          </cell>
          <cell r="W779" t="str">
            <v>2.1 ทุติยภูมิระดับต้น</v>
          </cell>
          <cell r="AH779" t="str">
            <v>11345</v>
          </cell>
        </row>
        <row r="780">
          <cell r="A780" t="str">
            <v>001134600</v>
          </cell>
          <cell r="B780" t="str">
            <v>โรงพยาบาลเหนือคลอง</v>
          </cell>
          <cell r="C780" t="str">
            <v>21002</v>
          </cell>
          <cell r="D780" t="str">
            <v>กระทรวงสาธารณสุข สำนักงานปลัดกระทรวงสาธารณสุข</v>
          </cell>
          <cell r="E780" t="str">
            <v>07</v>
          </cell>
          <cell r="F780" t="str">
            <v>โรงพยาบาลชุมชน</v>
          </cell>
          <cell r="G780" t="str">
            <v>30</v>
          </cell>
          <cell r="H780" t="str">
            <v>81</v>
          </cell>
          <cell r="I780" t="str">
            <v>จ.กระบี่</v>
          </cell>
          <cell r="J780" t="str">
            <v>08</v>
          </cell>
          <cell r="K780" t="str">
            <v xml:space="preserve"> อ.เหนือคลอง</v>
          </cell>
          <cell r="L780" t="str">
            <v>01</v>
          </cell>
          <cell r="M780" t="str">
            <v xml:space="preserve"> 'ต.เหนือคลอง'</v>
          </cell>
          <cell r="N780" t="str">
            <v>01</v>
          </cell>
          <cell r="O780" t="str">
            <v xml:space="preserve"> หมู่ 1</v>
          </cell>
          <cell r="P780" t="str">
            <v>01</v>
          </cell>
          <cell r="Q780" t="str">
            <v>เปิดดำเนินการ</v>
          </cell>
          <cell r="S780" t="str">
            <v>81130</v>
          </cell>
          <cell r="T780" t="str">
            <v>075636596</v>
          </cell>
          <cell r="V780" t="str">
            <v>21</v>
          </cell>
          <cell r="W780" t="str">
            <v>2.1 ทุติยภูมิระดับต้น</v>
          </cell>
          <cell r="AH780" t="str">
            <v>11346</v>
          </cell>
        </row>
        <row r="781">
          <cell r="A781" t="str">
            <v>001134200</v>
          </cell>
          <cell r="B781" t="str">
            <v>โรงพยาบาลคลองท่อม</v>
          </cell>
          <cell r="C781" t="str">
            <v>21002</v>
          </cell>
          <cell r="D781" t="str">
            <v>กระทรวงสาธารณสุข สำนักงานปลัดกระทรวงสาธารณสุข</v>
          </cell>
          <cell r="E781" t="str">
            <v>07</v>
          </cell>
          <cell r="F781" t="str">
            <v>โรงพยาบาลชุมชน</v>
          </cell>
          <cell r="G781" t="str">
            <v>30</v>
          </cell>
          <cell r="H781" t="str">
            <v>81</v>
          </cell>
          <cell r="I781" t="str">
            <v>จ.กระบี่</v>
          </cell>
          <cell r="J781" t="str">
            <v>04</v>
          </cell>
          <cell r="K781" t="str">
            <v xml:space="preserve"> อ.คลองท่อม</v>
          </cell>
          <cell r="L781" t="str">
            <v>01</v>
          </cell>
          <cell r="M781" t="str">
            <v xml:space="preserve"> 'ต.คลองท่อมใต้'</v>
          </cell>
          <cell r="N781" t="str">
            <v>09</v>
          </cell>
          <cell r="O781" t="str">
            <v xml:space="preserve"> หมู่ 9</v>
          </cell>
          <cell r="P781" t="str">
            <v>01</v>
          </cell>
          <cell r="Q781" t="str">
            <v>เปิดดำเนินการ</v>
          </cell>
          <cell r="R781" t="str">
            <v>79</v>
          </cell>
          <cell r="S781" t="str">
            <v>81120</v>
          </cell>
          <cell r="T781" t="str">
            <v>075640320</v>
          </cell>
          <cell r="V781" t="str">
            <v>21</v>
          </cell>
          <cell r="W781" t="str">
            <v>2.1 ทุติยภูมิระดับต้น</v>
          </cell>
          <cell r="AH781" t="str">
            <v>11342</v>
          </cell>
        </row>
        <row r="782">
          <cell r="A782" t="str">
            <v>001135200</v>
          </cell>
          <cell r="B782" t="str">
            <v>โรงพยาบาลคุระบุรีชัยพัฒน์</v>
          </cell>
          <cell r="C782" t="str">
            <v>21002</v>
          </cell>
          <cell r="D782" t="str">
            <v>กระทรวงสาธารณสุข สำนักงานปลัดกระทรวงสาธารณสุข</v>
          </cell>
          <cell r="E782" t="str">
            <v>07</v>
          </cell>
          <cell r="F782" t="str">
            <v>โรงพยาบาลชุมชน</v>
          </cell>
          <cell r="G782" t="str">
            <v>30</v>
          </cell>
          <cell r="H782" t="str">
            <v>82</v>
          </cell>
          <cell r="I782" t="str">
            <v>จ.พังงา</v>
          </cell>
          <cell r="J782" t="str">
            <v>06</v>
          </cell>
          <cell r="K782" t="str">
            <v xml:space="preserve"> อ.คุระบุรี</v>
          </cell>
          <cell r="L782" t="str">
            <v>01</v>
          </cell>
          <cell r="M782" t="str">
            <v xml:space="preserve"> 'ต.คุระ'</v>
          </cell>
          <cell r="N782" t="str">
            <v>01</v>
          </cell>
          <cell r="O782" t="str">
            <v xml:space="preserve"> หมู่ 1</v>
          </cell>
          <cell r="P782" t="str">
            <v>01</v>
          </cell>
          <cell r="Q782" t="str">
            <v>เปิดดำเนินการ</v>
          </cell>
          <cell r="R782" t="str">
            <v xml:space="preserve">374  ถ.เพชรเกษม </v>
          </cell>
          <cell r="S782" t="str">
            <v>82150</v>
          </cell>
          <cell r="T782" t="str">
            <v>076461079</v>
          </cell>
          <cell r="U782" t="str">
            <v>076491379</v>
          </cell>
          <cell r="V782" t="str">
            <v>21</v>
          </cell>
          <cell r="W782" t="str">
            <v>2.1 ทุติยภูมิระดับต้น</v>
          </cell>
          <cell r="AH782" t="str">
            <v>11352</v>
          </cell>
        </row>
        <row r="783">
          <cell r="A783" t="str">
            <v>001135300</v>
          </cell>
          <cell r="B783" t="str">
            <v>โรงพยาบาลทับปุด</v>
          </cell>
          <cell r="C783" t="str">
            <v>21002</v>
          </cell>
          <cell r="D783" t="str">
            <v>กระทรวงสาธารณสุข สำนักงานปลัดกระทรวงสาธารณสุข</v>
          </cell>
          <cell r="E783" t="str">
            <v>07</v>
          </cell>
          <cell r="F783" t="str">
            <v>โรงพยาบาลชุมชน</v>
          </cell>
          <cell r="G783" t="str">
            <v>30</v>
          </cell>
          <cell r="H783" t="str">
            <v>82</v>
          </cell>
          <cell r="I783" t="str">
            <v>จ.พังงา</v>
          </cell>
          <cell r="J783" t="str">
            <v>07</v>
          </cell>
          <cell r="K783" t="str">
            <v xml:space="preserve"> อ.ทับปุด</v>
          </cell>
          <cell r="L783" t="str">
            <v>01</v>
          </cell>
          <cell r="M783" t="str">
            <v xml:space="preserve"> 'ต.ทับปุด'</v>
          </cell>
          <cell r="N783" t="str">
            <v>01</v>
          </cell>
          <cell r="O783" t="str">
            <v xml:space="preserve"> หมู่ 1</v>
          </cell>
          <cell r="P783" t="str">
            <v>01</v>
          </cell>
          <cell r="Q783" t="str">
            <v>เปิดดำเนินการ</v>
          </cell>
          <cell r="R783" t="str">
            <v xml:space="preserve">125  ถ.พังงา-ทับปุดสายใหม่ </v>
          </cell>
          <cell r="S783" t="str">
            <v>82180</v>
          </cell>
          <cell r="T783" t="str">
            <v>076599019</v>
          </cell>
          <cell r="U783" t="str">
            <v>076599115</v>
          </cell>
          <cell r="V783" t="str">
            <v>21</v>
          </cell>
          <cell r="W783" t="str">
            <v>2.1 ทุติยภูมิระดับต้น</v>
          </cell>
          <cell r="AH783" t="str">
            <v>11353</v>
          </cell>
        </row>
        <row r="784">
          <cell r="A784" t="str">
            <v>001137300</v>
          </cell>
          <cell r="B784" t="str">
            <v>โรงพยาบาลกระบุรี</v>
          </cell>
          <cell r="C784" t="str">
            <v>21002</v>
          </cell>
          <cell r="D784" t="str">
            <v>กระทรวงสาธารณสุข สำนักงานปลัดกระทรวงสาธารณสุข</v>
          </cell>
          <cell r="E784" t="str">
            <v>07</v>
          </cell>
          <cell r="F784" t="str">
            <v>โรงพยาบาลชุมชน</v>
          </cell>
          <cell r="G784" t="str">
            <v>30</v>
          </cell>
          <cell r="H784" t="str">
            <v>85</v>
          </cell>
          <cell r="I784" t="str">
            <v>จ.ระนอง</v>
          </cell>
          <cell r="J784" t="str">
            <v>04</v>
          </cell>
          <cell r="K784" t="str">
            <v xml:space="preserve"> อ.กระบุรี</v>
          </cell>
          <cell r="L784" t="str">
            <v>01</v>
          </cell>
          <cell r="M784" t="str">
            <v xml:space="preserve"> 'ต.น้ำจืด'</v>
          </cell>
          <cell r="N784" t="str">
            <v>03</v>
          </cell>
          <cell r="O784" t="str">
            <v xml:space="preserve"> หมู่ 3</v>
          </cell>
          <cell r="P784" t="str">
            <v>01</v>
          </cell>
          <cell r="Q784" t="str">
            <v>เปิดดำเนินการ</v>
          </cell>
          <cell r="R784" t="str">
            <v xml:space="preserve">168 </v>
          </cell>
          <cell r="S784" t="str">
            <v>85110</v>
          </cell>
          <cell r="T784" t="str">
            <v>077891036</v>
          </cell>
          <cell r="V784" t="str">
            <v>21</v>
          </cell>
          <cell r="W784" t="str">
            <v>2.1 ทุติยภูมิระดับต้น</v>
          </cell>
          <cell r="X784" t="str">
            <v>S</v>
          </cell>
          <cell r="Y784" t="str">
            <v xml:space="preserve">บริการ  </v>
          </cell>
          <cell r="AH784" t="str">
            <v>11373</v>
          </cell>
        </row>
        <row r="785">
          <cell r="A785" t="str">
            <v>001136300</v>
          </cell>
          <cell r="B785" t="str">
            <v>โรงพยาบาลบ้านตาขุน</v>
          </cell>
          <cell r="C785" t="str">
            <v>21002</v>
          </cell>
          <cell r="D785" t="str">
            <v>กระทรวงสาธารณสุข สำนักงานปลัดกระทรวงสาธารณสุข</v>
          </cell>
          <cell r="E785" t="str">
            <v>07</v>
          </cell>
          <cell r="F785" t="str">
            <v>โรงพยาบาลชุมชน</v>
          </cell>
          <cell r="G785" t="str">
            <v>10</v>
          </cell>
          <cell r="H785" t="str">
            <v>84</v>
          </cell>
          <cell r="I785" t="str">
            <v>จ.สุราษฎร์ธานี</v>
          </cell>
          <cell r="J785" t="str">
            <v>09</v>
          </cell>
          <cell r="K785" t="str">
            <v xml:space="preserve"> อ.บ้านตาขุน</v>
          </cell>
          <cell r="L785" t="str">
            <v>01</v>
          </cell>
          <cell r="M785" t="str">
            <v xml:space="preserve"> 'ต.เขาวง'</v>
          </cell>
          <cell r="N785" t="str">
            <v>03</v>
          </cell>
          <cell r="O785" t="str">
            <v xml:space="preserve"> หมู่ 3</v>
          </cell>
          <cell r="P785" t="str">
            <v>01</v>
          </cell>
          <cell r="Q785" t="str">
            <v>เปิดดำเนินการ</v>
          </cell>
          <cell r="R785" t="str">
            <v xml:space="preserve">74 </v>
          </cell>
          <cell r="S785" t="str">
            <v>84230</v>
          </cell>
          <cell r="T785" t="str">
            <v>077397373</v>
          </cell>
          <cell r="U785" t="str">
            <v>077261046</v>
          </cell>
          <cell r="V785" t="str">
            <v>21</v>
          </cell>
          <cell r="W785" t="str">
            <v>2.1 ทุติยภูมิระดับต้น</v>
          </cell>
          <cell r="X785" t="str">
            <v>S</v>
          </cell>
          <cell r="Y785" t="str">
            <v xml:space="preserve">บริการ  </v>
          </cell>
          <cell r="AH785" t="str">
            <v>11363</v>
          </cell>
        </row>
        <row r="786">
          <cell r="A786" t="str">
            <v>001137800</v>
          </cell>
          <cell r="B786" t="str">
            <v>โรงพยาบาลมาบอำมฤต</v>
          </cell>
          <cell r="C786" t="str">
            <v>21002</v>
          </cell>
          <cell r="D786" t="str">
            <v>กระทรวงสาธารณสุข สำนักงานปลัดกระทรวงสาธารณสุข</v>
          </cell>
          <cell r="E786" t="str">
            <v>07</v>
          </cell>
          <cell r="F786" t="str">
            <v>โรงพยาบาลชุมชน</v>
          </cell>
          <cell r="G786" t="str">
            <v>10</v>
          </cell>
          <cell r="H786" t="str">
            <v>86</v>
          </cell>
          <cell r="I786" t="str">
            <v>จ.ชุมพร</v>
          </cell>
          <cell r="J786" t="str">
            <v>03</v>
          </cell>
          <cell r="K786" t="str">
            <v xml:space="preserve"> อ.ปะทิว</v>
          </cell>
          <cell r="L786" t="str">
            <v>05</v>
          </cell>
          <cell r="M786" t="str">
            <v xml:space="preserve"> 'ต.ดอนยาง'</v>
          </cell>
          <cell r="N786" t="str">
            <v>12</v>
          </cell>
          <cell r="O786" t="str">
            <v xml:space="preserve"> หมู่ 12</v>
          </cell>
          <cell r="P786" t="str">
            <v>01</v>
          </cell>
          <cell r="Q786" t="str">
            <v>เปิดดำเนินการ</v>
          </cell>
          <cell r="V786" t="str">
            <v>21</v>
          </cell>
          <cell r="W786" t="str">
            <v>2.1 ทุติยภูมิระดับต้น</v>
          </cell>
          <cell r="AH786" t="str">
            <v>11378</v>
          </cell>
        </row>
        <row r="787">
          <cell r="A787" t="str">
            <v>001138000</v>
          </cell>
          <cell r="B787" t="str">
            <v>โรงพยาบาลปากน้ำหลังสวน</v>
          </cell>
          <cell r="C787" t="str">
            <v>21002</v>
          </cell>
          <cell r="D787" t="str">
            <v>กระทรวงสาธารณสุข สำนักงานปลัดกระทรวงสาธารณสุข</v>
          </cell>
          <cell r="E787" t="str">
            <v>07</v>
          </cell>
          <cell r="F787" t="str">
            <v>โรงพยาบาลชุมชน</v>
          </cell>
          <cell r="G787" t="str">
            <v>10</v>
          </cell>
          <cell r="H787" t="str">
            <v>86</v>
          </cell>
          <cell r="I787" t="str">
            <v>จ.ชุมพร</v>
          </cell>
          <cell r="J787" t="str">
            <v>04</v>
          </cell>
          <cell r="K787" t="str">
            <v xml:space="preserve"> อ.หลังสวน</v>
          </cell>
          <cell r="L787" t="str">
            <v>09</v>
          </cell>
          <cell r="M787" t="str">
            <v xml:space="preserve"> 'ต.ปากน้ำ'</v>
          </cell>
          <cell r="N787" t="str">
            <v>04</v>
          </cell>
          <cell r="O787" t="str">
            <v xml:space="preserve"> หมู่ 4</v>
          </cell>
          <cell r="P787" t="str">
            <v>01</v>
          </cell>
          <cell r="Q787" t="str">
            <v>เปิดดำเนินการ</v>
          </cell>
          <cell r="V787" t="str">
            <v>21</v>
          </cell>
          <cell r="W787" t="str">
            <v>2.1 ทุติยภูมิระดับต้น</v>
          </cell>
          <cell r="AH787" t="str">
            <v>11380</v>
          </cell>
        </row>
        <row r="788">
          <cell r="A788" t="str">
            <v>001138100</v>
          </cell>
          <cell r="B788" t="str">
            <v>โรงพยาบาลละแม</v>
          </cell>
          <cell r="C788" t="str">
            <v>21002</v>
          </cell>
          <cell r="D788" t="str">
            <v>กระทรวงสาธารณสุข สำนักงานปลัดกระทรวงสาธารณสุข</v>
          </cell>
          <cell r="E788" t="str">
            <v>07</v>
          </cell>
          <cell r="F788" t="str">
            <v>โรงพยาบาลชุมชน</v>
          </cell>
          <cell r="G788" t="str">
            <v>30</v>
          </cell>
          <cell r="H788" t="str">
            <v>86</v>
          </cell>
          <cell r="I788" t="str">
            <v>จ.ชุมพร</v>
          </cell>
          <cell r="J788" t="str">
            <v>05</v>
          </cell>
          <cell r="K788" t="str">
            <v xml:space="preserve"> อ.ละแม</v>
          </cell>
          <cell r="L788" t="str">
            <v>01</v>
          </cell>
          <cell r="M788" t="str">
            <v xml:space="preserve"> 'ต.ละแม'</v>
          </cell>
          <cell r="N788" t="str">
            <v>07</v>
          </cell>
          <cell r="O788" t="str">
            <v xml:space="preserve"> หมู่ 7</v>
          </cell>
          <cell r="P788" t="str">
            <v>01</v>
          </cell>
          <cell r="Q788" t="str">
            <v>เปิดดำเนินการ</v>
          </cell>
          <cell r="V788" t="str">
            <v>21</v>
          </cell>
          <cell r="W788" t="str">
            <v>2.1 ทุติยภูมิระดับต้น</v>
          </cell>
          <cell r="AH788" t="str">
            <v>11381</v>
          </cell>
        </row>
        <row r="789">
          <cell r="A789" t="str">
            <v>001138300</v>
          </cell>
          <cell r="B789" t="str">
            <v>โรงพยาบาลสวี</v>
          </cell>
          <cell r="C789" t="str">
            <v>21002</v>
          </cell>
          <cell r="D789" t="str">
            <v>กระทรวงสาธารณสุข สำนักงานปลัดกระทรวงสาธารณสุข</v>
          </cell>
          <cell r="E789" t="str">
            <v>07</v>
          </cell>
          <cell r="F789" t="str">
            <v>โรงพยาบาลชุมชน</v>
          </cell>
          <cell r="G789" t="str">
            <v>60</v>
          </cell>
          <cell r="H789" t="str">
            <v>86</v>
          </cell>
          <cell r="I789" t="str">
            <v>จ.ชุมพร</v>
          </cell>
          <cell r="J789" t="str">
            <v>07</v>
          </cell>
          <cell r="K789" t="str">
            <v xml:space="preserve"> อ.สวี</v>
          </cell>
          <cell r="L789" t="str">
            <v>01</v>
          </cell>
          <cell r="M789" t="str">
            <v xml:space="preserve"> 'ต.นาโพธิ์'</v>
          </cell>
          <cell r="N789" t="str">
            <v>07</v>
          </cell>
          <cell r="O789" t="str">
            <v xml:space="preserve"> หมู่ 7</v>
          </cell>
          <cell r="P789" t="str">
            <v>01</v>
          </cell>
          <cell r="Q789" t="str">
            <v>เปิดดำเนินการ</v>
          </cell>
          <cell r="R789" t="str">
            <v xml:space="preserve">120 </v>
          </cell>
          <cell r="V789" t="str">
            <v>21</v>
          </cell>
          <cell r="W789" t="str">
            <v>2.1 ทุติยภูมิระดับต้น</v>
          </cell>
          <cell r="AH789" t="str">
            <v>11383</v>
          </cell>
        </row>
        <row r="790">
          <cell r="A790" t="str">
            <v>001136500</v>
          </cell>
          <cell r="B790" t="str">
            <v>โรงพยาบาลท่าฉาง</v>
          </cell>
          <cell r="C790" t="str">
            <v>21002</v>
          </cell>
          <cell r="D790" t="str">
            <v>กระทรวงสาธารณสุข สำนักงานปลัดกระทรวงสาธารณสุข</v>
          </cell>
          <cell r="E790" t="str">
            <v>07</v>
          </cell>
          <cell r="F790" t="str">
            <v>โรงพยาบาลชุมชน</v>
          </cell>
          <cell r="G790" t="str">
            <v>30</v>
          </cell>
          <cell r="H790" t="str">
            <v>84</v>
          </cell>
          <cell r="I790" t="str">
            <v>จ.สุราษฎร์ธานี</v>
          </cell>
          <cell r="J790" t="str">
            <v>11</v>
          </cell>
          <cell r="K790" t="str">
            <v xml:space="preserve"> อ.ท่าฉาง</v>
          </cell>
          <cell r="L790" t="str">
            <v>01</v>
          </cell>
          <cell r="M790" t="str">
            <v xml:space="preserve"> 'ต.ท่าฉาง'</v>
          </cell>
          <cell r="N790" t="str">
            <v>01</v>
          </cell>
          <cell r="O790" t="str">
            <v xml:space="preserve"> หมู่ 1</v>
          </cell>
          <cell r="P790" t="str">
            <v>01</v>
          </cell>
          <cell r="Q790" t="str">
            <v>เปิดดำเนินการ</v>
          </cell>
          <cell r="S790" t="str">
            <v>84150</v>
          </cell>
          <cell r="T790" t="str">
            <v>077389111</v>
          </cell>
          <cell r="U790" t="str">
            <v>077260031</v>
          </cell>
          <cell r="V790" t="str">
            <v>21</v>
          </cell>
          <cell r="W790" t="str">
            <v>2.1 ทุติยภูมิระดับต้น</v>
          </cell>
          <cell r="X790" t="str">
            <v>S</v>
          </cell>
          <cell r="Y790" t="str">
            <v xml:space="preserve">บริการ  </v>
          </cell>
          <cell r="AH790" t="str">
            <v>11365</v>
          </cell>
        </row>
        <row r="791">
          <cell r="A791" t="str">
            <v>001138200</v>
          </cell>
          <cell r="B791" t="str">
            <v>โรงพยาบาลพะโต๊ะ</v>
          </cell>
          <cell r="C791" t="str">
            <v>21002</v>
          </cell>
          <cell r="D791" t="str">
            <v>กระทรวงสาธารณสุข สำนักงานปลัดกระทรวงสาธารณสุข</v>
          </cell>
          <cell r="E791" t="str">
            <v>07</v>
          </cell>
          <cell r="F791" t="str">
            <v>โรงพยาบาลชุมชน</v>
          </cell>
          <cell r="G791" t="str">
            <v>30</v>
          </cell>
          <cell r="H791" t="str">
            <v>86</v>
          </cell>
          <cell r="I791" t="str">
            <v>จ.ชุมพร</v>
          </cell>
          <cell r="J791" t="str">
            <v>06</v>
          </cell>
          <cell r="K791" t="str">
            <v xml:space="preserve"> อ.พะโต๊ะ</v>
          </cell>
          <cell r="L791" t="str">
            <v>01</v>
          </cell>
          <cell r="M791" t="str">
            <v xml:space="preserve"> 'ต.พะโต๊ะ'</v>
          </cell>
          <cell r="N791" t="str">
            <v>08</v>
          </cell>
          <cell r="O791" t="str">
            <v xml:space="preserve"> หมู่ 8</v>
          </cell>
          <cell r="P791" t="str">
            <v>01</v>
          </cell>
          <cell r="Q791" t="str">
            <v>เปิดดำเนินการ</v>
          </cell>
          <cell r="V791" t="str">
            <v>21</v>
          </cell>
          <cell r="W791" t="str">
            <v>2.1 ทุติยภูมิระดับต้น</v>
          </cell>
          <cell r="AH791" t="str">
            <v>11382</v>
          </cell>
        </row>
        <row r="792">
          <cell r="A792" t="str">
            <v>001135400</v>
          </cell>
          <cell r="B792" t="str">
            <v>โรงพยาบาลท้ายเหมืองชัยพัฒน์</v>
          </cell>
          <cell r="C792" t="str">
            <v>21002</v>
          </cell>
          <cell r="D792" t="str">
            <v>กระทรวงสาธารณสุข สำนักงานปลัดกระทรวงสาธารณสุข</v>
          </cell>
          <cell r="E792" t="str">
            <v>07</v>
          </cell>
          <cell r="F792" t="str">
            <v>โรงพยาบาลชุมชน</v>
          </cell>
          <cell r="G792" t="str">
            <v>30</v>
          </cell>
          <cell r="H792" t="str">
            <v>82</v>
          </cell>
          <cell r="I792" t="str">
            <v>จ.พังงา</v>
          </cell>
          <cell r="J792" t="str">
            <v>08</v>
          </cell>
          <cell r="K792" t="str">
            <v xml:space="preserve"> อ.ท้ายเหมือง</v>
          </cell>
          <cell r="L792" t="str">
            <v>01</v>
          </cell>
          <cell r="M792" t="str">
            <v xml:space="preserve"> 'ต.ท้ายเหมือง'</v>
          </cell>
          <cell r="N792" t="str">
            <v>09</v>
          </cell>
          <cell r="O792" t="str">
            <v xml:space="preserve"> หมู่ 9</v>
          </cell>
          <cell r="P792" t="str">
            <v>01</v>
          </cell>
          <cell r="Q792" t="str">
            <v>เปิดดำเนินการ</v>
          </cell>
          <cell r="R792" t="str">
            <v xml:space="preserve">166  ถ.เพชรเกษม </v>
          </cell>
          <cell r="S792" t="str">
            <v>82120</v>
          </cell>
          <cell r="T792" t="str">
            <v>076571505</v>
          </cell>
          <cell r="U792" t="str">
            <v>076572125</v>
          </cell>
          <cell r="V792" t="str">
            <v>21</v>
          </cell>
          <cell r="W792" t="str">
            <v>2.1 ทุติยภูมิระดับต้น</v>
          </cell>
          <cell r="X792" t="str">
            <v>S</v>
          </cell>
          <cell r="Y792" t="str">
            <v xml:space="preserve">บริการ  </v>
          </cell>
          <cell r="Z792" t="str">
            <v>02</v>
          </cell>
          <cell r="AA792" t="str">
            <v>แก้ไขชื่อ</v>
          </cell>
          <cell r="AB792" t="str">
            <v>แก้ชื่อโรงพยาบาลท้ายเหมือง เป็น โรงพยาบาลท้ายเหมืองชัยพัฒน์</v>
          </cell>
          <cell r="AH792" t="str">
            <v>11354</v>
          </cell>
        </row>
        <row r="793">
          <cell r="A793" t="str">
            <v>001140200</v>
          </cell>
          <cell r="B793" t="str">
            <v>โรงพยาบาลควนโดน</v>
          </cell>
          <cell r="C793" t="str">
            <v>21002</v>
          </cell>
          <cell r="D793" t="str">
            <v>กระทรวงสาธารณสุข สำนักงานปลัดกระทรวงสาธารณสุข</v>
          </cell>
          <cell r="E793" t="str">
            <v>07</v>
          </cell>
          <cell r="F793" t="str">
            <v>โรงพยาบาลชุมชน</v>
          </cell>
          <cell r="G793" t="str">
            <v>10</v>
          </cell>
          <cell r="H793" t="str">
            <v>91</v>
          </cell>
          <cell r="I793" t="str">
            <v>จ.สตูล</v>
          </cell>
          <cell r="J793" t="str">
            <v>02</v>
          </cell>
          <cell r="K793" t="str">
            <v xml:space="preserve"> อ.ควนโดน</v>
          </cell>
          <cell r="L793" t="str">
            <v>02</v>
          </cell>
          <cell r="M793" t="str">
            <v xml:space="preserve"> 'ต.ควนสตอ'</v>
          </cell>
          <cell r="N793" t="str">
            <v>06</v>
          </cell>
          <cell r="O793" t="str">
            <v xml:space="preserve"> หมู่ 6</v>
          </cell>
          <cell r="P793" t="str">
            <v>01</v>
          </cell>
          <cell r="Q793" t="str">
            <v>เปิดดำเนินการ</v>
          </cell>
          <cell r="V793" t="str">
            <v>21</v>
          </cell>
          <cell r="W793" t="str">
            <v>2.1 ทุติยภูมิระดับต้น</v>
          </cell>
          <cell r="AH793" t="str">
            <v>11402</v>
          </cell>
        </row>
        <row r="794">
          <cell r="A794" t="str">
            <v>001140300</v>
          </cell>
          <cell r="B794" t="str">
            <v>โรงพยาบาลควนกาหลง</v>
          </cell>
          <cell r="C794" t="str">
            <v>21002</v>
          </cell>
          <cell r="D794" t="str">
            <v>กระทรวงสาธารณสุข สำนักงานปลัดกระทรวงสาธารณสุข</v>
          </cell>
          <cell r="E794" t="str">
            <v>07</v>
          </cell>
          <cell r="F794" t="str">
            <v>โรงพยาบาลชุมชน</v>
          </cell>
          <cell r="G794" t="str">
            <v>30</v>
          </cell>
          <cell r="H794" t="str">
            <v>91</v>
          </cell>
          <cell r="I794" t="str">
            <v>จ.สตูล</v>
          </cell>
          <cell r="J794" t="str">
            <v>03</v>
          </cell>
          <cell r="K794" t="str">
            <v xml:space="preserve"> อ.ควนกาหลง</v>
          </cell>
          <cell r="L794" t="str">
            <v>02</v>
          </cell>
          <cell r="M794" t="str">
            <v xml:space="preserve"> 'ต.ควนกาหลง'</v>
          </cell>
          <cell r="N794" t="str">
            <v>07</v>
          </cell>
          <cell r="O794" t="str">
            <v xml:space="preserve"> หมู่ 7</v>
          </cell>
          <cell r="P794" t="str">
            <v>01</v>
          </cell>
          <cell r="Q794" t="str">
            <v>เปิดดำเนินการ</v>
          </cell>
          <cell r="V794" t="str">
            <v>21</v>
          </cell>
          <cell r="W794" t="str">
            <v>2.1 ทุติยภูมิระดับต้น</v>
          </cell>
          <cell r="AH794" t="str">
            <v>11403</v>
          </cell>
        </row>
        <row r="795">
          <cell r="A795" t="str">
            <v>001140400</v>
          </cell>
          <cell r="B795" t="str">
            <v>โรงพยาบาลท่าแพ</v>
          </cell>
          <cell r="C795" t="str">
            <v>21002</v>
          </cell>
          <cell r="D795" t="str">
            <v>กระทรวงสาธารณสุข สำนักงานปลัดกระทรวงสาธารณสุข</v>
          </cell>
          <cell r="E795" t="str">
            <v>07</v>
          </cell>
          <cell r="F795" t="str">
            <v>โรงพยาบาลชุมชน</v>
          </cell>
          <cell r="G795" t="str">
            <v>10</v>
          </cell>
          <cell r="H795" t="str">
            <v>91</v>
          </cell>
          <cell r="I795" t="str">
            <v>จ.สตูล</v>
          </cell>
          <cell r="J795" t="str">
            <v>04</v>
          </cell>
          <cell r="K795" t="str">
            <v xml:space="preserve"> อ.ท่าแพ</v>
          </cell>
          <cell r="L795" t="str">
            <v>01</v>
          </cell>
          <cell r="M795" t="str">
            <v xml:space="preserve"> 'ต.ท่าแพ'</v>
          </cell>
          <cell r="N795" t="str">
            <v>02</v>
          </cell>
          <cell r="O795" t="str">
            <v xml:space="preserve"> หมู่ 2</v>
          </cell>
          <cell r="P795" t="str">
            <v>01</v>
          </cell>
          <cell r="Q795" t="str">
            <v>เปิดดำเนินการ</v>
          </cell>
          <cell r="V795" t="str">
            <v>21</v>
          </cell>
          <cell r="W795" t="str">
            <v>2.1 ทุติยภูมิระดับต้น</v>
          </cell>
          <cell r="AH795" t="str">
            <v>11404</v>
          </cell>
        </row>
        <row r="796">
          <cell r="A796" t="str">
            <v>001138700</v>
          </cell>
          <cell r="B796" t="str">
            <v>โรงพยาบาลจะนะ</v>
          </cell>
          <cell r="C796" t="str">
            <v>21002</v>
          </cell>
          <cell r="D796" t="str">
            <v>กระทรวงสาธารณสุข สำนักงานปลัดกระทรวงสาธารณสุข</v>
          </cell>
          <cell r="E796" t="str">
            <v>07</v>
          </cell>
          <cell r="F796" t="str">
            <v>โรงพยาบาลชุมชน</v>
          </cell>
          <cell r="G796" t="str">
            <v>60</v>
          </cell>
          <cell r="H796" t="str">
            <v>90</v>
          </cell>
          <cell r="I796" t="str">
            <v>จ.สงขลา</v>
          </cell>
          <cell r="J796" t="str">
            <v>03</v>
          </cell>
          <cell r="K796" t="str">
            <v xml:space="preserve"> อ.จะนะ</v>
          </cell>
          <cell r="L796" t="str">
            <v>01</v>
          </cell>
          <cell r="M796" t="str">
            <v xml:space="preserve"> 'ต.บ้านนา'</v>
          </cell>
          <cell r="N796" t="str">
            <v>02</v>
          </cell>
          <cell r="O796" t="str">
            <v xml:space="preserve"> หมู่ 2</v>
          </cell>
          <cell r="P796" t="str">
            <v>01</v>
          </cell>
          <cell r="Q796" t="str">
            <v>เปิดดำเนินการ</v>
          </cell>
          <cell r="S796" t="str">
            <v>90130</v>
          </cell>
          <cell r="T796" t="str">
            <v>074207067</v>
          </cell>
          <cell r="U796" t="str">
            <v>074207067</v>
          </cell>
          <cell r="V796" t="str">
            <v>22</v>
          </cell>
          <cell r="W796" t="str">
            <v>2.2 ทุติยภูมิระดับกลาง</v>
          </cell>
          <cell r="X796" t="str">
            <v>S</v>
          </cell>
          <cell r="Y796" t="str">
            <v xml:space="preserve">บริการ  </v>
          </cell>
          <cell r="Z796" t="str">
            <v>06</v>
          </cell>
          <cell r="AA796" t="str">
            <v>แก้ไข/เปลี่ยนแปลงจำนวนเตียง</v>
          </cell>
          <cell r="AB796" t="str">
            <v>เพิ่มเตียง จาก 30 เป้น 60 และระดับจาก 2.1 เป็น 2.2 ตามหนังสือ สสจ.แจ้ง ที่ สข0032.002/1236</v>
          </cell>
          <cell r="AH796" t="str">
            <v>11387</v>
          </cell>
        </row>
        <row r="797">
          <cell r="A797" t="str">
            <v>001140600</v>
          </cell>
          <cell r="B797" t="str">
            <v>โรงพยาบาลทุ่งหว้า</v>
          </cell>
          <cell r="C797" t="str">
            <v>21002</v>
          </cell>
          <cell r="D797" t="str">
            <v>กระทรวงสาธารณสุข สำนักงานปลัดกระทรวงสาธารณสุข</v>
          </cell>
          <cell r="E797" t="str">
            <v>07</v>
          </cell>
          <cell r="F797" t="str">
            <v>โรงพยาบาลชุมชน</v>
          </cell>
          <cell r="G797" t="str">
            <v>10</v>
          </cell>
          <cell r="H797" t="str">
            <v>91</v>
          </cell>
          <cell r="I797" t="str">
            <v>จ.สตูล</v>
          </cell>
          <cell r="J797" t="str">
            <v>06</v>
          </cell>
          <cell r="K797" t="str">
            <v xml:space="preserve"> อ.ทุ่งหว้า</v>
          </cell>
          <cell r="L797" t="str">
            <v>01</v>
          </cell>
          <cell r="M797" t="str">
            <v xml:space="preserve"> 'ต.ทุ่งหว้า'</v>
          </cell>
          <cell r="N797" t="str">
            <v>08</v>
          </cell>
          <cell r="O797" t="str">
            <v xml:space="preserve"> หมู่ 8</v>
          </cell>
          <cell r="P797" t="str">
            <v>01</v>
          </cell>
          <cell r="Q797" t="str">
            <v>เปิดดำเนินการ</v>
          </cell>
          <cell r="V797" t="str">
            <v>21</v>
          </cell>
          <cell r="W797" t="str">
            <v>2.1 ทุติยภูมิระดับต้น</v>
          </cell>
          <cell r="AH797" t="str">
            <v>11406</v>
          </cell>
        </row>
        <row r="798">
          <cell r="A798" t="str">
            <v>001136100</v>
          </cell>
          <cell r="B798" t="str">
            <v>โรงพยาบาลท่าชนะ</v>
          </cell>
          <cell r="C798" t="str">
            <v>21002</v>
          </cell>
          <cell r="D798" t="str">
            <v>กระทรวงสาธารณสุข สำนักงานปลัดกระทรวงสาธารณสุข</v>
          </cell>
          <cell r="E798" t="str">
            <v>07</v>
          </cell>
          <cell r="F798" t="str">
            <v>โรงพยาบาลชุมชน</v>
          </cell>
          <cell r="G798" t="str">
            <v>30</v>
          </cell>
          <cell r="H798" t="str">
            <v>84</v>
          </cell>
          <cell r="I798" t="str">
            <v>จ.สุราษฎร์ธานี</v>
          </cell>
          <cell r="J798" t="str">
            <v>07</v>
          </cell>
          <cell r="K798" t="str">
            <v xml:space="preserve"> อ.ท่าชนะ</v>
          </cell>
          <cell r="L798" t="str">
            <v>01</v>
          </cell>
          <cell r="M798" t="str">
            <v xml:space="preserve"> 'ต.ท่าชนะ'</v>
          </cell>
          <cell r="N798" t="str">
            <v>10</v>
          </cell>
          <cell r="O798" t="str">
            <v xml:space="preserve"> หมู่ 10</v>
          </cell>
          <cell r="P798" t="str">
            <v>01</v>
          </cell>
          <cell r="Q798" t="str">
            <v>เปิดดำเนินการ</v>
          </cell>
          <cell r="R798" t="str">
            <v xml:space="preserve">1115 </v>
          </cell>
          <cell r="S798" t="str">
            <v>84170</v>
          </cell>
          <cell r="T798" t="str">
            <v>077381246</v>
          </cell>
          <cell r="U798" t="str">
            <v>077381167</v>
          </cell>
          <cell r="V798" t="str">
            <v>21</v>
          </cell>
          <cell r="W798" t="str">
            <v>2.1 ทุติยภูมิระดับต้น</v>
          </cell>
          <cell r="X798" t="str">
            <v>S</v>
          </cell>
          <cell r="Y798" t="str">
            <v xml:space="preserve">บริการ  </v>
          </cell>
          <cell r="AH798" t="str">
            <v>11361</v>
          </cell>
        </row>
        <row r="799">
          <cell r="A799" t="str">
            <v>001136800</v>
          </cell>
          <cell r="B799" t="str">
            <v>โรงพยาบาลเคียนซา</v>
          </cell>
          <cell r="C799" t="str">
            <v>21002</v>
          </cell>
          <cell r="D799" t="str">
            <v>กระทรวงสาธารณสุข สำนักงานปลัดกระทรวงสาธารณสุข</v>
          </cell>
          <cell r="E799" t="str">
            <v>07</v>
          </cell>
          <cell r="F799" t="str">
            <v>โรงพยาบาลชุมชน</v>
          </cell>
          <cell r="G799" t="str">
            <v>30</v>
          </cell>
          <cell r="H799" t="str">
            <v>84</v>
          </cell>
          <cell r="I799" t="str">
            <v>จ.สุราษฎร์ธานี</v>
          </cell>
          <cell r="J799" t="str">
            <v>14</v>
          </cell>
          <cell r="K799" t="str">
            <v xml:space="preserve"> อ.เคียนซา</v>
          </cell>
          <cell r="L799" t="str">
            <v>01</v>
          </cell>
          <cell r="M799" t="str">
            <v xml:space="preserve"> 'ต.เคียนซา'</v>
          </cell>
          <cell r="N799" t="str">
            <v>02</v>
          </cell>
          <cell r="O799" t="str">
            <v xml:space="preserve"> หมู่ 2</v>
          </cell>
          <cell r="P799" t="str">
            <v>01</v>
          </cell>
          <cell r="Q799" t="str">
            <v>เปิดดำเนินการ</v>
          </cell>
          <cell r="R799" t="str">
            <v xml:space="preserve">195 </v>
          </cell>
          <cell r="S799" t="str">
            <v>84260</v>
          </cell>
          <cell r="T799" t="str">
            <v>077387189</v>
          </cell>
          <cell r="U799" t="str">
            <v>077387190</v>
          </cell>
          <cell r="V799" t="str">
            <v>21</v>
          </cell>
          <cell r="W799" t="str">
            <v>2.1 ทุติยภูมิระดับต้น</v>
          </cell>
          <cell r="X799" t="str">
            <v>S</v>
          </cell>
          <cell r="Y799" t="str">
            <v xml:space="preserve">บริการ  </v>
          </cell>
          <cell r="AH799" t="str">
            <v>11368</v>
          </cell>
        </row>
        <row r="800">
          <cell r="A800" t="str">
            <v>001136200</v>
          </cell>
          <cell r="B800" t="str">
            <v>โรงพยาบาลคีรีรัฐนิคม</v>
          </cell>
          <cell r="C800" t="str">
            <v>21002</v>
          </cell>
          <cell r="D800" t="str">
            <v>กระทรวงสาธารณสุข สำนักงานปลัดกระทรวงสาธารณสุข</v>
          </cell>
          <cell r="E800" t="str">
            <v>07</v>
          </cell>
          <cell r="F800" t="str">
            <v>โรงพยาบาลชุมชน</v>
          </cell>
          <cell r="G800" t="str">
            <v>30</v>
          </cell>
          <cell r="H800" t="str">
            <v>84</v>
          </cell>
          <cell r="I800" t="str">
            <v>จ.สุราษฎร์ธานี</v>
          </cell>
          <cell r="J800" t="str">
            <v>08</v>
          </cell>
          <cell r="K800" t="str">
            <v xml:space="preserve"> อ.คีรีรัฐนิคม</v>
          </cell>
          <cell r="L800" t="str">
            <v>08</v>
          </cell>
          <cell r="M800" t="str">
            <v xml:space="preserve"> 'ต.ย่านยาว'</v>
          </cell>
          <cell r="N800" t="str">
            <v>07</v>
          </cell>
          <cell r="O800" t="str">
            <v xml:space="preserve"> หมู่ 7</v>
          </cell>
          <cell r="P800" t="str">
            <v>01</v>
          </cell>
          <cell r="Q800" t="str">
            <v>เปิดดำเนินการ</v>
          </cell>
          <cell r="R800" t="str">
            <v xml:space="preserve">41 </v>
          </cell>
          <cell r="S800" t="str">
            <v>84180</v>
          </cell>
          <cell r="T800" t="str">
            <v>077391117</v>
          </cell>
          <cell r="U800" t="str">
            <v>077391117</v>
          </cell>
          <cell r="V800" t="str">
            <v>21</v>
          </cell>
          <cell r="W800" t="str">
            <v>2.1 ทุติยภูมิระดับต้น</v>
          </cell>
          <cell r="X800" t="str">
            <v>S</v>
          </cell>
          <cell r="Y800" t="str">
            <v xml:space="preserve">บริการ  </v>
          </cell>
          <cell r="AH800" t="str">
            <v>11362</v>
          </cell>
        </row>
        <row r="801">
          <cell r="A801" t="str">
            <v>001132300</v>
          </cell>
          <cell r="B801" t="str">
            <v>โรงพยาบาลละอุ่น</v>
          </cell>
          <cell r="C801" t="str">
            <v>21002</v>
          </cell>
          <cell r="D801" t="str">
            <v>กระทรวงสาธารณสุข สำนักงานปลัดกระทรวงสาธารณสุข</v>
          </cell>
          <cell r="E801" t="str">
            <v>07</v>
          </cell>
          <cell r="F801" t="str">
            <v>โรงพยาบาลชุมชน</v>
          </cell>
          <cell r="G801" t="str">
            <v>10</v>
          </cell>
          <cell r="H801" t="str">
            <v>85</v>
          </cell>
          <cell r="I801" t="str">
            <v>จ.ระนอง</v>
          </cell>
          <cell r="J801" t="str">
            <v>02</v>
          </cell>
          <cell r="K801" t="str">
            <v xml:space="preserve"> อ.ละอุ่น</v>
          </cell>
          <cell r="L801" t="str">
            <v>03</v>
          </cell>
          <cell r="M801" t="str">
            <v xml:space="preserve"> 'ต.บางพระใต้'</v>
          </cell>
          <cell r="N801" t="str">
            <v>03</v>
          </cell>
          <cell r="O801" t="str">
            <v xml:space="preserve"> หมู่ 3</v>
          </cell>
          <cell r="P801" t="str">
            <v>01</v>
          </cell>
          <cell r="Q801" t="str">
            <v>เปิดดำเนินการ</v>
          </cell>
          <cell r="R801" t="str">
            <v xml:space="preserve">11 </v>
          </cell>
          <cell r="S801" t="str">
            <v>85130</v>
          </cell>
          <cell r="T801" t="str">
            <v>077899315</v>
          </cell>
          <cell r="U801" t="str">
            <v>077899101</v>
          </cell>
          <cell r="V801" t="str">
            <v>21</v>
          </cell>
          <cell r="W801" t="str">
            <v>2.1 ทุติยภูมิระดับต้น</v>
          </cell>
          <cell r="X801" t="str">
            <v>S</v>
          </cell>
          <cell r="Y801" t="str">
            <v xml:space="preserve">บริการ  </v>
          </cell>
          <cell r="AH801" t="str">
            <v>11323</v>
          </cell>
        </row>
        <row r="802">
          <cell r="A802" t="str">
            <v>001136600</v>
          </cell>
          <cell r="B802" t="str">
            <v>โรงพยาบาลบ้านนาสาร</v>
          </cell>
          <cell r="C802" t="str">
            <v>21002</v>
          </cell>
          <cell r="D802" t="str">
            <v>กระทรวงสาธารณสุข สำนักงานปลัดกระทรวงสาธารณสุข</v>
          </cell>
          <cell r="E802" t="str">
            <v>07</v>
          </cell>
          <cell r="F802" t="str">
            <v>โรงพยาบาลชุมชน</v>
          </cell>
          <cell r="G802" t="str">
            <v>60</v>
          </cell>
          <cell r="H802" t="str">
            <v>84</v>
          </cell>
          <cell r="I802" t="str">
            <v>จ.สุราษฎร์ธานี</v>
          </cell>
          <cell r="J802" t="str">
            <v>12</v>
          </cell>
          <cell r="K802" t="str">
            <v xml:space="preserve"> อ.บ้านนาสาร</v>
          </cell>
          <cell r="L802" t="str">
            <v>01</v>
          </cell>
          <cell r="M802" t="str">
            <v xml:space="preserve"> 'ต.นาสาร'</v>
          </cell>
          <cell r="N802" t="str">
            <v>00</v>
          </cell>
          <cell r="O802" t="str">
            <v xml:space="preserve"> หมู่ 0</v>
          </cell>
          <cell r="P802" t="str">
            <v>01</v>
          </cell>
          <cell r="Q802" t="str">
            <v>เปิดดำเนินการ</v>
          </cell>
          <cell r="R802" t="str">
            <v xml:space="preserve">83/4 ถ.คลองหา </v>
          </cell>
          <cell r="S802" t="str">
            <v>84120</v>
          </cell>
          <cell r="T802" t="str">
            <v>077341415</v>
          </cell>
          <cell r="U802" t="str">
            <v>077341057</v>
          </cell>
          <cell r="V802" t="str">
            <v>22</v>
          </cell>
          <cell r="W802" t="str">
            <v>2.2 ทุติยภูมิระดับกลาง</v>
          </cell>
          <cell r="X802" t="str">
            <v>S</v>
          </cell>
          <cell r="Y802" t="str">
            <v xml:space="preserve">บริการ  </v>
          </cell>
          <cell r="AH802" t="str">
            <v>11366</v>
          </cell>
        </row>
        <row r="803">
          <cell r="A803" t="str">
            <v>001138500</v>
          </cell>
          <cell r="B803" t="str">
            <v>โรงพยาบาลทุ่งตะโก</v>
          </cell>
          <cell r="C803" t="str">
            <v>21002</v>
          </cell>
          <cell r="D803" t="str">
            <v>กระทรวงสาธารณสุข สำนักงานปลัดกระทรวงสาธารณสุข</v>
          </cell>
          <cell r="E803" t="str">
            <v>07</v>
          </cell>
          <cell r="F803" t="str">
            <v>โรงพยาบาลชุมชน</v>
          </cell>
          <cell r="G803" t="str">
            <v>10</v>
          </cell>
          <cell r="H803" t="str">
            <v>86</v>
          </cell>
          <cell r="I803" t="str">
            <v>จ.ชุมพร</v>
          </cell>
          <cell r="J803" t="str">
            <v>08</v>
          </cell>
          <cell r="K803" t="str">
            <v xml:space="preserve"> อ.ทุ่งตะโก</v>
          </cell>
          <cell r="L803" t="str">
            <v>02</v>
          </cell>
          <cell r="M803" t="str">
            <v xml:space="preserve"> 'ต.ทุ่งตะไคร'</v>
          </cell>
          <cell r="N803" t="str">
            <v>01</v>
          </cell>
          <cell r="O803" t="str">
            <v xml:space="preserve"> หมู่ 1</v>
          </cell>
          <cell r="P803" t="str">
            <v>01</v>
          </cell>
          <cell r="Q803" t="str">
            <v>เปิดดำเนินการ</v>
          </cell>
          <cell r="V803" t="str">
            <v>22</v>
          </cell>
          <cell r="W803" t="str">
            <v>2.2 ทุติยภูมิระดับกลาง</v>
          </cell>
          <cell r="AH803" t="str">
            <v>11385</v>
          </cell>
        </row>
        <row r="804">
          <cell r="A804" t="str">
            <v>001140500</v>
          </cell>
          <cell r="B804" t="str">
            <v>โรงพยาบาลละงู</v>
          </cell>
          <cell r="C804" t="str">
            <v>21002</v>
          </cell>
          <cell r="D804" t="str">
            <v>กระทรวงสาธารณสุข สำนักงานปลัดกระทรวงสาธารณสุข</v>
          </cell>
          <cell r="E804" t="str">
            <v>07</v>
          </cell>
          <cell r="F804" t="str">
            <v>โรงพยาบาลชุมชน</v>
          </cell>
          <cell r="G804" t="str">
            <v>30</v>
          </cell>
          <cell r="H804" t="str">
            <v>91</v>
          </cell>
          <cell r="I804" t="str">
            <v>จ.สตูล</v>
          </cell>
          <cell r="J804" t="str">
            <v>05</v>
          </cell>
          <cell r="K804" t="str">
            <v xml:space="preserve"> อ.ละงู</v>
          </cell>
          <cell r="L804" t="str">
            <v>01</v>
          </cell>
          <cell r="M804" t="str">
            <v xml:space="preserve"> 'ต.กำแพง'</v>
          </cell>
          <cell r="N804" t="str">
            <v>06</v>
          </cell>
          <cell r="O804" t="str">
            <v xml:space="preserve"> หมู่ 6</v>
          </cell>
          <cell r="P804" t="str">
            <v>01</v>
          </cell>
          <cell r="Q804" t="str">
            <v>เปิดดำเนินการ</v>
          </cell>
          <cell r="V804" t="str">
            <v>22</v>
          </cell>
          <cell r="W804" t="str">
            <v>2.2 ทุติยภูมิระดับกลาง</v>
          </cell>
          <cell r="AH804" t="str">
            <v>11405</v>
          </cell>
        </row>
        <row r="805">
          <cell r="A805" t="str">
            <v>001137700</v>
          </cell>
          <cell r="B805" t="str">
            <v>โรงพยาบาลปะทิว</v>
          </cell>
          <cell r="C805" t="str">
            <v>21002</v>
          </cell>
          <cell r="D805" t="str">
            <v>กระทรวงสาธารณสุข สำนักงานปลัดกระทรวงสาธารณสุข</v>
          </cell>
          <cell r="E805" t="str">
            <v>07</v>
          </cell>
          <cell r="F805" t="str">
            <v>โรงพยาบาลชุมชน</v>
          </cell>
          <cell r="G805" t="str">
            <v>60</v>
          </cell>
          <cell r="H805" t="str">
            <v>86</v>
          </cell>
          <cell r="I805" t="str">
            <v>จ.ชุมพร</v>
          </cell>
          <cell r="J805" t="str">
            <v>03</v>
          </cell>
          <cell r="K805" t="str">
            <v xml:space="preserve"> อ.ปะทิว</v>
          </cell>
          <cell r="L805" t="str">
            <v>01</v>
          </cell>
          <cell r="M805" t="str">
            <v xml:space="preserve"> 'ต.บางสน'</v>
          </cell>
          <cell r="N805" t="str">
            <v>07</v>
          </cell>
          <cell r="O805" t="str">
            <v xml:space="preserve"> หมู่ 7</v>
          </cell>
          <cell r="P805" t="str">
            <v>01</v>
          </cell>
          <cell r="Q805" t="str">
            <v>เปิดดำเนินการ</v>
          </cell>
          <cell r="V805" t="str">
            <v>21</v>
          </cell>
          <cell r="W805" t="str">
            <v>2.1 ทุติยภูมิระดับต้น</v>
          </cell>
          <cell r="AH805" t="str">
            <v>11377</v>
          </cell>
        </row>
        <row r="806">
          <cell r="A806" t="str">
            <v>001136900</v>
          </cell>
          <cell r="B806" t="str">
            <v>โรงพยาบาลพระแสง</v>
          </cell>
          <cell r="C806" t="str">
            <v>21002</v>
          </cell>
          <cell r="D806" t="str">
            <v>กระทรวงสาธารณสุข สำนักงานปลัดกระทรวงสาธารณสุข</v>
          </cell>
          <cell r="E806" t="str">
            <v>07</v>
          </cell>
          <cell r="F806" t="str">
            <v>โรงพยาบาลชุมชน</v>
          </cell>
          <cell r="G806" t="str">
            <v>30</v>
          </cell>
          <cell r="H806" t="str">
            <v>84</v>
          </cell>
          <cell r="I806" t="str">
            <v>จ.สุราษฎร์ธานี</v>
          </cell>
          <cell r="J806" t="str">
            <v>16</v>
          </cell>
          <cell r="K806" t="str">
            <v xml:space="preserve"> อ.พระแสง</v>
          </cell>
          <cell r="L806" t="str">
            <v>01</v>
          </cell>
          <cell r="M806" t="str">
            <v xml:space="preserve"> 'ต.อิปัน'</v>
          </cell>
          <cell r="N806" t="str">
            <v>01</v>
          </cell>
          <cell r="O806" t="str">
            <v xml:space="preserve"> หมู่ 1</v>
          </cell>
          <cell r="P806" t="str">
            <v>01</v>
          </cell>
          <cell r="Q806" t="str">
            <v>เปิดดำเนินการ</v>
          </cell>
          <cell r="R806" t="str">
            <v xml:space="preserve">42 </v>
          </cell>
          <cell r="S806" t="str">
            <v>84120</v>
          </cell>
          <cell r="T806" t="str">
            <v>077369098</v>
          </cell>
          <cell r="U806" t="str">
            <v>077369052</v>
          </cell>
          <cell r="V806" t="str">
            <v>21</v>
          </cell>
          <cell r="W806" t="str">
            <v>2.1 ทุติยภูมิระดับต้น</v>
          </cell>
          <cell r="X806" t="str">
            <v>S</v>
          </cell>
          <cell r="Y806" t="str">
            <v xml:space="preserve">บริการ  </v>
          </cell>
          <cell r="AH806" t="str">
            <v>11369</v>
          </cell>
        </row>
        <row r="807">
          <cell r="A807" t="str">
            <v>001137000</v>
          </cell>
          <cell r="B807" t="str">
            <v>โรงพยาบาลพุนพิน</v>
          </cell>
          <cell r="C807" t="str">
            <v>21002</v>
          </cell>
          <cell r="D807" t="str">
            <v>กระทรวงสาธารณสุข สำนักงานปลัดกระทรวงสาธารณสุข</v>
          </cell>
          <cell r="E807" t="str">
            <v>07</v>
          </cell>
          <cell r="F807" t="str">
            <v>โรงพยาบาลชุมชน</v>
          </cell>
          <cell r="G807" t="str">
            <v>60</v>
          </cell>
          <cell r="H807" t="str">
            <v>84</v>
          </cell>
          <cell r="I807" t="str">
            <v>จ.สุราษฎร์ธานี</v>
          </cell>
          <cell r="J807" t="str">
            <v>17</v>
          </cell>
          <cell r="K807" t="str">
            <v xml:space="preserve"> อ.พุนพิน</v>
          </cell>
          <cell r="L807" t="str">
            <v>01</v>
          </cell>
          <cell r="M807" t="str">
            <v xml:space="preserve"> 'ต.ท่าข้าม'</v>
          </cell>
          <cell r="N807" t="str">
            <v>03</v>
          </cell>
          <cell r="O807" t="str">
            <v xml:space="preserve"> หมู่ 3</v>
          </cell>
          <cell r="P807" t="str">
            <v>01</v>
          </cell>
          <cell r="Q807" t="str">
            <v>เปิดดำเนินการ</v>
          </cell>
          <cell r="R807" t="str">
            <v xml:space="preserve">166 ถ.ธราธิบดี </v>
          </cell>
          <cell r="S807" t="str">
            <v>84130</v>
          </cell>
          <cell r="T807" t="str">
            <v>077311121</v>
          </cell>
          <cell r="U807" t="str">
            <v>077311385</v>
          </cell>
          <cell r="V807" t="str">
            <v>21</v>
          </cell>
          <cell r="W807" t="str">
            <v>2.1 ทุติยภูมิระดับต้น</v>
          </cell>
          <cell r="X807" t="str">
            <v>S</v>
          </cell>
          <cell r="Y807" t="str">
            <v xml:space="preserve">บริการ  </v>
          </cell>
          <cell r="AH807" t="str">
            <v>11370</v>
          </cell>
        </row>
        <row r="808">
          <cell r="A808" t="str">
            <v>001137100</v>
          </cell>
          <cell r="B808" t="str">
            <v>โรงพยาบาลชัยบุรี</v>
          </cell>
          <cell r="C808" t="str">
            <v>21002</v>
          </cell>
          <cell r="D808" t="str">
            <v>กระทรวงสาธารณสุข สำนักงานปลัดกระทรวงสาธารณสุข</v>
          </cell>
          <cell r="E808" t="str">
            <v>07</v>
          </cell>
          <cell r="F808" t="str">
            <v>โรงพยาบาลชุมชน</v>
          </cell>
          <cell r="G808" t="str">
            <v>31</v>
          </cell>
          <cell r="H808" t="str">
            <v>84</v>
          </cell>
          <cell r="I808" t="str">
            <v>จ.สุราษฎร์ธานี</v>
          </cell>
          <cell r="J808" t="str">
            <v>18</v>
          </cell>
          <cell r="K808" t="str">
            <v xml:space="preserve"> อ.ชัยบุรี</v>
          </cell>
          <cell r="L808" t="str">
            <v>01</v>
          </cell>
          <cell r="M808" t="str">
            <v xml:space="preserve"> 'ต.สองแพรก'</v>
          </cell>
          <cell r="N808" t="str">
            <v>03</v>
          </cell>
          <cell r="O808" t="str">
            <v xml:space="preserve"> หมู่ 3</v>
          </cell>
          <cell r="P808" t="str">
            <v>01</v>
          </cell>
          <cell r="Q808" t="str">
            <v>เปิดดำเนินการ</v>
          </cell>
          <cell r="R808" t="str">
            <v xml:space="preserve">114 ถ.เขาพนม-ชัยบุรี </v>
          </cell>
          <cell r="S808" t="str">
            <v>84120</v>
          </cell>
          <cell r="T808" t="str">
            <v>077367075</v>
          </cell>
          <cell r="U808" t="str">
            <v>077367336</v>
          </cell>
          <cell r="V808" t="str">
            <v>21</v>
          </cell>
          <cell r="W808" t="str">
            <v>2.1 ทุติยภูมิระดับต้น</v>
          </cell>
          <cell r="X808" t="str">
            <v>S</v>
          </cell>
          <cell r="Y808" t="str">
            <v xml:space="preserve">บริการ  </v>
          </cell>
          <cell r="AH808" t="str">
            <v>11371</v>
          </cell>
        </row>
        <row r="809">
          <cell r="A809" t="str">
            <v>001137400</v>
          </cell>
          <cell r="B809" t="str">
            <v>โรงพยาบาลสุขสำราญ</v>
          </cell>
          <cell r="C809" t="str">
            <v>21002</v>
          </cell>
          <cell r="D809" t="str">
            <v>กระทรวงสาธารณสุข สำนักงานปลัดกระทรวงสาธารณสุข</v>
          </cell>
          <cell r="E809" t="str">
            <v>07</v>
          </cell>
          <cell r="F809" t="str">
            <v>โรงพยาบาลชุมชน</v>
          </cell>
          <cell r="G809" t="str">
            <v>10</v>
          </cell>
          <cell r="H809" t="str">
            <v>85</v>
          </cell>
          <cell r="I809" t="str">
            <v>จ.ระนอง</v>
          </cell>
          <cell r="J809" t="str">
            <v>05</v>
          </cell>
          <cell r="K809" t="str">
            <v xml:space="preserve"> อ.สุขสำราญ</v>
          </cell>
          <cell r="L809" t="str">
            <v>02</v>
          </cell>
          <cell r="M809" t="str">
            <v xml:space="preserve"> 'ต.กำพวน'</v>
          </cell>
          <cell r="N809" t="str">
            <v>05</v>
          </cell>
          <cell r="O809" t="str">
            <v xml:space="preserve"> หมู่ 5</v>
          </cell>
          <cell r="P809" t="str">
            <v>01</v>
          </cell>
          <cell r="Q809" t="str">
            <v>เปิดดำเนินการ</v>
          </cell>
          <cell r="R809" t="str">
            <v>57/2</v>
          </cell>
          <cell r="S809" t="str">
            <v>85120</v>
          </cell>
          <cell r="T809" t="str">
            <v>077844143</v>
          </cell>
          <cell r="U809" t="str">
            <v>077844142</v>
          </cell>
          <cell r="V809" t="str">
            <v>22</v>
          </cell>
          <cell r="W809" t="str">
            <v>2.2 ทุติยภูมิระดับกลาง</v>
          </cell>
          <cell r="X809" t="str">
            <v>S</v>
          </cell>
          <cell r="Y809" t="str">
            <v xml:space="preserve">บริการ  </v>
          </cell>
          <cell r="AH809" t="str">
            <v>11374</v>
          </cell>
        </row>
        <row r="810">
          <cell r="A810" t="str">
            <v>001138600</v>
          </cell>
          <cell r="B810" t="str">
            <v>โรงพยาบาลสทิงพระ</v>
          </cell>
          <cell r="C810" t="str">
            <v>21002</v>
          </cell>
          <cell r="D810" t="str">
            <v>กระทรวงสาธารณสุข สำนักงานปลัดกระทรวงสาธารณสุข</v>
          </cell>
          <cell r="E810" t="str">
            <v>07</v>
          </cell>
          <cell r="F810" t="str">
            <v>โรงพยาบาลชุมชน</v>
          </cell>
          <cell r="G810" t="str">
            <v>30</v>
          </cell>
          <cell r="H810" t="str">
            <v>90</v>
          </cell>
          <cell r="I810" t="str">
            <v>จ.สงขลา</v>
          </cell>
          <cell r="J810" t="str">
            <v>02</v>
          </cell>
          <cell r="K810" t="str">
            <v xml:space="preserve"> อ.สทิงพระ</v>
          </cell>
          <cell r="L810" t="str">
            <v>01</v>
          </cell>
          <cell r="M810" t="str">
            <v xml:space="preserve"> 'ต.จะทิ้งพระ'</v>
          </cell>
          <cell r="N810" t="str">
            <v>01</v>
          </cell>
          <cell r="O810" t="str">
            <v xml:space="preserve"> หมู่ 1</v>
          </cell>
          <cell r="P810" t="str">
            <v>01</v>
          </cell>
          <cell r="Q810" t="str">
            <v>เปิดดำเนินการ</v>
          </cell>
          <cell r="R810" t="str">
            <v>96</v>
          </cell>
          <cell r="S810" t="str">
            <v>90190</v>
          </cell>
          <cell r="T810" t="str">
            <v>074397038</v>
          </cell>
          <cell r="U810" t="str">
            <v>074397109</v>
          </cell>
          <cell r="V810" t="str">
            <v>21</v>
          </cell>
          <cell r="W810" t="str">
            <v>2.1 ทุติยภูมิระดับต้น</v>
          </cell>
          <cell r="AH810" t="str">
            <v>11386</v>
          </cell>
        </row>
        <row r="811">
          <cell r="A811" t="str">
            <v>001139000</v>
          </cell>
          <cell r="B811" t="str">
            <v>โรงพยาบาลเทพา</v>
          </cell>
          <cell r="C811" t="str">
            <v>21002</v>
          </cell>
          <cell r="D811" t="str">
            <v>กระทรวงสาธารณสุข สำนักงานปลัดกระทรวงสาธารณสุข</v>
          </cell>
          <cell r="E811" t="str">
            <v>07</v>
          </cell>
          <cell r="F811" t="str">
            <v>โรงพยาบาลชุมชน</v>
          </cell>
          <cell r="G811" t="str">
            <v>60</v>
          </cell>
          <cell r="H811" t="str">
            <v>90</v>
          </cell>
          <cell r="I811" t="str">
            <v>จ.สงขลา</v>
          </cell>
          <cell r="J811" t="str">
            <v>05</v>
          </cell>
          <cell r="K811" t="str">
            <v xml:space="preserve"> อ.เทพา</v>
          </cell>
          <cell r="L811" t="str">
            <v>01</v>
          </cell>
          <cell r="M811" t="str">
            <v xml:space="preserve"> 'ต.เทพา'</v>
          </cell>
          <cell r="N811" t="str">
            <v>05</v>
          </cell>
          <cell r="O811" t="str">
            <v xml:space="preserve"> หมู่ 5</v>
          </cell>
          <cell r="P811" t="str">
            <v>01</v>
          </cell>
          <cell r="Q811" t="str">
            <v>เปิดดำเนินการ</v>
          </cell>
          <cell r="R811" t="str">
            <v xml:space="preserve">207  ถ.เทพา-ลำไพล  </v>
          </cell>
          <cell r="S811" t="str">
            <v>90150</v>
          </cell>
          <cell r="T811" t="str">
            <v>074376359</v>
          </cell>
          <cell r="U811" t="str">
            <v>074376359</v>
          </cell>
          <cell r="V811" t="str">
            <v>22</v>
          </cell>
          <cell r="W811" t="str">
            <v>2.2 ทุติยภูมิระดับกลาง</v>
          </cell>
          <cell r="X811" t="str">
            <v>S</v>
          </cell>
          <cell r="Y811" t="str">
            <v xml:space="preserve">บริการ  </v>
          </cell>
          <cell r="Z811" t="str">
            <v>06</v>
          </cell>
          <cell r="AA811" t="str">
            <v>แก้ไข/เปลี่ยนแปลงจำนวนเตียง</v>
          </cell>
          <cell r="AB811" t="str">
            <v>เพิ่มเตียง จาก 30 เป้น 60 และระดับจาก 2.1 เป็น 2.2 ตามหนังสือ สสจ.แจ้ง ที่ สข0032.002/1236</v>
          </cell>
          <cell r="AH811" t="str">
            <v>11390</v>
          </cell>
        </row>
        <row r="812">
          <cell r="A812" t="str">
            <v>001139200</v>
          </cell>
          <cell r="B812" t="str">
            <v>โรงพยาบาลระโนด</v>
          </cell>
          <cell r="C812" t="str">
            <v>21002</v>
          </cell>
          <cell r="D812" t="str">
            <v>กระทรวงสาธารณสุข สำนักงานปลัดกระทรวงสาธารณสุข</v>
          </cell>
          <cell r="E812" t="str">
            <v>07</v>
          </cell>
          <cell r="F812" t="str">
            <v>โรงพยาบาลชุมชน</v>
          </cell>
          <cell r="G812" t="str">
            <v>60</v>
          </cell>
          <cell r="H812" t="str">
            <v>90</v>
          </cell>
          <cell r="I812" t="str">
            <v>จ.สงขลา</v>
          </cell>
          <cell r="J812" t="str">
            <v>07</v>
          </cell>
          <cell r="K812" t="str">
            <v xml:space="preserve"> อ.ระโนด</v>
          </cell>
          <cell r="L812" t="str">
            <v>01</v>
          </cell>
          <cell r="M812" t="str">
            <v xml:space="preserve"> 'ต.ระโนด'</v>
          </cell>
          <cell r="N812" t="str">
            <v>05</v>
          </cell>
          <cell r="O812" t="str">
            <v xml:space="preserve"> หมู่ 5</v>
          </cell>
          <cell r="P812" t="str">
            <v>01</v>
          </cell>
          <cell r="Q812" t="str">
            <v>เปิดดำเนินการ</v>
          </cell>
          <cell r="R812" t="str">
            <v xml:space="preserve">5/1  ถ.ระโนด-หัวเขาแดง </v>
          </cell>
          <cell r="S812" t="str">
            <v>90140</v>
          </cell>
          <cell r="T812" t="str">
            <v>074392174</v>
          </cell>
          <cell r="U812" t="str">
            <v>074393121</v>
          </cell>
          <cell r="V812" t="str">
            <v>22</v>
          </cell>
          <cell r="W812" t="str">
            <v>2.2 ทุติยภูมิระดับกลาง</v>
          </cell>
          <cell r="X812" t="str">
            <v>S</v>
          </cell>
          <cell r="Y812" t="str">
            <v xml:space="preserve">บริการ  </v>
          </cell>
          <cell r="AH812" t="str">
            <v>11392</v>
          </cell>
        </row>
        <row r="813">
          <cell r="A813" t="str">
            <v>001139300</v>
          </cell>
          <cell r="B813" t="str">
            <v>โรงพยาบาลกระแสสินธุ์</v>
          </cell>
          <cell r="C813" t="str">
            <v>21002</v>
          </cell>
          <cell r="D813" t="str">
            <v>กระทรวงสาธารณสุข สำนักงานปลัดกระทรวงสาธารณสุข</v>
          </cell>
          <cell r="E813" t="str">
            <v>07</v>
          </cell>
          <cell r="F813" t="str">
            <v>โรงพยาบาลชุมชน</v>
          </cell>
          <cell r="G813" t="str">
            <v>30</v>
          </cell>
          <cell r="H813" t="str">
            <v>90</v>
          </cell>
          <cell r="I813" t="str">
            <v>จ.สงขลา</v>
          </cell>
          <cell r="J813" t="str">
            <v>08</v>
          </cell>
          <cell r="K813" t="str">
            <v xml:space="preserve"> อ.กระแสสินธุ์</v>
          </cell>
          <cell r="L813" t="str">
            <v>03</v>
          </cell>
          <cell r="M813" t="str">
            <v xml:space="preserve"> 'ต.เชิงแส'</v>
          </cell>
          <cell r="N813" t="str">
            <v>03</v>
          </cell>
          <cell r="O813" t="str">
            <v xml:space="preserve"> หมู่ 3</v>
          </cell>
          <cell r="P813" t="str">
            <v>01</v>
          </cell>
          <cell r="Q813" t="str">
            <v>เปิดดำเนินการ</v>
          </cell>
          <cell r="S813" t="str">
            <v>90270</v>
          </cell>
          <cell r="T813" t="str">
            <v>074399841</v>
          </cell>
          <cell r="U813" t="str">
            <v>074399843</v>
          </cell>
          <cell r="V813" t="str">
            <v>21</v>
          </cell>
          <cell r="W813" t="str">
            <v>2.1 ทุติยภูมิระดับต้น</v>
          </cell>
          <cell r="X813" t="str">
            <v>S</v>
          </cell>
          <cell r="Y813" t="str">
            <v xml:space="preserve">บริการ  </v>
          </cell>
          <cell r="AH813" t="str">
            <v>11393</v>
          </cell>
        </row>
        <row r="814">
          <cell r="A814" t="str">
            <v>001139400</v>
          </cell>
          <cell r="B814" t="str">
            <v>โรงพยาบาลรัตภูมิ</v>
          </cell>
          <cell r="C814" t="str">
            <v>21002</v>
          </cell>
          <cell r="D814" t="str">
            <v>กระทรวงสาธารณสุข สำนักงานปลัดกระทรวงสาธารณสุข</v>
          </cell>
          <cell r="E814" t="str">
            <v>07</v>
          </cell>
          <cell r="F814" t="str">
            <v>โรงพยาบาลชุมชน</v>
          </cell>
          <cell r="G814" t="str">
            <v>30</v>
          </cell>
          <cell r="H814" t="str">
            <v>90</v>
          </cell>
          <cell r="I814" t="str">
            <v>จ.สงขลา</v>
          </cell>
          <cell r="J814" t="str">
            <v>09</v>
          </cell>
          <cell r="K814" t="str">
            <v xml:space="preserve"> อ.รัตภูมิ</v>
          </cell>
          <cell r="L814" t="str">
            <v>01</v>
          </cell>
          <cell r="M814" t="str">
            <v xml:space="preserve"> 'ต.กำแพงเพชร'</v>
          </cell>
          <cell r="N814" t="str">
            <v>01</v>
          </cell>
          <cell r="O814" t="str">
            <v xml:space="preserve"> หมู่ 1</v>
          </cell>
          <cell r="P814" t="str">
            <v>01</v>
          </cell>
          <cell r="Q814" t="str">
            <v>เปิดดำเนินการ</v>
          </cell>
          <cell r="R814" t="str">
            <v xml:space="preserve">289  ถ.ยนตรการกำธร </v>
          </cell>
          <cell r="S814" t="str">
            <v>90180</v>
          </cell>
          <cell r="T814" t="str">
            <v>07443090</v>
          </cell>
          <cell r="U814" t="str">
            <v>074430390</v>
          </cell>
          <cell r="V814" t="str">
            <v>21</v>
          </cell>
          <cell r="W814" t="str">
            <v>2.1 ทุติยภูมิระดับต้น</v>
          </cell>
          <cell r="X814" t="str">
            <v>S</v>
          </cell>
          <cell r="Y814" t="str">
            <v xml:space="preserve">บริการ  </v>
          </cell>
          <cell r="AH814" t="str">
            <v>11394</v>
          </cell>
        </row>
        <row r="815">
          <cell r="A815" t="str">
            <v>001139100</v>
          </cell>
          <cell r="B815" t="str">
            <v>โรงพยาบาลสะบ้าย้อย</v>
          </cell>
          <cell r="C815" t="str">
            <v>21002</v>
          </cell>
          <cell r="D815" t="str">
            <v>กระทรวงสาธารณสุข สำนักงานปลัดกระทรวงสาธารณสุข</v>
          </cell>
          <cell r="E815" t="str">
            <v>07</v>
          </cell>
          <cell r="F815" t="str">
            <v>โรงพยาบาลชุมชน</v>
          </cell>
          <cell r="G815" t="str">
            <v>60</v>
          </cell>
          <cell r="H815" t="str">
            <v>90</v>
          </cell>
          <cell r="I815" t="str">
            <v>จ.สงขลา</v>
          </cell>
          <cell r="J815" t="str">
            <v>06</v>
          </cell>
          <cell r="K815" t="str">
            <v xml:space="preserve"> อ.สะบ้าย้อย</v>
          </cell>
          <cell r="L815" t="str">
            <v>01</v>
          </cell>
          <cell r="M815" t="str">
            <v xml:space="preserve"> 'ต.สะบ้าย้อย'</v>
          </cell>
          <cell r="N815" t="str">
            <v>01</v>
          </cell>
          <cell r="O815" t="str">
            <v xml:space="preserve"> หมู่ 1</v>
          </cell>
          <cell r="P815" t="str">
            <v>01</v>
          </cell>
          <cell r="Q815" t="str">
            <v>เปิดดำเนินการ</v>
          </cell>
          <cell r="R815" t="str">
            <v xml:space="preserve">2/17 </v>
          </cell>
          <cell r="S815" t="str">
            <v>90210</v>
          </cell>
          <cell r="T815" t="str">
            <v>074377100</v>
          </cell>
          <cell r="U815" t="str">
            <v>074377100</v>
          </cell>
          <cell r="V815" t="str">
            <v>22</v>
          </cell>
          <cell r="W815" t="str">
            <v>2.2 ทุติยภูมิระดับกลาง</v>
          </cell>
          <cell r="X815" t="str">
            <v>S</v>
          </cell>
          <cell r="Y815" t="str">
            <v xml:space="preserve">บริการ  </v>
          </cell>
          <cell r="Z815" t="str">
            <v>06</v>
          </cell>
          <cell r="AA815" t="str">
            <v>แก้ไข/เปลี่ยนแปลงจำนวนเตียง</v>
          </cell>
          <cell r="AB815" t="str">
            <v>เพิ่มเตียง จาก 30 เป้น 60 และระดับจาก 2.1 เป็น 2.2 ตามหนังสือ สสจ.แจ้ง ที่ สข0032.002/1236</v>
          </cell>
          <cell r="AH815" t="str">
            <v>11391</v>
          </cell>
        </row>
        <row r="816">
          <cell r="A816" t="str">
            <v>001140100</v>
          </cell>
          <cell r="B816" t="str">
            <v>โรงพยาบาลคลองหอยโข่ง</v>
          </cell>
          <cell r="C816" t="str">
            <v>21002</v>
          </cell>
          <cell r="D816" t="str">
            <v>กระทรวงสาธารณสุข สำนักงานปลัดกระทรวงสาธารณสุข</v>
          </cell>
          <cell r="E816" t="str">
            <v>07</v>
          </cell>
          <cell r="F816" t="str">
            <v>โรงพยาบาลชุมชน</v>
          </cell>
          <cell r="G816" t="str">
            <v>30</v>
          </cell>
          <cell r="H816" t="str">
            <v>90</v>
          </cell>
          <cell r="I816" t="str">
            <v>จ.สงขลา</v>
          </cell>
          <cell r="J816" t="str">
            <v>16</v>
          </cell>
          <cell r="K816" t="str">
            <v xml:space="preserve"> อ.คลองหอยโข่ง</v>
          </cell>
          <cell r="L816" t="str">
            <v>01</v>
          </cell>
          <cell r="M816" t="str">
            <v xml:space="preserve"> 'ต.คลองหอยโข่ง'</v>
          </cell>
          <cell r="N816" t="str">
            <v>01</v>
          </cell>
          <cell r="O816" t="str">
            <v xml:space="preserve"> หมู่ 1</v>
          </cell>
          <cell r="P816" t="str">
            <v>01</v>
          </cell>
          <cell r="Q816" t="str">
            <v>เปิดดำเนินการ</v>
          </cell>
          <cell r="R816" t="str">
            <v xml:space="preserve">21 </v>
          </cell>
          <cell r="S816" t="str">
            <v>90230</v>
          </cell>
          <cell r="T816" t="str">
            <v>074473488</v>
          </cell>
          <cell r="U816" t="str">
            <v>074473499</v>
          </cell>
          <cell r="V816" t="str">
            <v>21</v>
          </cell>
          <cell r="W816" t="str">
            <v>2.1 ทุติยภูมิระดับต้น</v>
          </cell>
          <cell r="X816" t="str">
            <v>S</v>
          </cell>
          <cell r="Y816" t="str">
            <v xml:space="preserve">บริการ  </v>
          </cell>
          <cell r="AH816" t="str">
            <v>11401</v>
          </cell>
        </row>
        <row r="817">
          <cell r="A817" t="str">
            <v>001141700</v>
          </cell>
          <cell r="B817" t="str">
            <v>โรงพยาบาลควนขนุน</v>
          </cell>
          <cell r="C817" t="str">
            <v>21002</v>
          </cell>
          <cell r="D817" t="str">
            <v>กระทรวงสาธารณสุข สำนักงานปลัดกระทรวงสาธารณสุข</v>
          </cell>
          <cell r="E817" t="str">
            <v>07</v>
          </cell>
          <cell r="F817" t="str">
            <v>โรงพยาบาลชุมชน</v>
          </cell>
          <cell r="G817" t="str">
            <v>90</v>
          </cell>
          <cell r="H817" t="str">
            <v>93</v>
          </cell>
          <cell r="I817" t="str">
            <v>จ.พัทลุง</v>
          </cell>
          <cell r="J817" t="str">
            <v>05</v>
          </cell>
          <cell r="K817" t="str">
            <v xml:space="preserve"> อ.ควนขนุน</v>
          </cell>
          <cell r="L817" t="str">
            <v>01</v>
          </cell>
          <cell r="M817" t="str">
            <v xml:space="preserve"> 'ต.ควนขนุน'</v>
          </cell>
          <cell r="N817" t="str">
            <v>09</v>
          </cell>
          <cell r="O817" t="str">
            <v xml:space="preserve"> หมู่ 9</v>
          </cell>
          <cell r="P817" t="str">
            <v>01</v>
          </cell>
          <cell r="Q817" t="str">
            <v>เปิดดำเนินการ</v>
          </cell>
          <cell r="R817" t="str">
            <v>232</v>
          </cell>
          <cell r="S817" t="str">
            <v>93110</v>
          </cell>
          <cell r="T817" t="str">
            <v>074682071</v>
          </cell>
          <cell r="U817" t="str">
            <v>074681781</v>
          </cell>
          <cell r="V817" t="str">
            <v>21</v>
          </cell>
          <cell r="W817" t="str">
            <v>2.1 ทุติยภูมิระดับต้น</v>
          </cell>
          <cell r="X817" t="str">
            <v>S</v>
          </cell>
          <cell r="Y817" t="str">
            <v xml:space="preserve">บริการ  </v>
          </cell>
          <cell r="AH817" t="str">
            <v>11417</v>
          </cell>
        </row>
        <row r="818">
          <cell r="A818" t="str">
            <v>001141900</v>
          </cell>
          <cell r="B818" t="str">
            <v>โรงพยาบาลศรีบรรพต</v>
          </cell>
          <cell r="C818" t="str">
            <v>21002</v>
          </cell>
          <cell r="D818" t="str">
            <v>กระทรวงสาธารณสุข สำนักงานปลัดกระทรวงสาธารณสุข</v>
          </cell>
          <cell r="E818" t="str">
            <v>07</v>
          </cell>
          <cell r="F818" t="str">
            <v>โรงพยาบาลชุมชน</v>
          </cell>
          <cell r="G818" t="str">
            <v>30</v>
          </cell>
          <cell r="H818" t="str">
            <v>93</v>
          </cell>
          <cell r="I818" t="str">
            <v>จ.พัทลุง</v>
          </cell>
          <cell r="J818" t="str">
            <v>07</v>
          </cell>
          <cell r="K818" t="str">
            <v xml:space="preserve"> อ.ศรีบรรพต</v>
          </cell>
          <cell r="L818" t="str">
            <v>01</v>
          </cell>
          <cell r="M818" t="str">
            <v xml:space="preserve"> 'ต.เขาย่า'</v>
          </cell>
          <cell r="N818" t="str">
            <v>09</v>
          </cell>
          <cell r="O818" t="str">
            <v xml:space="preserve"> หมู่ 9</v>
          </cell>
          <cell r="P818" t="str">
            <v>01</v>
          </cell>
          <cell r="Q818" t="str">
            <v>เปิดดำเนินการ</v>
          </cell>
          <cell r="S818" t="str">
            <v>93190</v>
          </cell>
          <cell r="T818" t="str">
            <v>074689106</v>
          </cell>
          <cell r="U818" t="str">
            <v>074689106</v>
          </cell>
          <cell r="V818" t="str">
            <v>21</v>
          </cell>
          <cell r="W818" t="str">
            <v>2.1 ทุติยภูมิระดับต้น</v>
          </cell>
          <cell r="X818" t="str">
            <v>S</v>
          </cell>
          <cell r="Y818" t="str">
            <v xml:space="preserve">บริการ  </v>
          </cell>
          <cell r="AH818" t="str">
            <v>11419</v>
          </cell>
        </row>
        <row r="819">
          <cell r="A819" t="str">
            <v>001142000</v>
          </cell>
          <cell r="B819" t="str">
            <v>โรงพยาบาลป่าบอน</v>
          </cell>
          <cell r="C819" t="str">
            <v>21002</v>
          </cell>
          <cell r="D819" t="str">
            <v>กระทรวงสาธารณสุข สำนักงานปลัดกระทรวงสาธารณสุข</v>
          </cell>
          <cell r="E819" t="str">
            <v>07</v>
          </cell>
          <cell r="F819" t="str">
            <v>โรงพยาบาลชุมชน</v>
          </cell>
          <cell r="G819" t="str">
            <v>30</v>
          </cell>
          <cell r="H819" t="str">
            <v>93</v>
          </cell>
          <cell r="I819" t="str">
            <v>จ.พัทลุง</v>
          </cell>
          <cell r="J819" t="str">
            <v>08</v>
          </cell>
          <cell r="K819" t="str">
            <v xml:space="preserve"> อ.ป่าบอน</v>
          </cell>
          <cell r="L819" t="str">
            <v>06</v>
          </cell>
          <cell r="M819" t="str">
            <v xml:space="preserve"> 'ต.วังใหม่'</v>
          </cell>
          <cell r="N819" t="str">
            <v>08</v>
          </cell>
          <cell r="O819" t="str">
            <v xml:space="preserve"> หมู่ 8</v>
          </cell>
          <cell r="P819" t="str">
            <v>01</v>
          </cell>
          <cell r="Q819" t="str">
            <v>เปิดดำเนินการ</v>
          </cell>
          <cell r="R819" t="str">
            <v xml:space="preserve">ถ.เพชรเกษม </v>
          </cell>
          <cell r="S819" t="str">
            <v>93170</v>
          </cell>
          <cell r="T819" t="str">
            <v>074625100</v>
          </cell>
          <cell r="U819" t="str">
            <v>074625100</v>
          </cell>
          <cell r="V819" t="str">
            <v>21</v>
          </cell>
          <cell r="W819" t="str">
            <v>2.1 ทุติยภูมิระดับต้น</v>
          </cell>
          <cell r="X819" t="str">
            <v>S</v>
          </cell>
          <cell r="Y819" t="str">
            <v xml:space="preserve">บริการ  </v>
          </cell>
          <cell r="AH819" t="str">
            <v>11420</v>
          </cell>
        </row>
        <row r="820">
          <cell r="A820" t="str">
            <v>001142100</v>
          </cell>
          <cell r="B820" t="str">
            <v>โรงพยาบาลบางแก้ว</v>
          </cell>
          <cell r="C820" t="str">
            <v>21002</v>
          </cell>
          <cell r="D820" t="str">
            <v>กระทรวงสาธารณสุข สำนักงานปลัดกระทรวงสาธารณสุข</v>
          </cell>
          <cell r="E820" t="str">
            <v>07</v>
          </cell>
          <cell r="F820" t="str">
            <v>โรงพยาบาลชุมชน</v>
          </cell>
          <cell r="G820" t="str">
            <v>30</v>
          </cell>
          <cell r="H820" t="str">
            <v>93</v>
          </cell>
          <cell r="I820" t="str">
            <v>จ.พัทลุง</v>
          </cell>
          <cell r="J820" t="str">
            <v>09</v>
          </cell>
          <cell r="K820" t="str">
            <v xml:space="preserve"> อ.บางแก้ว</v>
          </cell>
          <cell r="L820" t="str">
            <v>01</v>
          </cell>
          <cell r="M820" t="str">
            <v xml:space="preserve"> 'ต.ท่ามะเดื่อ'</v>
          </cell>
          <cell r="N820" t="str">
            <v>01</v>
          </cell>
          <cell r="O820" t="str">
            <v xml:space="preserve"> หมู่ 1</v>
          </cell>
          <cell r="P820" t="str">
            <v>01</v>
          </cell>
          <cell r="Q820" t="str">
            <v>เปิดดำเนินการ</v>
          </cell>
          <cell r="R820" t="str">
            <v xml:space="preserve">609 </v>
          </cell>
          <cell r="S820" t="str">
            <v>93140</v>
          </cell>
          <cell r="T820" t="str">
            <v>074697381</v>
          </cell>
          <cell r="U820" t="str">
            <v>074697381</v>
          </cell>
          <cell r="V820" t="str">
            <v>21</v>
          </cell>
          <cell r="W820" t="str">
            <v>2.1 ทุติยภูมิระดับต้น</v>
          </cell>
          <cell r="X820" t="str">
            <v>S</v>
          </cell>
          <cell r="Y820" t="str">
            <v xml:space="preserve">บริการ  </v>
          </cell>
          <cell r="AH820" t="str">
            <v>11421</v>
          </cell>
        </row>
        <row r="821">
          <cell r="A821" t="str">
            <v>001140700</v>
          </cell>
          <cell r="B821" t="str">
            <v>โรงพยาบาลกันตัง</v>
          </cell>
          <cell r="C821" t="str">
            <v>21002</v>
          </cell>
          <cell r="D821" t="str">
            <v>กระทรวงสาธารณสุข สำนักงานปลัดกระทรวงสาธารณสุข</v>
          </cell>
          <cell r="E821" t="str">
            <v>07</v>
          </cell>
          <cell r="F821" t="str">
            <v>โรงพยาบาลชุมชน</v>
          </cell>
          <cell r="G821" t="str">
            <v>60</v>
          </cell>
          <cell r="H821" t="str">
            <v>92</v>
          </cell>
          <cell r="I821" t="str">
            <v>จ.ตรัง</v>
          </cell>
          <cell r="J821" t="str">
            <v>02</v>
          </cell>
          <cell r="K821" t="str">
            <v xml:space="preserve"> อ.กันตัง</v>
          </cell>
          <cell r="L821" t="str">
            <v>04</v>
          </cell>
          <cell r="M821" t="str">
            <v xml:space="preserve"> 'ต.บางเป้า'</v>
          </cell>
          <cell r="N821" t="str">
            <v>02</v>
          </cell>
          <cell r="O821" t="str">
            <v xml:space="preserve"> หมู่ 2</v>
          </cell>
          <cell r="P821" t="str">
            <v>01</v>
          </cell>
          <cell r="Q821" t="str">
            <v>เปิดดำเนินการ</v>
          </cell>
          <cell r="R821" t="str">
            <v xml:space="preserve">17 </v>
          </cell>
          <cell r="S821" t="str">
            <v>92110</v>
          </cell>
          <cell r="V821" t="str">
            <v>21</v>
          </cell>
          <cell r="W821" t="str">
            <v>2.1 ทุติยภูมิระดับต้น</v>
          </cell>
          <cell r="X821" t="str">
            <v>S</v>
          </cell>
          <cell r="Y821" t="str">
            <v xml:space="preserve">บริการ  </v>
          </cell>
          <cell r="AH821" t="str">
            <v>11407</v>
          </cell>
        </row>
        <row r="822">
          <cell r="A822" t="str">
            <v>001142200</v>
          </cell>
          <cell r="B822" t="str">
            <v>โรงพยาบาลป่าพะยอม</v>
          </cell>
          <cell r="C822" t="str">
            <v>21002</v>
          </cell>
          <cell r="D822" t="str">
            <v>กระทรวงสาธารณสุข สำนักงานปลัดกระทรวงสาธารณสุข</v>
          </cell>
          <cell r="E822" t="str">
            <v>07</v>
          </cell>
          <cell r="F822" t="str">
            <v>โรงพยาบาลชุมชน</v>
          </cell>
          <cell r="G822" t="str">
            <v>30</v>
          </cell>
          <cell r="H822" t="str">
            <v>93</v>
          </cell>
          <cell r="I822" t="str">
            <v>จ.พัทลุง</v>
          </cell>
          <cell r="J822" t="str">
            <v>10</v>
          </cell>
          <cell r="K822" t="str">
            <v xml:space="preserve"> อ.ป่าพะยอม</v>
          </cell>
          <cell r="L822" t="str">
            <v>01</v>
          </cell>
          <cell r="M822" t="str">
            <v xml:space="preserve"> 'ต.ป่าพะยอม'</v>
          </cell>
          <cell r="N822" t="str">
            <v>01</v>
          </cell>
          <cell r="O822" t="str">
            <v xml:space="preserve"> หมู่ 1</v>
          </cell>
          <cell r="P822" t="str">
            <v>01</v>
          </cell>
          <cell r="Q822" t="str">
            <v>เปิดดำเนินการ</v>
          </cell>
          <cell r="R822" t="str">
            <v xml:space="preserve">29 ถ.เพชรเกษม </v>
          </cell>
          <cell r="S822" t="str">
            <v>93160</v>
          </cell>
          <cell r="T822" t="str">
            <v>074624163</v>
          </cell>
          <cell r="U822" t="str">
            <v>074624110</v>
          </cell>
          <cell r="V822" t="str">
            <v>21</v>
          </cell>
          <cell r="W822" t="str">
            <v>2.1 ทุติยภูมิระดับต้น</v>
          </cell>
          <cell r="X822" t="str">
            <v>S</v>
          </cell>
          <cell r="Y822" t="str">
            <v xml:space="preserve">บริการ  </v>
          </cell>
          <cell r="AH822" t="str">
            <v>11422</v>
          </cell>
        </row>
        <row r="823">
          <cell r="A823" t="str">
            <v>001142700</v>
          </cell>
          <cell r="B823" t="str">
            <v>โรงพยาบาลทุ่งยางแดง</v>
          </cell>
          <cell r="C823" t="str">
            <v>21002</v>
          </cell>
          <cell r="D823" t="str">
            <v>กระทรวงสาธารณสุข สำนักงานปลัดกระทรวงสาธารณสุข</v>
          </cell>
          <cell r="E823" t="str">
            <v>07</v>
          </cell>
          <cell r="F823" t="str">
            <v>โรงพยาบาลชุมชน</v>
          </cell>
          <cell r="G823" t="str">
            <v>30</v>
          </cell>
          <cell r="H823" t="str">
            <v>94</v>
          </cell>
          <cell r="I823" t="str">
            <v>จ.ปัตตานี</v>
          </cell>
          <cell r="J823" t="str">
            <v>06</v>
          </cell>
          <cell r="K823" t="str">
            <v xml:space="preserve"> อ.ทุ่งยางแดง</v>
          </cell>
          <cell r="L823" t="str">
            <v>01</v>
          </cell>
          <cell r="M823" t="str">
            <v xml:space="preserve"> 'ต.ตะโละแมะนา'</v>
          </cell>
          <cell r="N823" t="str">
            <v>01</v>
          </cell>
          <cell r="O823" t="str">
            <v xml:space="preserve"> หมู่ 1</v>
          </cell>
          <cell r="P823" t="str">
            <v>01</v>
          </cell>
          <cell r="Q823" t="str">
            <v>เปิดดำเนินการ</v>
          </cell>
          <cell r="R823" t="str">
            <v>95</v>
          </cell>
          <cell r="S823" t="str">
            <v>94140</v>
          </cell>
          <cell r="T823" t="str">
            <v>0733489070</v>
          </cell>
          <cell r="U823" t="str">
            <v>073489170</v>
          </cell>
          <cell r="V823" t="str">
            <v>21</v>
          </cell>
          <cell r="W823" t="str">
            <v>2.1 ทุติยภูมิระดับต้น</v>
          </cell>
          <cell r="X823" t="str">
            <v>S</v>
          </cell>
          <cell r="Y823" t="str">
            <v xml:space="preserve">บริการ  </v>
          </cell>
          <cell r="AH823" t="str">
            <v>11427</v>
          </cell>
        </row>
        <row r="824">
          <cell r="A824" t="str">
            <v>001143900</v>
          </cell>
          <cell r="B824" t="str">
            <v>โรงพยาบาลศรีสาคร</v>
          </cell>
          <cell r="C824" t="str">
            <v>21002</v>
          </cell>
          <cell r="D824" t="str">
            <v>กระทรวงสาธารณสุข สำนักงานปลัดกระทรวงสาธารณสุข</v>
          </cell>
          <cell r="E824" t="str">
            <v>07</v>
          </cell>
          <cell r="F824" t="str">
            <v>โรงพยาบาลชุมชน</v>
          </cell>
          <cell r="G824" t="str">
            <v>10</v>
          </cell>
          <cell r="H824" t="str">
            <v>96</v>
          </cell>
          <cell r="I824" t="str">
            <v>จ.นราธิวาส</v>
          </cell>
          <cell r="J824" t="str">
            <v>07</v>
          </cell>
          <cell r="K824" t="str">
            <v xml:space="preserve"> อ.ศรีสาคร</v>
          </cell>
          <cell r="L824" t="str">
            <v>01</v>
          </cell>
          <cell r="M824" t="str">
            <v xml:space="preserve"> 'ต.ซากอ'</v>
          </cell>
          <cell r="N824" t="str">
            <v>02</v>
          </cell>
          <cell r="O824" t="str">
            <v xml:space="preserve"> หมู่ 2</v>
          </cell>
          <cell r="P824" t="str">
            <v>01</v>
          </cell>
          <cell r="Q824" t="str">
            <v>เปิดดำเนินการ</v>
          </cell>
          <cell r="R824" t="str">
            <v>108</v>
          </cell>
          <cell r="S824" t="str">
            <v>96210</v>
          </cell>
          <cell r="V824" t="str">
            <v>21</v>
          </cell>
          <cell r="W824" t="str">
            <v>2.1 ทุติยภูมิระดับต้น</v>
          </cell>
          <cell r="AH824" t="str">
            <v>11439</v>
          </cell>
        </row>
        <row r="825">
          <cell r="A825" t="str">
            <v>001142300</v>
          </cell>
          <cell r="B825" t="str">
            <v>โรงพยาบาลโคกโพธิ์</v>
          </cell>
          <cell r="C825" t="str">
            <v>21002</v>
          </cell>
          <cell r="D825" t="str">
            <v>กระทรวงสาธารณสุข สำนักงานปลัดกระทรวงสาธารณสุข</v>
          </cell>
          <cell r="E825" t="str">
            <v>07</v>
          </cell>
          <cell r="F825" t="str">
            <v>โรงพยาบาลชุมชน</v>
          </cell>
          <cell r="G825" t="str">
            <v>60</v>
          </cell>
          <cell r="H825" t="str">
            <v>94</v>
          </cell>
          <cell r="I825" t="str">
            <v>จ.ปัตตานี</v>
          </cell>
          <cell r="J825" t="str">
            <v>02</v>
          </cell>
          <cell r="K825" t="str">
            <v xml:space="preserve"> อ.โคกโพธิ์</v>
          </cell>
          <cell r="L825" t="str">
            <v>02</v>
          </cell>
          <cell r="M825" t="str">
            <v xml:space="preserve"> 'ต.มะกรูด'</v>
          </cell>
          <cell r="N825" t="str">
            <v>03</v>
          </cell>
          <cell r="O825" t="str">
            <v xml:space="preserve"> หมู่ 3</v>
          </cell>
          <cell r="P825" t="str">
            <v>01</v>
          </cell>
          <cell r="Q825" t="str">
            <v>เปิดดำเนินการ</v>
          </cell>
          <cell r="R825" t="str">
            <v xml:space="preserve">40/2 ถ.เพชรเกษม </v>
          </cell>
          <cell r="S825" t="str">
            <v>94120</v>
          </cell>
          <cell r="T825" t="str">
            <v>073431353</v>
          </cell>
          <cell r="V825" t="str">
            <v>22</v>
          </cell>
          <cell r="W825" t="str">
            <v>2.2 ทุติยภูมิระดับกลาง</v>
          </cell>
          <cell r="X825" t="str">
            <v>S</v>
          </cell>
          <cell r="Y825" t="str">
            <v xml:space="preserve">บริการ  </v>
          </cell>
          <cell r="AH825" t="str">
            <v>11423</v>
          </cell>
        </row>
        <row r="826">
          <cell r="A826" t="str">
            <v>001141100</v>
          </cell>
          <cell r="B826" t="str">
            <v>โรงพยาบาลห้วยยอด</v>
          </cell>
          <cell r="C826" t="str">
            <v>21002</v>
          </cell>
          <cell r="D826" t="str">
            <v>กระทรวงสาธารณสุข สำนักงานปลัดกระทรวงสาธารณสุข</v>
          </cell>
          <cell r="E826" t="str">
            <v>07</v>
          </cell>
          <cell r="F826" t="str">
            <v>โรงพยาบาลชุมชน</v>
          </cell>
          <cell r="G826" t="str">
            <v>90</v>
          </cell>
          <cell r="H826" t="str">
            <v>92</v>
          </cell>
          <cell r="I826" t="str">
            <v>จ.ตรัง</v>
          </cell>
          <cell r="J826" t="str">
            <v>06</v>
          </cell>
          <cell r="K826" t="str">
            <v xml:space="preserve"> อ.ห้วยยอด</v>
          </cell>
          <cell r="L826" t="str">
            <v>08</v>
          </cell>
          <cell r="M826" t="str">
            <v xml:space="preserve"> 'ต.เขาขาว'</v>
          </cell>
          <cell r="N826" t="str">
            <v>02</v>
          </cell>
          <cell r="O826" t="str">
            <v xml:space="preserve"> หมู่ 2</v>
          </cell>
          <cell r="P826" t="str">
            <v>01</v>
          </cell>
          <cell r="Q826" t="str">
            <v>เปิดดำเนินการ</v>
          </cell>
          <cell r="R826" t="str">
            <v>17</v>
          </cell>
          <cell r="S826" t="str">
            <v>92130</v>
          </cell>
          <cell r="V826" t="str">
            <v>22</v>
          </cell>
          <cell r="W826" t="str">
            <v>2.2 ทุติยภูมิระดับกลาง</v>
          </cell>
          <cell r="X826" t="str">
            <v>S</v>
          </cell>
          <cell r="Y826" t="str">
            <v xml:space="preserve">บริการ  </v>
          </cell>
          <cell r="Z826" t="str">
            <v>01</v>
          </cell>
          <cell r="AA826" t="str">
            <v>ตั้งใหม่</v>
          </cell>
          <cell r="AH826" t="str">
            <v>11411</v>
          </cell>
        </row>
        <row r="827">
          <cell r="A827" t="str">
            <v>001144900</v>
          </cell>
          <cell r="B827" t="str">
            <v>โรงพยาบาลสมเด็จพระยุพราชกุฉินารายณ์</v>
          </cell>
          <cell r="C827" t="str">
            <v>21002</v>
          </cell>
          <cell r="D827" t="str">
            <v>กระทรวงสาธารณสุข สำนักงานปลัดกระทรวงสาธารณสุข</v>
          </cell>
          <cell r="E827" t="str">
            <v>07</v>
          </cell>
          <cell r="F827" t="str">
            <v>โรงพยาบาลชุมชน</v>
          </cell>
          <cell r="G827" t="str">
            <v>90</v>
          </cell>
          <cell r="H827" t="str">
            <v>46</v>
          </cell>
          <cell r="I827" t="str">
            <v>จ.กาฬสินธุ์</v>
          </cell>
          <cell r="J827" t="str">
            <v>05</v>
          </cell>
          <cell r="K827" t="str">
            <v xml:space="preserve"> อ.กุฉินารายณ์</v>
          </cell>
          <cell r="L827" t="str">
            <v>01</v>
          </cell>
          <cell r="M827" t="str">
            <v xml:space="preserve"> 'ต.บัวขาว'</v>
          </cell>
          <cell r="N827" t="str">
            <v>13</v>
          </cell>
          <cell r="O827" t="str">
            <v xml:space="preserve"> หมู่ 13</v>
          </cell>
          <cell r="P827" t="str">
            <v>01</v>
          </cell>
          <cell r="Q827" t="str">
            <v>เปิดดำเนินการ</v>
          </cell>
          <cell r="R827" t="str">
            <v>19</v>
          </cell>
          <cell r="V827" t="str">
            <v>22</v>
          </cell>
          <cell r="W827" t="str">
            <v>2.2 ทุติยภูมิระดับกลาง</v>
          </cell>
          <cell r="AH827" t="str">
            <v>11449</v>
          </cell>
        </row>
        <row r="828">
          <cell r="A828" t="str">
            <v>001143400</v>
          </cell>
          <cell r="B828" t="str">
            <v>โรงพยาบาลรามัน</v>
          </cell>
          <cell r="C828" t="str">
            <v>21002</v>
          </cell>
          <cell r="D828" t="str">
            <v>กระทรวงสาธารณสุข สำนักงานปลัดกระทรวงสาธารณสุข</v>
          </cell>
          <cell r="E828" t="str">
            <v>07</v>
          </cell>
          <cell r="F828" t="str">
            <v>โรงพยาบาลชุมชน</v>
          </cell>
          <cell r="G828" t="str">
            <v>60</v>
          </cell>
          <cell r="H828" t="str">
            <v>95</v>
          </cell>
          <cell r="I828" t="str">
            <v>จ.ยะลา</v>
          </cell>
          <cell r="J828" t="str">
            <v>06</v>
          </cell>
          <cell r="K828" t="str">
            <v xml:space="preserve"> อ.รามัน</v>
          </cell>
          <cell r="L828" t="str">
            <v>01</v>
          </cell>
          <cell r="M828" t="str">
            <v xml:space="preserve"> 'ต.กายูบอเกาะ'</v>
          </cell>
          <cell r="N828" t="str">
            <v>01</v>
          </cell>
          <cell r="O828" t="str">
            <v xml:space="preserve"> หมู่ 1</v>
          </cell>
          <cell r="P828" t="str">
            <v>01</v>
          </cell>
          <cell r="Q828" t="str">
            <v>เปิดดำเนินการ</v>
          </cell>
          <cell r="R828" t="str">
            <v xml:space="preserve">207  ถ.เมืองรามัน </v>
          </cell>
          <cell r="S828" t="str">
            <v>95140</v>
          </cell>
          <cell r="T828" t="str">
            <v>073295023</v>
          </cell>
          <cell r="U828" t="str">
            <v>073295499</v>
          </cell>
          <cell r="V828" t="str">
            <v>22</v>
          </cell>
          <cell r="W828" t="str">
            <v>2.2 ทุติยภูมิระดับกลาง</v>
          </cell>
          <cell r="X828" t="str">
            <v>S</v>
          </cell>
          <cell r="Y828" t="str">
            <v xml:space="preserve">บริการ  </v>
          </cell>
          <cell r="AH828" t="str">
            <v>11434</v>
          </cell>
        </row>
        <row r="829">
          <cell r="A829" t="str">
            <v>001141500</v>
          </cell>
          <cell r="B829" t="str">
            <v>โรงพยาบาลเขาชัยสน</v>
          </cell>
          <cell r="C829" t="str">
            <v>21002</v>
          </cell>
          <cell r="D829" t="str">
            <v>กระทรวงสาธารณสุข สำนักงานปลัดกระทรวงสาธารณสุข</v>
          </cell>
          <cell r="E829" t="str">
            <v>07</v>
          </cell>
          <cell r="F829" t="str">
            <v>โรงพยาบาลชุมชน</v>
          </cell>
          <cell r="G829" t="str">
            <v>30</v>
          </cell>
          <cell r="H829" t="str">
            <v>93</v>
          </cell>
          <cell r="I829" t="str">
            <v>จ.พัทลุง</v>
          </cell>
          <cell r="J829" t="str">
            <v>03</v>
          </cell>
          <cell r="K829" t="str">
            <v xml:space="preserve"> อ.เขาชัยสน</v>
          </cell>
          <cell r="L829" t="str">
            <v>01</v>
          </cell>
          <cell r="M829" t="str">
            <v xml:space="preserve"> 'ต.เขาชัยสน'</v>
          </cell>
          <cell r="N829" t="str">
            <v>03</v>
          </cell>
          <cell r="O829" t="str">
            <v xml:space="preserve"> หมู่ 3</v>
          </cell>
          <cell r="P829" t="str">
            <v>01</v>
          </cell>
          <cell r="Q829" t="str">
            <v>เปิดดำเนินการ</v>
          </cell>
          <cell r="R829" t="str">
            <v xml:space="preserve">543 </v>
          </cell>
          <cell r="S829" t="str">
            <v>93130</v>
          </cell>
          <cell r="T829" t="str">
            <v>074691031</v>
          </cell>
          <cell r="U829" t="str">
            <v>074691508</v>
          </cell>
          <cell r="V829" t="str">
            <v>21</v>
          </cell>
          <cell r="W829" t="str">
            <v>2.1 ทุติยภูมิระดับต้น</v>
          </cell>
          <cell r="X829" t="str">
            <v>S</v>
          </cell>
          <cell r="Y829" t="str">
            <v xml:space="preserve">บริการ  </v>
          </cell>
          <cell r="AH829" t="str">
            <v>11415</v>
          </cell>
        </row>
        <row r="830">
          <cell r="A830" t="str">
            <v>001141600</v>
          </cell>
          <cell r="B830" t="str">
            <v>โรงพยาบาลตะโหมด</v>
          </cell>
          <cell r="C830" t="str">
            <v>21002</v>
          </cell>
          <cell r="D830" t="str">
            <v>กระทรวงสาธารณสุข สำนักงานปลัดกระทรวงสาธารณสุข</v>
          </cell>
          <cell r="E830" t="str">
            <v>07</v>
          </cell>
          <cell r="F830" t="str">
            <v>โรงพยาบาลชุมชน</v>
          </cell>
          <cell r="G830" t="str">
            <v>30</v>
          </cell>
          <cell r="H830" t="str">
            <v>93</v>
          </cell>
          <cell r="I830" t="str">
            <v>จ.พัทลุง</v>
          </cell>
          <cell r="J830" t="str">
            <v>04</v>
          </cell>
          <cell r="K830" t="str">
            <v xml:space="preserve"> อ.ตะโหมด</v>
          </cell>
          <cell r="L830" t="str">
            <v>01</v>
          </cell>
          <cell r="M830" t="str">
            <v xml:space="preserve"> 'ต.แม่ขรี'</v>
          </cell>
          <cell r="N830" t="str">
            <v>01</v>
          </cell>
          <cell r="O830" t="str">
            <v xml:space="preserve"> หมู่ 1</v>
          </cell>
          <cell r="P830" t="str">
            <v>01</v>
          </cell>
          <cell r="Q830" t="str">
            <v>เปิดดำเนินการ</v>
          </cell>
          <cell r="R830" t="str">
            <v xml:space="preserve">29 ม.1 ถ.เพชรเกษม  </v>
          </cell>
          <cell r="S830" t="str">
            <v>93160</v>
          </cell>
          <cell r="T830" t="str">
            <v>074695140</v>
          </cell>
          <cell r="U830" t="str">
            <v>074633114</v>
          </cell>
          <cell r="V830" t="str">
            <v>21</v>
          </cell>
          <cell r="W830" t="str">
            <v>2.1 ทุติยภูมิระดับต้น</v>
          </cell>
          <cell r="X830" t="str">
            <v>S</v>
          </cell>
          <cell r="Y830" t="str">
            <v xml:space="preserve">บริการ  </v>
          </cell>
          <cell r="AH830" t="str">
            <v>11416</v>
          </cell>
        </row>
        <row r="831">
          <cell r="A831" t="str">
            <v>001141800</v>
          </cell>
          <cell r="B831" t="str">
            <v>โรงพยาบาลปากพะยูน</v>
          </cell>
          <cell r="C831" t="str">
            <v>21002</v>
          </cell>
          <cell r="D831" t="str">
            <v>กระทรวงสาธารณสุข สำนักงานปลัดกระทรวงสาธารณสุข</v>
          </cell>
          <cell r="E831" t="str">
            <v>07</v>
          </cell>
          <cell r="F831" t="str">
            <v>โรงพยาบาลชุมชน</v>
          </cell>
          <cell r="G831" t="str">
            <v>30</v>
          </cell>
          <cell r="H831" t="str">
            <v>93</v>
          </cell>
          <cell r="I831" t="str">
            <v>จ.พัทลุง</v>
          </cell>
          <cell r="J831" t="str">
            <v>06</v>
          </cell>
          <cell r="K831" t="str">
            <v xml:space="preserve"> อ.ปากพะยูน</v>
          </cell>
          <cell r="L831" t="str">
            <v>01</v>
          </cell>
          <cell r="M831" t="str">
            <v xml:space="preserve"> 'ต.ปากพะยูน'</v>
          </cell>
          <cell r="N831" t="str">
            <v>01</v>
          </cell>
          <cell r="O831" t="str">
            <v xml:space="preserve"> หมู่ 1</v>
          </cell>
          <cell r="P831" t="str">
            <v>01</v>
          </cell>
          <cell r="Q831" t="str">
            <v>เปิดดำเนินการ</v>
          </cell>
          <cell r="S831" t="str">
            <v>93120</v>
          </cell>
          <cell r="T831" t="str">
            <v>074699023</v>
          </cell>
          <cell r="U831" t="str">
            <v>074699023</v>
          </cell>
          <cell r="V831" t="str">
            <v>21</v>
          </cell>
          <cell r="W831" t="str">
            <v>2.1 ทุติยภูมิระดับต้น</v>
          </cell>
          <cell r="X831" t="str">
            <v>S</v>
          </cell>
          <cell r="Y831" t="str">
            <v xml:space="preserve">บริการ  </v>
          </cell>
          <cell r="AH831" t="str">
            <v>11418</v>
          </cell>
        </row>
        <row r="832">
          <cell r="A832" t="str">
            <v>001141400</v>
          </cell>
          <cell r="B832" t="str">
            <v>โรงพยาบาลกงหรา</v>
          </cell>
          <cell r="C832" t="str">
            <v>21002</v>
          </cell>
          <cell r="D832" t="str">
            <v>กระทรวงสาธารณสุข สำนักงานปลัดกระทรวงสาธารณสุข</v>
          </cell>
          <cell r="E832" t="str">
            <v>07</v>
          </cell>
          <cell r="F832" t="str">
            <v>โรงพยาบาลชุมชน</v>
          </cell>
          <cell r="G832" t="str">
            <v>30</v>
          </cell>
          <cell r="H832" t="str">
            <v>93</v>
          </cell>
          <cell r="I832" t="str">
            <v>จ.พัทลุง</v>
          </cell>
          <cell r="J832" t="str">
            <v>02</v>
          </cell>
          <cell r="K832" t="str">
            <v xml:space="preserve"> อ.กงหรา</v>
          </cell>
          <cell r="L832" t="str">
            <v>04</v>
          </cell>
          <cell r="M832" t="str">
            <v xml:space="preserve"> 'ต.คลองทรายขาว'</v>
          </cell>
          <cell r="N832" t="str">
            <v>01</v>
          </cell>
          <cell r="O832" t="str">
            <v xml:space="preserve"> หมู่ 1</v>
          </cell>
          <cell r="P832" t="str">
            <v>01</v>
          </cell>
          <cell r="Q832" t="str">
            <v>เปิดดำเนินการ</v>
          </cell>
          <cell r="R832" t="str">
            <v xml:space="preserve">164 </v>
          </cell>
          <cell r="S832" t="str">
            <v>93180</v>
          </cell>
          <cell r="T832" t="str">
            <v>074687076</v>
          </cell>
          <cell r="U832" t="str">
            <v>074687077</v>
          </cell>
          <cell r="V832" t="str">
            <v>21</v>
          </cell>
          <cell r="W832" t="str">
            <v>2.1 ทุติยภูมิระดับต้น</v>
          </cell>
          <cell r="X832" t="str">
            <v>S</v>
          </cell>
          <cell r="Y832" t="str">
            <v xml:space="preserve">บริการ  </v>
          </cell>
          <cell r="AH832" t="str">
            <v>11414</v>
          </cell>
        </row>
        <row r="833">
          <cell r="A833" t="str">
            <v>001140800</v>
          </cell>
          <cell r="B833" t="str">
            <v>โรงพยาบาลย่านตาขาว</v>
          </cell>
          <cell r="C833" t="str">
            <v>21002</v>
          </cell>
          <cell r="D833" t="str">
            <v>กระทรวงสาธารณสุข สำนักงานปลัดกระทรวงสาธารณสุข</v>
          </cell>
          <cell r="E833" t="str">
            <v>07</v>
          </cell>
          <cell r="F833" t="str">
            <v>โรงพยาบาลชุมชน</v>
          </cell>
          <cell r="G833" t="str">
            <v>60</v>
          </cell>
          <cell r="H833" t="str">
            <v>92</v>
          </cell>
          <cell r="I833" t="str">
            <v>จ.ตรัง</v>
          </cell>
          <cell r="J833" t="str">
            <v>03</v>
          </cell>
          <cell r="K833" t="str">
            <v xml:space="preserve"> อ.ย่านตาขาว</v>
          </cell>
          <cell r="L833" t="str">
            <v>01</v>
          </cell>
          <cell r="M833" t="str">
            <v xml:space="preserve"> 'ต.ย่านตาขาว'</v>
          </cell>
          <cell r="N833" t="str">
            <v>06</v>
          </cell>
          <cell r="O833" t="str">
            <v xml:space="preserve"> หมู่ 6</v>
          </cell>
          <cell r="P833" t="str">
            <v>01</v>
          </cell>
          <cell r="Q833" t="str">
            <v>เปิดดำเนินการ</v>
          </cell>
          <cell r="R833" t="str">
            <v>39</v>
          </cell>
          <cell r="S833" t="str">
            <v>92140</v>
          </cell>
          <cell r="V833" t="str">
            <v>21</v>
          </cell>
          <cell r="W833" t="str">
            <v>2.1 ทุติยภูมิระดับต้น</v>
          </cell>
          <cell r="X833" t="str">
            <v>S</v>
          </cell>
          <cell r="Y833" t="str">
            <v xml:space="preserve">บริการ  </v>
          </cell>
          <cell r="AH833" t="str">
            <v>11408</v>
          </cell>
        </row>
        <row r="834">
          <cell r="A834" t="str">
            <v>001140900</v>
          </cell>
          <cell r="B834" t="str">
            <v>โรงพยาบาลปะเหลียน</v>
          </cell>
          <cell r="C834" t="str">
            <v>21002</v>
          </cell>
          <cell r="D834" t="str">
            <v>กระทรวงสาธารณสุข สำนักงานปลัดกระทรวงสาธารณสุข</v>
          </cell>
          <cell r="E834" t="str">
            <v>07</v>
          </cell>
          <cell r="F834" t="str">
            <v>โรงพยาบาลชุมชน</v>
          </cell>
          <cell r="G834" t="str">
            <v>30</v>
          </cell>
          <cell r="H834" t="str">
            <v>92</v>
          </cell>
          <cell r="I834" t="str">
            <v>จ.ตรัง</v>
          </cell>
          <cell r="J834" t="str">
            <v>04</v>
          </cell>
          <cell r="K834" t="str">
            <v xml:space="preserve"> อ.ปะเหลียน</v>
          </cell>
          <cell r="L834" t="str">
            <v>01</v>
          </cell>
          <cell r="M834" t="str">
            <v xml:space="preserve"> 'ต.ท่าข้าม'</v>
          </cell>
          <cell r="N834" t="str">
            <v>01</v>
          </cell>
          <cell r="O834" t="str">
            <v xml:space="preserve"> หมู่ 1</v>
          </cell>
          <cell r="P834" t="str">
            <v>01</v>
          </cell>
          <cell r="Q834" t="str">
            <v>เปิดดำเนินการ</v>
          </cell>
          <cell r="R834" t="str">
            <v xml:space="preserve">293 </v>
          </cell>
          <cell r="S834" t="str">
            <v>92120</v>
          </cell>
          <cell r="V834" t="str">
            <v>21</v>
          </cell>
          <cell r="W834" t="str">
            <v>2.1 ทุติยภูมิระดับต้น</v>
          </cell>
          <cell r="X834" t="str">
            <v>S</v>
          </cell>
          <cell r="Y834" t="str">
            <v xml:space="preserve">บริการ  </v>
          </cell>
          <cell r="AH834" t="str">
            <v>11409</v>
          </cell>
        </row>
        <row r="835">
          <cell r="A835" t="str">
            <v>001141300</v>
          </cell>
          <cell r="B835" t="str">
            <v>โรงพยาบาลนาโยง</v>
          </cell>
          <cell r="C835" t="str">
            <v>21002</v>
          </cell>
          <cell r="D835" t="str">
            <v>กระทรวงสาธารณสุข สำนักงานปลัดกระทรวงสาธารณสุข</v>
          </cell>
          <cell r="E835" t="str">
            <v>07</v>
          </cell>
          <cell r="F835" t="str">
            <v>โรงพยาบาลชุมชน</v>
          </cell>
          <cell r="G835" t="str">
            <v>30</v>
          </cell>
          <cell r="H835" t="str">
            <v>92</v>
          </cell>
          <cell r="I835" t="str">
            <v>จ.ตรัง</v>
          </cell>
          <cell r="J835" t="str">
            <v>08</v>
          </cell>
          <cell r="K835" t="str">
            <v xml:space="preserve"> อ.นาโยง</v>
          </cell>
          <cell r="L835" t="str">
            <v>01</v>
          </cell>
          <cell r="M835" t="str">
            <v xml:space="preserve"> 'ต.นาโยงเหนือ'</v>
          </cell>
          <cell r="N835" t="str">
            <v>02</v>
          </cell>
          <cell r="O835" t="str">
            <v xml:space="preserve"> หมู่ 2</v>
          </cell>
          <cell r="P835" t="str">
            <v>01</v>
          </cell>
          <cell r="Q835" t="str">
            <v>เปิดดำเนินการ</v>
          </cell>
          <cell r="R835" t="str">
            <v xml:space="preserve">216 </v>
          </cell>
          <cell r="S835" t="str">
            <v>92170</v>
          </cell>
          <cell r="V835" t="str">
            <v>21</v>
          </cell>
          <cell r="W835" t="str">
            <v>2.1 ทุติยภูมิระดับต้น</v>
          </cell>
          <cell r="X835" t="str">
            <v>S</v>
          </cell>
          <cell r="Y835" t="str">
            <v xml:space="preserve">บริการ  </v>
          </cell>
          <cell r="AH835" t="str">
            <v>11413</v>
          </cell>
        </row>
        <row r="836">
          <cell r="A836" t="str">
            <v>001141200</v>
          </cell>
          <cell r="B836" t="str">
            <v>โรงพยาบาลวังวิเศษ</v>
          </cell>
          <cell r="C836" t="str">
            <v>21002</v>
          </cell>
          <cell r="D836" t="str">
            <v>กระทรวงสาธารณสุข สำนักงานปลัดกระทรวงสาธารณสุข</v>
          </cell>
          <cell r="E836" t="str">
            <v>07</v>
          </cell>
          <cell r="F836" t="str">
            <v>โรงพยาบาลชุมชน</v>
          </cell>
          <cell r="G836" t="str">
            <v>30</v>
          </cell>
          <cell r="H836" t="str">
            <v>92</v>
          </cell>
          <cell r="I836" t="str">
            <v>จ.ตรัง</v>
          </cell>
          <cell r="J836" t="str">
            <v>07</v>
          </cell>
          <cell r="K836" t="str">
            <v xml:space="preserve"> อ.วังวิเศษ</v>
          </cell>
          <cell r="L836" t="str">
            <v>05</v>
          </cell>
          <cell r="M836" t="str">
            <v xml:space="preserve"> 'ต.วังมะปรางเหนือ'</v>
          </cell>
          <cell r="N836" t="str">
            <v>07</v>
          </cell>
          <cell r="O836" t="str">
            <v xml:space="preserve"> หมู่ 7</v>
          </cell>
          <cell r="P836" t="str">
            <v>01</v>
          </cell>
          <cell r="Q836" t="str">
            <v>เปิดดำเนินการ</v>
          </cell>
          <cell r="R836" t="str">
            <v xml:space="preserve">239 </v>
          </cell>
          <cell r="S836" t="str">
            <v>92220</v>
          </cell>
          <cell r="V836" t="str">
            <v>21</v>
          </cell>
          <cell r="W836" t="str">
            <v>2.1 ทุติยภูมิระดับต้น</v>
          </cell>
          <cell r="X836" t="str">
            <v>S</v>
          </cell>
          <cell r="Y836" t="str">
            <v xml:space="preserve">บริการ  </v>
          </cell>
          <cell r="AH836" t="str">
            <v>11412</v>
          </cell>
        </row>
        <row r="837">
          <cell r="A837" t="str">
            <v>001144000</v>
          </cell>
          <cell r="B837" t="str">
            <v>โรงพยาบาลแว้ง</v>
          </cell>
          <cell r="C837" t="str">
            <v>21002</v>
          </cell>
          <cell r="D837" t="str">
            <v>กระทรวงสาธารณสุข สำนักงานปลัดกระทรวงสาธารณสุข</v>
          </cell>
          <cell r="E837" t="str">
            <v>07</v>
          </cell>
          <cell r="F837" t="str">
            <v>โรงพยาบาลชุมชน</v>
          </cell>
          <cell r="G837" t="str">
            <v>30</v>
          </cell>
          <cell r="H837" t="str">
            <v>96</v>
          </cell>
          <cell r="I837" t="str">
            <v>จ.นราธิวาส</v>
          </cell>
          <cell r="J837" t="str">
            <v>08</v>
          </cell>
          <cell r="K837" t="str">
            <v xml:space="preserve"> อ.แว้ง</v>
          </cell>
          <cell r="L837" t="str">
            <v>01</v>
          </cell>
          <cell r="M837" t="str">
            <v xml:space="preserve"> 'ต.แว้ง'</v>
          </cell>
          <cell r="N837" t="str">
            <v>07</v>
          </cell>
          <cell r="O837" t="str">
            <v xml:space="preserve"> หมู่ 7</v>
          </cell>
          <cell r="P837" t="str">
            <v>01</v>
          </cell>
          <cell r="Q837" t="str">
            <v>เปิดดำเนินการ</v>
          </cell>
          <cell r="R837" t="str">
            <v xml:space="preserve">263 </v>
          </cell>
          <cell r="S837" t="str">
            <v>96160</v>
          </cell>
          <cell r="V837" t="str">
            <v>21</v>
          </cell>
          <cell r="W837" t="str">
            <v>2.1 ทุติยภูมิระดับต้น</v>
          </cell>
          <cell r="AH837" t="str">
            <v>11440</v>
          </cell>
        </row>
        <row r="838">
          <cell r="A838" t="str">
            <v>001142800</v>
          </cell>
          <cell r="B838" t="str">
            <v>โรงพยาบาลไม้แก่น</v>
          </cell>
          <cell r="C838" t="str">
            <v>21002</v>
          </cell>
          <cell r="D838" t="str">
            <v>กระทรวงสาธารณสุข สำนักงานปลัดกระทรวงสาธารณสุข</v>
          </cell>
          <cell r="E838" t="str">
            <v>07</v>
          </cell>
          <cell r="F838" t="str">
            <v>โรงพยาบาลชุมชน</v>
          </cell>
          <cell r="G838" t="str">
            <v>30</v>
          </cell>
          <cell r="H838" t="str">
            <v>94</v>
          </cell>
          <cell r="I838" t="str">
            <v>จ.ปัตตานี</v>
          </cell>
          <cell r="J838" t="str">
            <v>08</v>
          </cell>
          <cell r="K838" t="str">
            <v xml:space="preserve"> อ.ไม้แก่น</v>
          </cell>
          <cell r="L838" t="str">
            <v>01</v>
          </cell>
          <cell r="M838" t="str">
            <v xml:space="preserve"> 'ต.ไทรทอง'</v>
          </cell>
          <cell r="N838" t="str">
            <v>04</v>
          </cell>
          <cell r="O838" t="str">
            <v xml:space="preserve"> หมู่ 4</v>
          </cell>
          <cell r="P838" t="str">
            <v>01</v>
          </cell>
          <cell r="Q838" t="str">
            <v>เปิดดำเนินการ</v>
          </cell>
          <cell r="R838" t="str">
            <v xml:space="preserve">108 </v>
          </cell>
          <cell r="S838" t="str">
            <v>94000</v>
          </cell>
          <cell r="T838" t="str">
            <v>073481111</v>
          </cell>
          <cell r="V838" t="str">
            <v>21</v>
          </cell>
          <cell r="W838" t="str">
            <v>2.1 ทุติยภูมิระดับต้น</v>
          </cell>
          <cell r="X838" t="str">
            <v>S</v>
          </cell>
          <cell r="Y838" t="str">
            <v xml:space="preserve">บริการ  </v>
          </cell>
          <cell r="AH838" t="str">
            <v>11428</v>
          </cell>
        </row>
        <row r="839">
          <cell r="A839" t="str">
            <v>001142600</v>
          </cell>
          <cell r="B839" t="str">
            <v>โรงพยาบาลมายอ</v>
          </cell>
          <cell r="C839" t="str">
            <v>21002</v>
          </cell>
          <cell r="D839" t="str">
            <v>กระทรวงสาธารณสุข สำนักงานปลัดกระทรวงสาธารณสุข</v>
          </cell>
          <cell r="E839" t="str">
            <v>07</v>
          </cell>
          <cell r="F839" t="str">
            <v>โรงพยาบาลชุมชน</v>
          </cell>
          <cell r="G839" t="str">
            <v>30</v>
          </cell>
          <cell r="H839" t="str">
            <v>94</v>
          </cell>
          <cell r="I839" t="str">
            <v>จ.ปัตตานี</v>
          </cell>
          <cell r="J839" t="str">
            <v>05</v>
          </cell>
          <cell r="K839" t="str">
            <v xml:space="preserve"> อ.มายอ</v>
          </cell>
          <cell r="L839" t="str">
            <v>01</v>
          </cell>
          <cell r="M839" t="str">
            <v xml:space="preserve"> 'ต.มายอ'</v>
          </cell>
          <cell r="N839" t="str">
            <v>01</v>
          </cell>
          <cell r="O839" t="str">
            <v xml:space="preserve"> หมู่ 1</v>
          </cell>
          <cell r="P839" t="str">
            <v>01</v>
          </cell>
          <cell r="Q839" t="str">
            <v>เปิดดำเนินการ</v>
          </cell>
          <cell r="R839" t="str">
            <v xml:space="preserve">147/2  ถ.มายอ-ปาลัส </v>
          </cell>
          <cell r="S839" t="str">
            <v>94140</v>
          </cell>
          <cell r="T839" t="str">
            <v>073497248</v>
          </cell>
          <cell r="U839" t="str">
            <v>073497249</v>
          </cell>
          <cell r="V839" t="str">
            <v>21</v>
          </cell>
          <cell r="W839" t="str">
            <v>2.1 ทุติยภูมิระดับต้น</v>
          </cell>
          <cell r="X839" t="str">
            <v>S</v>
          </cell>
          <cell r="Y839" t="str">
            <v xml:space="preserve">บริการ  </v>
          </cell>
          <cell r="AH839" t="str">
            <v>11426</v>
          </cell>
        </row>
        <row r="840">
          <cell r="A840" t="str">
            <v>001142900</v>
          </cell>
          <cell r="B840" t="str">
            <v>โรงพยาบาลยะหริ่ง</v>
          </cell>
          <cell r="C840" t="str">
            <v>21002</v>
          </cell>
          <cell r="D840" t="str">
            <v>กระทรวงสาธารณสุข สำนักงานปลัดกระทรวงสาธารณสุข</v>
          </cell>
          <cell r="E840" t="str">
            <v>07</v>
          </cell>
          <cell r="F840" t="str">
            <v>โรงพยาบาลชุมชน</v>
          </cell>
          <cell r="G840" t="str">
            <v>30</v>
          </cell>
          <cell r="H840" t="str">
            <v>94</v>
          </cell>
          <cell r="I840" t="str">
            <v>จ.ปัตตานี</v>
          </cell>
          <cell r="J840" t="str">
            <v>09</v>
          </cell>
          <cell r="K840" t="str">
            <v xml:space="preserve"> อ.ยะหริ่ง</v>
          </cell>
          <cell r="L840" t="str">
            <v>08</v>
          </cell>
          <cell r="M840" t="str">
            <v xml:space="preserve"> 'ต.ยามู'</v>
          </cell>
          <cell r="N840" t="str">
            <v>02</v>
          </cell>
          <cell r="O840" t="str">
            <v xml:space="preserve"> หมู่ 2</v>
          </cell>
          <cell r="P840" t="str">
            <v>01</v>
          </cell>
          <cell r="Q840" t="str">
            <v>เปิดดำเนินการ</v>
          </cell>
          <cell r="R840" t="str">
            <v>183ู</v>
          </cell>
          <cell r="S840" t="str">
            <v>94150</v>
          </cell>
          <cell r="T840" t="str">
            <v>073491316</v>
          </cell>
          <cell r="V840" t="str">
            <v>21</v>
          </cell>
          <cell r="W840" t="str">
            <v>2.1 ทุติยภูมิระดับต้น</v>
          </cell>
          <cell r="X840" t="str">
            <v>S</v>
          </cell>
          <cell r="Y840" t="str">
            <v xml:space="preserve">บริการ  </v>
          </cell>
          <cell r="AH840" t="str">
            <v>11429</v>
          </cell>
        </row>
        <row r="841">
          <cell r="A841" t="str">
            <v>001143100</v>
          </cell>
          <cell r="B841" t="str">
            <v>โรงพยาบาลแม่ลาน</v>
          </cell>
          <cell r="C841" t="str">
            <v>21002</v>
          </cell>
          <cell r="D841" t="str">
            <v>กระทรวงสาธารณสุข สำนักงานปลัดกระทรวงสาธารณสุข</v>
          </cell>
          <cell r="E841" t="str">
            <v>07</v>
          </cell>
          <cell r="F841" t="str">
            <v>โรงพยาบาลชุมชน</v>
          </cell>
          <cell r="G841" t="str">
            <v>10</v>
          </cell>
          <cell r="H841" t="str">
            <v>94</v>
          </cell>
          <cell r="I841" t="str">
            <v>จ.ปัตตานี</v>
          </cell>
          <cell r="J841" t="str">
            <v>12</v>
          </cell>
          <cell r="K841" t="str">
            <v xml:space="preserve"> อ.แม่ลาน</v>
          </cell>
          <cell r="L841" t="str">
            <v>01</v>
          </cell>
          <cell r="M841" t="str">
            <v xml:space="preserve"> 'ต.แม่ลาน'</v>
          </cell>
          <cell r="N841" t="str">
            <v>06</v>
          </cell>
          <cell r="O841" t="str">
            <v xml:space="preserve"> หมู่ 6</v>
          </cell>
          <cell r="P841" t="str">
            <v>01</v>
          </cell>
          <cell r="Q841" t="str">
            <v>เปิดดำเนินการ</v>
          </cell>
          <cell r="R841" t="str">
            <v xml:space="preserve">128  ถ.บ้านนางโจ-ปรีดี </v>
          </cell>
          <cell r="S841" t="str">
            <v>94180</v>
          </cell>
          <cell r="T841" t="str">
            <v>073356171</v>
          </cell>
          <cell r="V841" t="str">
            <v>21</v>
          </cell>
          <cell r="W841" t="str">
            <v>2.1 ทุติยภูมิระดับต้น</v>
          </cell>
          <cell r="X841" t="str">
            <v>S</v>
          </cell>
          <cell r="Y841" t="str">
            <v xml:space="preserve">บริการ  </v>
          </cell>
          <cell r="AH841" t="str">
            <v>11431</v>
          </cell>
        </row>
        <row r="842">
          <cell r="A842" t="str">
            <v>001142400</v>
          </cell>
          <cell r="B842" t="str">
            <v>โรงพยาบาลหนองจิก</v>
          </cell>
          <cell r="C842" t="str">
            <v>21002</v>
          </cell>
          <cell r="D842" t="str">
            <v>กระทรวงสาธารณสุข สำนักงานปลัดกระทรวงสาธารณสุข</v>
          </cell>
          <cell r="E842" t="str">
            <v>07</v>
          </cell>
          <cell r="F842" t="str">
            <v>โรงพยาบาลชุมชน</v>
          </cell>
          <cell r="G842" t="str">
            <v>48</v>
          </cell>
          <cell r="H842" t="str">
            <v>94</v>
          </cell>
          <cell r="I842" t="str">
            <v>จ.ปัตตานี</v>
          </cell>
          <cell r="J842" t="str">
            <v>03</v>
          </cell>
          <cell r="K842" t="str">
            <v xml:space="preserve"> อ.หนองจิก</v>
          </cell>
          <cell r="L842" t="str">
            <v>05</v>
          </cell>
          <cell r="M842" t="str">
            <v xml:space="preserve"> 'ต.ตุยง'</v>
          </cell>
          <cell r="N842" t="str">
            <v>02</v>
          </cell>
          <cell r="O842" t="str">
            <v xml:space="preserve"> หมู่ 2</v>
          </cell>
          <cell r="P842" t="str">
            <v>01</v>
          </cell>
          <cell r="Q842" t="str">
            <v>เปิดดำเนินการ</v>
          </cell>
          <cell r="R842" t="str">
            <v xml:space="preserve">223 ถ.เพชรเกษม </v>
          </cell>
          <cell r="S842" t="str">
            <v>94170</v>
          </cell>
          <cell r="T842" t="str">
            <v>073371174</v>
          </cell>
          <cell r="V842" t="str">
            <v>21</v>
          </cell>
          <cell r="W842" t="str">
            <v>2.1 ทุติยภูมิระดับต้น</v>
          </cell>
          <cell r="X842" t="str">
            <v>S</v>
          </cell>
          <cell r="Y842" t="str">
            <v xml:space="preserve">บริการ  </v>
          </cell>
          <cell r="AH842" t="str">
            <v>11424</v>
          </cell>
        </row>
        <row r="843">
          <cell r="A843" t="str">
            <v>001139600</v>
          </cell>
          <cell r="B843" t="str">
            <v>โรงพยาบาลนาหม่อม</v>
          </cell>
          <cell r="C843" t="str">
            <v>21002</v>
          </cell>
          <cell r="D843" t="str">
            <v>กระทรวงสาธารณสุข สำนักงานปลัดกระทรวงสาธารณสุข</v>
          </cell>
          <cell r="E843" t="str">
            <v>07</v>
          </cell>
          <cell r="F843" t="str">
            <v>โรงพยาบาลชุมชน</v>
          </cell>
          <cell r="G843" t="str">
            <v>30</v>
          </cell>
          <cell r="H843" t="str">
            <v>90</v>
          </cell>
          <cell r="I843" t="str">
            <v>จ.สงขลา</v>
          </cell>
          <cell r="J843" t="str">
            <v>12</v>
          </cell>
          <cell r="K843" t="str">
            <v xml:space="preserve"> อ.นาหม่อม</v>
          </cell>
          <cell r="L843" t="str">
            <v>02</v>
          </cell>
          <cell r="M843" t="str">
            <v xml:space="preserve"> 'ต.พิจิตร'</v>
          </cell>
          <cell r="N843" t="str">
            <v>03</v>
          </cell>
          <cell r="O843" t="str">
            <v xml:space="preserve"> หมู่ 3</v>
          </cell>
          <cell r="P843" t="str">
            <v>01</v>
          </cell>
          <cell r="Q843" t="str">
            <v>เปิดดำเนินการ</v>
          </cell>
          <cell r="S843" t="str">
            <v>90310</v>
          </cell>
          <cell r="T843" t="str">
            <v>074593774</v>
          </cell>
          <cell r="U843" t="str">
            <v>074593774</v>
          </cell>
          <cell r="V843" t="str">
            <v>21</v>
          </cell>
          <cell r="W843" t="str">
            <v>2.1 ทุติยภูมิระดับต้น</v>
          </cell>
          <cell r="X843" t="str">
            <v>S</v>
          </cell>
          <cell r="Y843" t="str">
            <v xml:space="preserve">บริการ  </v>
          </cell>
          <cell r="AH843" t="str">
            <v>11396</v>
          </cell>
        </row>
        <row r="844">
          <cell r="A844" t="str">
            <v>001139700</v>
          </cell>
          <cell r="B844" t="str">
            <v>โรงพยาบาลควนเนียง</v>
          </cell>
          <cell r="C844" t="str">
            <v>21002</v>
          </cell>
          <cell r="D844" t="str">
            <v>กระทรวงสาธารณสุข สำนักงานปลัดกระทรวงสาธารณสุข</v>
          </cell>
          <cell r="E844" t="str">
            <v>07</v>
          </cell>
          <cell r="F844" t="str">
            <v>โรงพยาบาลชุมชน</v>
          </cell>
          <cell r="G844" t="str">
            <v>30</v>
          </cell>
          <cell r="H844" t="str">
            <v>90</v>
          </cell>
          <cell r="I844" t="str">
            <v>จ.สงขลา</v>
          </cell>
          <cell r="J844" t="str">
            <v>13</v>
          </cell>
          <cell r="K844" t="str">
            <v xml:space="preserve"> อ.ควนเนียง</v>
          </cell>
          <cell r="L844" t="str">
            <v>01</v>
          </cell>
          <cell r="M844" t="str">
            <v xml:space="preserve"> 'ต.รัตภูมิ'</v>
          </cell>
          <cell r="N844" t="str">
            <v>10</v>
          </cell>
          <cell r="O844" t="str">
            <v xml:space="preserve"> หมู่ 10</v>
          </cell>
          <cell r="P844" t="str">
            <v>01</v>
          </cell>
          <cell r="Q844" t="str">
            <v>เปิดดำเนินการ</v>
          </cell>
          <cell r="R844" t="str">
            <v xml:space="preserve">1 </v>
          </cell>
          <cell r="S844" t="str">
            <v>90220</v>
          </cell>
          <cell r="T844" t="str">
            <v>074386646</v>
          </cell>
          <cell r="U844" t="str">
            <v>074386646</v>
          </cell>
          <cell r="V844" t="str">
            <v>21</v>
          </cell>
          <cell r="W844" t="str">
            <v>2.1 ทุติยภูมิระดับต้น</v>
          </cell>
          <cell r="X844" t="str">
            <v>S</v>
          </cell>
          <cell r="Y844" t="str">
            <v xml:space="preserve">บริการ  </v>
          </cell>
          <cell r="AH844" t="str">
            <v>11397</v>
          </cell>
        </row>
        <row r="845">
          <cell r="A845" t="str">
            <v>001139800</v>
          </cell>
          <cell r="B845" t="str">
            <v>โรงพยาบาลปาดังเบซาร์</v>
          </cell>
          <cell r="C845" t="str">
            <v>21002</v>
          </cell>
          <cell r="D845" t="str">
            <v>กระทรวงสาธารณสุข สำนักงานปลัดกระทรวงสาธารณสุข</v>
          </cell>
          <cell r="E845" t="str">
            <v>07</v>
          </cell>
          <cell r="F845" t="str">
            <v>โรงพยาบาลชุมชน</v>
          </cell>
          <cell r="G845" t="str">
            <v>30</v>
          </cell>
          <cell r="H845" t="str">
            <v>90</v>
          </cell>
          <cell r="I845" t="str">
            <v>จ.สงขลา</v>
          </cell>
          <cell r="J845" t="str">
            <v>10</v>
          </cell>
          <cell r="K845" t="str">
            <v xml:space="preserve"> อ.สะเดา</v>
          </cell>
          <cell r="L845" t="str">
            <v>07</v>
          </cell>
          <cell r="M845" t="str">
            <v xml:space="preserve"> 'ต.ปาดังเบซาร์'</v>
          </cell>
          <cell r="N845" t="str">
            <v>09</v>
          </cell>
          <cell r="O845" t="str">
            <v xml:space="preserve"> หมู่ 9</v>
          </cell>
          <cell r="P845" t="str">
            <v>01</v>
          </cell>
          <cell r="Q845" t="str">
            <v>เปิดดำเนินการ</v>
          </cell>
          <cell r="R845" t="str">
            <v xml:space="preserve">42 ถ.ปาดังเบซาร์ </v>
          </cell>
          <cell r="S845" t="str">
            <v>90240</v>
          </cell>
          <cell r="T845" t="str">
            <v>074522503</v>
          </cell>
          <cell r="U845" t="str">
            <v>074522503</v>
          </cell>
          <cell r="V845" t="str">
            <v>21</v>
          </cell>
          <cell r="W845" t="str">
            <v>2.1 ทุติยภูมิระดับต้น</v>
          </cell>
          <cell r="X845" t="str">
            <v>S</v>
          </cell>
          <cell r="Y845" t="str">
            <v xml:space="preserve">บริการ  </v>
          </cell>
          <cell r="AH845" t="str">
            <v>11398</v>
          </cell>
        </row>
        <row r="846">
          <cell r="A846" t="str">
            <v>001139900</v>
          </cell>
          <cell r="B846" t="str">
            <v>โรงพยาบาลบางกล่ำ</v>
          </cell>
          <cell r="C846" t="str">
            <v>21002</v>
          </cell>
          <cell r="D846" t="str">
            <v>กระทรวงสาธารณสุข สำนักงานปลัดกระทรวงสาธารณสุข</v>
          </cell>
          <cell r="E846" t="str">
            <v>07</v>
          </cell>
          <cell r="F846" t="str">
            <v>โรงพยาบาลชุมชน</v>
          </cell>
          <cell r="G846" t="str">
            <v>30</v>
          </cell>
          <cell r="H846" t="str">
            <v>90</v>
          </cell>
          <cell r="I846" t="str">
            <v>จ.สงขลา</v>
          </cell>
          <cell r="J846" t="str">
            <v>14</v>
          </cell>
          <cell r="K846" t="str">
            <v xml:space="preserve"> อ.บางกล่ำ</v>
          </cell>
          <cell r="L846" t="str">
            <v>01</v>
          </cell>
          <cell r="M846" t="str">
            <v xml:space="preserve"> 'ต.บางกล่ำ'</v>
          </cell>
          <cell r="N846" t="str">
            <v>01</v>
          </cell>
          <cell r="O846" t="str">
            <v xml:space="preserve"> หมู่ 1</v>
          </cell>
          <cell r="P846" t="str">
            <v>01</v>
          </cell>
          <cell r="Q846" t="str">
            <v>เปิดดำเนินการ</v>
          </cell>
          <cell r="R846" t="str">
            <v xml:space="preserve">117 </v>
          </cell>
          <cell r="S846" t="str">
            <v>90110</v>
          </cell>
          <cell r="T846" t="str">
            <v>074328221</v>
          </cell>
          <cell r="U846" t="str">
            <v>074328221</v>
          </cell>
          <cell r="V846" t="str">
            <v>21</v>
          </cell>
          <cell r="W846" t="str">
            <v>2.1 ทุติยภูมิระดับต้น</v>
          </cell>
          <cell r="X846" t="str">
            <v>S</v>
          </cell>
          <cell r="Y846" t="str">
            <v xml:space="preserve">บริการ  </v>
          </cell>
          <cell r="AH846" t="str">
            <v>11399</v>
          </cell>
        </row>
        <row r="847">
          <cell r="A847" t="str">
            <v>001140000</v>
          </cell>
          <cell r="B847" t="str">
            <v>โรงพยาบาลสิงหนคร</v>
          </cell>
          <cell r="C847" t="str">
            <v>21002</v>
          </cell>
          <cell r="D847" t="str">
            <v>กระทรวงสาธารณสุข สำนักงานปลัดกระทรวงสาธารณสุข</v>
          </cell>
          <cell r="E847" t="str">
            <v>07</v>
          </cell>
          <cell r="F847" t="str">
            <v>โรงพยาบาลชุมชน</v>
          </cell>
          <cell r="G847" t="str">
            <v>30</v>
          </cell>
          <cell r="H847" t="str">
            <v>90</v>
          </cell>
          <cell r="I847" t="str">
            <v>จ.สงขลา</v>
          </cell>
          <cell r="J847" t="str">
            <v>15</v>
          </cell>
          <cell r="K847" t="str">
            <v xml:space="preserve"> อ.สิงหนคร</v>
          </cell>
          <cell r="L847" t="str">
            <v>02</v>
          </cell>
          <cell r="M847" t="str">
            <v xml:space="preserve"> 'ต.สทิงหม้อ'</v>
          </cell>
          <cell r="N847" t="str">
            <v>05</v>
          </cell>
          <cell r="O847" t="str">
            <v xml:space="preserve"> หมู่ 5</v>
          </cell>
          <cell r="P847" t="str">
            <v>01</v>
          </cell>
          <cell r="Q847" t="str">
            <v>เปิดดำเนินการ</v>
          </cell>
          <cell r="R847" t="str">
            <v>80/1</v>
          </cell>
          <cell r="S847" t="str">
            <v>90280</v>
          </cell>
          <cell r="T847" t="str">
            <v>074332902</v>
          </cell>
          <cell r="U847" t="str">
            <v>074332005</v>
          </cell>
          <cell r="V847" t="str">
            <v>21</v>
          </cell>
          <cell r="W847" t="str">
            <v>2.1 ทุติยภูมิระดับต้น</v>
          </cell>
          <cell r="X847" t="str">
            <v>S</v>
          </cell>
          <cell r="Y847" t="str">
            <v xml:space="preserve">บริการ  </v>
          </cell>
          <cell r="AH847" t="str">
            <v>11400</v>
          </cell>
        </row>
        <row r="848">
          <cell r="A848" t="str">
            <v>001144400</v>
          </cell>
          <cell r="B848" t="str">
            <v>โรงพยาบาลสมเด็จพระยุพราชเลิงนกทา</v>
          </cell>
          <cell r="C848" t="str">
            <v>21002</v>
          </cell>
          <cell r="D848" t="str">
            <v>กระทรวงสาธารณสุข สำนักงานปลัดกระทรวงสาธารณสุข</v>
          </cell>
          <cell r="E848" t="str">
            <v>07</v>
          </cell>
          <cell r="F848" t="str">
            <v>โรงพยาบาลชุมชน</v>
          </cell>
          <cell r="G848" t="str">
            <v>60</v>
          </cell>
          <cell r="H848" t="str">
            <v>35</v>
          </cell>
          <cell r="I848" t="str">
            <v>จ.ยโสธร</v>
          </cell>
          <cell r="J848" t="str">
            <v>08</v>
          </cell>
          <cell r="K848" t="str">
            <v xml:space="preserve"> อ.เลิงนกทา</v>
          </cell>
          <cell r="L848" t="str">
            <v>03</v>
          </cell>
          <cell r="M848" t="str">
            <v xml:space="preserve"> 'ต.สวาท'</v>
          </cell>
          <cell r="N848" t="str">
            <v>01</v>
          </cell>
          <cell r="O848" t="str">
            <v xml:space="preserve"> หมู่ 1</v>
          </cell>
          <cell r="P848" t="str">
            <v>01</v>
          </cell>
          <cell r="Q848" t="str">
            <v>เปิดดำเนินการ</v>
          </cell>
          <cell r="V848" t="str">
            <v>22</v>
          </cell>
          <cell r="W848" t="str">
            <v>2.2 ทุติยภูมิระดับกลาง</v>
          </cell>
          <cell r="AH848" t="str">
            <v>11444</v>
          </cell>
        </row>
        <row r="849">
          <cell r="A849" t="str">
            <v>001146000</v>
          </cell>
          <cell r="B849" t="str">
            <v>โรงพยาบาลสมเด็จพระยุพราชสายบุรี</v>
          </cell>
          <cell r="C849" t="str">
            <v>21002</v>
          </cell>
          <cell r="D849" t="str">
            <v>กระทรวงสาธารณสุข สำนักงานปลัดกระทรวงสาธารณสุข</v>
          </cell>
          <cell r="E849" t="str">
            <v>07</v>
          </cell>
          <cell r="F849" t="str">
            <v>โรงพยาบาลชุมชน</v>
          </cell>
          <cell r="G849" t="str">
            <v>60</v>
          </cell>
          <cell r="H849" t="str">
            <v>94</v>
          </cell>
          <cell r="I849" t="str">
            <v>จ.ปัตตานี</v>
          </cell>
          <cell r="J849" t="str">
            <v>07</v>
          </cell>
          <cell r="K849" t="str">
            <v xml:space="preserve"> อ.สายบุรี</v>
          </cell>
          <cell r="L849" t="str">
            <v>01</v>
          </cell>
          <cell r="M849" t="str">
            <v xml:space="preserve"> 'ต.ตะลุบัน'</v>
          </cell>
          <cell r="N849" t="str">
            <v>00</v>
          </cell>
          <cell r="O849" t="str">
            <v xml:space="preserve"> หมู่ 0</v>
          </cell>
          <cell r="P849" t="str">
            <v>01</v>
          </cell>
          <cell r="Q849" t="str">
            <v>เปิดดำเนินการ</v>
          </cell>
          <cell r="R849" t="str">
            <v>162 ถ.ท่าเสด็จ</v>
          </cell>
          <cell r="V849" t="str">
            <v>22</v>
          </cell>
          <cell r="W849" t="str">
            <v>2.2 ทุติยภูมิระดับกลาง</v>
          </cell>
          <cell r="AH849" t="str">
            <v>11460</v>
          </cell>
        </row>
        <row r="850">
          <cell r="A850" t="str">
            <v>001145800</v>
          </cell>
          <cell r="B850" t="str">
            <v>โรงพยาบาลสมเด็จพระยุพราชจอมบึง</v>
          </cell>
          <cell r="C850" t="str">
            <v>21002</v>
          </cell>
          <cell r="D850" t="str">
            <v>กระทรวงสาธารณสุข สำนักงานปลัดกระทรวงสาธารณสุข</v>
          </cell>
          <cell r="E850" t="str">
            <v>07</v>
          </cell>
          <cell r="F850" t="str">
            <v>โรงพยาบาลชุมชน</v>
          </cell>
          <cell r="G850" t="str">
            <v>60</v>
          </cell>
          <cell r="H850" t="str">
            <v>70</v>
          </cell>
          <cell r="I850" t="str">
            <v>จ.ราชบุรี</v>
          </cell>
          <cell r="J850" t="str">
            <v>02</v>
          </cell>
          <cell r="K850" t="str">
            <v xml:space="preserve"> อ.จอมบึง</v>
          </cell>
          <cell r="L850" t="str">
            <v>01</v>
          </cell>
          <cell r="M850" t="str">
            <v xml:space="preserve"> 'ต.จอมบึง'</v>
          </cell>
          <cell r="N850" t="str">
            <v>08</v>
          </cell>
          <cell r="O850" t="str">
            <v xml:space="preserve"> หมู่ 8</v>
          </cell>
          <cell r="P850" t="str">
            <v>01</v>
          </cell>
          <cell r="Q850" t="str">
            <v>เปิดดำเนินการ</v>
          </cell>
          <cell r="R850" t="str">
            <v xml:space="preserve">5 </v>
          </cell>
          <cell r="V850" t="str">
            <v>21</v>
          </cell>
          <cell r="W850" t="str">
            <v>2.1 ทุติยภูมิระดับต้น</v>
          </cell>
          <cell r="AH850" t="str">
            <v>11458</v>
          </cell>
        </row>
        <row r="851">
          <cell r="A851" t="str">
            <v>001381900</v>
          </cell>
          <cell r="B851" t="str">
            <v>โรงพยาบาลหลวงพ่อเปิ่น</v>
          </cell>
          <cell r="C851" t="str">
            <v>21002</v>
          </cell>
          <cell r="D851" t="str">
            <v>กระทรวงสาธารณสุข สำนักงานปลัดกระทรวงสาธารณสุข</v>
          </cell>
          <cell r="E851" t="str">
            <v>07</v>
          </cell>
          <cell r="F851" t="str">
            <v>โรงพยาบาลชุมชน</v>
          </cell>
          <cell r="G851" t="str">
            <v>30</v>
          </cell>
          <cell r="H851" t="str">
            <v>73</v>
          </cell>
          <cell r="I851" t="str">
            <v>จ.นครปฐม</v>
          </cell>
          <cell r="J851" t="str">
            <v>03</v>
          </cell>
          <cell r="K851" t="str">
            <v xml:space="preserve"> อ.นครชัยศรี</v>
          </cell>
          <cell r="L851" t="str">
            <v>21</v>
          </cell>
          <cell r="M851" t="str">
            <v xml:space="preserve"> 'ต.บางแก้วฟ้า'</v>
          </cell>
          <cell r="N851" t="str">
            <v>02</v>
          </cell>
          <cell r="O851" t="str">
            <v xml:space="preserve"> หมู่ 2</v>
          </cell>
          <cell r="P851" t="str">
            <v>01</v>
          </cell>
          <cell r="Q851" t="str">
            <v>เปิดดำเนินการ</v>
          </cell>
          <cell r="V851" t="str">
            <v>21</v>
          </cell>
          <cell r="W851" t="str">
            <v>2.1 ทุติยภูมิระดับต้น</v>
          </cell>
          <cell r="AH851" t="str">
            <v>13819</v>
          </cell>
        </row>
        <row r="852">
          <cell r="A852" t="str">
            <v>001144700</v>
          </cell>
          <cell r="B852" t="str">
            <v>โรงพยาบาลสมเด็จพระยุพราชด่านซ้าย</v>
          </cell>
          <cell r="C852" t="str">
            <v>21002</v>
          </cell>
          <cell r="D852" t="str">
            <v>กระทรวงสาธารณสุข สำนักงานปลัดกระทรวงสาธารณสุข</v>
          </cell>
          <cell r="E852" t="str">
            <v>07</v>
          </cell>
          <cell r="F852" t="str">
            <v>โรงพยาบาลชุมชน</v>
          </cell>
          <cell r="G852" t="str">
            <v>60</v>
          </cell>
          <cell r="H852" t="str">
            <v>42</v>
          </cell>
          <cell r="I852" t="str">
            <v>จ.เลย</v>
          </cell>
          <cell r="J852" t="str">
            <v>05</v>
          </cell>
          <cell r="K852" t="str">
            <v xml:space="preserve"> อ.ด่านซ้าย</v>
          </cell>
          <cell r="L852" t="str">
            <v>01</v>
          </cell>
          <cell r="M852" t="str">
            <v xml:space="preserve"> 'ต.ด่านซ้าย'</v>
          </cell>
          <cell r="N852" t="str">
            <v>03</v>
          </cell>
          <cell r="O852" t="str">
            <v xml:space="preserve"> หมู่ 3</v>
          </cell>
          <cell r="P852" t="str">
            <v>01</v>
          </cell>
          <cell r="Q852" t="str">
            <v>เปิดดำเนินการ</v>
          </cell>
          <cell r="S852" t="str">
            <v>42120</v>
          </cell>
          <cell r="T852" t="str">
            <v>042891314</v>
          </cell>
          <cell r="U852" t="str">
            <v>0428911276</v>
          </cell>
          <cell r="V852" t="str">
            <v>22</v>
          </cell>
          <cell r="W852" t="str">
            <v>2.2 ทุติยภูมิระดับกลาง</v>
          </cell>
          <cell r="X852" t="str">
            <v>S</v>
          </cell>
          <cell r="Y852" t="str">
            <v xml:space="preserve">บริการ  </v>
          </cell>
          <cell r="AH852" t="str">
            <v>11447</v>
          </cell>
        </row>
        <row r="853">
          <cell r="A853" t="str">
            <v>001145900</v>
          </cell>
          <cell r="B853" t="str">
            <v>โรงพยาบาลสมเด็จพระยุพราชเวียงสระ</v>
          </cell>
          <cell r="C853" t="str">
            <v>21002</v>
          </cell>
          <cell r="D853" t="str">
            <v>กระทรวงสาธารณสุข สำนักงานปลัดกระทรวงสาธารณสุข</v>
          </cell>
          <cell r="E853" t="str">
            <v>07</v>
          </cell>
          <cell r="F853" t="str">
            <v>โรงพยาบาลชุมชน</v>
          </cell>
          <cell r="G853" t="str">
            <v>60</v>
          </cell>
          <cell r="H853" t="str">
            <v>84</v>
          </cell>
          <cell r="I853" t="str">
            <v>จ.สุราษฎร์ธานี</v>
          </cell>
          <cell r="J853" t="str">
            <v>15</v>
          </cell>
          <cell r="K853" t="str">
            <v xml:space="preserve"> อ.เวียงสระ</v>
          </cell>
          <cell r="L853" t="str">
            <v>01</v>
          </cell>
          <cell r="M853" t="str">
            <v xml:space="preserve"> 'ต.เวียงสระ'</v>
          </cell>
          <cell r="N853" t="str">
            <v>10</v>
          </cell>
          <cell r="O853" t="str">
            <v xml:space="preserve"> หมู่ 10</v>
          </cell>
          <cell r="P853" t="str">
            <v>01</v>
          </cell>
          <cell r="Q853" t="str">
            <v>เปิดดำเนินการ</v>
          </cell>
          <cell r="R853" t="str">
            <v xml:space="preserve">204/16 </v>
          </cell>
          <cell r="S853" t="str">
            <v>84190</v>
          </cell>
          <cell r="T853" t="str">
            <v>077362013</v>
          </cell>
          <cell r="U853" t="str">
            <v>077361283</v>
          </cell>
          <cell r="V853" t="str">
            <v>22</v>
          </cell>
          <cell r="W853" t="str">
            <v>2.2 ทุติยภูมิระดับกลาง</v>
          </cell>
          <cell r="X853" t="str">
            <v>S</v>
          </cell>
          <cell r="Y853" t="str">
            <v xml:space="preserve">บริการ  </v>
          </cell>
          <cell r="AH853" t="str">
            <v>11459</v>
          </cell>
        </row>
        <row r="854">
          <cell r="A854" t="str">
            <v>001164300</v>
          </cell>
          <cell r="B854" t="str">
            <v>โรงพยาบาลดอยหล่อ</v>
          </cell>
          <cell r="C854" t="str">
            <v>21002</v>
          </cell>
          <cell r="D854" t="str">
            <v>กระทรวงสาธารณสุข สำนักงานปลัดกระทรวงสาธารณสุข</v>
          </cell>
          <cell r="E854" t="str">
            <v>07</v>
          </cell>
          <cell r="F854" t="str">
            <v>โรงพยาบาลชุมชน</v>
          </cell>
          <cell r="G854" t="str">
            <v>30</v>
          </cell>
          <cell r="H854" t="str">
            <v>50</v>
          </cell>
          <cell r="I854" t="str">
            <v>จ.เชียงใหม่</v>
          </cell>
          <cell r="J854" t="str">
            <v>24</v>
          </cell>
          <cell r="K854" t="str">
            <v xml:space="preserve"> อ.ดอยหล่อ</v>
          </cell>
          <cell r="L854" t="str">
            <v>01</v>
          </cell>
          <cell r="M854" t="str">
            <v xml:space="preserve"> 'ต.ดอยหล่อ'</v>
          </cell>
          <cell r="N854" t="str">
            <v>05</v>
          </cell>
          <cell r="O854" t="str">
            <v xml:space="preserve"> หมู่ 5</v>
          </cell>
          <cell r="P854" t="str">
            <v>01</v>
          </cell>
          <cell r="Q854" t="str">
            <v>เปิดดำเนินการ</v>
          </cell>
          <cell r="S854" t="str">
            <v>50160</v>
          </cell>
          <cell r="V854" t="str">
            <v>22</v>
          </cell>
          <cell r="W854" t="str">
            <v>2.2 ทุติยภูมิระดับกลาง</v>
          </cell>
          <cell r="AH854" t="str">
            <v>11643</v>
          </cell>
        </row>
        <row r="855">
          <cell r="A855" t="str">
            <v>001145400</v>
          </cell>
          <cell r="B855" t="str">
            <v>โรงพยาบาลสมเด็จพระยุพราชเชียงของ</v>
          </cell>
          <cell r="C855" t="str">
            <v>21002</v>
          </cell>
          <cell r="D855" t="str">
            <v>กระทรวงสาธารณสุข สำนักงานปลัดกระทรวงสาธารณสุข</v>
          </cell>
          <cell r="E855" t="str">
            <v>07</v>
          </cell>
          <cell r="F855" t="str">
            <v>โรงพยาบาลชุมชน</v>
          </cell>
          <cell r="G855" t="str">
            <v>90</v>
          </cell>
          <cell r="H855" t="str">
            <v>57</v>
          </cell>
          <cell r="I855" t="str">
            <v>จ.เชียงราย</v>
          </cell>
          <cell r="J855" t="str">
            <v>03</v>
          </cell>
          <cell r="K855" t="str">
            <v xml:space="preserve"> อ.เชียงของ</v>
          </cell>
          <cell r="L855" t="str">
            <v>01</v>
          </cell>
          <cell r="M855" t="str">
            <v xml:space="preserve"> 'ต.เวียง'</v>
          </cell>
          <cell r="N855" t="str">
            <v>10</v>
          </cell>
          <cell r="O855" t="str">
            <v xml:space="preserve"> หมู่ 10</v>
          </cell>
          <cell r="P855" t="str">
            <v>01</v>
          </cell>
          <cell r="Q855" t="str">
            <v>เปิดดำเนินการ</v>
          </cell>
          <cell r="R855" t="str">
            <v>351</v>
          </cell>
          <cell r="S855" t="str">
            <v>57140</v>
          </cell>
          <cell r="T855" t="str">
            <v>053-791206</v>
          </cell>
          <cell r="U855" t="str">
            <v>053-791207</v>
          </cell>
          <cell r="V855" t="str">
            <v>21</v>
          </cell>
          <cell r="W855" t="str">
            <v>2.1 ทุติยภูมิระดับต้น</v>
          </cell>
          <cell r="X855" t="str">
            <v>S</v>
          </cell>
          <cell r="Y855" t="str">
            <v xml:space="preserve">บริการ  </v>
          </cell>
          <cell r="AH855" t="str">
            <v>11454</v>
          </cell>
        </row>
        <row r="856">
          <cell r="A856" t="str">
            <v>001146400</v>
          </cell>
          <cell r="B856" t="str">
            <v>โรงพยาบาลกะพ้อ</v>
          </cell>
          <cell r="C856" t="str">
            <v>21002</v>
          </cell>
          <cell r="D856" t="str">
            <v>กระทรวงสาธารณสุข สำนักงานปลัดกระทรวงสาธารณสุข</v>
          </cell>
          <cell r="E856" t="str">
            <v>07</v>
          </cell>
          <cell r="F856" t="str">
            <v>โรงพยาบาลชุมชน</v>
          </cell>
          <cell r="G856" t="str">
            <v>10</v>
          </cell>
          <cell r="H856" t="str">
            <v>94</v>
          </cell>
          <cell r="I856" t="str">
            <v>จ.ปัตตานี</v>
          </cell>
          <cell r="J856" t="str">
            <v>11</v>
          </cell>
          <cell r="K856" t="str">
            <v xml:space="preserve"> อ.กะพ้อ</v>
          </cell>
          <cell r="L856" t="str">
            <v>01</v>
          </cell>
          <cell r="M856" t="str">
            <v xml:space="preserve"> 'ต.กะรุบี'</v>
          </cell>
          <cell r="N856" t="str">
            <v>01</v>
          </cell>
          <cell r="O856" t="str">
            <v xml:space="preserve"> หมู่ 1</v>
          </cell>
          <cell r="P856" t="str">
            <v>01</v>
          </cell>
          <cell r="Q856" t="str">
            <v>เปิดดำเนินการ</v>
          </cell>
          <cell r="S856" t="str">
            <v>94140</v>
          </cell>
          <cell r="T856" t="str">
            <v>073497248</v>
          </cell>
          <cell r="U856" t="str">
            <v>073497249</v>
          </cell>
          <cell r="V856" t="str">
            <v>21</v>
          </cell>
          <cell r="W856" t="str">
            <v>2.1 ทุติยภูมิระดับต้น</v>
          </cell>
          <cell r="X856" t="str">
            <v>S</v>
          </cell>
          <cell r="Y856" t="str">
            <v xml:space="preserve">บริการ  </v>
          </cell>
          <cell r="AH856" t="str">
            <v>11464</v>
          </cell>
        </row>
        <row r="857">
          <cell r="A857" t="str">
            <v>001145600</v>
          </cell>
          <cell r="B857" t="str">
            <v>โรงพยาบาลสมเด็จพระยุพราชตะพานหิน</v>
          </cell>
          <cell r="C857" t="str">
            <v>21002</v>
          </cell>
          <cell r="D857" t="str">
            <v>กระทรวงสาธารณสุข สำนักงานปลัดกระทรวงสาธารณสุข</v>
          </cell>
          <cell r="E857" t="str">
            <v>07</v>
          </cell>
          <cell r="F857" t="str">
            <v>โรงพยาบาลชุมชน</v>
          </cell>
          <cell r="G857" t="str">
            <v>90</v>
          </cell>
          <cell r="H857" t="str">
            <v>66</v>
          </cell>
          <cell r="I857" t="str">
            <v>จ.พิจิตร</v>
          </cell>
          <cell r="J857" t="str">
            <v>04</v>
          </cell>
          <cell r="K857" t="str">
            <v xml:space="preserve"> อ.ตะพานหิน</v>
          </cell>
          <cell r="L857" t="str">
            <v>01</v>
          </cell>
          <cell r="M857" t="str">
            <v xml:space="preserve"> 'ต.ตะพานหิน'</v>
          </cell>
          <cell r="N857" t="str">
            <v>00</v>
          </cell>
          <cell r="O857" t="str">
            <v xml:space="preserve"> หมู่ 0</v>
          </cell>
          <cell r="P857" t="str">
            <v>01</v>
          </cell>
          <cell r="Q857" t="str">
            <v>เปิดดำเนินการ</v>
          </cell>
          <cell r="V857" t="str">
            <v>21</v>
          </cell>
          <cell r="W857" t="str">
            <v>2.1 ทุติยภูมิระดับต้น</v>
          </cell>
          <cell r="AH857" t="str">
            <v>11456</v>
          </cell>
        </row>
        <row r="858">
          <cell r="A858" t="str">
            <v>001145300</v>
          </cell>
          <cell r="B858" t="str">
            <v>โรงพยาบาลสมเด็จพระยุพราชปัว</v>
          </cell>
          <cell r="C858" t="str">
            <v>21002</v>
          </cell>
          <cell r="D858" t="str">
            <v>กระทรวงสาธารณสุข สำนักงานปลัดกระทรวงสาธารณสุข</v>
          </cell>
          <cell r="E858" t="str">
            <v>07</v>
          </cell>
          <cell r="F858" t="str">
            <v>โรงพยาบาลชุมชน</v>
          </cell>
          <cell r="G858" t="str">
            <v>90</v>
          </cell>
          <cell r="H858" t="str">
            <v>55</v>
          </cell>
          <cell r="I858" t="str">
            <v>จ.น่าน</v>
          </cell>
          <cell r="J858" t="str">
            <v>05</v>
          </cell>
          <cell r="K858" t="str">
            <v xml:space="preserve"> อ.ปัว</v>
          </cell>
          <cell r="L858" t="str">
            <v>14</v>
          </cell>
          <cell r="M858" t="str">
            <v xml:space="preserve"> 'ต.วรนคร'</v>
          </cell>
          <cell r="N858" t="str">
            <v>06</v>
          </cell>
          <cell r="O858" t="str">
            <v xml:space="preserve"> หมู่ 6</v>
          </cell>
          <cell r="P858" t="str">
            <v>01</v>
          </cell>
          <cell r="Q858" t="str">
            <v>เปิดดำเนินการ</v>
          </cell>
          <cell r="R858" t="str">
            <v xml:space="preserve"> เลขที่ 70  </v>
          </cell>
          <cell r="S858" t="str">
            <v>55120</v>
          </cell>
          <cell r="T858" t="str">
            <v>054791104</v>
          </cell>
          <cell r="V858" t="str">
            <v>22</v>
          </cell>
          <cell r="W858" t="str">
            <v>2.2 ทุติยภูมิระดับกลาง</v>
          </cell>
          <cell r="AH858" t="str">
            <v>11453</v>
          </cell>
        </row>
        <row r="859">
          <cell r="A859" t="str">
            <v>001144500</v>
          </cell>
          <cell r="B859" t="str">
            <v>โรงพยาบาลสมเด็จพระยุพราชกระนวน</v>
          </cell>
          <cell r="C859" t="str">
            <v>21002</v>
          </cell>
          <cell r="D859" t="str">
            <v>กระทรวงสาธารณสุข สำนักงานปลัดกระทรวงสาธารณสุข</v>
          </cell>
          <cell r="E859" t="str">
            <v>07</v>
          </cell>
          <cell r="F859" t="str">
            <v>โรงพยาบาลชุมชน</v>
          </cell>
          <cell r="G859" t="str">
            <v>90</v>
          </cell>
          <cell r="H859" t="str">
            <v>40</v>
          </cell>
          <cell r="I859" t="str">
            <v>จ.ขอนแก่น</v>
          </cell>
          <cell r="J859" t="str">
            <v>09</v>
          </cell>
          <cell r="K859" t="str">
            <v xml:space="preserve"> อ.กระนวน</v>
          </cell>
          <cell r="L859" t="str">
            <v>01</v>
          </cell>
          <cell r="M859" t="str">
            <v xml:space="preserve"> 'ต.หนองโก'</v>
          </cell>
          <cell r="N859" t="str">
            <v>11</v>
          </cell>
          <cell r="O859" t="str">
            <v xml:space="preserve"> หมู่ 11</v>
          </cell>
          <cell r="P859" t="str">
            <v>01</v>
          </cell>
          <cell r="Q859" t="str">
            <v>เปิดดำเนินการ</v>
          </cell>
          <cell r="R859" t="str">
            <v xml:space="preserve">1 </v>
          </cell>
          <cell r="S859" t="str">
            <v>40170</v>
          </cell>
          <cell r="T859" t="str">
            <v>043251302</v>
          </cell>
          <cell r="V859" t="str">
            <v>22</v>
          </cell>
          <cell r="W859" t="str">
            <v>2.2 ทุติยภูมิระดับกลาง</v>
          </cell>
          <cell r="X859" t="str">
            <v>S</v>
          </cell>
          <cell r="Y859" t="str">
            <v xml:space="preserve">บริการ  </v>
          </cell>
          <cell r="AH859" t="str">
            <v>11445</v>
          </cell>
        </row>
        <row r="860">
          <cell r="A860" t="str">
            <v>002198400</v>
          </cell>
          <cell r="B860" t="str">
            <v>โรงพยาบาล๕๐ พรรษา มหาวชิราลงกรณ์</v>
          </cell>
          <cell r="C860" t="str">
            <v>21002</v>
          </cell>
          <cell r="D860" t="str">
            <v>กระทรวงสาธารณสุข สำนักงานปลัดกระทรวงสาธารณสุข</v>
          </cell>
          <cell r="E860" t="str">
            <v>07</v>
          </cell>
          <cell r="F860" t="str">
            <v>โรงพยาบาลชุมชน</v>
          </cell>
          <cell r="G860" t="str">
            <v>80</v>
          </cell>
          <cell r="H860" t="str">
            <v>34</v>
          </cell>
          <cell r="I860" t="str">
            <v>จ.อุบลราชธานี</v>
          </cell>
          <cell r="J860" t="str">
            <v>01</v>
          </cell>
          <cell r="K860" t="str">
            <v xml:space="preserve"> อ.เมืองอุบลราชธานี</v>
          </cell>
          <cell r="L860" t="str">
            <v>12</v>
          </cell>
          <cell r="M860" t="str">
            <v xml:space="preserve"> 'ต.ไร่น้อย'</v>
          </cell>
          <cell r="N860" t="str">
            <v>00</v>
          </cell>
          <cell r="O860" t="str">
            <v xml:space="preserve"> หมู่ 0</v>
          </cell>
          <cell r="P860" t="str">
            <v>01</v>
          </cell>
          <cell r="Q860" t="str">
            <v>เปิดดำเนินการ</v>
          </cell>
          <cell r="R860" t="str">
            <v xml:space="preserve">300  ถนนอุบล-ตระการ </v>
          </cell>
          <cell r="S860" t="str">
            <v>34000</v>
          </cell>
          <cell r="T860" t="str">
            <v>-</v>
          </cell>
          <cell r="V860" t="str">
            <v>23</v>
          </cell>
          <cell r="W860" t="str">
            <v>2.3 ทุติยภูมิระดับสูง</v>
          </cell>
          <cell r="AH860" t="str">
            <v>21984</v>
          </cell>
        </row>
        <row r="861">
          <cell r="A861" t="str">
            <v>001413200</v>
          </cell>
          <cell r="B861" t="str">
            <v>โรงพยาบาลซำสูง</v>
          </cell>
          <cell r="C861" t="str">
            <v>21002</v>
          </cell>
          <cell r="D861" t="str">
            <v>กระทรวงสาธารณสุข สำนักงานปลัดกระทรวงสาธารณสุข</v>
          </cell>
          <cell r="E861" t="str">
            <v>07</v>
          </cell>
          <cell r="F861" t="str">
            <v>โรงพยาบาลชุมชน</v>
          </cell>
          <cell r="G861" t="str">
            <v>30</v>
          </cell>
          <cell r="H861" t="str">
            <v>40</v>
          </cell>
          <cell r="I861" t="str">
            <v>จ.ขอนแก่น</v>
          </cell>
          <cell r="J861" t="str">
            <v>21</v>
          </cell>
          <cell r="K861" t="str">
            <v xml:space="preserve"> อ.ซำสูง</v>
          </cell>
          <cell r="L861" t="str">
            <v>01</v>
          </cell>
          <cell r="M861" t="str">
            <v xml:space="preserve"> 'ต.กระนวน'</v>
          </cell>
          <cell r="N861" t="str">
            <v>03</v>
          </cell>
          <cell r="O861" t="str">
            <v xml:space="preserve"> หมู่ 3</v>
          </cell>
          <cell r="P861" t="str">
            <v>01</v>
          </cell>
          <cell r="Q861" t="str">
            <v>เปิดดำเนินการ</v>
          </cell>
          <cell r="R861" t="str">
            <v xml:space="preserve">231 </v>
          </cell>
          <cell r="S861" t="str">
            <v>40170</v>
          </cell>
          <cell r="T861" t="str">
            <v>043219192</v>
          </cell>
          <cell r="V861" t="str">
            <v>21</v>
          </cell>
          <cell r="W861" t="str">
            <v>2.1 ทุติยภูมิระดับต้น</v>
          </cell>
          <cell r="X861" t="str">
            <v>S</v>
          </cell>
          <cell r="Y861" t="str">
            <v xml:space="preserve">บริการ  </v>
          </cell>
          <cell r="AH861" t="str">
            <v>14132</v>
          </cell>
        </row>
        <row r="862">
          <cell r="A862" t="str">
            <v>001146100</v>
          </cell>
          <cell r="B862" t="str">
            <v>โรงพยาบาลสมเด็จพระยุพราชยะหา</v>
          </cell>
          <cell r="C862" t="str">
            <v>21002</v>
          </cell>
          <cell r="D862" t="str">
            <v>กระทรวงสาธารณสุข สำนักงานปลัดกระทรวงสาธารณสุข</v>
          </cell>
          <cell r="E862" t="str">
            <v>07</v>
          </cell>
          <cell r="F862" t="str">
            <v>โรงพยาบาลชุมชน</v>
          </cell>
          <cell r="G862" t="str">
            <v>77</v>
          </cell>
          <cell r="H862" t="str">
            <v>95</v>
          </cell>
          <cell r="I862" t="str">
            <v>จ.ยะลา</v>
          </cell>
          <cell r="J862" t="str">
            <v>05</v>
          </cell>
          <cell r="K862" t="str">
            <v xml:space="preserve"> อ.ยะหา</v>
          </cell>
          <cell r="L862" t="str">
            <v>01</v>
          </cell>
          <cell r="M862" t="str">
            <v xml:space="preserve"> 'ต.ยะหา'</v>
          </cell>
          <cell r="N862" t="str">
            <v>06</v>
          </cell>
          <cell r="O862" t="str">
            <v xml:space="preserve"> หมู่ 6</v>
          </cell>
          <cell r="P862" t="str">
            <v>01</v>
          </cell>
          <cell r="Q862" t="str">
            <v>เปิดดำเนินการ</v>
          </cell>
          <cell r="S862" t="str">
            <v>95120</v>
          </cell>
          <cell r="T862" t="str">
            <v>073291023</v>
          </cell>
          <cell r="U862" t="str">
            <v>073224422</v>
          </cell>
          <cell r="V862" t="str">
            <v>22</v>
          </cell>
          <cell r="W862" t="str">
            <v>2.2 ทุติยภูมิระดับกลาง</v>
          </cell>
          <cell r="X862" t="str">
            <v>S</v>
          </cell>
          <cell r="Y862" t="str">
            <v xml:space="preserve">บริการ  </v>
          </cell>
          <cell r="AH862" t="str">
            <v>11461</v>
          </cell>
        </row>
        <row r="863">
          <cell r="A863" t="str">
            <v>001145000</v>
          </cell>
          <cell r="B863" t="str">
            <v>โรงพยาบาลสมเด็จพระยุพราชสว่างแดนดิน</v>
          </cell>
          <cell r="C863" t="str">
            <v>21002</v>
          </cell>
          <cell r="D863" t="str">
            <v>กระทรวงสาธารณสุข สำนักงานปลัดกระทรวงสาธารณสุข</v>
          </cell>
          <cell r="E863" t="str">
            <v>07</v>
          </cell>
          <cell r="F863" t="str">
            <v>โรงพยาบาลชุมชน</v>
          </cell>
          <cell r="G863" t="str">
            <v>102</v>
          </cell>
          <cell r="H863" t="str">
            <v>47</v>
          </cell>
          <cell r="I863" t="str">
            <v>จ.สกลนคร</v>
          </cell>
          <cell r="J863" t="str">
            <v>12</v>
          </cell>
          <cell r="K863" t="str">
            <v xml:space="preserve"> อ.สว่างแดนดิน</v>
          </cell>
          <cell r="L863" t="str">
            <v>01</v>
          </cell>
          <cell r="M863" t="str">
            <v xml:space="preserve"> 'ต.สว่างแดนดิน'</v>
          </cell>
          <cell r="N863" t="str">
            <v>11</v>
          </cell>
          <cell r="O863" t="str">
            <v xml:space="preserve"> หมู่ 11</v>
          </cell>
          <cell r="P863" t="str">
            <v>01</v>
          </cell>
          <cell r="Q863" t="str">
            <v>เปิดดำเนินการ</v>
          </cell>
          <cell r="R863" t="str">
            <v xml:space="preserve">291  ถ.ภูมิภักดี  </v>
          </cell>
          <cell r="S863" t="str">
            <v>47110</v>
          </cell>
          <cell r="T863" t="str">
            <v>042721111</v>
          </cell>
          <cell r="U863" t="str">
            <v>042721636</v>
          </cell>
          <cell r="V863" t="str">
            <v>21</v>
          </cell>
          <cell r="W863" t="str">
            <v>2.1 ทุติยภูมิระดับต้น</v>
          </cell>
          <cell r="X863" t="str">
            <v>S</v>
          </cell>
          <cell r="Y863" t="str">
            <v xml:space="preserve">บริการ  </v>
          </cell>
          <cell r="AH863" t="str">
            <v>11450</v>
          </cell>
        </row>
        <row r="864">
          <cell r="A864" t="str">
            <v>001144300</v>
          </cell>
          <cell r="B864" t="str">
            <v>โรงพยาบาลสมเด็จพระยุพราชเดชอุดม</v>
          </cell>
          <cell r="C864" t="str">
            <v>21002</v>
          </cell>
          <cell r="D864" t="str">
            <v>กระทรวงสาธารณสุข สำนักงานปลัดกระทรวงสาธารณสุข</v>
          </cell>
          <cell r="E864" t="str">
            <v>07</v>
          </cell>
          <cell r="F864" t="str">
            <v>โรงพยาบาลชุมชน</v>
          </cell>
          <cell r="G864" t="str">
            <v>90</v>
          </cell>
          <cell r="H864" t="str">
            <v>34</v>
          </cell>
          <cell r="I864" t="str">
            <v>จ.อุบลราชธานี</v>
          </cell>
          <cell r="J864" t="str">
            <v>07</v>
          </cell>
          <cell r="K864" t="str">
            <v xml:space="preserve"> อ.เดชอุดม</v>
          </cell>
          <cell r="L864" t="str">
            <v>01</v>
          </cell>
          <cell r="M864" t="str">
            <v xml:space="preserve"> 'ต.เมืองเดช'</v>
          </cell>
          <cell r="N864" t="str">
            <v>19</v>
          </cell>
          <cell r="O864" t="str">
            <v xml:space="preserve"> หมู่ 19</v>
          </cell>
          <cell r="P864" t="str">
            <v>01</v>
          </cell>
          <cell r="Q864" t="str">
            <v>เปิดดำเนินการ</v>
          </cell>
          <cell r="V864" t="str">
            <v>23</v>
          </cell>
          <cell r="W864" t="str">
            <v>2.3 ทุติยภูมิระดับสูง</v>
          </cell>
          <cell r="AH864" t="str">
            <v>11443</v>
          </cell>
        </row>
        <row r="865">
          <cell r="A865" t="str">
            <v>001144800</v>
          </cell>
          <cell r="B865" t="str">
            <v>โรงพยาบาลสมเด็จพระยุพราชท่าบ่อ</v>
          </cell>
          <cell r="C865" t="str">
            <v>21002</v>
          </cell>
          <cell r="D865" t="str">
            <v>กระทรวงสาธารณสุข สำนักงานปลัดกระทรวงสาธารณสุข</v>
          </cell>
          <cell r="E865" t="str">
            <v>07</v>
          </cell>
          <cell r="F865" t="str">
            <v>โรงพยาบาลชุมชน</v>
          </cell>
          <cell r="G865" t="str">
            <v>150</v>
          </cell>
          <cell r="H865" t="str">
            <v>43</v>
          </cell>
          <cell r="I865" t="str">
            <v>จ.หนองคาย</v>
          </cell>
          <cell r="J865" t="str">
            <v>02</v>
          </cell>
          <cell r="K865" t="str">
            <v xml:space="preserve"> อ.ท่าบ่อ</v>
          </cell>
          <cell r="L865" t="str">
            <v>01</v>
          </cell>
          <cell r="M865" t="str">
            <v xml:space="preserve"> 'ต.ท่าบ่อ'</v>
          </cell>
          <cell r="N865" t="str">
            <v>13</v>
          </cell>
          <cell r="O865" t="str">
            <v xml:space="preserve"> หมู่ 13</v>
          </cell>
          <cell r="P865" t="str">
            <v>01</v>
          </cell>
          <cell r="Q865" t="str">
            <v>เปิดดำเนินการ</v>
          </cell>
          <cell r="R865" t="str">
            <v xml:space="preserve">161  </v>
          </cell>
          <cell r="S865" t="str">
            <v>43110</v>
          </cell>
          <cell r="T865" t="str">
            <v>042431015</v>
          </cell>
          <cell r="U865" t="str">
            <v>042431287</v>
          </cell>
          <cell r="V865" t="str">
            <v>22</v>
          </cell>
          <cell r="W865" t="str">
            <v>2.2 ทุติยภูมิระดับกลาง</v>
          </cell>
          <cell r="X865" t="str">
            <v>S</v>
          </cell>
          <cell r="Y865" t="str">
            <v xml:space="preserve">บริการ  </v>
          </cell>
          <cell r="AH865" t="str">
            <v>11448</v>
          </cell>
        </row>
        <row r="866">
          <cell r="A866" t="str">
            <v>001166000</v>
          </cell>
          <cell r="B866" t="str">
            <v>โรงพยาบาลจุฬาภรณ์</v>
          </cell>
          <cell r="C866" t="str">
            <v>21002</v>
          </cell>
          <cell r="D866" t="str">
            <v>กระทรวงสาธารณสุข สำนักงานปลัดกระทรวงสาธารณสุข</v>
          </cell>
          <cell r="E866" t="str">
            <v>07</v>
          </cell>
          <cell r="F866" t="str">
            <v>โรงพยาบาลชุมชน</v>
          </cell>
          <cell r="G866" t="str">
            <v>30</v>
          </cell>
          <cell r="H866" t="str">
            <v>80</v>
          </cell>
          <cell r="I866" t="str">
            <v>จ.นครศรีธรรมราช</v>
          </cell>
          <cell r="J866" t="str">
            <v>19</v>
          </cell>
          <cell r="K866" t="str">
            <v xml:space="preserve"> อ.จุฬาภรณ์</v>
          </cell>
          <cell r="L866" t="str">
            <v>06</v>
          </cell>
          <cell r="M866" t="str">
            <v xml:space="preserve"> 'ต.สามตำบล'</v>
          </cell>
          <cell r="N866" t="str">
            <v>04</v>
          </cell>
          <cell r="O866" t="str">
            <v xml:space="preserve"> หมู่ 4</v>
          </cell>
          <cell r="P866" t="str">
            <v>01</v>
          </cell>
          <cell r="Q866" t="str">
            <v>เปิดดำเนินการ</v>
          </cell>
          <cell r="R866" t="str">
            <v xml:space="preserve">111 </v>
          </cell>
          <cell r="V866" t="str">
            <v>21</v>
          </cell>
          <cell r="W866" t="str">
            <v>2.1 ทุติยภูมิระดับต้น</v>
          </cell>
          <cell r="AH866" t="str">
            <v>11660</v>
          </cell>
        </row>
        <row r="867">
          <cell r="A867" t="str">
            <v>001145500</v>
          </cell>
          <cell r="B867" t="str">
            <v>โรงพยาบาลสมเด็จพระยุพราชนครไทย</v>
          </cell>
          <cell r="C867" t="str">
            <v>21002</v>
          </cell>
          <cell r="D867" t="str">
            <v>กระทรวงสาธารณสุข สำนักงานปลัดกระทรวงสาธารณสุข</v>
          </cell>
          <cell r="E867" t="str">
            <v>07</v>
          </cell>
          <cell r="F867" t="str">
            <v>โรงพยาบาลชุมชน</v>
          </cell>
          <cell r="G867" t="str">
            <v>60</v>
          </cell>
          <cell r="H867" t="str">
            <v>65</v>
          </cell>
          <cell r="I867" t="str">
            <v>จ.พิษณุโลก</v>
          </cell>
          <cell r="J867" t="str">
            <v>02</v>
          </cell>
          <cell r="K867" t="str">
            <v xml:space="preserve"> อ.นครไทย</v>
          </cell>
          <cell r="L867" t="str">
            <v>01</v>
          </cell>
          <cell r="M867" t="str">
            <v xml:space="preserve"> 'ต.นครไทย'</v>
          </cell>
          <cell r="N867" t="str">
            <v>07</v>
          </cell>
          <cell r="O867" t="str">
            <v xml:space="preserve"> หมู่ 7</v>
          </cell>
          <cell r="P867" t="str">
            <v>01</v>
          </cell>
          <cell r="Q867" t="str">
            <v>เปิดดำเนินการ</v>
          </cell>
          <cell r="R867" t="str">
            <v xml:space="preserve">111 </v>
          </cell>
          <cell r="V867" t="str">
            <v>21</v>
          </cell>
          <cell r="W867" t="str">
            <v>2.1 ทุติยภูมิระดับต้น</v>
          </cell>
          <cell r="AH867" t="str">
            <v>11455</v>
          </cell>
        </row>
        <row r="868">
          <cell r="A868" t="str">
            <v>001380600</v>
          </cell>
          <cell r="B868" t="str">
            <v>โรงพยาบาลกาบัง</v>
          </cell>
          <cell r="C868" t="str">
            <v>21002</v>
          </cell>
          <cell r="D868" t="str">
            <v>กระทรวงสาธารณสุข สำนักงานปลัดกระทรวงสาธารณสุข</v>
          </cell>
          <cell r="E868" t="str">
            <v>07</v>
          </cell>
          <cell r="F868" t="str">
            <v>โรงพยาบาลชุมชน</v>
          </cell>
          <cell r="G868" t="str">
            <v>30</v>
          </cell>
          <cell r="H868" t="str">
            <v>95</v>
          </cell>
          <cell r="I868" t="str">
            <v>จ.ยะลา</v>
          </cell>
          <cell r="J868" t="str">
            <v>07</v>
          </cell>
          <cell r="K868" t="str">
            <v xml:space="preserve"> อ.กาบัง</v>
          </cell>
          <cell r="L868" t="str">
            <v>01</v>
          </cell>
          <cell r="M868" t="str">
            <v xml:space="preserve"> 'ต.กาบัง'</v>
          </cell>
          <cell r="N868" t="str">
            <v>05</v>
          </cell>
          <cell r="O868" t="str">
            <v xml:space="preserve"> หมู่ 5</v>
          </cell>
          <cell r="P868" t="str">
            <v>01</v>
          </cell>
          <cell r="Q868" t="str">
            <v>เปิดดำเนินการ</v>
          </cell>
          <cell r="S868" t="str">
            <v>95120</v>
          </cell>
          <cell r="V868" t="str">
            <v>21</v>
          </cell>
          <cell r="W868" t="str">
            <v>2.1 ทุติยภูมิระดับต้น</v>
          </cell>
          <cell r="AH868" t="str">
            <v>13806</v>
          </cell>
        </row>
        <row r="869">
          <cell r="A869" t="str">
            <v>001501000</v>
          </cell>
          <cell r="B869" t="str">
            <v>โรงพยาบาลเจาะไอร้อง</v>
          </cell>
          <cell r="C869" t="str">
            <v>21002</v>
          </cell>
          <cell r="D869" t="str">
            <v>กระทรวงสาธารณสุข สำนักงานปลัดกระทรวงสาธารณสุข</v>
          </cell>
          <cell r="E869" t="str">
            <v>07</v>
          </cell>
          <cell r="F869" t="str">
            <v>โรงพยาบาลชุมชน</v>
          </cell>
          <cell r="G869" t="str">
            <v>10</v>
          </cell>
          <cell r="H869" t="str">
            <v>96</v>
          </cell>
          <cell r="I869" t="str">
            <v>จ.นราธิวาส</v>
          </cell>
          <cell r="J869" t="str">
            <v>13</v>
          </cell>
          <cell r="K869" t="str">
            <v xml:space="preserve"> อ.เจาะไอร้อง</v>
          </cell>
          <cell r="L869" t="str">
            <v>01</v>
          </cell>
          <cell r="M869" t="str">
            <v xml:space="preserve"> 'ต.จวบ'</v>
          </cell>
          <cell r="N869" t="str">
            <v>01</v>
          </cell>
          <cell r="O869" t="str">
            <v xml:space="preserve"> หมู่ 1</v>
          </cell>
          <cell r="P869" t="str">
            <v>01</v>
          </cell>
          <cell r="Q869" t="str">
            <v>เปิดดำเนินการ</v>
          </cell>
          <cell r="S869" t="str">
            <v>96130</v>
          </cell>
          <cell r="V869" t="str">
            <v>21</v>
          </cell>
          <cell r="W869" t="str">
            <v>2.1 ทุติยภูมิระดับต้น</v>
          </cell>
          <cell r="AH869" t="str">
            <v>15010</v>
          </cell>
        </row>
        <row r="870">
          <cell r="A870" t="str">
            <v>001381700</v>
          </cell>
          <cell r="B870" t="str">
            <v>โรงพยาบาลเขาฉกรรจ์</v>
          </cell>
          <cell r="C870" t="str">
            <v>21002</v>
          </cell>
          <cell r="D870" t="str">
            <v>กระทรวงสาธารณสุข สำนักงานปลัดกระทรวงสาธารณสุข</v>
          </cell>
          <cell r="E870" t="str">
            <v>07</v>
          </cell>
          <cell r="F870" t="str">
            <v>โรงพยาบาลชุมชน</v>
          </cell>
          <cell r="G870" t="str">
            <v>30</v>
          </cell>
          <cell r="H870" t="str">
            <v>27</v>
          </cell>
          <cell r="I870" t="str">
            <v>จ.สระแก้ว</v>
          </cell>
          <cell r="J870" t="str">
            <v>07</v>
          </cell>
          <cell r="K870" t="str">
            <v xml:space="preserve"> อ.เขาฉกรรจ์</v>
          </cell>
          <cell r="L870" t="str">
            <v>01</v>
          </cell>
          <cell r="M870" t="str">
            <v xml:space="preserve"> 'ต.เขาฉกรรจ์'</v>
          </cell>
          <cell r="N870" t="str">
            <v>06</v>
          </cell>
          <cell r="O870" t="str">
            <v xml:space="preserve"> หมู่ 6</v>
          </cell>
          <cell r="P870" t="str">
            <v>01</v>
          </cell>
          <cell r="Q870" t="str">
            <v>เปิดดำเนินการ</v>
          </cell>
          <cell r="V870" t="str">
            <v>21</v>
          </cell>
          <cell r="W870" t="str">
            <v>2.1 ทุติยภูมิระดับต้น</v>
          </cell>
          <cell r="AH870" t="str">
            <v>13817</v>
          </cell>
        </row>
        <row r="871">
          <cell r="A871" t="str">
            <v>001165400</v>
          </cell>
          <cell r="B871" t="str">
            <v>โรงพยาบาลวิภาวดี</v>
          </cell>
          <cell r="C871" t="str">
            <v>21002</v>
          </cell>
          <cell r="D871" t="str">
            <v>กระทรวงสาธารณสุข สำนักงานปลัดกระทรวงสาธารณสุข</v>
          </cell>
          <cell r="E871" t="str">
            <v>07</v>
          </cell>
          <cell r="F871" t="str">
            <v>โรงพยาบาลชุมชน</v>
          </cell>
          <cell r="G871" t="str">
            <v>30</v>
          </cell>
          <cell r="H871" t="str">
            <v>84</v>
          </cell>
          <cell r="I871" t="str">
            <v>จ.สุราษฎร์ธานี</v>
          </cell>
          <cell r="J871" t="str">
            <v>19</v>
          </cell>
          <cell r="K871" t="str">
            <v xml:space="preserve"> อ.วิภาวดี</v>
          </cell>
          <cell r="L871" t="str">
            <v>02</v>
          </cell>
          <cell r="M871" t="str">
            <v xml:space="preserve"> 'ต.ตะกุกเหนือ'</v>
          </cell>
          <cell r="N871" t="str">
            <v>04</v>
          </cell>
          <cell r="O871" t="str">
            <v xml:space="preserve"> หมู่ 4</v>
          </cell>
          <cell r="P871" t="str">
            <v>01</v>
          </cell>
          <cell r="Q871" t="str">
            <v>เปิดดำเนินการ</v>
          </cell>
          <cell r="S871" t="str">
            <v>84180</v>
          </cell>
          <cell r="T871" t="str">
            <v>077292144</v>
          </cell>
          <cell r="U871" t="str">
            <v>077292135</v>
          </cell>
          <cell r="V871" t="str">
            <v>21</v>
          </cell>
          <cell r="W871" t="str">
            <v>2.1 ทุติยภูมิระดับต้น</v>
          </cell>
          <cell r="X871" t="str">
            <v>S</v>
          </cell>
          <cell r="Y871" t="str">
            <v xml:space="preserve">บริการ  </v>
          </cell>
          <cell r="AH871" t="str">
            <v>11654</v>
          </cell>
        </row>
        <row r="872">
          <cell r="A872" t="str">
            <v>001143300</v>
          </cell>
          <cell r="B872" t="str">
            <v>โรงพยาบาลธารโต</v>
          </cell>
          <cell r="C872" t="str">
            <v>21002</v>
          </cell>
          <cell r="D872" t="str">
            <v>กระทรวงสาธารณสุข สำนักงานปลัดกระทรวงสาธารณสุข</v>
          </cell>
          <cell r="E872" t="str">
            <v>07</v>
          </cell>
          <cell r="F872" t="str">
            <v>โรงพยาบาลชุมชน</v>
          </cell>
          <cell r="G872" t="str">
            <v>30</v>
          </cell>
          <cell r="H872" t="str">
            <v>95</v>
          </cell>
          <cell r="I872" t="str">
            <v>จ.ยะลา</v>
          </cell>
          <cell r="J872" t="str">
            <v>04</v>
          </cell>
          <cell r="K872" t="str">
            <v xml:space="preserve"> อ.ธารโต</v>
          </cell>
          <cell r="L872" t="str">
            <v>01</v>
          </cell>
          <cell r="M872" t="str">
            <v xml:space="preserve"> 'ต.ธารโต'</v>
          </cell>
          <cell r="N872" t="str">
            <v>01</v>
          </cell>
          <cell r="O872" t="str">
            <v xml:space="preserve"> หมู่ 1</v>
          </cell>
          <cell r="P872" t="str">
            <v>01</v>
          </cell>
          <cell r="Q872" t="str">
            <v>เปิดดำเนินการ</v>
          </cell>
          <cell r="R872" t="str">
            <v xml:space="preserve">104 ถ.สุขยางค์ </v>
          </cell>
          <cell r="S872" t="str">
            <v>95150</v>
          </cell>
          <cell r="T872" t="str">
            <v>073297041</v>
          </cell>
          <cell r="U872" t="str">
            <v>073297077</v>
          </cell>
          <cell r="V872" t="str">
            <v>21</v>
          </cell>
          <cell r="W872" t="str">
            <v>2.1 ทุติยภูมิระดับต้น</v>
          </cell>
          <cell r="X872" t="str">
            <v>S</v>
          </cell>
          <cell r="Y872" t="str">
            <v xml:space="preserve">บริการ  </v>
          </cell>
          <cell r="AH872" t="str">
            <v>11433</v>
          </cell>
        </row>
        <row r="873">
          <cell r="A873" t="str">
            <v>001145200</v>
          </cell>
          <cell r="B873" t="str">
            <v>โรงพยาบาลสมเด็จพระยุพราชเด่นชัย</v>
          </cell>
          <cell r="C873" t="str">
            <v>21002</v>
          </cell>
          <cell r="D873" t="str">
            <v>กระทรวงสาธารณสุข สำนักงานปลัดกระทรวงสาธารณสุข</v>
          </cell>
          <cell r="E873" t="str">
            <v>07</v>
          </cell>
          <cell r="F873" t="str">
            <v>โรงพยาบาลชุมชน</v>
          </cell>
          <cell r="G873" t="str">
            <v>30</v>
          </cell>
          <cell r="H873" t="str">
            <v>54</v>
          </cell>
          <cell r="I873" t="str">
            <v>จ.แพร่</v>
          </cell>
          <cell r="J873" t="str">
            <v>05</v>
          </cell>
          <cell r="K873" t="str">
            <v xml:space="preserve"> อ.เด่นชัย</v>
          </cell>
          <cell r="L873" t="str">
            <v>01</v>
          </cell>
          <cell r="M873" t="str">
            <v xml:space="preserve"> 'ต.เด่นชัย'</v>
          </cell>
          <cell r="N873" t="str">
            <v>09</v>
          </cell>
          <cell r="O873" t="str">
            <v xml:space="preserve"> หมู่ 9</v>
          </cell>
          <cell r="P873" t="str">
            <v>01</v>
          </cell>
          <cell r="Q873" t="str">
            <v>เปิดดำเนินการ</v>
          </cell>
          <cell r="R873" t="str">
            <v xml:space="preserve">เลขที  545   </v>
          </cell>
          <cell r="V873" t="str">
            <v>22</v>
          </cell>
          <cell r="W873" t="str">
            <v>2.2 ทุติยภูมิระดับกลาง</v>
          </cell>
          <cell r="AH873" t="str">
            <v>11452</v>
          </cell>
        </row>
        <row r="874">
          <cell r="A874" t="str">
            <v>001413800</v>
          </cell>
          <cell r="B874" t="str">
            <v>โรงพยาบาลท่าโรงช้าง</v>
          </cell>
          <cell r="C874" t="str">
            <v>21002</v>
          </cell>
          <cell r="D874" t="str">
            <v>กระทรวงสาธารณสุข สำนักงานปลัดกระทรวงสาธารณสุข</v>
          </cell>
          <cell r="E874" t="str">
            <v>07</v>
          </cell>
          <cell r="F874" t="str">
            <v>โรงพยาบาลชุมชน</v>
          </cell>
          <cell r="G874" t="str">
            <v>30</v>
          </cell>
          <cell r="H874" t="str">
            <v>84</v>
          </cell>
          <cell r="I874" t="str">
            <v>จ.สุราษฎร์ธานี</v>
          </cell>
          <cell r="J874" t="str">
            <v>17</v>
          </cell>
          <cell r="K874" t="str">
            <v xml:space="preserve"> อ.พุนพิน</v>
          </cell>
          <cell r="L874" t="str">
            <v>06</v>
          </cell>
          <cell r="M874" t="str">
            <v xml:space="preserve"> 'ต.ท่าโรงช้าง'</v>
          </cell>
          <cell r="N874" t="str">
            <v>03</v>
          </cell>
          <cell r="O874" t="str">
            <v xml:space="preserve"> หมู่ 3</v>
          </cell>
          <cell r="P874" t="str">
            <v>01</v>
          </cell>
          <cell r="Q874" t="str">
            <v>เปิดดำเนินการ</v>
          </cell>
          <cell r="R874" t="str">
            <v xml:space="preserve">114 </v>
          </cell>
          <cell r="S874" t="str">
            <v>84130</v>
          </cell>
          <cell r="T874" t="str">
            <v>077357164</v>
          </cell>
          <cell r="U874" t="str">
            <v>077357168</v>
          </cell>
          <cell r="V874" t="str">
            <v>22</v>
          </cell>
          <cell r="W874" t="str">
            <v>2.2 ทุติยภูมิระดับกลาง</v>
          </cell>
          <cell r="X874" t="str">
            <v>S</v>
          </cell>
          <cell r="Y874" t="str">
            <v xml:space="preserve">บริการ  </v>
          </cell>
          <cell r="AH874" t="str">
            <v>14138</v>
          </cell>
        </row>
        <row r="875">
          <cell r="A875" t="str">
            <v>001413600</v>
          </cell>
          <cell r="B875" t="str">
            <v>โรงพยาบาลศุกร์ศิริศรีสวัสดิ์</v>
          </cell>
          <cell r="C875" t="str">
            <v>21002</v>
          </cell>
          <cell r="D875" t="str">
            <v>กระทรวงสาธารณสุข สำนักงานปลัดกระทรวงสาธารณสุข</v>
          </cell>
          <cell r="E875" t="str">
            <v>07</v>
          </cell>
          <cell r="F875" t="str">
            <v>โรงพยาบาลชุมชน</v>
          </cell>
          <cell r="G875" t="str">
            <v>30</v>
          </cell>
          <cell r="H875" t="str">
            <v>71</v>
          </cell>
          <cell r="I875" t="str">
            <v>จ.กาญจนบุรี</v>
          </cell>
          <cell r="J875" t="str">
            <v>04</v>
          </cell>
          <cell r="K875" t="str">
            <v xml:space="preserve"> อ.ศรีสวัสดิ์</v>
          </cell>
          <cell r="L875" t="str">
            <v>02</v>
          </cell>
          <cell r="M875" t="str">
            <v xml:space="preserve"> 'ต.ด่านแม่แฉลบ'</v>
          </cell>
          <cell r="N875" t="str">
            <v>03</v>
          </cell>
          <cell r="O875" t="str">
            <v xml:space="preserve"> หมู่ 3</v>
          </cell>
          <cell r="P875" t="str">
            <v>01</v>
          </cell>
          <cell r="Q875" t="str">
            <v>เปิดดำเนินการ</v>
          </cell>
          <cell r="S875" t="str">
            <v>71250</v>
          </cell>
          <cell r="T875" t="str">
            <v>034597069</v>
          </cell>
          <cell r="U875" t="str">
            <v>034597111</v>
          </cell>
          <cell r="V875" t="str">
            <v>21</v>
          </cell>
          <cell r="W875" t="str">
            <v>2.1 ทุติยภูมิระดับต้น</v>
          </cell>
          <cell r="X875" t="str">
            <v>S</v>
          </cell>
          <cell r="Y875" t="str">
            <v xml:space="preserve">บริการ  </v>
          </cell>
          <cell r="AH875" t="str">
            <v>14136</v>
          </cell>
        </row>
        <row r="876">
          <cell r="A876" t="str">
            <v>001413900</v>
          </cell>
          <cell r="B876" t="str">
            <v>โรงพยาบาลรัษฎา</v>
          </cell>
          <cell r="C876" t="str">
            <v>21002</v>
          </cell>
          <cell r="D876" t="str">
            <v>กระทรวงสาธารณสุข สำนักงานปลัดกระทรวงสาธารณสุข</v>
          </cell>
          <cell r="E876" t="str">
            <v>07</v>
          </cell>
          <cell r="F876" t="str">
            <v>โรงพยาบาลชุมชน</v>
          </cell>
          <cell r="G876" t="str">
            <v>30</v>
          </cell>
          <cell r="H876" t="str">
            <v>92</v>
          </cell>
          <cell r="I876" t="str">
            <v>จ.ตรัง</v>
          </cell>
          <cell r="J876" t="str">
            <v>09</v>
          </cell>
          <cell r="K876" t="str">
            <v xml:space="preserve"> อ.รัษฎา</v>
          </cell>
          <cell r="L876" t="str">
            <v>01</v>
          </cell>
          <cell r="M876" t="str">
            <v xml:space="preserve"> 'ต.ควนเมา'</v>
          </cell>
          <cell r="N876" t="str">
            <v>00</v>
          </cell>
          <cell r="O876" t="str">
            <v xml:space="preserve"> หมู่ 0</v>
          </cell>
          <cell r="P876" t="str">
            <v>01</v>
          </cell>
          <cell r="Q876" t="str">
            <v>เปิดดำเนินการ</v>
          </cell>
          <cell r="R876" t="str">
            <v>184</v>
          </cell>
          <cell r="S876" t="str">
            <v>92160</v>
          </cell>
          <cell r="V876" t="str">
            <v>21</v>
          </cell>
          <cell r="W876" t="str">
            <v>2.1 ทุติยภูมิระดับต้น</v>
          </cell>
          <cell r="X876" t="str">
            <v>S</v>
          </cell>
          <cell r="Y876" t="str">
            <v xml:space="preserve">บริการ  </v>
          </cell>
          <cell r="AH876" t="str">
            <v>14139</v>
          </cell>
        </row>
        <row r="877">
          <cell r="A877" t="str">
            <v>001413500</v>
          </cell>
          <cell r="B877" t="str">
            <v>โรงพยาบาลบึงสามัคคี</v>
          </cell>
          <cell r="C877" t="str">
            <v>21002</v>
          </cell>
          <cell r="D877" t="str">
            <v>กระทรวงสาธารณสุข สำนักงานปลัดกระทรวงสาธารณสุข</v>
          </cell>
          <cell r="E877" t="str">
            <v>07</v>
          </cell>
          <cell r="F877" t="str">
            <v>โรงพยาบาลชุมชน</v>
          </cell>
          <cell r="G877" t="str">
            <v>30</v>
          </cell>
          <cell r="H877" t="str">
            <v>62</v>
          </cell>
          <cell r="I877" t="str">
            <v>จ.กำแพงเพชร</v>
          </cell>
          <cell r="J877" t="str">
            <v>10</v>
          </cell>
          <cell r="K877" t="str">
            <v xml:space="preserve"> อ.บึงสามัคคี</v>
          </cell>
          <cell r="L877" t="str">
            <v>03</v>
          </cell>
          <cell r="M877" t="str">
            <v xml:space="preserve"> 'ต.ระหาน'</v>
          </cell>
          <cell r="N877" t="str">
            <v>07</v>
          </cell>
          <cell r="O877" t="str">
            <v xml:space="preserve"> หมู่ 7</v>
          </cell>
          <cell r="P877" t="str">
            <v>01</v>
          </cell>
          <cell r="Q877" t="str">
            <v>เปิดดำเนินการ</v>
          </cell>
          <cell r="S877" t="str">
            <v>62210</v>
          </cell>
          <cell r="V877" t="str">
            <v>21</v>
          </cell>
          <cell r="W877" t="str">
            <v>2.1 ทุติยภูมิระดับต้น</v>
          </cell>
          <cell r="AH877" t="str">
            <v>14135</v>
          </cell>
        </row>
        <row r="878">
          <cell r="A878" t="str">
            <v>001080100</v>
          </cell>
          <cell r="B878" t="str">
            <v>โรงพยาบาลท่าช้าง</v>
          </cell>
          <cell r="C878" t="str">
            <v>21002</v>
          </cell>
          <cell r="D878" t="str">
            <v>กระทรวงสาธารณสุข สำนักงานปลัดกระทรวงสาธารณสุข</v>
          </cell>
          <cell r="E878" t="str">
            <v>07</v>
          </cell>
          <cell r="F878" t="str">
            <v>โรงพยาบาลชุมชน</v>
          </cell>
          <cell r="G878" t="str">
            <v>30</v>
          </cell>
          <cell r="H878" t="str">
            <v>17</v>
          </cell>
          <cell r="I878" t="str">
            <v>จ.สิงห์บุรี</v>
          </cell>
          <cell r="J878" t="str">
            <v>05</v>
          </cell>
          <cell r="K878" t="str">
            <v xml:space="preserve"> อ.ท่าช้าง</v>
          </cell>
          <cell r="L878" t="str">
            <v>02</v>
          </cell>
          <cell r="M878" t="str">
            <v xml:space="preserve"> 'ต.โพประจักษ์'</v>
          </cell>
          <cell r="N878" t="str">
            <v>04</v>
          </cell>
          <cell r="O878" t="str">
            <v xml:space="preserve"> หมู่ 4</v>
          </cell>
          <cell r="P878" t="str">
            <v>01</v>
          </cell>
          <cell r="Q878" t="str">
            <v>เปิดดำเนินการ</v>
          </cell>
          <cell r="R878" t="str">
            <v xml:space="preserve">76/4 </v>
          </cell>
          <cell r="S878" t="str">
            <v>16140</v>
          </cell>
          <cell r="T878" t="str">
            <v>036-595117</v>
          </cell>
          <cell r="U878" t="str">
            <v>036-595497</v>
          </cell>
          <cell r="V878" t="str">
            <v>22</v>
          </cell>
          <cell r="W878" t="str">
            <v>2.2 ทุติยภูมิระดับกลาง</v>
          </cell>
          <cell r="X878" t="str">
            <v>S</v>
          </cell>
          <cell r="Y878" t="str">
            <v xml:space="preserve">บริการ  </v>
          </cell>
          <cell r="AH878" t="str">
            <v>10801</v>
          </cell>
        </row>
        <row r="879">
          <cell r="A879" t="str">
            <v>001069200</v>
          </cell>
          <cell r="B879" t="str">
            <v>โรงพยาบาลสิงห์บุรี</v>
          </cell>
          <cell r="C879" t="str">
            <v>21002</v>
          </cell>
          <cell r="D879" t="str">
            <v>กระทรวงสาธารณสุข สำนักงานปลัดกระทรวงสาธารณสุข</v>
          </cell>
          <cell r="E879" t="str">
            <v>06</v>
          </cell>
          <cell r="F879" t="str">
            <v>โรงพยาบาลทั่วไป</v>
          </cell>
          <cell r="G879" t="str">
            <v>310</v>
          </cell>
          <cell r="H879" t="str">
            <v>17</v>
          </cell>
          <cell r="I879" t="str">
            <v>จ.สิงห์บุรี</v>
          </cell>
          <cell r="J879" t="str">
            <v>01</v>
          </cell>
          <cell r="K879" t="str">
            <v xml:space="preserve"> อ.เมืองสิงห์บุรี</v>
          </cell>
          <cell r="L879" t="str">
            <v>01</v>
          </cell>
          <cell r="M879" t="str">
            <v xml:space="preserve"> 'ต.บางพุทรา'</v>
          </cell>
          <cell r="N879" t="str">
            <v>00</v>
          </cell>
          <cell r="O879" t="str">
            <v xml:space="preserve"> หมู่ 0</v>
          </cell>
          <cell r="P879" t="str">
            <v>01</v>
          </cell>
          <cell r="Q879" t="str">
            <v>เปิดดำเนินการ</v>
          </cell>
          <cell r="R879" t="str">
            <v>917/3</v>
          </cell>
          <cell r="S879" t="str">
            <v>16000</v>
          </cell>
          <cell r="T879" t="str">
            <v>036-511060</v>
          </cell>
          <cell r="U879" t="str">
            <v>036-522515</v>
          </cell>
          <cell r="V879" t="str">
            <v>23</v>
          </cell>
          <cell r="W879" t="str">
            <v>2.3 ทุติยภูมิระดับสูง</v>
          </cell>
          <cell r="X879" t="str">
            <v>S</v>
          </cell>
          <cell r="Y879" t="str">
            <v xml:space="preserve">บริการ  </v>
          </cell>
          <cell r="AH879" t="str">
            <v>10692</v>
          </cell>
        </row>
        <row r="880">
          <cell r="A880" t="str">
            <v>001069000</v>
          </cell>
          <cell r="B880" t="str">
            <v>โรงพยาบาลพระนารายณ์มหาราช</v>
          </cell>
          <cell r="C880" t="str">
            <v>21002</v>
          </cell>
          <cell r="D880" t="str">
            <v>กระทรวงสาธารณสุข สำนักงานปลัดกระทรวงสาธารณสุข</v>
          </cell>
          <cell r="E880" t="str">
            <v>06</v>
          </cell>
          <cell r="F880" t="str">
            <v>โรงพยาบาลทั่วไป</v>
          </cell>
          <cell r="G880" t="str">
            <v>428</v>
          </cell>
          <cell r="H880" t="str">
            <v>16</v>
          </cell>
          <cell r="I880" t="str">
            <v>จ.ลพบุรี</v>
          </cell>
          <cell r="J880" t="str">
            <v>01</v>
          </cell>
          <cell r="K880" t="str">
            <v xml:space="preserve"> อ.เมืองลพบุรี</v>
          </cell>
          <cell r="L880" t="str">
            <v>06</v>
          </cell>
          <cell r="M880" t="str">
            <v xml:space="preserve"> 'ต.เขาสามยอด'</v>
          </cell>
          <cell r="N880" t="str">
            <v>01</v>
          </cell>
          <cell r="O880" t="str">
            <v xml:space="preserve"> หมู่ 1</v>
          </cell>
          <cell r="P880" t="str">
            <v>01</v>
          </cell>
          <cell r="Q880" t="str">
            <v>เปิดดำเนินการ</v>
          </cell>
          <cell r="R880" t="str">
            <v>260 ชุมชน 4 สันติสุข  ถ.พหลโยธิน เทศบาลเมืองเขาสามยอด</v>
          </cell>
          <cell r="S880" t="str">
            <v>15000</v>
          </cell>
          <cell r="T880" t="str">
            <v>036-621537</v>
          </cell>
          <cell r="U880" t="str">
            <v>036-412018</v>
          </cell>
          <cell r="V880" t="str">
            <v>23</v>
          </cell>
          <cell r="W880" t="str">
            <v>2.3 ทุติยภูมิระดับสูง</v>
          </cell>
          <cell r="X880" t="str">
            <v>S</v>
          </cell>
          <cell r="Y880" t="str">
            <v xml:space="preserve">บริการ  </v>
          </cell>
          <cell r="Z880" t="str">
            <v>02</v>
          </cell>
          <cell r="AA880" t="str">
            <v>แก้ไขชื่อ</v>
          </cell>
          <cell r="AB880" t="str">
            <v>เปลี่ยน จาก รพ.ลพบุรี เป็น รพ.พระนารายณ์มหาราช</v>
          </cell>
          <cell r="AH880" t="str">
            <v>10690</v>
          </cell>
        </row>
        <row r="881">
          <cell r="A881" t="str">
            <v>001079000</v>
          </cell>
          <cell r="B881" t="str">
            <v>โรงพยาบาลโคกสำโรง</v>
          </cell>
          <cell r="C881" t="str">
            <v>21002</v>
          </cell>
          <cell r="D881" t="str">
            <v>กระทรวงสาธารณสุข สำนักงานปลัดกระทรวงสาธารณสุข</v>
          </cell>
          <cell r="E881" t="str">
            <v>07</v>
          </cell>
          <cell r="F881" t="str">
            <v>โรงพยาบาลชุมชน</v>
          </cell>
          <cell r="G881" t="str">
            <v>120</v>
          </cell>
          <cell r="H881" t="str">
            <v>16</v>
          </cell>
          <cell r="I881" t="str">
            <v>จ.ลพบุรี</v>
          </cell>
          <cell r="J881" t="str">
            <v>03</v>
          </cell>
          <cell r="K881" t="str">
            <v xml:space="preserve"> อ.โคกสำโรง</v>
          </cell>
          <cell r="L881" t="str">
            <v>01</v>
          </cell>
          <cell r="M881" t="str">
            <v xml:space="preserve"> 'ต.โคกสำโรง'</v>
          </cell>
          <cell r="N881" t="str">
            <v>05</v>
          </cell>
          <cell r="O881" t="str">
            <v xml:space="preserve"> หมู่ 5</v>
          </cell>
          <cell r="P881" t="str">
            <v>01</v>
          </cell>
          <cell r="Q881" t="str">
            <v>เปิดดำเนินการ</v>
          </cell>
          <cell r="R881" t="str">
            <v>54/15 ถนนสุระนารายณ์</v>
          </cell>
          <cell r="S881" t="str">
            <v>15120</v>
          </cell>
          <cell r="T881" t="str">
            <v>036-624942</v>
          </cell>
          <cell r="U881" t="str">
            <v>036-624950</v>
          </cell>
          <cell r="V881" t="str">
            <v>22</v>
          </cell>
          <cell r="W881" t="str">
            <v>2.2 ทุติยภูมิระดับกลาง</v>
          </cell>
          <cell r="X881" t="str">
            <v>S</v>
          </cell>
          <cell r="Y881" t="str">
            <v xml:space="preserve">บริการ  </v>
          </cell>
          <cell r="AH881" t="str">
            <v>10790</v>
          </cell>
        </row>
        <row r="882">
          <cell r="A882" t="str">
            <v>001079700</v>
          </cell>
          <cell r="B882" t="str">
            <v>โรงพยาบาลหนองม่วง</v>
          </cell>
          <cell r="C882" t="str">
            <v>21002</v>
          </cell>
          <cell r="D882" t="str">
            <v>กระทรวงสาธารณสุข สำนักงานปลัดกระทรวงสาธารณสุข</v>
          </cell>
          <cell r="E882" t="str">
            <v>07</v>
          </cell>
          <cell r="F882" t="str">
            <v>โรงพยาบาลชุมชน</v>
          </cell>
          <cell r="G882" t="str">
            <v>30</v>
          </cell>
          <cell r="H882" t="str">
            <v>16</v>
          </cell>
          <cell r="I882" t="str">
            <v>จ.ลพบุรี</v>
          </cell>
          <cell r="J882" t="str">
            <v>11</v>
          </cell>
          <cell r="K882" t="str">
            <v xml:space="preserve"> อ.หนองม่วง</v>
          </cell>
          <cell r="L882" t="str">
            <v>01</v>
          </cell>
          <cell r="M882" t="str">
            <v xml:space="preserve"> 'ต.หนองม่วง'</v>
          </cell>
          <cell r="N882" t="str">
            <v>07</v>
          </cell>
          <cell r="O882" t="str">
            <v xml:space="preserve"> หมู่ 7</v>
          </cell>
          <cell r="P882" t="str">
            <v>01</v>
          </cell>
          <cell r="Q882" t="str">
            <v>เปิดดำเนินการ</v>
          </cell>
          <cell r="R882" t="str">
            <v>7/24 ถนนพหลโยธิน</v>
          </cell>
          <cell r="S882" t="str">
            <v>15170</v>
          </cell>
          <cell r="T882" t="str">
            <v>036-431585</v>
          </cell>
          <cell r="U882" t="str">
            <v>036-648412</v>
          </cell>
          <cell r="V882" t="str">
            <v>22</v>
          </cell>
          <cell r="W882" t="str">
            <v>2.2 ทุติยภูมิระดับกลาง</v>
          </cell>
          <cell r="X882" t="str">
            <v>S</v>
          </cell>
          <cell r="Y882" t="str">
            <v xml:space="preserve">บริการ  </v>
          </cell>
          <cell r="AH882" t="str">
            <v>10797</v>
          </cell>
        </row>
        <row r="883">
          <cell r="A883" t="str">
            <v>001079300</v>
          </cell>
          <cell r="B883" t="str">
            <v>โรงพยาบาลท่าหลวง</v>
          </cell>
          <cell r="C883" t="str">
            <v>21002</v>
          </cell>
          <cell r="D883" t="str">
            <v>กระทรวงสาธารณสุข สำนักงานปลัดกระทรวงสาธารณสุข</v>
          </cell>
          <cell r="E883" t="str">
            <v>07</v>
          </cell>
          <cell r="F883" t="str">
            <v>โรงพยาบาลชุมชน</v>
          </cell>
          <cell r="G883" t="str">
            <v>35</v>
          </cell>
          <cell r="H883" t="str">
            <v>16</v>
          </cell>
          <cell r="I883" t="str">
            <v>จ.ลพบุรี</v>
          </cell>
          <cell r="J883" t="str">
            <v>07</v>
          </cell>
          <cell r="K883" t="str">
            <v xml:space="preserve"> อ.ท่าหลวง</v>
          </cell>
          <cell r="L883" t="str">
            <v>01</v>
          </cell>
          <cell r="M883" t="str">
            <v xml:space="preserve"> 'ต.ท่าหลวง'</v>
          </cell>
          <cell r="N883" t="str">
            <v>09</v>
          </cell>
          <cell r="O883" t="str">
            <v xml:space="preserve"> หมู่ 9</v>
          </cell>
          <cell r="P883" t="str">
            <v>01</v>
          </cell>
          <cell r="Q883" t="str">
            <v>เปิดดำเนินการ</v>
          </cell>
          <cell r="R883" t="str">
            <v>29 ถนนชัยบาดาล-ด่านขุนทด</v>
          </cell>
          <cell r="S883" t="str">
            <v>15230</v>
          </cell>
          <cell r="T883" t="str">
            <v>036-497105</v>
          </cell>
          <cell r="U883" t="str">
            <v>036-646342</v>
          </cell>
          <cell r="V883" t="str">
            <v>21</v>
          </cell>
          <cell r="W883" t="str">
            <v>2.1 ทุติยภูมิระดับต้น</v>
          </cell>
          <cell r="X883" t="str">
            <v>S</v>
          </cell>
          <cell r="Y883" t="str">
            <v xml:space="preserve">บริการ  </v>
          </cell>
          <cell r="AH883" t="str">
            <v>10793</v>
          </cell>
        </row>
        <row r="884">
          <cell r="A884" t="str">
            <v>002469200</v>
          </cell>
          <cell r="B884" t="str">
            <v>โรงพยาบาลเฉลิมพระเกียรติ</v>
          </cell>
          <cell r="C884" t="str">
            <v>21002</v>
          </cell>
          <cell r="D884" t="str">
            <v>กระทรวงสาธารณสุข สำนักงานปลัดกระทรวงสาธารณสุข</v>
          </cell>
          <cell r="E884" t="str">
            <v>07</v>
          </cell>
          <cell r="F884" t="str">
            <v>โรงพยาบาลชุมชน</v>
          </cell>
          <cell r="G884" t="str">
            <v>30</v>
          </cell>
          <cell r="H884" t="str">
            <v>30</v>
          </cell>
          <cell r="I884" t="str">
            <v>จ.นครราชสีมา</v>
          </cell>
          <cell r="J884" t="str">
            <v>32</v>
          </cell>
          <cell r="K884" t="str">
            <v xml:space="preserve"> อ.เฉลิมพระเกียรติ</v>
          </cell>
          <cell r="L884" t="str">
            <v>02</v>
          </cell>
          <cell r="M884" t="str">
            <v xml:space="preserve"> 'ต.ท่าช้าง'</v>
          </cell>
          <cell r="N884" t="str">
            <v>15</v>
          </cell>
          <cell r="O884" t="str">
            <v xml:space="preserve"> หมู่ 15</v>
          </cell>
          <cell r="P884" t="str">
            <v>01</v>
          </cell>
          <cell r="Q884" t="str">
            <v>เปิดดำเนินการ</v>
          </cell>
          <cell r="R884" t="str">
            <v>เลขที่ 444</v>
          </cell>
          <cell r="S884" t="str">
            <v>30230</v>
          </cell>
          <cell r="T884" t="str">
            <v>081-7900797</v>
          </cell>
          <cell r="V884" t="str">
            <v>21</v>
          </cell>
          <cell r="W884" t="str">
            <v>2.1 ทุติยภูมิระดับต้น</v>
          </cell>
          <cell r="X884" t="str">
            <v>S</v>
          </cell>
          <cell r="Y884" t="str">
            <v xml:space="preserve">บริการ  </v>
          </cell>
          <cell r="AC884" t="str">
            <v>2011-05-11</v>
          </cell>
          <cell r="AE884" t="str">
            <v>2011-06-01</v>
          </cell>
          <cell r="AH884" t="str">
            <v>24692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98254-3E1F-4282-A9FF-B4271DC3F68B}">
  <sheetPr>
    <tabColor rgb="FF00B050"/>
  </sheetPr>
  <dimension ref="A1:G22"/>
  <sheetViews>
    <sheetView zoomScale="80" zoomScaleNormal="80" workbookViewId="0">
      <selection activeCell="E14" sqref="E14"/>
    </sheetView>
  </sheetViews>
  <sheetFormatPr defaultColWidth="16.8984375" defaultRowHeight="24.6"/>
  <cols>
    <col min="1" max="1" width="9" style="111" bestFit="1" customWidth="1"/>
    <col min="2" max="2" width="30.3984375" style="111" bestFit="1" customWidth="1"/>
    <col min="3" max="3" width="29.296875" style="111" bestFit="1" customWidth="1"/>
    <col min="4" max="4" width="39.59765625" style="111" bestFit="1" customWidth="1"/>
    <col min="5" max="5" width="91.59765625" style="111" customWidth="1"/>
    <col min="6" max="6" width="16.8984375" style="111" customWidth="1"/>
    <col min="7" max="16384" width="16.8984375" style="111"/>
  </cols>
  <sheetData>
    <row r="1" spans="1:7" s="115" customFormat="1" ht="27.6" thickBot="1">
      <c r="A1" s="112"/>
      <c r="B1" s="113" t="s">
        <v>409</v>
      </c>
      <c r="C1" s="113" t="s">
        <v>410</v>
      </c>
      <c r="D1" s="113" t="s">
        <v>411</v>
      </c>
      <c r="E1" s="114"/>
    </row>
    <row r="2" spans="1:7" ht="54">
      <c r="A2" s="116" t="s">
        <v>412</v>
      </c>
      <c r="B2" s="116" t="s">
        <v>413</v>
      </c>
      <c r="C2" s="116" t="s">
        <v>414</v>
      </c>
      <c r="D2" s="116" t="s">
        <v>415</v>
      </c>
      <c r="E2" s="116" t="s">
        <v>416</v>
      </c>
    </row>
    <row r="3" spans="1:7" ht="27">
      <c r="A3" s="117" t="s">
        <v>417</v>
      </c>
      <c r="B3" s="118" t="s">
        <v>418</v>
      </c>
      <c r="C3" s="119" t="s">
        <v>419</v>
      </c>
      <c r="D3" s="118" t="s">
        <v>420</v>
      </c>
      <c r="E3" s="117"/>
    </row>
    <row r="4" spans="1:7" ht="27.6" thickBot="1">
      <c r="A4" s="120"/>
      <c r="B4" s="118" t="s">
        <v>421</v>
      </c>
      <c r="C4" s="121" t="s">
        <v>422</v>
      </c>
      <c r="D4" s="119" t="s">
        <v>423</v>
      </c>
      <c r="E4" s="117"/>
    </row>
    <row r="5" spans="1:7" ht="29.4" customHeight="1" thickTop="1" thickBot="1">
      <c r="A5" s="122">
        <v>1</v>
      </c>
      <c r="B5" s="122" t="s">
        <v>424</v>
      </c>
      <c r="C5" s="122" t="s">
        <v>425</v>
      </c>
      <c r="D5" s="122" t="s">
        <v>313</v>
      </c>
      <c r="E5" s="123" t="s">
        <v>426</v>
      </c>
      <c r="F5" s="124"/>
      <c r="G5" s="125" t="s">
        <v>313</v>
      </c>
    </row>
    <row r="6" spans="1:7" ht="29.4" customHeight="1" thickBot="1">
      <c r="A6" s="126">
        <v>2</v>
      </c>
      <c r="B6" s="126" t="s">
        <v>424</v>
      </c>
      <c r="C6" s="126" t="s">
        <v>425</v>
      </c>
      <c r="D6" s="127" t="s">
        <v>314</v>
      </c>
      <c r="E6" s="128" t="s">
        <v>427</v>
      </c>
      <c r="F6" s="129"/>
      <c r="G6" s="125" t="s">
        <v>428</v>
      </c>
    </row>
    <row r="7" spans="1:7" ht="29.4" customHeight="1" thickBot="1">
      <c r="A7" s="130">
        <v>3</v>
      </c>
      <c r="B7" s="130" t="s">
        <v>424</v>
      </c>
      <c r="C7" s="130" t="s">
        <v>429</v>
      </c>
      <c r="D7" s="130" t="s">
        <v>313</v>
      </c>
      <c r="E7" s="131" t="s">
        <v>430</v>
      </c>
      <c r="F7" s="129"/>
      <c r="G7" s="125" t="s">
        <v>428</v>
      </c>
    </row>
    <row r="8" spans="1:7" ht="29.4" customHeight="1" thickBot="1">
      <c r="A8" s="132">
        <v>4</v>
      </c>
      <c r="B8" s="132" t="s">
        <v>424</v>
      </c>
      <c r="C8" s="132" t="s">
        <v>429</v>
      </c>
      <c r="D8" s="133" t="s">
        <v>314</v>
      </c>
      <c r="E8" s="134" t="s">
        <v>431</v>
      </c>
      <c r="F8" s="135"/>
      <c r="G8" s="125" t="s">
        <v>432</v>
      </c>
    </row>
    <row r="9" spans="1:7" ht="29.4" customHeight="1" thickBot="1">
      <c r="A9" s="136">
        <v>5</v>
      </c>
      <c r="B9" s="137" t="s">
        <v>314</v>
      </c>
      <c r="C9" s="137" t="s">
        <v>433</v>
      </c>
      <c r="D9" s="136" t="s">
        <v>313</v>
      </c>
      <c r="E9" s="138" t="s">
        <v>434</v>
      </c>
      <c r="F9" s="129"/>
      <c r="G9" s="125" t="s">
        <v>428</v>
      </c>
    </row>
    <row r="10" spans="1:7" ht="29.4" customHeight="1" thickBot="1">
      <c r="A10" s="132">
        <v>6</v>
      </c>
      <c r="B10" s="133" t="s">
        <v>314</v>
      </c>
      <c r="C10" s="133" t="s">
        <v>433</v>
      </c>
      <c r="D10" s="133" t="s">
        <v>435</v>
      </c>
      <c r="E10" s="134" t="s">
        <v>436</v>
      </c>
      <c r="F10" s="135"/>
      <c r="G10" s="125" t="s">
        <v>432</v>
      </c>
    </row>
    <row r="11" spans="1:7" ht="29.4" customHeight="1" thickBot="1">
      <c r="A11" s="130">
        <v>7</v>
      </c>
      <c r="B11" s="139" t="s">
        <v>314</v>
      </c>
      <c r="C11" s="139" t="s">
        <v>435</v>
      </c>
      <c r="D11" s="130" t="s">
        <v>313</v>
      </c>
      <c r="E11" s="131" t="s">
        <v>437</v>
      </c>
      <c r="F11" s="135"/>
      <c r="G11" s="125" t="s">
        <v>432</v>
      </c>
    </row>
    <row r="12" spans="1:7" ht="29.4" customHeight="1">
      <c r="A12" s="132">
        <v>8</v>
      </c>
      <c r="B12" s="133" t="s">
        <v>314</v>
      </c>
      <c r="C12" s="133" t="s">
        <v>435</v>
      </c>
      <c r="D12" s="133" t="s">
        <v>314</v>
      </c>
      <c r="E12" s="134" t="s">
        <v>438</v>
      </c>
      <c r="F12" s="140"/>
      <c r="G12" s="125" t="s">
        <v>439</v>
      </c>
    </row>
    <row r="13" spans="1:7" ht="60" customHeight="1"/>
    <row r="14" spans="1:7" ht="20.399999999999999" customHeight="1"/>
    <row r="15" spans="1:7" ht="27" customHeight="1"/>
    <row r="16" spans="1:7" ht="20.399999999999999" customHeight="1"/>
    <row r="17" ht="20.399999999999999" customHeight="1"/>
    <row r="18" ht="20.399999999999999" customHeight="1"/>
    <row r="19" ht="20.399999999999999" customHeight="1"/>
    <row r="20" ht="20.399999999999999" customHeight="1"/>
    <row r="21" ht="20.399999999999999" customHeight="1"/>
    <row r="22" ht="39" customHeight="1"/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D2AA7-363A-4315-B964-69571B031451}">
  <sheetPr>
    <tabColor rgb="FF00B050"/>
  </sheetPr>
  <dimension ref="A1:CS165"/>
  <sheetViews>
    <sheetView zoomScale="80" zoomScaleNormal="80" zoomScaleSheetLayoutView="40" workbookViewId="0">
      <pane xSplit="1" ySplit="6" topLeftCell="AF120" activePane="bottomRight" state="frozen"/>
      <selection activeCell="M98" sqref="M98"/>
      <selection pane="topRight" activeCell="M98" sqref="M98"/>
      <selection pane="bottomLeft" activeCell="M98" sqref="M98"/>
      <selection pane="bottomRight" activeCell="A146" sqref="A146"/>
    </sheetView>
  </sheetViews>
  <sheetFormatPr defaultColWidth="9.09765625" defaultRowHeight="21"/>
  <cols>
    <col min="1" max="1" width="108.796875" style="28" customWidth="1"/>
    <col min="2" max="2" width="17.3984375" style="103" customWidth="1"/>
    <col min="3" max="5" width="15.8984375" style="47" customWidth="1"/>
    <col min="6" max="6" width="15.3984375" style="47" customWidth="1"/>
    <col min="7" max="7" width="15.8984375" style="47" customWidth="1"/>
    <col min="8" max="9" width="16.59765625" style="47" customWidth="1"/>
    <col min="10" max="10" width="15.8984375" style="47" customWidth="1"/>
    <col min="11" max="12" width="16.59765625" style="47" customWidth="1"/>
    <col min="13" max="13" width="15.3984375" style="47" customWidth="1"/>
    <col min="14" max="15" width="16.59765625" style="47" customWidth="1"/>
    <col min="16" max="16" width="15.8984375" style="47" customWidth="1"/>
    <col min="17" max="17" width="16.59765625" style="47" customWidth="1"/>
    <col min="18" max="20" width="15.8984375" style="47" customWidth="1"/>
    <col min="21" max="21" width="15.3984375" style="28" customWidth="1"/>
    <col min="22" max="22" width="17.3984375" style="47" customWidth="1"/>
    <col min="23" max="23" width="16.19921875" style="47" customWidth="1"/>
    <col min="24" max="24" width="15.8984375" style="47" customWidth="1"/>
    <col min="25" max="25" width="16.19921875" style="47" customWidth="1"/>
    <col min="26" max="27" width="15.3984375" style="47" customWidth="1"/>
    <col min="28" max="28" width="15.8984375" style="47" customWidth="1"/>
    <col min="29" max="29" width="16.59765625" style="103" customWidth="1"/>
    <col min="30" max="31" width="15.3984375" style="47" customWidth="1"/>
    <col min="32" max="32" width="15.8984375" style="47" customWidth="1"/>
    <col min="33" max="33" width="28.09765625" style="47" customWidth="1"/>
    <col min="34" max="34" width="16.19921875" style="47" customWidth="1"/>
    <col min="35" max="35" width="15.3984375" style="47" customWidth="1"/>
    <col min="36" max="36" width="18.09765625" style="47" customWidth="1"/>
    <col min="37" max="37" width="16.19921875" style="47" customWidth="1"/>
    <col min="38" max="38" width="15.3984375" style="47" customWidth="1"/>
    <col min="39" max="39" width="25" style="47" customWidth="1"/>
    <col min="40" max="41" width="15.8984375" style="47" customWidth="1"/>
    <col min="42" max="42" width="15.3984375" style="47" customWidth="1"/>
    <col min="43" max="43" width="16.59765625" style="47" customWidth="1"/>
    <col min="44" max="44" width="15.8984375" style="47" customWidth="1"/>
    <col min="45" max="45" width="16.59765625" style="47" customWidth="1"/>
    <col min="46" max="46" width="17.8984375" style="47" customWidth="1"/>
    <col min="47" max="47" width="15.8984375" style="47" customWidth="1"/>
    <col min="48" max="48" width="15.3984375" style="47" customWidth="1"/>
    <col min="49" max="49" width="18.09765625" style="47" customWidth="1"/>
    <col min="50" max="50" width="15.8984375" style="47" customWidth="1"/>
    <col min="51" max="51" width="16.19921875" style="47" customWidth="1"/>
    <col min="52" max="52" width="32.09765625" style="47" customWidth="1"/>
    <col min="53" max="53" width="27.8984375" style="47" customWidth="1"/>
    <col min="54" max="54" width="17.3984375" style="47" customWidth="1"/>
    <col min="55" max="55" width="16.59765625" style="47" customWidth="1"/>
    <col min="56" max="56" width="16.09765625" style="47" customWidth="1"/>
    <col min="57" max="57" width="15.8984375" style="47" customWidth="1"/>
    <col min="58" max="58" width="17.3984375" style="47" customWidth="1"/>
    <col min="59" max="60" width="15.3984375" style="47" customWidth="1"/>
    <col min="61" max="61" width="15.8984375" style="47" customWidth="1"/>
    <col min="62" max="62" width="15.3984375" style="47" customWidth="1"/>
    <col min="63" max="63" width="17.8984375" style="47" customWidth="1"/>
    <col min="64" max="65" width="15.8984375" style="47" customWidth="1"/>
    <col min="66" max="66" width="16.59765625" style="47" customWidth="1"/>
    <col min="67" max="67" width="16.19921875" style="47" customWidth="1"/>
    <col min="68" max="68" width="17.59765625" style="47" customWidth="1"/>
    <col min="69" max="69" width="18.09765625" style="47" customWidth="1"/>
    <col min="70" max="72" width="16.59765625" style="47" customWidth="1"/>
    <col min="73" max="73" width="16.19921875" style="47" customWidth="1"/>
    <col min="74" max="74" width="15.8984375" style="47" customWidth="1"/>
    <col min="75" max="75" width="16.59765625" style="47" customWidth="1"/>
    <col min="76" max="78" width="15.8984375" style="47" customWidth="1"/>
    <col min="79" max="80" width="16.59765625" style="47" customWidth="1"/>
    <col min="81" max="81" width="15.8984375" style="47" customWidth="1"/>
    <col min="82" max="82" width="16.59765625" style="47" customWidth="1"/>
    <col min="83" max="86" width="15.3984375" style="47" customWidth="1"/>
    <col min="87" max="87" width="16.59765625" style="47" customWidth="1"/>
    <col min="88" max="88" width="15.3984375" style="47" customWidth="1"/>
    <col min="89" max="94" width="15" style="47" customWidth="1"/>
    <col min="95" max="95" width="18.09765625" style="47" customWidth="1"/>
    <col min="96" max="96" width="15" style="47" customWidth="1"/>
    <col min="97" max="97" width="15.8984375" style="27" customWidth="1"/>
    <col min="98" max="103" width="12.69921875" style="28" customWidth="1"/>
    <col min="104" max="16384" width="9.09765625" style="28"/>
  </cols>
  <sheetData>
    <row r="1" spans="1:97" ht="27">
      <c r="A1" s="24"/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5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</row>
    <row r="2" spans="1:97"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V2" s="26"/>
      <c r="W2" s="26"/>
      <c r="X2" s="26"/>
      <c r="Y2" s="26"/>
      <c r="Z2" s="26"/>
      <c r="AA2" s="26"/>
      <c r="AB2" s="26"/>
      <c r="AC2" s="25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</row>
    <row r="3" spans="1:97">
      <c r="B3" s="29">
        <v>1</v>
      </c>
      <c r="C3" s="29">
        <v>2</v>
      </c>
      <c r="D3" s="106">
        <v>3</v>
      </c>
      <c r="E3" s="29">
        <v>4</v>
      </c>
      <c r="F3" s="29">
        <v>5</v>
      </c>
      <c r="G3" s="29">
        <v>6</v>
      </c>
      <c r="H3" s="29">
        <v>7</v>
      </c>
      <c r="I3" s="29">
        <v>8</v>
      </c>
      <c r="J3" s="29">
        <v>9</v>
      </c>
      <c r="K3" s="29">
        <v>10</v>
      </c>
      <c r="L3" s="29">
        <v>11</v>
      </c>
      <c r="M3" s="29">
        <v>12</v>
      </c>
      <c r="N3" s="29">
        <v>13</v>
      </c>
      <c r="O3" s="29">
        <v>14</v>
      </c>
      <c r="P3" s="29">
        <v>15</v>
      </c>
      <c r="Q3" s="29">
        <v>16</v>
      </c>
      <c r="R3" s="29">
        <v>17</v>
      </c>
      <c r="S3" s="29">
        <v>18</v>
      </c>
      <c r="T3" s="29">
        <v>19</v>
      </c>
      <c r="U3" s="29">
        <v>20</v>
      </c>
      <c r="V3" s="29">
        <v>21</v>
      </c>
      <c r="W3" s="29">
        <v>22</v>
      </c>
      <c r="X3" s="29">
        <v>23</v>
      </c>
      <c r="Y3" s="29">
        <v>24</v>
      </c>
      <c r="Z3" s="29">
        <v>25</v>
      </c>
      <c r="AA3" s="29">
        <v>26</v>
      </c>
      <c r="AB3" s="29">
        <v>27</v>
      </c>
      <c r="AC3" s="29">
        <v>28</v>
      </c>
      <c r="AD3" s="29">
        <v>29</v>
      </c>
      <c r="AE3" s="29">
        <v>30</v>
      </c>
      <c r="AF3" s="29">
        <v>31</v>
      </c>
      <c r="AG3" s="29">
        <v>32</v>
      </c>
      <c r="AH3" s="29">
        <v>33</v>
      </c>
      <c r="AI3" s="29">
        <v>34</v>
      </c>
      <c r="AJ3" s="29">
        <v>35</v>
      </c>
      <c r="AK3" s="29">
        <v>36</v>
      </c>
      <c r="AL3" s="29">
        <v>37</v>
      </c>
      <c r="AM3" s="29">
        <v>38</v>
      </c>
      <c r="AN3" s="29">
        <v>39</v>
      </c>
      <c r="AO3" s="29">
        <v>40</v>
      </c>
      <c r="AP3" s="29">
        <v>41</v>
      </c>
      <c r="AQ3" s="29">
        <v>42</v>
      </c>
      <c r="AR3" s="29">
        <v>43</v>
      </c>
      <c r="AS3" s="29">
        <v>44</v>
      </c>
      <c r="AT3" s="29">
        <v>45</v>
      </c>
      <c r="AU3" s="29">
        <v>46</v>
      </c>
      <c r="AV3" s="29">
        <v>47</v>
      </c>
      <c r="AW3" s="29">
        <v>48</v>
      </c>
      <c r="AX3" s="29">
        <v>49</v>
      </c>
      <c r="AY3" s="29">
        <v>50</v>
      </c>
      <c r="AZ3" s="29">
        <v>51</v>
      </c>
      <c r="BA3" s="29">
        <v>52</v>
      </c>
      <c r="BB3" s="29">
        <v>53</v>
      </c>
      <c r="BC3" s="29">
        <v>54</v>
      </c>
      <c r="BD3" s="29">
        <v>55</v>
      </c>
      <c r="BE3" s="29">
        <v>56</v>
      </c>
      <c r="BF3" s="29">
        <v>57</v>
      </c>
      <c r="BG3" s="29">
        <v>58</v>
      </c>
      <c r="BH3" s="29">
        <v>59</v>
      </c>
      <c r="BI3" s="29">
        <v>60</v>
      </c>
      <c r="BJ3" s="29">
        <v>61</v>
      </c>
      <c r="BK3" s="29">
        <v>62</v>
      </c>
      <c r="BL3" s="29">
        <v>63</v>
      </c>
      <c r="BM3" s="29">
        <v>64</v>
      </c>
      <c r="BN3" s="29">
        <v>65</v>
      </c>
      <c r="BO3" s="29">
        <v>66</v>
      </c>
      <c r="BP3" s="29">
        <v>67</v>
      </c>
      <c r="BQ3" s="29">
        <v>68</v>
      </c>
      <c r="BR3" s="29">
        <v>69</v>
      </c>
      <c r="BS3" s="29">
        <v>70</v>
      </c>
      <c r="BT3" s="29">
        <v>71</v>
      </c>
      <c r="BU3" s="29">
        <v>72</v>
      </c>
      <c r="BV3" s="29">
        <v>73</v>
      </c>
      <c r="BW3" s="29">
        <v>74</v>
      </c>
      <c r="BX3" s="29">
        <v>75</v>
      </c>
      <c r="BY3" s="29">
        <v>76</v>
      </c>
      <c r="BZ3" s="29">
        <v>77</v>
      </c>
      <c r="CA3" s="29">
        <v>78</v>
      </c>
      <c r="CB3" s="29">
        <v>79</v>
      </c>
      <c r="CC3" s="29">
        <v>80</v>
      </c>
      <c r="CD3" s="29">
        <v>81</v>
      </c>
      <c r="CE3" s="29">
        <v>82</v>
      </c>
      <c r="CF3" s="29">
        <v>83</v>
      </c>
      <c r="CG3" s="29">
        <v>84</v>
      </c>
      <c r="CH3" s="29">
        <v>85</v>
      </c>
      <c r="CI3" s="29">
        <v>86</v>
      </c>
      <c r="CJ3" s="29">
        <v>87</v>
      </c>
      <c r="CK3" s="29">
        <v>88</v>
      </c>
      <c r="CL3" s="29"/>
      <c r="CM3" s="29"/>
      <c r="CN3" s="29"/>
      <c r="CO3" s="29"/>
      <c r="CP3" s="29"/>
      <c r="CQ3" s="29"/>
      <c r="CR3" s="29"/>
    </row>
    <row r="4" spans="1:97" s="35" customFormat="1">
      <c r="A4" s="30" t="s">
        <v>394</v>
      </c>
      <c r="B4" s="31" t="s">
        <v>0</v>
      </c>
      <c r="C4" s="31"/>
      <c r="D4" s="32"/>
      <c r="E4" s="31"/>
      <c r="F4" s="31"/>
      <c r="G4" s="31"/>
      <c r="H4" s="31"/>
      <c r="I4" s="31"/>
      <c r="J4" s="31"/>
      <c r="K4" s="31"/>
      <c r="L4" s="31"/>
      <c r="M4" s="31"/>
      <c r="N4" s="33" t="s">
        <v>1</v>
      </c>
      <c r="O4" s="33"/>
      <c r="P4" s="33"/>
      <c r="Q4" s="33"/>
      <c r="R4" s="33"/>
      <c r="S4" s="33"/>
      <c r="T4" s="33"/>
      <c r="U4" s="33"/>
      <c r="V4" s="31" t="s">
        <v>2</v>
      </c>
      <c r="W4" s="110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3" t="s">
        <v>3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1" t="s">
        <v>4</v>
      </c>
      <c r="BC4" s="31"/>
      <c r="BD4" s="31"/>
      <c r="BE4" s="31"/>
      <c r="BF4" s="31"/>
      <c r="BG4" s="31"/>
      <c r="BH4" s="31"/>
      <c r="BI4" s="31"/>
      <c r="BJ4" s="31"/>
      <c r="BK4" s="33" t="s">
        <v>5</v>
      </c>
      <c r="BL4" s="33"/>
      <c r="BM4" s="33"/>
      <c r="BN4" s="33"/>
      <c r="BO4" s="33"/>
      <c r="BP4" s="33"/>
      <c r="BQ4" s="31" t="s">
        <v>6</v>
      </c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4"/>
      <c r="CL4" s="359" t="s">
        <v>368</v>
      </c>
      <c r="CM4" s="359" t="s">
        <v>369</v>
      </c>
      <c r="CN4" s="359" t="s">
        <v>396</v>
      </c>
      <c r="CO4" s="359" t="s">
        <v>397</v>
      </c>
      <c r="CP4" s="359" t="s">
        <v>398</v>
      </c>
      <c r="CQ4" s="359" t="s">
        <v>399</v>
      </c>
      <c r="CR4" s="359" t="s">
        <v>400</v>
      </c>
      <c r="CS4" s="359" t="s">
        <v>7</v>
      </c>
    </row>
    <row r="5" spans="1:97" s="40" customFormat="1">
      <c r="A5" s="30"/>
      <c r="B5" s="36" t="s">
        <v>8</v>
      </c>
      <c r="C5" s="36" t="s">
        <v>9</v>
      </c>
      <c r="D5" s="36" t="s">
        <v>10</v>
      </c>
      <c r="E5" s="36" t="s">
        <v>11</v>
      </c>
      <c r="F5" s="36" t="s">
        <v>12</v>
      </c>
      <c r="G5" s="36" t="s">
        <v>13</v>
      </c>
      <c r="H5" s="36" t="s">
        <v>14</v>
      </c>
      <c r="I5" s="36" t="s">
        <v>15</v>
      </c>
      <c r="J5" s="36" t="s">
        <v>16</v>
      </c>
      <c r="K5" s="36" t="s">
        <v>17</v>
      </c>
      <c r="L5" s="37">
        <v>11451</v>
      </c>
      <c r="M5" s="36" t="s">
        <v>18</v>
      </c>
      <c r="N5" s="38" t="s">
        <v>19</v>
      </c>
      <c r="O5" s="38" t="s">
        <v>20</v>
      </c>
      <c r="P5" s="38" t="s">
        <v>21</v>
      </c>
      <c r="Q5" s="38" t="s">
        <v>22</v>
      </c>
      <c r="R5" s="38" t="s">
        <v>23</v>
      </c>
      <c r="S5" s="38" t="s">
        <v>24</v>
      </c>
      <c r="T5" s="38" t="s">
        <v>25</v>
      </c>
      <c r="U5" s="38" t="s">
        <v>26</v>
      </c>
      <c r="V5" s="36" t="s">
        <v>27</v>
      </c>
      <c r="W5" s="36" t="s">
        <v>28</v>
      </c>
      <c r="X5" s="36" t="s">
        <v>29</v>
      </c>
      <c r="Y5" s="36" t="s">
        <v>30</v>
      </c>
      <c r="Z5" s="36" t="s">
        <v>31</v>
      </c>
      <c r="AA5" s="36" t="s">
        <v>32</v>
      </c>
      <c r="AB5" s="36" t="s">
        <v>33</v>
      </c>
      <c r="AC5" s="36" t="s">
        <v>34</v>
      </c>
      <c r="AD5" s="36" t="s">
        <v>35</v>
      </c>
      <c r="AE5" s="36" t="s">
        <v>36</v>
      </c>
      <c r="AF5" s="36" t="s">
        <v>37</v>
      </c>
      <c r="AG5" s="36" t="s">
        <v>38</v>
      </c>
      <c r="AH5" s="36" t="s">
        <v>39</v>
      </c>
      <c r="AI5" s="36" t="s">
        <v>40</v>
      </c>
      <c r="AJ5" s="38" t="s">
        <v>41</v>
      </c>
      <c r="AK5" s="38" t="s">
        <v>42</v>
      </c>
      <c r="AL5" s="38" t="s">
        <v>43</v>
      </c>
      <c r="AM5" s="38" t="s">
        <v>44</v>
      </c>
      <c r="AN5" s="38" t="s">
        <v>45</v>
      </c>
      <c r="AO5" s="38" t="s">
        <v>46</v>
      </c>
      <c r="AP5" s="38" t="s">
        <v>47</v>
      </c>
      <c r="AQ5" s="38" t="s">
        <v>48</v>
      </c>
      <c r="AR5" s="38" t="s">
        <v>49</v>
      </c>
      <c r="AS5" s="38" t="s">
        <v>50</v>
      </c>
      <c r="AT5" s="38" t="s">
        <v>51</v>
      </c>
      <c r="AU5" s="38" t="s">
        <v>52</v>
      </c>
      <c r="AV5" s="38" t="s">
        <v>53</v>
      </c>
      <c r="AW5" s="38" t="s">
        <v>54</v>
      </c>
      <c r="AX5" s="38" t="s">
        <v>55</v>
      </c>
      <c r="AY5" s="38" t="s">
        <v>56</v>
      </c>
      <c r="AZ5" s="38" t="s">
        <v>57</v>
      </c>
      <c r="BA5" s="38" t="s">
        <v>58</v>
      </c>
      <c r="BB5" s="36" t="s">
        <v>59</v>
      </c>
      <c r="BC5" s="36" t="s">
        <v>60</v>
      </c>
      <c r="BD5" s="36" t="s">
        <v>61</v>
      </c>
      <c r="BE5" s="36" t="s">
        <v>62</v>
      </c>
      <c r="BF5" s="36" t="s">
        <v>63</v>
      </c>
      <c r="BG5" s="36" t="s">
        <v>64</v>
      </c>
      <c r="BH5" s="39">
        <v>28778</v>
      </c>
      <c r="BI5" s="36" t="s">
        <v>65</v>
      </c>
      <c r="BJ5" s="36" t="s">
        <v>66</v>
      </c>
      <c r="BK5" s="38" t="s">
        <v>67</v>
      </c>
      <c r="BL5" s="38" t="s">
        <v>68</v>
      </c>
      <c r="BM5" s="38" t="s">
        <v>69</v>
      </c>
      <c r="BN5" s="38" t="s">
        <v>70</v>
      </c>
      <c r="BO5" s="38" t="s">
        <v>71</v>
      </c>
      <c r="BP5" s="38" t="s">
        <v>72</v>
      </c>
      <c r="BQ5" s="36" t="s">
        <v>73</v>
      </c>
      <c r="BR5" s="36" t="s">
        <v>74</v>
      </c>
      <c r="BS5" s="36" t="s">
        <v>75</v>
      </c>
      <c r="BT5" s="36" t="s">
        <v>76</v>
      </c>
      <c r="BU5" s="36" t="s">
        <v>77</v>
      </c>
      <c r="BV5" s="36" t="s">
        <v>78</v>
      </c>
      <c r="BW5" s="36" t="s">
        <v>79</v>
      </c>
      <c r="BX5" s="36" t="s">
        <v>80</v>
      </c>
      <c r="BY5" s="36" t="s">
        <v>81</v>
      </c>
      <c r="BZ5" s="36" t="s">
        <v>82</v>
      </c>
      <c r="CA5" s="36" t="s">
        <v>83</v>
      </c>
      <c r="CB5" s="36" t="s">
        <v>84</v>
      </c>
      <c r="CC5" s="36" t="s">
        <v>85</v>
      </c>
      <c r="CD5" s="36" t="s">
        <v>86</v>
      </c>
      <c r="CE5" s="36" t="s">
        <v>87</v>
      </c>
      <c r="CF5" s="36" t="s">
        <v>88</v>
      </c>
      <c r="CG5" s="36" t="s">
        <v>89</v>
      </c>
      <c r="CH5" s="36" t="s">
        <v>90</v>
      </c>
      <c r="CI5" s="36" t="s">
        <v>91</v>
      </c>
      <c r="CJ5" s="36" t="s">
        <v>92</v>
      </c>
      <c r="CK5" s="36" t="s">
        <v>93</v>
      </c>
      <c r="CL5" s="359"/>
      <c r="CM5" s="359"/>
      <c r="CN5" s="359"/>
      <c r="CO5" s="359"/>
      <c r="CP5" s="359"/>
      <c r="CQ5" s="359"/>
      <c r="CR5" s="359"/>
      <c r="CS5" s="359"/>
    </row>
    <row r="6" spans="1:97" s="40" customFormat="1">
      <c r="A6" s="30" t="s">
        <v>94</v>
      </c>
      <c r="B6" s="36" t="s">
        <v>95</v>
      </c>
      <c r="C6" s="36" t="s">
        <v>96</v>
      </c>
      <c r="D6" s="36" t="s">
        <v>97</v>
      </c>
      <c r="E6" s="36" t="s">
        <v>98</v>
      </c>
      <c r="F6" s="36" t="s">
        <v>99</v>
      </c>
      <c r="G6" s="36" t="s">
        <v>100</v>
      </c>
      <c r="H6" s="36" t="s">
        <v>101</v>
      </c>
      <c r="I6" s="36" t="s">
        <v>102</v>
      </c>
      <c r="J6" s="36" t="s">
        <v>103</v>
      </c>
      <c r="K6" s="36" t="s">
        <v>104</v>
      </c>
      <c r="L6" s="36" t="s">
        <v>105</v>
      </c>
      <c r="M6" s="36" t="s">
        <v>106</v>
      </c>
      <c r="N6" s="38" t="s">
        <v>107</v>
      </c>
      <c r="O6" s="38" t="s">
        <v>108</v>
      </c>
      <c r="P6" s="38" t="s">
        <v>109</v>
      </c>
      <c r="Q6" s="38" t="s">
        <v>110</v>
      </c>
      <c r="R6" s="38" t="s">
        <v>111</v>
      </c>
      <c r="S6" s="38" t="s">
        <v>112</v>
      </c>
      <c r="T6" s="38" t="s">
        <v>113</v>
      </c>
      <c r="U6" s="38" t="s">
        <v>114</v>
      </c>
      <c r="V6" s="36" t="s">
        <v>115</v>
      </c>
      <c r="W6" s="36" t="s">
        <v>116</v>
      </c>
      <c r="X6" s="36" t="s">
        <v>117</v>
      </c>
      <c r="Y6" s="36" t="s">
        <v>118</v>
      </c>
      <c r="Z6" s="36" t="s">
        <v>119</v>
      </c>
      <c r="AA6" s="36" t="s">
        <v>120</v>
      </c>
      <c r="AB6" s="36" t="s">
        <v>121</v>
      </c>
      <c r="AC6" s="36" t="s">
        <v>122</v>
      </c>
      <c r="AD6" s="36" t="s">
        <v>123</v>
      </c>
      <c r="AE6" s="36" t="s">
        <v>124</v>
      </c>
      <c r="AF6" s="36" t="s">
        <v>125</v>
      </c>
      <c r="AG6" s="36" t="s">
        <v>126</v>
      </c>
      <c r="AH6" s="36" t="s">
        <v>127</v>
      </c>
      <c r="AI6" s="36" t="s">
        <v>128</v>
      </c>
      <c r="AJ6" s="38" t="s">
        <v>129</v>
      </c>
      <c r="AK6" s="38" t="s">
        <v>130</v>
      </c>
      <c r="AL6" s="38" t="s">
        <v>131</v>
      </c>
      <c r="AM6" s="38" t="s">
        <v>132</v>
      </c>
      <c r="AN6" s="38" t="s">
        <v>133</v>
      </c>
      <c r="AO6" s="38" t="s">
        <v>134</v>
      </c>
      <c r="AP6" s="38" t="s">
        <v>135</v>
      </c>
      <c r="AQ6" s="38" t="s">
        <v>136</v>
      </c>
      <c r="AR6" s="38" t="s">
        <v>137</v>
      </c>
      <c r="AS6" s="38" t="s">
        <v>329</v>
      </c>
      <c r="AT6" s="38" t="s">
        <v>138</v>
      </c>
      <c r="AU6" s="38" t="s">
        <v>328</v>
      </c>
      <c r="AV6" s="38" t="s">
        <v>139</v>
      </c>
      <c r="AW6" s="38" t="s">
        <v>140</v>
      </c>
      <c r="AX6" s="38" t="s">
        <v>141</v>
      </c>
      <c r="AY6" s="38" t="s">
        <v>142</v>
      </c>
      <c r="AZ6" s="38" t="s">
        <v>143</v>
      </c>
      <c r="BA6" s="38" t="s">
        <v>144</v>
      </c>
      <c r="BB6" s="36" t="s">
        <v>145</v>
      </c>
      <c r="BC6" s="36" t="s">
        <v>146</v>
      </c>
      <c r="BD6" s="36" t="s">
        <v>147</v>
      </c>
      <c r="BE6" s="36" t="s">
        <v>148</v>
      </c>
      <c r="BF6" s="36" t="s">
        <v>149</v>
      </c>
      <c r="BG6" s="36" t="s">
        <v>150</v>
      </c>
      <c r="BH6" s="36" t="s">
        <v>151</v>
      </c>
      <c r="BI6" s="36" t="s">
        <v>152</v>
      </c>
      <c r="BJ6" s="36" t="s">
        <v>153</v>
      </c>
      <c r="BK6" s="38" t="s">
        <v>154</v>
      </c>
      <c r="BL6" s="38" t="s">
        <v>155</v>
      </c>
      <c r="BM6" s="38" t="s">
        <v>156</v>
      </c>
      <c r="BN6" s="38" t="s">
        <v>157</v>
      </c>
      <c r="BO6" s="38" t="s">
        <v>158</v>
      </c>
      <c r="BP6" s="38" t="s">
        <v>334</v>
      </c>
      <c r="BQ6" s="36" t="s">
        <v>159</v>
      </c>
      <c r="BR6" s="36" t="s">
        <v>160</v>
      </c>
      <c r="BS6" s="36" t="s">
        <v>161</v>
      </c>
      <c r="BT6" s="36" t="s">
        <v>162</v>
      </c>
      <c r="BU6" s="36" t="s">
        <v>163</v>
      </c>
      <c r="BV6" s="36" t="s">
        <v>164</v>
      </c>
      <c r="BW6" s="36" t="s">
        <v>165</v>
      </c>
      <c r="BX6" s="36" t="s">
        <v>166</v>
      </c>
      <c r="BY6" s="36" t="s">
        <v>167</v>
      </c>
      <c r="BZ6" s="36" t="s">
        <v>168</v>
      </c>
      <c r="CA6" s="36" t="s">
        <v>169</v>
      </c>
      <c r="CB6" s="36" t="s">
        <v>170</v>
      </c>
      <c r="CC6" s="36" t="s">
        <v>171</v>
      </c>
      <c r="CD6" s="36" t="s">
        <v>172</v>
      </c>
      <c r="CE6" s="36" t="s">
        <v>173</v>
      </c>
      <c r="CF6" s="36" t="s">
        <v>174</v>
      </c>
      <c r="CG6" s="36" t="s">
        <v>175</v>
      </c>
      <c r="CH6" s="36" t="s">
        <v>176</v>
      </c>
      <c r="CI6" s="36" t="s">
        <v>177</v>
      </c>
      <c r="CJ6" s="36" t="s">
        <v>178</v>
      </c>
      <c r="CK6" s="36" t="s">
        <v>179</v>
      </c>
      <c r="CL6" s="359"/>
      <c r="CM6" s="359"/>
      <c r="CN6" s="359"/>
      <c r="CO6" s="359"/>
      <c r="CP6" s="359"/>
      <c r="CQ6" s="359"/>
      <c r="CR6" s="359"/>
      <c r="CS6" s="359"/>
    </row>
    <row r="7" spans="1:97" s="40" customFormat="1">
      <c r="A7" s="41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3"/>
    </row>
    <row r="8" spans="1:97">
      <c r="A8" s="27" t="s">
        <v>180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</row>
    <row r="9" spans="1:97" s="26" customFormat="1">
      <c r="A9" s="45" t="s">
        <v>337</v>
      </c>
      <c r="B9" s="46">
        <v>372554368.56</v>
      </c>
      <c r="C9" s="46">
        <v>62810970.590000004</v>
      </c>
      <c r="D9" s="46">
        <v>61680000</v>
      </c>
      <c r="E9" s="46">
        <v>44869353.700000003</v>
      </c>
      <c r="F9" s="46">
        <v>41471451.859999999</v>
      </c>
      <c r="G9" s="46">
        <v>60705264.530000001</v>
      </c>
      <c r="H9" s="46">
        <v>81402058.480000004</v>
      </c>
      <c r="I9" s="46">
        <v>122550103.05</v>
      </c>
      <c r="J9" s="46">
        <v>67800000</v>
      </c>
      <c r="K9" s="46">
        <v>95980000</v>
      </c>
      <c r="L9" s="46">
        <v>155627645.34999999</v>
      </c>
      <c r="M9" s="46">
        <v>22508173.34</v>
      </c>
      <c r="N9" s="46">
        <v>453893089.04000002</v>
      </c>
      <c r="O9" s="46">
        <v>72952964.239999995</v>
      </c>
      <c r="P9" s="46">
        <v>124000000</v>
      </c>
      <c r="Q9" s="46">
        <v>129978785.19</v>
      </c>
      <c r="R9" s="46">
        <v>66716341.479999997</v>
      </c>
      <c r="S9" s="46">
        <v>80521975.260000005</v>
      </c>
      <c r="T9" s="46">
        <v>56278460.859999999</v>
      </c>
      <c r="U9" s="46">
        <v>25756735</v>
      </c>
      <c r="V9" s="46">
        <v>534300000</v>
      </c>
      <c r="W9" s="46">
        <v>76015670</v>
      </c>
      <c r="X9" s="46">
        <v>95500000</v>
      </c>
      <c r="Y9" s="46">
        <v>81356435.019999996</v>
      </c>
      <c r="Z9" s="46">
        <v>28380431.5</v>
      </c>
      <c r="AA9" s="46">
        <v>45963949.289999999</v>
      </c>
      <c r="AB9" s="46">
        <v>42000000</v>
      </c>
      <c r="AC9" s="46">
        <v>160000000</v>
      </c>
      <c r="AD9" s="46">
        <v>49500000</v>
      </c>
      <c r="AE9" s="46">
        <v>52807687</v>
      </c>
      <c r="AF9" s="46">
        <v>87667200</v>
      </c>
      <c r="AG9" s="46">
        <v>84613262</v>
      </c>
      <c r="AH9" s="46">
        <v>59000000</v>
      </c>
      <c r="AI9" s="46">
        <v>60500000</v>
      </c>
      <c r="AJ9" s="46">
        <v>1366587492.1800001</v>
      </c>
      <c r="AK9" s="46">
        <v>76071841.629999995</v>
      </c>
      <c r="AL9" s="46">
        <v>63730250.729999997</v>
      </c>
      <c r="AM9" s="46">
        <v>112861382.3</v>
      </c>
      <c r="AN9" s="46">
        <v>107607444.73999999</v>
      </c>
      <c r="AO9" s="46">
        <v>62596471.649999999</v>
      </c>
      <c r="AP9" s="46">
        <v>26505734.559999999</v>
      </c>
      <c r="AQ9" s="46">
        <v>386460222.44999999</v>
      </c>
      <c r="AR9" s="46">
        <v>62693687.640000001</v>
      </c>
      <c r="AS9" s="46">
        <v>124480000</v>
      </c>
      <c r="AT9" s="46">
        <v>112328674.65000001</v>
      </c>
      <c r="AU9" s="46">
        <v>54231752.630000003</v>
      </c>
      <c r="AV9" s="46">
        <v>33534750.489999998</v>
      </c>
      <c r="AW9" s="46">
        <v>75000000</v>
      </c>
      <c r="AX9" s="46">
        <v>73823484.870000005</v>
      </c>
      <c r="AY9" s="46">
        <v>48880000</v>
      </c>
      <c r="AZ9" s="46">
        <v>310317916.60000002</v>
      </c>
      <c r="BA9" s="46">
        <v>49676603.729999997</v>
      </c>
      <c r="BB9" s="46">
        <v>450600000</v>
      </c>
      <c r="BC9" s="46">
        <v>154748000</v>
      </c>
      <c r="BD9" s="46">
        <v>38939609.869999997</v>
      </c>
      <c r="BE9" s="46">
        <v>65810614.920000002</v>
      </c>
      <c r="BF9" s="46">
        <v>337500000</v>
      </c>
      <c r="BG9" s="46">
        <v>52784030.329999998</v>
      </c>
      <c r="BH9" s="46">
        <v>29836351.600000001</v>
      </c>
      <c r="BI9" s="46">
        <v>87485528.370000005</v>
      </c>
      <c r="BJ9" s="46">
        <v>73102154.560000002</v>
      </c>
      <c r="BK9" s="46">
        <v>500000000</v>
      </c>
      <c r="BL9" s="46">
        <v>109000000</v>
      </c>
      <c r="BM9" s="46">
        <v>87504500</v>
      </c>
      <c r="BN9" s="46">
        <v>136833333</v>
      </c>
      <c r="BO9" s="46">
        <v>83161054</v>
      </c>
      <c r="BP9" s="46">
        <v>62730833.280000001</v>
      </c>
      <c r="BQ9" s="46">
        <v>1959570349</v>
      </c>
      <c r="BR9" s="46">
        <v>96887676.569999993</v>
      </c>
      <c r="BS9" s="46">
        <v>69611799.730000004</v>
      </c>
      <c r="BT9" s="46">
        <v>343836883.32999998</v>
      </c>
      <c r="BU9" s="46">
        <v>14428254.029999999</v>
      </c>
      <c r="BV9" s="46">
        <v>66834681.149999999</v>
      </c>
      <c r="BW9" s="46">
        <v>225340999.69999999</v>
      </c>
      <c r="BX9" s="46">
        <v>55321294.859999999</v>
      </c>
      <c r="BY9" s="46">
        <v>52979398.619999997</v>
      </c>
      <c r="BZ9" s="46">
        <v>64313174</v>
      </c>
      <c r="CA9" s="46">
        <v>105866634.89</v>
      </c>
      <c r="CB9" s="46">
        <v>180767895.83000001</v>
      </c>
      <c r="CC9" s="46">
        <v>98808618.780000001</v>
      </c>
      <c r="CD9" s="46">
        <v>166880168.36000001</v>
      </c>
      <c r="CE9" s="46">
        <v>47733860.549999997</v>
      </c>
      <c r="CF9" s="46">
        <v>40275242.259999998</v>
      </c>
      <c r="CG9" s="46">
        <v>47334172.530000001</v>
      </c>
      <c r="CH9" s="46">
        <v>43875891.25</v>
      </c>
      <c r="CI9" s="46">
        <v>242134278.69999999</v>
      </c>
      <c r="CJ9" s="46">
        <v>48510917.630000003</v>
      </c>
      <c r="CK9" s="46">
        <v>41277176.310000002</v>
      </c>
      <c r="CL9" s="46">
        <f t="shared" ref="CL9:CL20" si="0">SUM(B9:M9)</f>
        <v>1189959389.4599998</v>
      </c>
      <c r="CM9" s="46">
        <f t="shared" ref="CM9:CM20" si="1">SUM(N9:U9)</f>
        <v>1010098351.0700001</v>
      </c>
      <c r="CN9" s="46">
        <f t="shared" ref="CN9:CN20" si="2">SUM(V9:AI9)</f>
        <v>1457604634.8099999</v>
      </c>
      <c r="CO9" s="46">
        <f t="shared" ref="CO9:CO20" si="3">SUM(AJ9:BA9)</f>
        <v>3147387710.8499994</v>
      </c>
      <c r="CP9" s="46">
        <f t="shared" ref="CP9:CP20" si="4">SUM(BB9:BJ9)</f>
        <v>1290806289.6499996</v>
      </c>
      <c r="CQ9" s="46">
        <f t="shared" ref="CQ9:CQ20" si="5">SUM(BK9:BP9)</f>
        <v>979229720.27999997</v>
      </c>
      <c r="CR9" s="46">
        <f t="shared" ref="CR9:CR20" si="6">SUM(BQ9:CK9)</f>
        <v>4012589368.0800009</v>
      </c>
      <c r="CS9" s="45">
        <f t="shared" ref="CS9:CS20" si="7">SUM(B9:CK9)</f>
        <v>13087675464.200003</v>
      </c>
    </row>
    <row r="10" spans="1:97" s="47" customFormat="1">
      <c r="A10" s="45" t="s">
        <v>338</v>
      </c>
      <c r="B10" s="46">
        <v>2000000</v>
      </c>
      <c r="C10" s="46">
        <v>150000</v>
      </c>
      <c r="D10" s="46">
        <v>365900</v>
      </c>
      <c r="E10" s="46">
        <v>160000</v>
      </c>
      <c r="F10" s="46">
        <v>102000</v>
      </c>
      <c r="G10" s="46">
        <v>300000</v>
      </c>
      <c r="H10" s="46">
        <v>179865</v>
      </c>
      <c r="I10" s="46">
        <v>197350</v>
      </c>
      <c r="J10" s="46">
        <v>200000</v>
      </c>
      <c r="K10" s="46">
        <v>216700</v>
      </c>
      <c r="L10" s="46">
        <v>600000</v>
      </c>
      <c r="M10" s="46">
        <v>60000</v>
      </c>
      <c r="N10" s="46">
        <v>800000</v>
      </c>
      <c r="O10" s="46">
        <v>250000</v>
      </c>
      <c r="P10" s="46">
        <v>200000</v>
      </c>
      <c r="Q10" s="46">
        <v>98700</v>
      </c>
      <c r="R10" s="46">
        <v>116235</v>
      </c>
      <c r="S10" s="46">
        <v>170000</v>
      </c>
      <c r="T10" s="46">
        <v>263836.36</v>
      </c>
      <c r="U10" s="46">
        <v>120000</v>
      </c>
      <c r="V10" s="46">
        <v>1800000</v>
      </c>
      <c r="W10" s="46">
        <v>420000</v>
      </c>
      <c r="X10" s="46">
        <v>800000</v>
      </c>
      <c r="Y10" s="46">
        <v>605400</v>
      </c>
      <c r="Z10" s="46">
        <v>250000</v>
      </c>
      <c r="AA10" s="46">
        <v>200000</v>
      </c>
      <c r="AB10" s="46">
        <v>800000</v>
      </c>
      <c r="AC10" s="46">
        <v>1000000</v>
      </c>
      <c r="AD10" s="46">
        <v>400000</v>
      </c>
      <c r="AE10" s="46">
        <v>215400</v>
      </c>
      <c r="AF10" s="46">
        <v>300000</v>
      </c>
      <c r="AG10" s="46">
        <v>350000</v>
      </c>
      <c r="AH10" s="46">
        <v>170000</v>
      </c>
      <c r="AI10" s="46">
        <v>880000</v>
      </c>
      <c r="AJ10" s="46">
        <v>1300000</v>
      </c>
      <c r="AK10" s="46">
        <v>50000</v>
      </c>
      <c r="AL10" s="46">
        <v>22000</v>
      </c>
      <c r="AM10" s="46">
        <v>230000</v>
      </c>
      <c r="AN10" s="46">
        <v>492360</v>
      </c>
      <c r="AO10" s="46">
        <v>398450</v>
      </c>
      <c r="AP10" s="46">
        <v>195000</v>
      </c>
      <c r="AQ10" s="46">
        <v>1524350</v>
      </c>
      <c r="AR10" s="46">
        <v>324000</v>
      </c>
      <c r="AS10" s="46">
        <v>415000</v>
      </c>
      <c r="AT10" s="46">
        <v>600000</v>
      </c>
      <c r="AU10" s="46">
        <v>490000</v>
      </c>
      <c r="AV10" s="46">
        <v>82950</v>
      </c>
      <c r="AW10" s="46">
        <v>50000</v>
      </c>
      <c r="AX10" s="46">
        <v>160800</v>
      </c>
      <c r="AY10" s="46">
        <v>120000</v>
      </c>
      <c r="AZ10" s="46">
        <v>483200</v>
      </c>
      <c r="BA10" s="46">
        <v>153000</v>
      </c>
      <c r="BB10" s="46">
        <v>800000</v>
      </c>
      <c r="BC10" s="46">
        <v>400000</v>
      </c>
      <c r="BD10" s="46">
        <v>79400</v>
      </c>
      <c r="BE10" s="46">
        <v>50000</v>
      </c>
      <c r="BF10" s="46">
        <v>200000</v>
      </c>
      <c r="BG10" s="46">
        <v>100000</v>
      </c>
      <c r="BH10" s="46">
        <v>12000</v>
      </c>
      <c r="BI10" s="46">
        <v>162000</v>
      </c>
      <c r="BJ10" s="46">
        <v>100000</v>
      </c>
      <c r="BK10" s="46">
        <v>1000000</v>
      </c>
      <c r="BL10" s="46">
        <v>400000</v>
      </c>
      <c r="BM10" s="46">
        <v>250000</v>
      </c>
      <c r="BN10" s="46">
        <v>390000</v>
      </c>
      <c r="BO10" s="46">
        <v>120000</v>
      </c>
      <c r="BP10" s="46">
        <v>24800</v>
      </c>
      <c r="BQ10" s="46">
        <v>3500000</v>
      </c>
      <c r="BR10" s="46">
        <v>310291.67</v>
      </c>
      <c r="BS10" s="46">
        <v>158500</v>
      </c>
      <c r="BT10" s="46">
        <v>764633.33</v>
      </c>
      <c r="BU10" s="46">
        <v>0</v>
      </c>
      <c r="BV10" s="46">
        <v>122640</v>
      </c>
      <c r="BW10" s="46">
        <v>350000</v>
      </c>
      <c r="BX10" s="46">
        <v>176900</v>
      </c>
      <c r="BY10" s="46">
        <v>139800</v>
      </c>
      <c r="BZ10" s="46">
        <v>60000</v>
      </c>
      <c r="CA10" s="46">
        <v>52800</v>
      </c>
      <c r="CB10" s="46">
        <v>600000</v>
      </c>
      <c r="CC10" s="46">
        <v>82120</v>
      </c>
      <c r="CD10" s="46">
        <v>330300</v>
      </c>
      <c r="CE10" s="46">
        <v>270000</v>
      </c>
      <c r="CF10" s="46">
        <v>31643</v>
      </c>
      <c r="CG10" s="46">
        <v>164800</v>
      </c>
      <c r="CH10" s="46">
        <v>29900</v>
      </c>
      <c r="CI10" s="46">
        <v>322000</v>
      </c>
      <c r="CJ10" s="46">
        <v>27000</v>
      </c>
      <c r="CK10" s="46">
        <v>47100</v>
      </c>
      <c r="CL10" s="46">
        <f t="shared" si="0"/>
        <v>4531815</v>
      </c>
      <c r="CM10" s="46">
        <f t="shared" si="1"/>
        <v>2018771.3599999999</v>
      </c>
      <c r="CN10" s="46">
        <f t="shared" si="2"/>
        <v>8190800</v>
      </c>
      <c r="CO10" s="46">
        <f t="shared" si="3"/>
        <v>7091110</v>
      </c>
      <c r="CP10" s="46">
        <f t="shared" si="4"/>
        <v>1903400</v>
      </c>
      <c r="CQ10" s="46">
        <f t="shared" si="5"/>
        <v>2184800</v>
      </c>
      <c r="CR10" s="46">
        <f t="shared" si="6"/>
        <v>7540428</v>
      </c>
      <c r="CS10" s="45">
        <f t="shared" si="7"/>
        <v>33461124.359999999</v>
      </c>
    </row>
    <row r="11" spans="1:97" s="47" customFormat="1">
      <c r="A11" s="45" t="s">
        <v>339</v>
      </c>
      <c r="B11" s="46">
        <v>2000000</v>
      </c>
      <c r="C11" s="46">
        <v>2000</v>
      </c>
      <c r="D11" s="46">
        <v>16100</v>
      </c>
      <c r="E11" s="46">
        <v>134206</v>
      </c>
      <c r="F11" s="46">
        <v>5000</v>
      </c>
      <c r="G11" s="46">
        <v>153000</v>
      </c>
      <c r="H11" s="46">
        <v>6679.05</v>
      </c>
      <c r="I11" s="46">
        <v>105806.5</v>
      </c>
      <c r="J11" s="46">
        <v>0</v>
      </c>
      <c r="K11" s="46">
        <v>0</v>
      </c>
      <c r="L11" s="46">
        <v>795053.92</v>
      </c>
      <c r="M11" s="46">
        <v>0</v>
      </c>
      <c r="N11" s="46">
        <v>1790967.3</v>
      </c>
      <c r="O11" s="46">
        <v>15668</v>
      </c>
      <c r="P11" s="46">
        <v>60000</v>
      </c>
      <c r="Q11" s="46">
        <v>469236.67</v>
      </c>
      <c r="R11" s="46">
        <v>35947.01</v>
      </c>
      <c r="S11" s="46">
        <v>183153.35</v>
      </c>
      <c r="T11" s="46">
        <v>10021.09</v>
      </c>
      <c r="U11" s="46">
        <v>0</v>
      </c>
      <c r="V11" s="46">
        <v>3975000</v>
      </c>
      <c r="W11" s="46">
        <v>37000</v>
      </c>
      <c r="X11" s="46">
        <v>77000</v>
      </c>
      <c r="Y11" s="46">
        <v>1297761.44</v>
      </c>
      <c r="Z11" s="46">
        <v>50000</v>
      </c>
      <c r="AA11" s="46">
        <v>7000</v>
      </c>
      <c r="AB11" s="46">
        <v>200000</v>
      </c>
      <c r="AC11" s="46">
        <v>250000</v>
      </c>
      <c r="AD11" s="46">
        <v>100000</v>
      </c>
      <c r="AE11" s="46">
        <v>149150</v>
      </c>
      <c r="AF11" s="46">
        <v>20000</v>
      </c>
      <c r="AG11" s="46">
        <v>103000</v>
      </c>
      <c r="AH11" s="46">
        <v>24000</v>
      </c>
      <c r="AI11" s="46">
        <v>750000</v>
      </c>
      <c r="AJ11" s="46">
        <v>10745289.380000001</v>
      </c>
      <c r="AK11" s="46">
        <v>13000</v>
      </c>
      <c r="AL11" s="46">
        <v>28842</v>
      </c>
      <c r="AM11" s="46">
        <v>337343.72</v>
      </c>
      <c r="AN11" s="46">
        <v>438205.16</v>
      </c>
      <c r="AO11" s="46">
        <v>28835</v>
      </c>
      <c r="AP11" s="46">
        <v>0</v>
      </c>
      <c r="AQ11" s="46">
        <v>793396.03</v>
      </c>
      <c r="AR11" s="46">
        <v>124168</v>
      </c>
      <c r="AS11" s="46">
        <v>110000</v>
      </c>
      <c r="AT11" s="46">
        <v>150000</v>
      </c>
      <c r="AU11" s="46">
        <v>4700</v>
      </c>
      <c r="AV11" s="46">
        <v>47737</v>
      </c>
      <c r="AW11" s="46">
        <v>50000</v>
      </c>
      <c r="AX11" s="46">
        <v>16259.5</v>
      </c>
      <c r="AY11" s="46">
        <v>0</v>
      </c>
      <c r="AZ11" s="46">
        <v>2304336.6800000002</v>
      </c>
      <c r="BA11" s="46">
        <v>45000</v>
      </c>
      <c r="BB11" s="46">
        <v>14000000</v>
      </c>
      <c r="BC11" s="46">
        <v>700000</v>
      </c>
      <c r="BD11" s="46">
        <v>426</v>
      </c>
      <c r="BE11" s="46">
        <v>30000</v>
      </c>
      <c r="BF11" s="46">
        <v>3500000</v>
      </c>
      <c r="BG11" s="46">
        <v>2000</v>
      </c>
      <c r="BH11" s="46">
        <v>0</v>
      </c>
      <c r="BI11" s="46">
        <v>11458</v>
      </c>
      <c r="BJ11" s="46">
        <v>74000</v>
      </c>
      <c r="BK11" s="46">
        <v>1200000</v>
      </c>
      <c r="BL11" s="46">
        <v>50000</v>
      </c>
      <c r="BM11" s="46">
        <v>25000</v>
      </c>
      <c r="BN11" s="46">
        <v>83800</v>
      </c>
      <c r="BO11" s="46">
        <v>18800</v>
      </c>
      <c r="BP11" s="46">
        <v>0</v>
      </c>
      <c r="BQ11" s="46">
        <v>23620000</v>
      </c>
      <c r="BR11" s="46">
        <v>67718</v>
      </c>
      <c r="BS11" s="46">
        <v>202974.22</v>
      </c>
      <c r="BT11" s="46">
        <v>1195037.6200000001</v>
      </c>
      <c r="BU11" s="46">
        <v>5000</v>
      </c>
      <c r="BV11" s="46">
        <v>24263.45</v>
      </c>
      <c r="BW11" s="46">
        <v>210000</v>
      </c>
      <c r="BX11" s="46">
        <v>74392</v>
      </c>
      <c r="BY11" s="46">
        <v>0</v>
      </c>
      <c r="BZ11" s="46">
        <v>50000</v>
      </c>
      <c r="CA11" s="46">
        <v>100422</v>
      </c>
      <c r="CB11" s="46">
        <v>250000</v>
      </c>
      <c r="CC11" s="46">
        <v>19108.8</v>
      </c>
      <c r="CD11" s="46">
        <v>261473</v>
      </c>
      <c r="CE11" s="46">
        <v>8000</v>
      </c>
      <c r="CF11" s="46">
        <v>5000</v>
      </c>
      <c r="CG11" s="46">
        <v>17876</v>
      </c>
      <c r="CH11" s="46">
        <v>6000</v>
      </c>
      <c r="CI11" s="46">
        <v>206492.79999999999</v>
      </c>
      <c r="CJ11" s="46">
        <v>0</v>
      </c>
      <c r="CK11" s="46">
        <v>2000</v>
      </c>
      <c r="CL11" s="46">
        <f t="shared" si="0"/>
        <v>3217845.4699999997</v>
      </c>
      <c r="CM11" s="46">
        <f t="shared" si="1"/>
        <v>2564993.42</v>
      </c>
      <c r="CN11" s="46">
        <f t="shared" si="2"/>
        <v>7039911.4399999995</v>
      </c>
      <c r="CO11" s="46">
        <f t="shared" si="3"/>
        <v>15237112.470000001</v>
      </c>
      <c r="CP11" s="46">
        <f t="shared" si="4"/>
        <v>18317884</v>
      </c>
      <c r="CQ11" s="46">
        <f t="shared" si="5"/>
        <v>1377600</v>
      </c>
      <c r="CR11" s="46">
        <f t="shared" si="6"/>
        <v>26325757.890000001</v>
      </c>
      <c r="CS11" s="45">
        <f t="shared" si="7"/>
        <v>74081104.689999998</v>
      </c>
    </row>
    <row r="12" spans="1:97" s="47" customFormat="1" ht="18.75" customHeight="1">
      <c r="A12" s="45" t="s">
        <v>340</v>
      </c>
      <c r="B12" s="46">
        <v>26412266.510000002</v>
      </c>
      <c r="C12" s="46">
        <v>1720000</v>
      </c>
      <c r="D12" s="46">
        <v>1142000</v>
      </c>
      <c r="E12" s="46">
        <v>1708061.42</v>
      </c>
      <c r="F12" s="46">
        <v>586000</v>
      </c>
      <c r="G12" s="46">
        <v>3650000</v>
      </c>
      <c r="H12" s="46">
        <v>1809323.14</v>
      </c>
      <c r="I12" s="46">
        <v>5873010.4900000002</v>
      </c>
      <c r="J12" s="46">
        <v>1480000</v>
      </c>
      <c r="K12" s="46">
        <v>1650000</v>
      </c>
      <c r="L12" s="46">
        <v>6860538</v>
      </c>
      <c r="M12" s="46">
        <v>631198.31999999995</v>
      </c>
      <c r="N12" s="46">
        <v>22650448.399999999</v>
      </c>
      <c r="O12" s="46">
        <v>2957808</v>
      </c>
      <c r="P12" s="46">
        <v>3000000</v>
      </c>
      <c r="Q12" s="46">
        <v>7962322.2999999998</v>
      </c>
      <c r="R12" s="46">
        <v>1246847.4099999999</v>
      </c>
      <c r="S12" s="46">
        <v>2162001</v>
      </c>
      <c r="T12" s="46">
        <v>2006972.08</v>
      </c>
      <c r="U12" s="46">
        <v>930000</v>
      </c>
      <c r="V12" s="46">
        <v>37610000</v>
      </c>
      <c r="W12" s="46">
        <v>1401000</v>
      </c>
      <c r="X12" s="46">
        <v>2510000</v>
      </c>
      <c r="Y12" s="46">
        <v>2053181.02</v>
      </c>
      <c r="Z12" s="46">
        <v>857611.88</v>
      </c>
      <c r="AA12" s="46">
        <v>1575230</v>
      </c>
      <c r="AB12" s="46">
        <v>1900000</v>
      </c>
      <c r="AC12" s="46">
        <v>6000000</v>
      </c>
      <c r="AD12" s="46">
        <v>1200000</v>
      </c>
      <c r="AE12" s="46">
        <v>1876600</v>
      </c>
      <c r="AF12" s="46">
        <v>1090000</v>
      </c>
      <c r="AG12" s="46">
        <v>2250200</v>
      </c>
      <c r="AH12" s="46">
        <v>1388000</v>
      </c>
      <c r="AI12" s="46">
        <v>3000000</v>
      </c>
      <c r="AJ12" s="46">
        <v>105916853.59999999</v>
      </c>
      <c r="AK12" s="46">
        <v>2347717.88</v>
      </c>
      <c r="AL12" s="46">
        <v>4021942.55</v>
      </c>
      <c r="AM12" s="46">
        <v>8024757.4400000004</v>
      </c>
      <c r="AN12" s="46">
        <v>6847734.7800000003</v>
      </c>
      <c r="AO12" s="46">
        <v>1797728.49</v>
      </c>
      <c r="AP12" s="46">
        <v>1503566.8</v>
      </c>
      <c r="AQ12" s="46">
        <v>13988591.67</v>
      </c>
      <c r="AR12" s="46">
        <v>3230429.42</v>
      </c>
      <c r="AS12" s="46">
        <v>7640000</v>
      </c>
      <c r="AT12" s="46">
        <v>6000000</v>
      </c>
      <c r="AU12" s="46">
        <v>2162000</v>
      </c>
      <c r="AV12" s="46">
        <v>824455.29</v>
      </c>
      <c r="AW12" s="46">
        <v>3000000</v>
      </c>
      <c r="AX12" s="46">
        <v>1298830.1000000001</v>
      </c>
      <c r="AY12" s="46">
        <v>1400000</v>
      </c>
      <c r="AZ12" s="46">
        <v>17264198.140000001</v>
      </c>
      <c r="BA12" s="46">
        <v>1061990</v>
      </c>
      <c r="BB12" s="46">
        <v>36000000</v>
      </c>
      <c r="BC12" s="46">
        <v>4424000</v>
      </c>
      <c r="BD12" s="46">
        <v>1319978.8799999999</v>
      </c>
      <c r="BE12" s="46">
        <v>2651908.52</v>
      </c>
      <c r="BF12" s="46">
        <v>20500000</v>
      </c>
      <c r="BG12" s="46">
        <v>418328.76</v>
      </c>
      <c r="BH12" s="46">
        <v>513026.18</v>
      </c>
      <c r="BI12" s="46">
        <v>903170.82</v>
      </c>
      <c r="BJ12" s="46">
        <v>1658639.07</v>
      </c>
      <c r="BK12" s="46">
        <v>22000000</v>
      </c>
      <c r="BL12" s="46">
        <v>2600000</v>
      </c>
      <c r="BM12" s="46">
        <v>1961000</v>
      </c>
      <c r="BN12" s="46">
        <v>2721220</v>
      </c>
      <c r="BO12" s="46">
        <v>1722000</v>
      </c>
      <c r="BP12" s="46">
        <v>2513094.14</v>
      </c>
      <c r="BQ12" s="46">
        <v>124800000</v>
      </c>
      <c r="BR12" s="46">
        <v>2286588.38</v>
      </c>
      <c r="BS12" s="46">
        <v>1312757.3500000001</v>
      </c>
      <c r="BT12" s="46">
        <v>14953831.48</v>
      </c>
      <c r="BU12" s="46">
        <v>1592319.18</v>
      </c>
      <c r="BV12" s="46">
        <v>1486199.64</v>
      </c>
      <c r="BW12" s="46">
        <v>5655000</v>
      </c>
      <c r="BX12" s="46">
        <v>978596.97</v>
      </c>
      <c r="BY12" s="46">
        <v>1070886.54</v>
      </c>
      <c r="BZ12" s="46">
        <v>1605000</v>
      </c>
      <c r="CA12" s="46">
        <v>6277601.4400000004</v>
      </c>
      <c r="CB12" s="46">
        <v>7057000</v>
      </c>
      <c r="CC12" s="46">
        <v>1787036.77</v>
      </c>
      <c r="CD12" s="46">
        <v>4175832.88</v>
      </c>
      <c r="CE12" s="46">
        <v>1350000</v>
      </c>
      <c r="CF12" s="46">
        <v>697494.18</v>
      </c>
      <c r="CG12" s="46">
        <v>629790.34</v>
      </c>
      <c r="CH12" s="46">
        <v>1136316.78</v>
      </c>
      <c r="CI12" s="46">
        <v>6669012.9400000004</v>
      </c>
      <c r="CJ12" s="46">
        <v>713900.4</v>
      </c>
      <c r="CK12" s="46">
        <v>1347168.38</v>
      </c>
      <c r="CL12" s="46">
        <f t="shared" si="0"/>
        <v>53522397.880000003</v>
      </c>
      <c r="CM12" s="46">
        <f t="shared" si="1"/>
        <v>42916399.18999999</v>
      </c>
      <c r="CN12" s="46">
        <f t="shared" si="2"/>
        <v>64711822.900000006</v>
      </c>
      <c r="CO12" s="46">
        <f t="shared" si="3"/>
        <v>188330796.15999997</v>
      </c>
      <c r="CP12" s="46">
        <f t="shared" si="4"/>
        <v>68389052.230000004</v>
      </c>
      <c r="CQ12" s="46">
        <f t="shared" si="5"/>
        <v>33517314.140000001</v>
      </c>
      <c r="CR12" s="46">
        <f t="shared" si="6"/>
        <v>187582333.64999998</v>
      </c>
      <c r="CS12" s="45">
        <f t="shared" si="7"/>
        <v>638970116.14999998</v>
      </c>
    </row>
    <row r="13" spans="1:97" s="47" customFormat="1" ht="18.75" customHeight="1">
      <c r="A13" s="45" t="s">
        <v>341</v>
      </c>
      <c r="B13" s="46">
        <v>178224616.41999999</v>
      </c>
      <c r="C13" s="46">
        <v>10500000</v>
      </c>
      <c r="D13" s="46">
        <v>8569000</v>
      </c>
      <c r="E13" s="46">
        <v>8663833.1199999992</v>
      </c>
      <c r="F13" s="46">
        <v>3790000</v>
      </c>
      <c r="G13" s="46">
        <v>27979100</v>
      </c>
      <c r="H13" s="46">
        <v>8016471.7000000002</v>
      </c>
      <c r="I13" s="46">
        <v>23815288.93</v>
      </c>
      <c r="J13" s="46">
        <v>7700000</v>
      </c>
      <c r="K13" s="46">
        <v>8423000</v>
      </c>
      <c r="L13" s="46">
        <v>62638437.579999998</v>
      </c>
      <c r="M13" s="46">
        <v>2990000</v>
      </c>
      <c r="N13" s="46">
        <v>92298604.890000001</v>
      </c>
      <c r="O13" s="46">
        <v>10380207.199999999</v>
      </c>
      <c r="P13" s="46">
        <v>22000000</v>
      </c>
      <c r="Q13" s="46">
        <v>34684205.590000004</v>
      </c>
      <c r="R13" s="46">
        <v>10262343.48</v>
      </c>
      <c r="S13" s="46">
        <v>10962328.85</v>
      </c>
      <c r="T13" s="46">
        <v>10200820.869999999</v>
      </c>
      <c r="U13" s="46">
        <v>6060000</v>
      </c>
      <c r="V13" s="46">
        <v>190000000</v>
      </c>
      <c r="W13" s="46">
        <v>6924000</v>
      </c>
      <c r="X13" s="46">
        <v>21200000</v>
      </c>
      <c r="Y13" s="46">
        <v>15787443.82</v>
      </c>
      <c r="Z13" s="46">
        <v>3947097.62</v>
      </c>
      <c r="AA13" s="46">
        <v>5918010</v>
      </c>
      <c r="AB13" s="46">
        <v>7000000</v>
      </c>
      <c r="AC13" s="46">
        <v>33000000</v>
      </c>
      <c r="AD13" s="46">
        <v>5000000</v>
      </c>
      <c r="AE13" s="46">
        <v>5578290</v>
      </c>
      <c r="AF13" s="46">
        <v>7020000</v>
      </c>
      <c r="AG13" s="46">
        <v>23477000</v>
      </c>
      <c r="AH13" s="46">
        <v>6362000</v>
      </c>
      <c r="AI13" s="46">
        <v>19000000</v>
      </c>
      <c r="AJ13" s="46">
        <v>650859030.08000004</v>
      </c>
      <c r="AK13" s="46">
        <v>9261879.2400000002</v>
      </c>
      <c r="AL13" s="46">
        <v>9418698.7200000007</v>
      </c>
      <c r="AM13" s="46">
        <v>38965839.840000004</v>
      </c>
      <c r="AN13" s="46">
        <v>31069333.440000001</v>
      </c>
      <c r="AO13" s="46">
        <v>10826097.82</v>
      </c>
      <c r="AP13" s="46">
        <v>4720602.5</v>
      </c>
      <c r="AQ13" s="46">
        <v>85965265.310000002</v>
      </c>
      <c r="AR13" s="46">
        <v>12477043.140000001</v>
      </c>
      <c r="AS13" s="46">
        <v>22760000</v>
      </c>
      <c r="AT13" s="46">
        <v>35000000</v>
      </c>
      <c r="AU13" s="46">
        <v>7272718.4000000004</v>
      </c>
      <c r="AV13" s="46">
        <v>5407276.1299999999</v>
      </c>
      <c r="AW13" s="46">
        <v>25000000</v>
      </c>
      <c r="AX13" s="46">
        <v>12011889.800000001</v>
      </c>
      <c r="AY13" s="46">
        <v>7200000</v>
      </c>
      <c r="AZ13" s="46">
        <v>97675816.579999998</v>
      </c>
      <c r="BA13" s="46">
        <v>5694300</v>
      </c>
      <c r="BB13" s="46">
        <v>275500000</v>
      </c>
      <c r="BC13" s="46">
        <v>31834000</v>
      </c>
      <c r="BD13" s="46">
        <v>9338850.5299999993</v>
      </c>
      <c r="BE13" s="46">
        <v>8936666.3399999999</v>
      </c>
      <c r="BF13" s="46">
        <v>107710000</v>
      </c>
      <c r="BG13" s="46">
        <v>3381055</v>
      </c>
      <c r="BH13" s="46">
        <v>6093240.21</v>
      </c>
      <c r="BI13" s="46">
        <v>5038708.32</v>
      </c>
      <c r="BJ13" s="46">
        <v>6018704.9699999997</v>
      </c>
      <c r="BK13" s="46">
        <v>120000000</v>
      </c>
      <c r="BL13" s="46">
        <v>13000000</v>
      </c>
      <c r="BM13" s="46">
        <v>8270000</v>
      </c>
      <c r="BN13" s="46">
        <v>15403330</v>
      </c>
      <c r="BO13" s="46">
        <v>8644000</v>
      </c>
      <c r="BP13" s="46">
        <v>9469398.2599999998</v>
      </c>
      <c r="BQ13" s="46">
        <v>899500000</v>
      </c>
      <c r="BR13" s="46">
        <v>16851610.039999999</v>
      </c>
      <c r="BS13" s="46">
        <v>6574704.3600000003</v>
      </c>
      <c r="BT13" s="46">
        <v>88058180.870000005</v>
      </c>
      <c r="BU13" s="46">
        <v>15397536</v>
      </c>
      <c r="BV13" s="46">
        <v>8616293.8200000003</v>
      </c>
      <c r="BW13" s="46">
        <v>40620000</v>
      </c>
      <c r="BX13" s="46">
        <v>5300118.01</v>
      </c>
      <c r="BY13" s="46">
        <v>4951864.5199999996</v>
      </c>
      <c r="BZ13" s="46">
        <v>12300000</v>
      </c>
      <c r="CA13" s="46">
        <v>17629891.620000001</v>
      </c>
      <c r="CB13" s="46">
        <v>37050000</v>
      </c>
      <c r="CC13" s="46">
        <v>12185989.630000001</v>
      </c>
      <c r="CD13" s="46">
        <v>27093379.48</v>
      </c>
      <c r="CE13" s="46">
        <v>8500000</v>
      </c>
      <c r="CF13" s="46">
        <v>6396283.7199999997</v>
      </c>
      <c r="CG13" s="46">
        <v>3739943.26</v>
      </c>
      <c r="CH13" s="46">
        <v>6375448.0199999996</v>
      </c>
      <c r="CI13" s="46">
        <v>37146926.909999996</v>
      </c>
      <c r="CJ13" s="46">
        <v>4412873.24</v>
      </c>
      <c r="CK13" s="46">
        <v>4938395.68</v>
      </c>
      <c r="CL13" s="46">
        <f t="shared" si="0"/>
        <v>351309747.74999994</v>
      </c>
      <c r="CM13" s="46">
        <f t="shared" si="1"/>
        <v>196848510.88</v>
      </c>
      <c r="CN13" s="46">
        <f t="shared" si="2"/>
        <v>350213841.44</v>
      </c>
      <c r="CO13" s="46">
        <f t="shared" si="3"/>
        <v>1071585791.0000002</v>
      </c>
      <c r="CP13" s="46">
        <f t="shared" si="4"/>
        <v>453851225.36999995</v>
      </c>
      <c r="CQ13" s="46">
        <f t="shared" si="5"/>
        <v>174786728.25999999</v>
      </c>
      <c r="CR13" s="46">
        <f t="shared" si="6"/>
        <v>1263639439.1800003</v>
      </c>
      <c r="CS13" s="45">
        <f t="shared" si="7"/>
        <v>3862235283.8800006</v>
      </c>
    </row>
    <row r="14" spans="1:97" s="47" customFormat="1">
      <c r="A14" s="45" t="s">
        <v>342</v>
      </c>
      <c r="B14" s="46">
        <v>37607549.520000003</v>
      </c>
      <c r="C14" s="46">
        <v>1400000</v>
      </c>
      <c r="D14" s="46">
        <v>753000</v>
      </c>
      <c r="E14" s="46">
        <v>822296.5</v>
      </c>
      <c r="F14" s="46">
        <v>487500</v>
      </c>
      <c r="G14" s="46">
        <v>3300000</v>
      </c>
      <c r="H14" s="46">
        <v>767072.38</v>
      </c>
      <c r="I14" s="46">
        <v>4419488.1100000003</v>
      </c>
      <c r="J14" s="46">
        <v>800000</v>
      </c>
      <c r="K14" s="46">
        <v>1347000</v>
      </c>
      <c r="L14" s="46">
        <v>3850531.9</v>
      </c>
      <c r="M14" s="46">
        <v>333374.23</v>
      </c>
      <c r="N14" s="46">
        <v>19970334.27</v>
      </c>
      <c r="O14" s="46">
        <v>1337875.01</v>
      </c>
      <c r="P14" s="46">
        <v>4000000</v>
      </c>
      <c r="Q14" s="46">
        <v>4556521.49</v>
      </c>
      <c r="R14" s="46">
        <v>1767794.35</v>
      </c>
      <c r="S14" s="46">
        <v>2005058.52</v>
      </c>
      <c r="T14" s="46">
        <v>1500409.03</v>
      </c>
      <c r="U14" s="46">
        <v>740000</v>
      </c>
      <c r="V14" s="46">
        <v>91000000</v>
      </c>
      <c r="W14" s="46">
        <v>1690000</v>
      </c>
      <c r="X14" s="46">
        <v>2540000</v>
      </c>
      <c r="Y14" s="46">
        <v>1309699.32</v>
      </c>
      <c r="Z14" s="46">
        <v>821390</v>
      </c>
      <c r="AA14" s="46">
        <v>1960000</v>
      </c>
      <c r="AB14" s="46">
        <v>1000000</v>
      </c>
      <c r="AC14" s="46">
        <v>7000000</v>
      </c>
      <c r="AD14" s="46">
        <v>1300000</v>
      </c>
      <c r="AE14" s="46">
        <v>1298865</v>
      </c>
      <c r="AF14" s="46">
        <v>1730000</v>
      </c>
      <c r="AG14" s="46">
        <v>3277500</v>
      </c>
      <c r="AH14" s="46">
        <v>1709000</v>
      </c>
      <c r="AI14" s="46">
        <v>1500000</v>
      </c>
      <c r="AJ14" s="46">
        <v>265513271.40000001</v>
      </c>
      <c r="AK14" s="46">
        <v>2139683</v>
      </c>
      <c r="AL14" s="46">
        <v>1286419.8600000001</v>
      </c>
      <c r="AM14" s="46">
        <v>4269224.08</v>
      </c>
      <c r="AN14" s="46">
        <v>6874404.46</v>
      </c>
      <c r="AO14" s="46">
        <v>1029262.28</v>
      </c>
      <c r="AP14" s="46">
        <v>929531.49</v>
      </c>
      <c r="AQ14" s="46">
        <v>18654832.91</v>
      </c>
      <c r="AR14" s="46">
        <v>1485370.58</v>
      </c>
      <c r="AS14" s="46">
        <v>3797000</v>
      </c>
      <c r="AT14" s="46">
        <v>3500000</v>
      </c>
      <c r="AU14" s="46">
        <v>773744.69</v>
      </c>
      <c r="AV14" s="46">
        <v>1732615.11</v>
      </c>
      <c r="AW14" s="46">
        <v>2300000</v>
      </c>
      <c r="AX14" s="46">
        <v>460755.1</v>
      </c>
      <c r="AY14" s="46">
        <v>1350000</v>
      </c>
      <c r="AZ14" s="46">
        <v>18125446.960000001</v>
      </c>
      <c r="BA14" s="46">
        <v>843050</v>
      </c>
      <c r="BB14" s="46">
        <v>99500000</v>
      </c>
      <c r="BC14" s="46">
        <v>3050000</v>
      </c>
      <c r="BD14" s="46">
        <v>1034936.97</v>
      </c>
      <c r="BE14" s="46">
        <v>1614216.86</v>
      </c>
      <c r="BF14" s="46">
        <v>13000000</v>
      </c>
      <c r="BG14" s="46">
        <v>1077305</v>
      </c>
      <c r="BH14" s="46">
        <v>492647.44</v>
      </c>
      <c r="BI14" s="46">
        <v>521760.7</v>
      </c>
      <c r="BJ14" s="46">
        <v>615159</v>
      </c>
      <c r="BK14" s="46">
        <v>40000000</v>
      </c>
      <c r="BL14" s="46">
        <v>2800000</v>
      </c>
      <c r="BM14" s="46">
        <v>2430000</v>
      </c>
      <c r="BN14" s="46">
        <v>3047480</v>
      </c>
      <c r="BO14" s="46">
        <v>940603.84</v>
      </c>
      <c r="BP14" s="46">
        <v>1043957.8</v>
      </c>
      <c r="BQ14" s="46">
        <v>246200000</v>
      </c>
      <c r="BR14" s="46">
        <v>3266293.04</v>
      </c>
      <c r="BS14" s="46">
        <v>2988424.88</v>
      </c>
      <c r="BT14" s="46">
        <v>15636618.98</v>
      </c>
      <c r="BU14" s="46">
        <v>497162.56</v>
      </c>
      <c r="BV14" s="46">
        <v>1587820</v>
      </c>
      <c r="BW14" s="46">
        <v>7570000</v>
      </c>
      <c r="BX14" s="46">
        <v>1287455.56</v>
      </c>
      <c r="BY14" s="46">
        <v>793198</v>
      </c>
      <c r="BZ14" s="46">
        <v>1382000</v>
      </c>
      <c r="CA14" s="46">
        <v>1457972.78</v>
      </c>
      <c r="CB14" s="46">
        <v>13730000</v>
      </c>
      <c r="CC14" s="46">
        <v>3246140.11</v>
      </c>
      <c r="CD14" s="46">
        <v>10764855.199999999</v>
      </c>
      <c r="CE14" s="46">
        <v>800000</v>
      </c>
      <c r="CF14" s="46">
        <v>995972.2</v>
      </c>
      <c r="CG14" s="46">
        <v>1003751.6</v>
      </c>
      <c r="CH14" s="46">
        <v>1115440.8400000001</v>
      </c>
      <c r="CI14" s="46">
        <v>7018331.0999999996</v>
      </c>
      <c r="CJ14" s="46">
        <v>677277.64</v>
      </c>
      <c r="CK14" s="46">
        <v>1388306.9</v>
      </c>
      <c r="CL14" s="46">
        <f t="shared" si="0"/>
        <v>55887812.640000001</v>
      </c>
      <c r="CM14" s="46">
        <f t="shared" si="1"/>
        <v>35877992.670000009</v>
      </c>
      <c r="CN14" s="46">
        <f t="shared" si="2"/>
        <v>118136454.31999999</v>
      </c>
      <c r="CO14" s="46">
        <f t="shared" si="3"/>
        <v>335064611.91999996</v>
      </c>
      <c r="CP14" s="46">
        <f t="shared" si="4"/>
        <v>120906025.97</v>
      </c>
      <c r="CQ14" s="46">
        <f t="shared" si="5"/>
        <v>50262041.640000001</v>
      </c>
      <c r="CR14" s="46">
        <f t="shared" si="6"/>
        <v>323407021.38999993</v>
      </c>
      <c r="CS14" s="45">
        <f t="shared" si="7"/>
        <v>1039541960.5500001</v>
      </c>
    </row>
    <row r="15" spans="1:97" s="47" customFormat="1">
      <c r="A15" s="45" t="s">
        <v>343</v>
      </c>
      <c r="B15" s="46">
        <v>900000</v>
      </c>
      <c r="C15" s="46">
        <v>80000</v>
      </c>
      <c r="D15" s="46">
        <v>534000</v>
      </c>
      <c r="E15" s="46">
        <v>80912</v>
      </c>
      <c r="F15" s="46">
        <v>131700</v>
      </c>
      <c r="G15" s="46">
        <v>150000</v>
      </c>
      <c r="H15" s="46">
        <v>35632.800000000003</v>
      </c>
      <c r="I15" s="46">
        <v>294522.8</v>
      </c>
      <c r="J15" s="46">
        <v>40000</v>
      </c>
      <c r="K15" s="46">
        <v>29500</v>
      </c>
      <c r="L15" s="46">
        <v>446238</v>
      </c>
      <c r="M15" s="46">
        <v>23639.43</v>
      </c>
      <c r="N15" s="46">
        <v>217908.25</v>
      </c>
      <c r="O15" s="46">
        <v>76286</v>
      </c>
      <c r="P15" s="46">
        <v>40000</v>
      </c>
      <c r="Q15" s="46">
        <v>40648.379999999997</v>
      </c>
      <c r="R15" s="46">
        <v>68864.36</v>
      </c>
      <c r="S15" s="46">
        <v>92827.27</v>
      </c>
      <c r="T15" s="46">
        <v>50033.120000000003</v>
      </c>
      <c r="U15" s="46">
        <v>120000</v>
      </c>
      <c r="V15" s="46">
        <v>1696000</v>
      </c>
      <c r="W15" s="46">
        <v>23000</v>
      </c>
      <c r="X15" s="46">
        <v>131500</v>
      </c>
      <c r="Y15" s="46">
        <v>289630</v>
      </c>
      <c r="Z15" s="46">
        <v>5000</v>
      </c>
      <c r="AA15" s="46">
        <v>69000</v>
      </c>
      <c r="AB15" s="46">
        <v>50000</v>
      </c>
      <c r="AC15" s="46">
        <v>300000</v>
      </c>
      <c r="AD15" s="46">
        <v>20000</v>
      </c>
      <c r="AE15" s="46">
        <v>9336</v>
      </c>
      <c r="AF15" s="46">
        <v>54000</v>
      </c>
      <c r="AG15" s="46">
        <v>158000</v>
      </c>
      <c r="AH15" s="46">
        <v>71000</v>
      </c>
      <c r="AI15" s="46">
        <v>12000</v>
      </c>
      <c r="AJ15" s="46">
        <v>209779.11</v>
      </c>
      <c r="AK15" s="46">
        <v>2500</v>
      </c>
      <c r="AL15" s="46">
        <v>17794</v>
      </c>
      <c r="AM15" s="46">
        <v>28478</v>
      </c>
      <c r="AN15" s="46">
        <v>104252.54</v>
      </c>
      <c r="AO15" s="46">
        <v>21744.880000000001</v>
      </c>
      <c r="AP15" s="46">
        <v>8746</v>
      </c>
      <c r="AQ15" s="46">
        <v>78440.600000000006</v>
      </c>
      <c r="AR15" s="46">
        <v>6464</v>
      </c>
      <c r="AS15" s="46">
        <v>72800</v>
      </c>
      <c r="AT15" s="46">
        <v>30000</v>
      </c>
      <c r="AU15" s="46">
        <v>20000</v>
      </c>
      <c r="AV15" s="46">
        <v>5704</v>
      </c>
      <c r="AW15" s="46">
        <v>13000</v>
      </c>
      <c r="AX15" s="46">
        <v>18266</v>
      </c>
      <c r="AY15" s="46">
        <v>10000</v>
      </c>
      <c r="AZ15" s="46">
        <v>363065.5</v>
      </c>
      <c r="BA15" s="46">
        <v>9540</v>
      </c>
      <c r="BB15" s="46">
        <v>500000</v>
      </c>
      <c r="BC15" s="46">
        <v>120000</v>
      </c>
      <c r="BD15" s="46">
        <v>64647.25</v>
      </c>
      <c r="BE15" s="46">
        <v>41194.199999999997</v>
      </c>
      <c r="BF15" s="46">
        <v>150000</v>
      </c>
      <c r="BG15" s="46">
        <v>0</v>
      </c>
      <c r="BH15" s="46">
        <v>0</v>
      </c>
      <c r="BI15" s="46">
        <v>0</v>
      </c>
      <c r="BJ15" s="46">
        <v>25375</v>
      </c>
      <c r="BK15" s="46">
        <v>200000</v>
      </c>
      <c r="BL15" s="46">
        <v>120000</v>
      </c>
      <c r="BM15" s="46">
        <v>22000</v>
      </c>
      <c r="BN15" s="46">
        <v>39570</v>
      </c>
      <c r="BO15" s="46">
        <v>44000</v>
      </c>
      <c r="BP15" s="46">
        <v>36922</v>
      </c>
      <c r="BQ15" s="46">
        <v>1687000</v>
      </c>
      <c r="BR15" s="46">
        <v>71910</v>
      </c>
      <c r="BS15" s="46">
        <v>2880</v>
      </c>
      <c r="BT15" s="46">
        <v>131500</v>
      </c>
      <c r="BU15" s="46">
        <v>5000</v>
      </c>
      <c r="BV15" s="46">
        <v>23760</v>
      </c>
      <c r="BW15" s="46">
        <v>53000</v>
      </c>
      <c r="BX15" s="46">
        <v>1792</v>
      </c>
      <c r="BY15" s="46">
        <v>17140</v>
      </c>
      <c r="BZ15" s="46">
        <v>7500</v>
      </c>
      <c r="CA15" s="46">
        <v>17600</v>
      </c>
      <c r="CB15" s="46">
        <v>101700</v>
      </c>
      <c r="CC15" s="46">
        <v>26800</v>
      </c>
      <c r="CD15" s="46">
        <v>101735.94</v>
      </c>
      <c r="CE15" s="46">
        <v>7440</v>
      </c>
      <c r="CF15" s="46">
        <v>9128</v>
      </c>
      <c r="CG15" s="46">
        <v>8400</v>
      </c>
      <c r="CH15" s="46">
        <v>2000</v>
      </c>
      <c r="CI15" s="46">
        <v>27993.96</v>
      </c>
      <c r="CJ15" s="46">
        <v>0</v>
      </c>
      <c r="CK15" s="46">
        <v>9000</v>
      </c>
      <c r="CL15" s="46">
        <f t="shared" si="0"/>
        <v>2746145.0300000003</v>
      </c>
      <c r="CM15" s="46">
        <f t="shared" si="1"/>
        <v>706567.38</v>
      </c>
      <c r="CN15" s="46">
        <f t="shared" si="2"/>
        <v>2888466</v>
      </c>
      <c r="CO15" s="46">
        <f t="shared" si="3"/>
        <v>1020574.63</v>
      </c>
      <c r="CP15" s="46">
        <f t="shared" si="4"/>
        <v>901216.45</v>
      </c>
      <c r="CQ15" s="46">
        <f t="shared" si="5"/>
        <v>462492</v>
      </c>
      <c r="CR15" s="46">
        <f t="shared" si="6"/>
        <v>2313279.9</v>
      </c>
      <c r="CS15" s="45">
        <f t="shared" si="7"/>
        <v>11038741.390000001</v>
      </c>
    </row>
    <row r="16" spans="1:97" s="47" customFormat="1">
      <c r="A16" s="45" t="s">
        <v>344</v>
      </c>
      <c r="B16" s="46">
        <v>123717385.59</v>
      </c>
      <c r="C16" s="46">
        <v>4207417.71</v>
      </c>
      <c r="D16" s="46">
        <v>3870000</v>
      </c>
      <c r="E16" s="46">
        <v>8212702.54</v>
      </c>
      <c r="F16" s="46">
        <v>2355000</v>
      </c>
      <c r="G16" s="46">
        <v>5576560.7800000003</v>
      </c>
      <c r="H16" s="46">
        <v>4561562.2</v>
      </c>
      <c r="I16" s="46">
        <v>11723265.029999999</v>
      </c>
      <c r="J16" s="46">
        <v>6000000</v>
      </c>
      <c r="K16" s="46">
        <v>5382000</v>
      </c>
      <c r="L16" s="46">
        <v>35681269.82</v>
      </c>
      <c r="M16" s="46">
        <v>1542415.31</v>
      </c>
      <c r="N16" s="46">
        <v>53762511.68</v>
      </c>
      <c r="O16" s="46">
        <v>4828793.78</v>
      </c>
      <c r="P16" s="46">
        <v>4957603.8499999996</v>
      </c>
      <c r="Q16" s="46">
        <v>15090263.43</v>
      </c>
      <c r="R16" s="46">
        <v>4355852.07</v>
      </c>
      <c r="S16" s="46">
        <v>8800148.3200000003</v>
      </c>
      <c r="T16" s="46">
        <v>4165596.95</v>
      </c>
      <c r="U16" s="46">
        <v>3250000</v>
      </c>
      <c r="V16" s="46">
        <v>149532000</v>
      </c>
      <c r="W16" s="46">
        <v>3437000</v>
      </c>
      <c r="X16" s="46">
        <v>16194000</v>
      </c>
      <c r="Y16" s="46">
        <v>7486192.9800000004</v>
      </c>
      <c r="Z16" s="46">
        <v>2100120</v>
      </c>
      <c r="AA16" s="46">
        <v>3695000</v>
      </c>
      <c r="AB16" s="46">
        <v>12000000</v>
      </c>
      <c r="AC16" s="46">
        <v>21000000</v>
      </c>
      <c r="AD16" s="46">
        <v>2705000</v>
      </c>
      <c r="AE16" s="46">
        <v>3211404</v>
      </c>
      <c r="AF16" s="46">
        <v>3058400</v>
      </c>
      <c r="AG16" s="46">
        <v>12820500</v>
      </c>
      <c r="AH16" s="46">
        <v>4949000</v>
      </c>
      <c r="AI16" s="46">
        <v>5200000</v>
      </c>
      <c r="AJ16" s="46">
        <v>242940316.50999999</v>
      </c>
      <c r="AK16" s="46">
        <v>2892714</v>
      </c>
      <c r="AL16" s="46">
        <v>2482318.2999999998</v>
      </c>
      <c r="AM16" s="46">
        <v>29262742.219999999</v>
      </c>
      <c r="AN16" s="46">
        <v>14993313.779999999</v>
      </c>
      <c r="AO16" s="46">
        <v>7103789.2300000004</v>
      </c>
      <c r="AP16" s="46">
        <v>1903510.62</v>
      </c>
      <c r="AQ16" s="46">
        <v>54299680.789999999</v>
      </c>
      <c r="AR16" s="46">
        <v>6778035.5599999996</v>
      </c>
      <c r="AS16" s="46">
        <v>8287500</v>
      </c>
      <c r="AT16" s="46">
        <v>6000000</v>
      </c>
      <c r="AU16" s="46">
        <v>6310496.9299999997</v>
      </c>
      <c r="AV16" s="46">
        <v>2340407.19</v>
      </c>
      <c r="AW16" s="46">
        <v>4800357.95</v>
      </c>
      <c r="AX16" s="46">
        <v>4398021.0599999996</v>
      </c>
      <c r="AY16" s="46">
        <v>2500000</v>
      </c>
      <c r="AZ16" s="46">
        <v>74744655.480000004</v>
      </c>
      <c r="BA16" s="46">
        <v>3000000</v>
      </c>
      <c r="BB16" s="46">
        <v>200500000</v>
      </c>
      <c r="BC16" s="46">
        <v>22344000</v>
      </c>
      <c r="BD16" s="46">
        <v>5240412.99</v>
      </c>
      <c r="BE16" s="46">
        <v>3714940.3</v>
      </c>
      <c r="BF16" s="46">
        <v>103300000</v>
      </c>
      <c r="BG16" s="46">
        <v>1745697.24</v>
      </c>
      <c r="BH16" s="46">
        <v>1695201</v>
      </c>
      <c r="BI16" s="46">
        <v>3958608</v>
      </c>
      <c r="BJ16" s="46">
        <v>2521932.5</v>
      </c>
      <c r="BK16" s="46">
        <v>81000000</v>
      </c>
      <c r="BL16" s="46">
        <v>6400000</v>
      </c>
      <c r="BM16" s="46">
        <v>2725500</v>
      </c>
      <c r="BN16" s="46">
        <v>7955970</v>
      </c>
      <c r="BO16" s="46">
        <v>2506363.38</v>
      </c>
      <c r="BP16" s="46">
        <v>3504182.77</v>
      </c>
      <c r="BQ16" s="46">
        <v>565000000</v>
      </c>
      <c r="BR16" s="46">
        <v>4036198.32</v>
      </c>
      <c r="BS16" s="46">
        <v>3101169.93</v>
      </c>
      <c r="BT16" s="46">
        <v>54176779.289999999</v>
      </c>
      <c r="BU16" s="46">
        <v>6079000</v>
      </c>
      <c r="BV16" s="46">
        <v>5748978.0999999996</v>
      </c>
      <c r="BW16" s="46">
        <v>24986000</v>
      </c>
      <c r="BX16" s="46">
        <v>2012212.12</v>
      </c>
      <c r="BY16" s="46">
        <v>1713578.34</v>
      </c>
      <c r="BZ16" s="46">
        <v>3660000</v>
      </c>
      <c r="CA16" s="46">
        <v>5558808.2400000002</v>
      </c>
      <c r="CB16" s="46">
        <v>21017750</v>
      </c>
      <c r="CC16" s="46">
        <v>5934525.5700000003</v>
      </c>
      <c r="CD16" s="46">
        <v>12856521.720000001</v>
      </c>
      <c r="CE16" s="46">
        <v>3115000</v>
      </c>
      <c r="CF16" s="46">
        <v>2494646.1800000002</v>
      </c>
      <c r="CG16" s="46">
        <v>1714931.44</v>
      </c>
      <c r="CH16" s="46">
        <v>1763089.5</v>
      </c>
      <c r="CI16" s="46">
        <v>23984257.359999999</v>
      </c>
      <c r="CJ16" s="46">
        <v>1418325.56</v>
      </c>
      <c r="CK16" s="46">
        <v>1609059.5</v>
      </c>
      <c r="CL16" s="46">
        <f t="shared" si="0"/>
        <v>212829578.97999999</v>
      </c>
      <c r="CM16" s="46">
        <f t="shared" si="1"/>
        <v>99210770.079999998</v>
      </c>
      <c r="CN16" s="46">
        <f t="shared" si="2"/>
        <v>247388616.97999999</v>
      </c>
      <c r="CO16" s="46">
        <f t="shared" si="3"/>
        <v>475037859.62</v>
      </c>
      <c r="CP16" s="46">
        <f t="shared" si="4"/>
        <v>345020792.03000003</v>
      </c>
      <c r="CQ16" s="46">
        <f t="shared" si="5"/>
        <v>104092016.14999999</v>
      </c>
      <c r="CR16" s="46">
        <f t="shared" si="6"/>
        <v>751980831.17000008</v>
      </c>
      <c r="CS16" s="45">
        <f t="shared" si="7"/>
        <v>2235560465.0099998</v>
      </c>
    </row>
    <row r="17" spans="1:97" s="47" customFormat="1">
      <c r="A17" s="45" t="s">
        <v>345</v>
      </c>
      <c r="B17" s="46">
        <v>315000000</v>
      </c>
      <c r="C17" s="46">
        <v>37199779.409999996</v>
      </c>
      <c r="D17" s="46">
        <v>41105640</v>
      </c>
      <c r="E17" s="46">
        <v>43919747.380000003</v>
      </c>
      <c r="F17" s="46">
        <v>32671000</v>
      </c>
      <c r="G17" s="46">
        <v>49000000</v>
      </c>
      <c r="H17" s="46">
        <v>66412740.649999999</v>
      </c>
      <c r="I17" s="46">
        <v>67282910</v>
      </c>
      <c r="J17" s="46">
        <v>45103500</v>
      </c>
      <c r="K17" s="46">
        <v>45077000</v>
      </c>
      <c r="L17" s="46">
        <v>89400441.280000001</v>
      </c>
      <c r="M17" s="46">
        <v>17156880.420000002</v>
      </c>
      <c r="N17" s="46">
        <v>156660018.40000001</v>
      </c>
      <c r="O17" s="46">
        <v>40239074.329999998</v>
      </c>
      <c r="P17" s="46">
        <v>44155427.789999999</v>
      </c>
      <c r="Q17" s="46">
        <v>68026740.829999998</v>
      </c>
      <c r="R17" s="46">
        <v>43026366.939999998</v>
      </c>
      <c r="S17" s="46">
        <v>38988620.350000001</v>
      </c>
      <c r="T17" s="46">
        <v>40577683.520000003</v>
      </c>
      <c r="U17" s="46">
        <v>27000000</v>
      </c>
      <c r="V17" s="46">
        <v>375000000</v>
      </c>
      <c r="W17" s="46">
        <v>30014500</v>
      </c>
      <c r="X17" s="46">
        <v>44094875.439999998</v>
      </c>
      <c r="Y17" s="46">
        <v>39850893.100000001</v>
      </c>
      <c r="Z17" s="46">
        <v>27146970</v>
      </c>
      <c r="AA17" s="46">
        <v>32505051.75</v>
      </c>
      <c r="AB17" s="46">
        <v>36600000</v>
      </c>
      <c r="AC17" s="46">
        <v>104153200</v>
      </c>
      <c r="AD17" s="46">
        <v>38695900</v>
      </c>
      <c r="AE17" s="46">
        <v>34206143</v>
      </c>
      <c r="AF17" s="46">
        <v>41793707</v>
      </c>
      <c r="AG17" s="46">
        <v>68199000</v>
      </c>
      <c r="AH17" s="46">
        <v>34897700</v>
      </c>
      <c r="AI17" s="46">
        <v>26345226.879999999</v>
      </c>
      <c r="AJ17" s="46">
        <v>615185483.55999994</v>
      </c>
      <c r="AK17" s="46">
        <v>40756442.329999998</v>
      </c>
      <c r="AL17" s="46">
        <v>35266104.560000002</v>
      </c>
      <c r="AM17" s="46">
        <v>70320168.739999995</v>
      </c>
      <c r="AN17" s="46">
        <v>66705310.380000003</v>
      </c>
      <c r="AO17" s="46">
        <v>41139092.18</v>
      </c>
      <c r="AP17" s="46">
        <v>22549120</v>
      </c>
      <c r="AQ17" s="46">
        <v>120990627.04000001</v>
      </c>
      <c r="AR17" s="46">
        <v>39915886.899999999</v>
      </c>
      <c r="AS17" s="46">
        <v>56717100</v>
      </c>
      <c r="AT17" s="46">
        <v>77948071.569999993</v>
      </c>
      <c r="AU17" s="46">
        <v>41275987.259999998</v>
      </c>
      <c r="AV17" s="46">
        <v>30113175</v>
      </c>
      <c r="AW17" s="46">
        <v>48000000</v>
      </c>
      <c r="AX17" s="46">
        <v>40293876.020000003</v>
      </c>
      <c r="AY17" s="46">
        <v>31000000</v>
      </c>
      <c r="AZ17" s="46">
        <v>171814401.24000001</v>
      </c>
      <c r="BA17" s="46">
        <v>33676129</v>
      </c>
      <c r="BB17" s="46">
        <v>325000000</v>
      </c>
      <c r="BC17" s="46">
        <v>93586000</v>
      </c>
      <c r="BD17" s="46">
        <v>36920727.740000002</v>
      </c>
      <c r="BE17" s="46">
        <v>38075840</v>
      </c>
      <c r="BF17" s="46">
        <v>187033280</v>
      </c>
      <c r="BG17" s="46">
        <v>27573647.27</v>
      </c>
      <c r="BH17" s="46">
        <v>18870000</v>
      </c>
      <c r="BI17" s="46">
        <v>23163882.579999998</v>
      </c>
      <c r="BJ17" s="46">
        <v>25898188.280000001</v>
      </c>
      <c r="BK17" s="46">
        <v>253000000</v>
      </c>
      <c r="BL17" s="46">
        <v>65017673.659999996</v>
      </c>
      <c r="BM17" s="46">
        <v>49549378.789999999</v>
      </c>
      <c r="BN17" s="46">
        <v>67942770.810000002</v>
      </c>
      <c r="BO17" s="46">
        <v>51656350.560000002</v>
      </c>
      <c r="BP17" s="46">
        <v>34294159.579999998</v>
      </c>
      <c r="BQ17" s="46">
        <v>1000581000</v>
      </c>
      <c r="BR17" s="46">
        <v>50738178.280000001</v>
      </c>
      <c r="BS17" s="46">
        <v>50940293.520000003</v>
      </c>
      <c r="BT17" s="46">
        <v>168340864.88</v>
      </c>
      <c r="BU17" s="46">
        <v>14184600</v>
      </c>
      <c r="BV17" s="46">
        <v>45963293.780000001</v>
      </c>
      <c r="BW17" s="46">
        <v>100458000</v>
      </c>
      <c r="BX17" s="46">
        <v>31582308.460000001</v>
      </c>
      <c r="BY17" s="46">
        <v>32961829.039999999</v>
      </c>
      <c r="BZ17" s="46">
        <v>44313341.530000001</v>
      </c>
      <c r="CA17" s="46">
        <v>52401793.119999997</v>
      </c>
      <c r="CB17" s="46">
        <v>91972610.799999997</v>
      </c>
      <c r="CC17" s="46">
        <v>54017589.619999997</v>
      </c>
      <c r="CD17" s="46">
        <v>76707906.560000002</v>
      </c>
      <c r="CE17" s="46">
        <v>26764082.899999999</v>
      </c>
      <c r="CF17" s="46">
        <v>31270709.32</v>
      </c>
      <c r="CG17" s="46">
        <v>25659519.600000001</v>
      </c>
      <c r="CH17" s="46">
        <v>32075783.879999999</v>
      </c>
      <c r="CI17" s="46">
        <v>87295590.659999996</v>
      </c>
      <c r="CJ17" s="46">
        <v>22417944.16</v>
      </c>
      <c r="CK17" s="46">
        <v>18607004.84</v>
      </c>
      <c r="CL17" s="46">
        <f t="shared" si="0"/>
        <v>849329639.13999987</v>
      </c>
      <c r="CM17" s="46">
        <f t="shared" si="1"/>
        <v>458673932.16000003</v>
      </c>
      <c r="CN17" s="46">
        <f t="shared" si="2"/>
        <v>933503167.16999996</v>
      </c>
      <c r="CO17" s="46">
        <f t="shared" si="3"/>
        <v>1583666975.78</v>
      </c>
      <c r="CP17" s="46">
        <f t="shared" si="4"/>
        <v>776121565.87</v>
      </c>
      <c r="CQ17" s="46">
        <f t="shared" si="5"/>
        <v>521460333.39999998</v>
      </c>
      <c r="CR17" s="46">
        <f t="shared" si="6"/>
        <v>2059254244.9499996</v>
      </c>
      <c r="CS17" s="45">
        <f t="shared" si="7"/>
        <v>7182009858.4700003</v>
      </c>
    </row>
    <row r="18" spans="1:97" s="47" customFormat="1">
      <c r="A18" s="45" t="s">
        <v>346</v>
      </c>
      <c r="B18" s="46">
        <v>71158280.310000002</v>
      </c>
      <c r="C18" s="46">
        <v>4607487.62</v>
      </c>
      <c r="D18" s="46">
        <v>8222000</v>
      </c>
      <c r="E18" s="46">
        <v>11190698.76</v>
      </c>
      <c r="F18" s="46">
        <v>3661676.21</v>
      </c>
      <c r="G18" s="46">
        <v>13063081.33</v>
      </c>
      <c r="H18" s="46">
        <v>14003248.380000001</v>
      </c>
      <c r="I18" s="46">
        <v>20581890.289999999</v>
      </c>
      <c r="J18" s="46">
        <v>8010000</v>
      </c>
      <c r="K18" s="46">
        <v>3941000</v>
      </c>
      <c r="L18" s="46">
        <v>45123358.740000002</v>
      </c>
      <c r="M18" s="46">
        <v>12263255.32</v>
      </c>
      <c r="N18" s="46">
        <v>41856630.700000003</v>
      </c>
      <c r="O18" s="46">
        <v>9006676.5700000003</v>
      </c>
      <c r="P18" s="46">
        <v>13216450</v>
      </c>
      <c r="Q18" s="46">
        <v>17839296.84</v>
      </c>
      <c r="R18" s="46">
        <v>7774527.79</v>
      </c>
      <c r="S18" s="46">
        <v>14898628.710000001</v>
      </c>
      <c r="T18" s="46">
        <v>9160161.3699999992</v>
      </c>
      <c r="U18" s="46">
        <v>5615500</v>
      </c>
      <c r="V18" s="46">
        <v>102013000</v>
      </c>
      <c r="W18" s="46">
        <v>29559190</v>
      </c>
      <c r="X18" s="46">
        <v>32701110</v>
      </c>
      <c r="Y18" s="46">
        <v>8035919.6200000001</v>
      </c>
      <c r="Z18" s="46">
        <v>11217490</v>
      </c>
      <c r="AA18" s="46">
        <v>12927749</v>
      </c>
      <c r="AB18" s="46">
        <v>5000000</v>
      </c>
      <c r="AC18" s="46">
        <v>20000000</v>
      </c>
      <c r="AD18" s="46">
        <v>7000000</v>
      </c>
      <c r="AE18" s="46">
        <v>25270596</v>
      </c>
      <c r="AF18" s="46">
        <v>6864464</v>
      </c>
      <c r="AG18" s="46">
        <v>37850900</v>
      </c>
      <c r="AH18" s="46">
        <v>6392000</v>
      </c>
      <c r="AI18" s="46">
        <v>16900000</v>
      </c>
      <c r="AJ18" s="46">
        <v>167238080.59</v>
      </c>
      <c r="AK18" s="46">
        <v>17459233.949999999</v>
      </c>
      <c r="AL18" s="46">
        <v>11546869.300000001</v>
      </c>
      <c r="AM18" s="46">
        <v>20956909.32</v>
      </c>
      <c r="AN18" s="46">
        <v>13061481.279999999</v>
      </c>
      <c r="AO18" s="46">
        <v>5220203.58</v>
      </c>
      <c r="AP18" s="46">
        <v>3019154.16</v>
      </c>
      <c r="AQ18" s="46">
        <v>28987478.300000001</v>
      </c>
      <c r="AR18" s="46">
        <v>15169803.65</v>
      </c>
      <c r="AS18" s="46">
        <v>25811600</v>
      </c>
      <c r="AT18" s="46">
        <v>15500000</v>
      </c>
      <c r="AU18" s="46">
        <v>13702717.32</v>
      </c>
      <c r="AV18" s="46">
        <v>20463593.609999999</v>
      </c>
      <c r="AW18" s="46">
        <v>6430349.6799999997</v>
      </c>
      <c r="AX18" s="46">
        <v>20523018.34</v>
      </c>
      <c r="AY18" s="46">
        <v>6600000</v>
      </c>
      <c r="AZ18" s="46">
        <v>72813938.400000006</v>
      </c>
      <c r="BA18" s="46">
        <v>17975490</v>
      </c>
      <c r="BB18" s="46">
        <v>283700000</v>
      </c>
      <c r="BC18" s="46">
        <v>35074000</v>
      </c>
      <c r="BD18" s="46">
        <v>5088447.18</v>
      </c>
      <c r="BE18" s="46">
        <v>15351759.960000001</v>
      </c>
      <c r="BF18" s="46">
        <v>56000000</v>
      </c>
      <c r="BG18" s="46">
        <v>5981046.7800000003</v>
      </c>
      <c r="BH18" s="46">
        <v>9442640</v>
      </c>
      <c r="BI18" s="46">
        <v>4569277.78</v>
      </c>
      <c r="BJ18" s="46">
        <v>6412927.1399999997</v>
      </c>
      <c r="BK18" s="46">
        <v>60000000</v>
      </c>
      <c r="BL18" s="46">
        <v>11866006.98</v>
      </c>
      <c r="BM18" s="46">
        <v>17671400</v>
      </c>
      <c r="BN18" s="46">
        <v>14041808.84</v>
      </c>
      <c r="BO18" s="46">
        <v>31049073.879999999</v>
      </c>
      <c r="BP18" s="46">
        <v>9591012.9800000004</v>
      </c>
      <c r="BQ18" s="46">
        <v>250908000</v>
      </c>
      <c r="BR18" s="46">
        <v>13261153.09</v>
      </c>
      <c r="BS18" s="46">
        <v>13869769.18</v>
      </c>
      <c r="BT18" s="46">
        <v>41926403.740000002</v>
      </c>
      <c r="BU18" s="46">
        <v>7235040</v>
      </c>
      <c r="BV18" s="46">
        <v>10319582.65</v>
      </c>
      <c r="BW18" s="46">
        <v>25969500</v>
      </c>
      <c r="BX18" s="46">
        <v>6203427.3099999996</v>
      </c>
      <c r="BY18" s="46">
        <v>8056700.1200000001</v>
      </c>
      <c r="BZ18" s="46">
        <v>8151002.79</v>
      </c>
      <c r="CA18" s="46">
        <v>8384262.6799999997</v>
      </c>
      <c r="CB18" s="46">
        <v>25280694.489999998</v>
      </c>
      <c r="CC18" s="46">
        <v>9417786.4100000001</v>
      </c>
      <c r="CD18" s="46">
        <v>19959938.600000001</v>
      </c>
      <c r="CE18" s="46">
        <v>6151791.3200000003</v>
      </c>
      <c r="CF18" s="46">
        <v>8972132.8800000008</v>
      </c>
      <c r="CG18" s="46">
        <v>6668813.8200000003</v>
      </c>
      <c r="CH18" s="46">
        <v>5675855.4000000004</v>
      </c>
      <c r="CI18" s="46">
        <v>51143676.789999999</v>
      </c>
      <c r="CJ18" s="46">
        <v>5624407.2999999998</v>
      </c>
      <c r="CK18" s="46">
        <v>3582178.29</v>
      </c>
      <c r="CL18" s="46">
        <f t="shared" si="0"/>
        <v>215825976.96000001</v>
      </c>
      <c r="CM18" s="46">
        <f t="shared" si="1"/>
        <v>119367871.98000002</v>
      </c>
      <c r="CN18" s="46">
        <f t="shared" si="2"/>
        <v>321732418.62</v>
      </c>
      <c r="CO18" s="46">
        <f t="shared" si="3"/>
        <v>482479921.48000002</v>
      </c>
      <c r="CP18" s="46">
        <f t="shared" si="4"/>
        <v>421620098.83999991</v>
      </c>
      <c r="CQ18" s="46">
        <f t="shared" si="5"/>
        <v>144219302.68000001</v>
      </c>
      <c r="CR18" s="46">
        <f t="shared" si="6"/>
        <v>536762116.86000007</v>
      </c>
      <c r="CS18" s="45">
        <f t="shared" si="7"/>
        <v>2242007707.420001</v>
      </c>
    </row>
    <row r="19" spans="1:97" s="26" customFormat="1">
      <c r="A19" s="45" t="s">
        <v>347</v>
      </c>
      <c r="B19" s="46">
        <v>560030000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6">
        <v>0</v>
      </c>
      <c r="AC19" s="46">
        <v>0</v>
      </c>
      <c r="AD19" s="46">
        <v>0</v>
      </c>
      <c r="AE19" s="46">
        <v>0</v>
      </c>
      <c r="AF19" s="46">
        <v>0</v>
      </c>
      <c r="AG19" s="46">
        <v>0</v>
      </c>
      <c r="AH19" s="46">
        <v>0</v>
      </c>
      <c r="AI19" s="46">
        <v>0</v>
      </c>
      <c r="AJ19" s="46">
        <v>0</v>
      </c>
      <c r="AK19" s="46">
        <v>0</v>
      </c>
      <c r="AL19" s="46">
        <v>0</v>
      </c>
      <c r="AM19" s="46">
        <v>0</v>
      </c>
      <c r="AN19" s="46">
        <v>0</v>
      </c>
      <c r="AO19" s="46">
        <v>0</v>
      </c>
      <c r="AP19" s="46">
        <v>0</v>
      </c>
      <c r="AQ19" s="46">
        <v>3445750.75</v>
      </c>
      <c r="AR19" s="46">
        <v>0</v>
      </c>
      <c r="AS19" s="46">
        <v>0</v>
      </c>
      <c r="AT19" s="46">
        <v>0</v>
      </c>
      <c r="AU19" s="46">
        <v>0</v>
      </c>
      <c r="AV19" s="46">
        <v>0</v>
      </c>
      <c r="AW19" s="46">
        <v>0</v>
      </c>
      <c r="AX19" s="46">
        <v>0</v>
      </c>
      <c r="AY19" s="46">
        <v>0</v>
      </c>
      <c r="AZ19" s="46">
        <v>0</v>
      </c>
      <c r="BA19" s="46">
        <v>0</v>
      </c>
      <c r="BB19" s="46">
        <v>0</v>
      </c>
      <c r="BC19" s="46">
        <v>0</v>
      </c>
      <c r="BD19" s="46">
        <v>0</v>
      </c>
      <c r="BE19" s="46">
        <v>0</v>
      </c>
      <c r="BF19" s="46">
        <v>0</v>
      </c>
      <c r="BG19" s="46">
        <v>0</v>
      </c>
      <c r="BH19" s="46">
        <v>0</v>
      </c>
      <c r="BI19" s="46">
        <v>0</v>
      </c>
      <c r="BJ19" s="46">
        <v>0</v>
      </c>
      <c r="BK19" s="46">
        <v>641000000</v>
      </c>
      <c r="BL19" s="46">
        <v>0</v>
      </c>
      <c r="BM19" s="46">
        <v>0</v>
      </c>
      <c r="BN19" s="46">
        <v>0</v>
      </c>
      <c r="BO19" s="46">
        <v>0</v>
      </c>
      <c r="BP19" s="46">
        <v>0</v>
      </c>
      <c r="BQ19" s="46">
        <v>6000000</v>
      </c>
      <c r="BR19" s="46">
        <v>0</v>
      </c>
      <c r="BS19" s="46">
        <v>0</v>
      </c>
      <c r="BT19" s="46">
        <v>0</v>
      </c>
      <c r="BU19" s="46">
        <v>0</v>
      </c>
      <c r="BV19" s="46">
        <v>0</v>
      </c>
      <c r="BW19" s="46">
        <v>0</v>
      </c>
      <c r="BX19" s="46">
        <v>0</v>
      </c>
      <c r="BY19" s="46">
        <v>0</v>
      </c>
      <c r="BZ19" s="46">
        <v>0</v>
      </c>
      <c r="CA19" s="46">
        <v>0</v>
      </c>
      <c r="CB19" s="46">
        <v>0</v>
      </c>
      <c r="CC19" s="46">
        <v>0</v>
      </c>
      <c r="CD19" s="46">
        <v>0</v>
      </c>
      <c r="CE19" s="46">
        <v>0</v>
      </c>
      <c r="CF19" s="46">
        <v>0</v>
      </c>
      <c r="CG19" s="46">
        <v>0</v>
      </c>
      <c r="CH19" s="46">
        <v>0</v>
      </c>
      <c r="CI19" s="46">
        <v>0</v>
      </c>
      <c r="CJ19" s="46">
        <v>0</v>
      </c>
      <c r="CK19" s="46">
        <v>0</v>
      </c>
      <c r="CL19" s="46">
        <f t="shared" si="0"/>
        <v>560030000</v>
      </c>
      <c r="CM19" s="46">
        <f t="shared" si="1"/>
        <v>0</v>
      </c>
      <c r="CN19" s="46">
        <f t="shared" si="2"/>
        <v>0</v>
      </c>
      <c r="CO19" s="46">
        <f t="shared" si="3"/>
        <v>3445750.75</v>
      </c>
      <c r="CP19" s="46">
        <f t="shared" si="4"/>
        <v>0</v>
      </c>
      <c r="CQ19" s="46">
        <f t="shared" si="5"/>
        <v>641000000</v>
      </c>
      <c r="CR19" s="46">
        <f t="shared" si="6"/>
        <v>6000000</v>
      </c>
      <c r="CS19" s="45">
        <f t="shared" si="7"/>
        <v>1210475750.75</v>
      </c>
    </row>
    <row r="20" spans="1:97" s="47" customFormat="1">
      <c r="A20" s="45" t="s">
        <v>348</v>
      </c>
      <c r="B20" s="46">
        <v>13304534.68</v>
      </c>
      <c r="C20" s="46">
        <v>2150745.5299999998</v>
      </c>
      <c r="D20" s="46">
        <v>1109100.6299999999</v>
      </c>
      <c r="E20" s="46">
        <v>1082877.45</v>
      </c>
      <c r="F20" s="46">
        <v>2197321.89</v>
      </c>
      <c r="G20" s="46">
        <v>3446188.62</v>
      </c>
      <c r="H20" s="46">
        <v>5486315.3499999996</v>
      </c>
      <c r="I20" s="46">
        <v>6141229.5099999998</v>
      </c>
      <c r="J20" s="46">
        <v>2873960.82</v>
      </c>
      <c r="K20" s="46">
        <v>3562835.27</v>
      </c>
      <c r="L20" s="46">
        <v>7281991.3099999996</v>
      </c>
      <c r="M20" s="46">
        <v>1251000</v>
      </c>
      <c r="N20" s="46">
        <v>184495321.5</v>
      </c>
      <c r="O20" s="46">
        <v>3318156.57</v>
      </c>
      <c r="P20" s="46">
        <v>4934637.51</v>
      </c>
      <c r="Q20" s="46">
        <v>7250215.2199999997</v>
      </c>
      <c r="R20" s="46">
        <v>1919621.83</v>
      </c>
      <c r="S20" s="46">
        <v>6589422.2400000002</v>
      </c>
      <c r="T20" s="46">
        <v>2862480.23</v>
      </c>
      <c r="U20" s="46">
        <v>3633778.32</v>
      </c>
      <c r="V20" s="46">
        <v>26292783.620000001</v>
      </c>
      <c r="W20" s="46">
        <v>3212578.33</v>
      </c>
      <c r="X20" s="46">
        <v>5868685.1299999999</v>
      </c>
      <c r="Y20" s="46">
        <v>4400879.42</v>
      </c>
      <c r="Z20" s="46">
        <v>2111681.9500000002</v>
      </c>
      <c r="AA20" s="46">
        <v>2606345.36</v>
      </c>
      <c r="AB20" s="46">
        <v>2627497.1</v>
      </c>
      <c r="AC20" s="46">
        <v>7413931.5099999998</v>
      </c>
      <c r="AD20" s="46">
        <v>2740393.46</v>
      </c>
      <c r="AE20" s="46">
        <v>2906486.18</v>
      </c>
      <c r="AF20" s="46">
        <v>5195990</v>
      </c>
      <c r="AG20" s="46">
        <v>3234205.34</v>
      </c>
      <c r="AH20" s="46">
        <v>2267120</v>
      </c>
      <c r="AI20" s="46">
        <v>3296155.31</v>
      </c>
      <c r="AJ20" s="46">
        <v>301584699.19999999</v>
      </c>
      <c r="AK20" s="46">
        <v>8182338.0099999998</v>
      </c>
      <c r="AL20" s="46">
        <v>3320948.89</v>
      </c>
      <c r="AM20" s="46">
        <v>4304418.72</v>
      </c>
      <c r="AN20" s="46">
        <v>5835941.1900000004</v>
      </c>
      <c r="AO20" s="46">
        <v>5405878.7400000002</v>
      </c>
      <c r="AP20" s="46">
        <v>4425694.04</v>
      </c>
      <c r="AQ20" s="46">
        <v>20750436.949999999</v>
      </c>
      <c r="AR20" s="46">
        <v>2868354.16</v>
      </c>
      <c r="AS20" s="46">
        <v>5499597.3399999999</v>
      </c>
      <c r="AT20" s="46">
        <v>5005018.24</v>
      </c>
      <c r="AU20" s="46">
        <v>6468199.4000000004</v>
      </c>
      <c r="AV20" s="46">
        <v>3791818.66</v>
      </c>
      <c r="AW20" s="46">
        <v>2802491.62</v>
      </c>
      <c r="AX20" s="46">
        <v>3786512.06</v>
      </c>
      <c r="AY20" s="46">
        <v>1099088.8</v>
      </c>
      <c r="AZ20" s="46">
        <v>19216550</v>
      </c>
      <c r="BA20" s="46">
        <v>4524503.21</v>
      </c>
      <c r="BB20" s="46">
        <v>64908500</v>
      </c>
      <c r="BC20" s="46">
        <v>48812500</v>
      </c>
      <c r="BD20" s="46">
        <v>7013240.7699999996</v>
      </c>
      <c r="BE20" s="46">
        <v>13694846.43</v>
      </c>
      <c r="BF20" s="46">
        <v>132650000</v>
      </c>
      <c r="BG20" s="46">
        <v>1321791.1299999999</v>
      </c>
      <c r="BH20" s="46">
        <v>1886191.54</v>
      </c>
      <c r="BI20" s="46">
        <v>7048329.46</v>
      </c>
      <c r="BJ20" s="46">
        <v>20638056.73</v>
      </c>
      <c r="BK20" s="46">
        <v>48478085.210000001</v>
      </c>
      <c r="BL20" s="46">
        <v>4508345.6500000004</v>
      </c>
      <c r="BM20" s="46">
        <v>3304817.06</v>
      </c>
      <c r="BN20" s="46">
        <v>6430000</v>
      </c>
      <c r="BO20" s="46">
        <v>3168984.53</v>
      </c>
      <c r="BP20" s="46">
        <v>1482627.63</v>
      </c>
      <c r="BQ20" s="46">
        <v>115019590</v>
      </c>
      <c r="BR20" s="46">
        <v>12664415.300000001</v>
      </c>
      <c r="BS20" s="46">
        <v>2673693.7200000002</v>
      </c>
      <c r="BT20" s="46">
        <v>10922127.32</v>
      </c>
      <c r="BU20" s="46">
        <v>74457.8</v>
      </c>
      <c r="BV20" s="46">
        <v>3530877</v>
      </c>
      <c r="BW20" s="46">
        <v>188225000</v>
      </c>
      <c r="BX20" s="46">
        <v>7151976</v>
      </c>
      <c r="BY20" s="46">
        <v>2063639.59</v>
      </c>
      <c r="BZ20" s="46">
        <v>11624500</v>
      </c>
      <c r="CA20" s="46">
        <v>16698648.75</v>
      </c>
      <c r="CB20" s="46">
        <v>5196466</v>
      </c>
      <c r="CC20" s="46">
        <v>2614655</v>
      </c>
      <c r="CD20" s="46">
        <v>7683785.7999999998</v>
      </c>
      <c r="CE20" s="46">
        <v>2426933.61</v>
      </c>
      <c r="CF20" s="46">
        <v>1742939.94</v>
      </c>
      <c r="CG20" s="46">
        <v>1444000</v>
      </c>
      <c r="CH20" s="46">
        <v>13603532.609999999</v>
      </c>
      <c r="CI20" s="46">
        <v>11981345.17</v>
      </c>
      <c r="CJ20" s="46">
        <v>1584246.22</v>
      </c>
      <c r="CK20" s="46">
        <v>1590057.06</v>
      </c>
      <c r="CL20" s="46">
        <f t="shared" si="0"/>
        <v>49888101.060000002</v>
      </c>
      <c r="CM20" s="46">
        <f t="shared" si="1"/>
        <v>215003633.41999999</v>
      </c>
      <c r="CN20" s="46">
        <f t="shared" si="2"/>
        <v>74174732.710000008</v>
      </c>
      <c r="CO20" s="46">
        <f t="shared" si="3"/>
        <v>408872489.23000002</v>
      </c>
      <c r="CP20" s="46">
        <f t="shared" si="4"/>
        <v>297973456.06</v>
      </c>
      <c r="CQ20" s="46">
        <f t="shared" si="5"/>
        <v>67372860.079999998</v>
      </c>
      <c r="CR20" s="46">
        <f t="shared" si="6"/>
        <v>420516886.89000005</v>
      </c>
      <c r="CS20" s="45">
        <f t="shared" si="7"/>
        <v>1533802159.4499996</v>
      </c>
    </row>
    <row r="21" spans="1:97" s="50" customFormat="1">
      <c r="A21" s="48" t="s">
        <v>349</v>
      </c>
      <c r="B21" s="49">
        <f>SUM(B9:B20)</f>
        <v>1702909001.5900002</v>
      </c>
      <c r="C21" s="49">
        <f t="shared" ref="C21" si="8">SUM(C9:C20)</f>
        <v>124828400.86</v>
      </c>
      <c r="D21" s="49">
        <f t="shared" ref="D21:BO21" si="9">SUM(D9:D20)</f>
        <v>127366740.63</v>
      </c>
      <c r="E21" s="49">
        <f t="shared" si="9"/>
        <v>120844688.87</v>
      </c>
      <c r="F21" s="49">
        <f t="shared" si="9"/>
        <v>87458649.959999993</v>
      </c>
      <c r="G21" s="49">
        <f t="shared" si="9"/>
        <v>167323195.26000002</v>
      </c>
      <c r="H21" s="49">
        <f t="shared" si="9"/>
        <v>182680969.13</v>
      </c>
      <c r="I21" s="49">
        <f t="shared" si="9"/>
        <v>262984864.71000001</v>
      </c>
      <c r="J21" s="49">
        <f t="shared" si="9"/>
        <v>140007460.81999999</v>
      </c>
      <c r="K21" s="49">
        <f t="shared" si="9"/>
        <v>165609035.27000001</v>
      </c>
      <c r="L21" s="49">
        <f t="shared" si="9"/>
        <v>408305505.89999998</v>
      </c>
      <c r="M21" s="49">
        <f t="shared" si="9"/>
        <v>58759936.369999997</v>
      </c>
      <c r="N21" s="49">
        <f t="shared" si="9"/>
        <v>1028395834.4299999</v>
      </c>
      <c r="O21" s="49">
        <f t="shared" si="9"/>
        <v>145363509.69999999</v>
      </c>
      <c r="P21" s="49">
        <f t="shared" si="9"/>
        <v>220564119.14999998</v>
      </c>
      <c r="Q21" s="49">
        <f t="shared" si="9"/>
        <v>285996935.94</v>
      </c>
      <c r="R21" s="49">
        <f t="shared" si="9"/>
        <v>137290741.72</v>
      </c>
      <c r="S21" s="49">
        <f t="shared" si="9"/>
        <v>165374163.87</v>
      </c>
      <c r="T21" s="49">
        <f t="shared" si="9"/>
        <v>127076475.48000003</v>
      </c>
      <c r="U21" s="49">
        <f t="shared" si="9"/>
        <v>73226013.319999993</v>
      </c>
      <c r="V21" s="49">
        <f t="shared" si="9"/>
        <v>1513218783.6199999</v>
      </c>
      <c r="W21" s="49">
        <f t="shared" si="9"/>
        <v>152733938.33000001</v>
      </c>
      <c r="X21" s="49">
        <f t="shared" si="9"/>
        <v>221617170.56999999</v>
      </c>
      <c r="Y21" s="49">
        <f t="shared" si="9"/>
        <v>162473435.73999998</v>
      </c>
      <c r="Z21" s="49">
        <f t="shared" si="9"/>
        <v>76887792.950000003</v>
      </c>
      <c r="AA21" s="49">
        <f t="shared" si="9"/>
        <v>107427335.39999999</v>
      </c>
      <c r="AB21" s="49">
        <f t="shared" si="9"/>
        <v>109177497.09999999</v>
      </c>
      <c r="AC21" s="49">
        <f t="shared" si="9"/>
        <v>360117131.50999999</v>
      </c>
      <c r="AD21" s="49">
        <f t="shared" si="9"/>
        <v>108661293.45999999</v>
      </c>
      <c r="AE21" s="49">
        <f t="shared" si="9"/>
        <v>127529957.18000001</v>
      </c>
      <c r="AF21" s="49">
        <f t="shared" si="9"/>
        <v>154793761</v>
      </c>
      <c r="AG21" s="49">
        <f t="shared" si="9"/>
        <v>236333567.34</v>
      </c>
      <c r="AH21" s="49">
        <f t="shared" si="9"/>
        <v>117229820</v>
      </c>
      <c r="AI21" s="49">
        <f t="shared" si="9"/>
        <v>137383382.19</v>
      </c>
      <c r="AJ21" s="49">
        <f t="shared" si="9"/>
        <v>3728080295.6100001</v>
      </c>
      <c r="AK21" s="49">
        <f t="shared" si="9"/>
        <v>159177350.03999996</v>
      </c>
      <c r="AL21" s="49">
        <f t="shared" si="9"/>
        <v>131142188.91</v>
      </c>
      <c r="AM21" s="49">
        <f t="shared" si="9"/>
        <v>289561264.38000005</v>
      </c>
      <c r="AN21" s="49">
        <f t="shared" si="9"/>
        <v>254029781.75</v>
      </c>
      <c r="AO21" s="49">
        <f t="shared" si="9"/>
        <v>135567553.84999999</v>
      </c>
      <c r="AP21" s="49">
        <f t="shared" si="9"/>
        <v>65760660.169999994</v>
      </c>
      <c r="AQ21" s="49">
        <f t="shared" si="9"/>
        <v>735939072.79999995</v>
      </c>
      <c r="AR21" s="49">
        <f t="shared" si="9"/>
        <v>145073243.05000001</v>
      </c>
      <c r="AS21" s="49">
        <f t="shared" si="9"/>
        <v>255590597.34</v>
      </c>
      <c r="AT21" s="49">
        <f t="shared" si="9"/>
        <v>262061764.46000001</v>
      </c>
      <c r="AU21" s="49">
        <f t="shared" si="9"/>
        <v>132712316.63</v>
      </c>
      <c r="AV21" s="49">
        <f t="shared" si="9"/>
        <v>98344482.479999989</v>
      </c>
      <c r="AW21" s="49">
        <f t="shared" si="9"/>
        <v>167446199.25</v>
      </c>
      <c r="AX21" s="49">
        <f t="shared" si="9"/>
        <v>156791712.84999999</v>
      </c>
      <c r="AY21" s="49">
        <f t="shared" si="9"/>
        <v>100159088.8</v>
      </c>
      <c r="AZ21" s="49">
        <f t="shared" si="9"/>
        <v>785123525.58000004</v>
      </c>
      <c r="BA21" s="49">
        <f t="shared" si="9"/>
        <v>116659605.93999998</v>
      </c>
      <c r="BB21" s="49">
        <f t="shared" si="9"/>
        <v>1751008500</v>
      </c>
      <c r="BC21" s="49">
        <f t="shared" si="9"/>
        <v>395092500</v>
      </c>
      <c r="BD21" s="49">
        <f t="shared" si="9"/>
        <v>105040678.17999999</v>
      </c>
      <c r="BE21" s="49">
        <f t="shared" si="9"/>
        <v>149971987.53</v>
      </c>
      <c r="BF21" s="49">
        <f t="shared" si="9"/>
        <v>961543280</v>
      </c>
      <c r="BG21" s="49">
        <f t="shared" si="9"/>
        <v>94384901.50999999</v>
      </c>
      <c r="BH21" s="49">
        <f t="shared" si="9"/>
        <v>68841297.969999999</v>
      </c>
      <c r="BI21" s="49">
        <f t="shared" si="9"/>
        <v>132862724.02999999</v>
      </c>
      <c r="BJ21" s="49">
        <f t="shared" si="9"/>
        <v>137065137.25</v>
      </c>
      <c r="BK21" s="49">
        <f t="shared" si="9"/>
        <v>1767878085.21</v>
      </c>
      <c r="BL21" s="49">
        <f t="shared" si="9"/>
        <v>215762026.28999999</v>
      </c>
      <c r="BM21" s="49">
        <f t="shared" si="9"/>
        <v>173713595.84999999</v>
      </c>
      <c r="BN21" s="49">
        <f t="shared" si="9"/>
        <v>254889282.65000001</v>
      </c>
      <c r="BO21" s="49">
        <f t="shared" si="9"/>
        <v>183031230.19</v>
      </c>
      <c r="BP21" s="49">
        <f t="shared" ref="BP21:CS21" si="10">SUM(BP9:BP20)</f>
        <v>124690988.44</v>
      </c>
      <c r="BQ21" s="49">
        <f t="shared" si="10"/>
        <v>5196385939</v>
      </c>
      <c r="BR21" s="49">
        <f t="shared" si="10"/>
        <v>200442032.69000003</v>
      </c>
      <c r="BS21" s="49">
        <f t="shared" si="10"/>
        <v>151436966.89000002</v>
      </c>
      <c r="BT21" s="49">
        <f t="shared" si="10"/>
        <v>739942860.84000003</v>
      </c>
      <c r="BU21" s="49">
        <f t="shared" si="10"/>
        <v>59498369.569999993</v>
      </c>
      <c r="BV21" s="49">
        <f t="shared" si="10"/>
        <v>144258389.59</v>
      </c>
      <c r="BW21" s="49">
        <f t="shared" si="10"/>
        <v>619437499.70000005</v>
      </c>
      <c r="BX21" s="49">
        <f t="shared" si="10"/>
        <v>110090473.28999999</v>
      </c>
      <c r="BY21" s="49">
        <f t="shared" si="10"/>
        <v>104748034.77000001</v>
      </c>
      <c r="BZ21" s="49">
        <f t="shared" si="10"/>
        <v>147466518.31999999</v>
      </c>
      <c r="CA21" s="49">
        <f t="shared" si="10"/>
        <v>214446435.52000001</v>
      </c>
      <c r="CB21" s="49">
        <f t="shared" si="10"/>
        <v>383024117.12</v>
      </c>
      <c r="CC21" s="49">
        <f t="shared" si="10"/>
        <v>188140370.69</v>
      </c>
      <c r="CD21" s="49">
        <f t="shared" si="10"/>
        <v>326815897.54000002</v>
      </c>
      <c r="CE21" s="49">
        <f t="shared" si="10"/>
        <v>97127108.37999998</v>
      </c>
      <c r="CF21" s="49">
        <f t="shared" si="10"/>
        <v>92891191.679999992</v>
      </c>
      <c r="CG21" s="49">
        <f t="shared" si="10"/>
        <v>88385998.590000004</v>
      </c>
      <c r="CH21" s="49">
        <f t="shared" si="10"/>
        <v>105659258.28</v>
      </c>
      <c r="CI21" s="49">
        <f t="shared" si="10"/>
        <v>467929906.3900001</v>
      </c>
      <c r="CJ21" s="49">
        <f t="shared" si="10"/>
        <v>85386892.150000006</v>
      </c>
      <c r="CK21" s="49">
        <f t="shared" si="10"/>
        <v>74397446.960000008</v>
      </c>
      <c r="CL21" s="49">
        <f t="shared" si="10"/>
        <v>3549078449.3699999</v>
      </c>
      <c r="CM21" s="49">
        <f t="shared" si="10"/>
        <v>2183287793.6100001</v>
      </c>
      <c r="CN21" s="49">
        <f t="shared" si="10"/>
        <v>3585584866.3899999</v>
      </c>
      <c r="CO21" s="49">
        <f t="shared" si="10"/>
        <v>7719220703.8899994</v>
      </c>
      <c r="CP21" s="49">
        <f t="shared" si="10"/>
        <v>3795811006.4699998</v>
      </c>
      <c r="CQ21" s="49">
        <f t="shared" si="10"/>
        <v>2719965208.6300001</v>
      </c>
      <c r="CR21" s="49">
        <f t="shared" si="10"/>
        <v>9597911707.960001</v>
      </c>
      <c r="CS21" s="49">
        <f t="shared" si="10"/>
        <v>33150859736.320004</v>
      </c>
    </row>
    <row r="22" spans="1:97" s="26" customFormat="1">
      <c r="A22" s="45" t="s">
        <v>350</v>
      </c>
      <c r="B22" s="46">
        <v>165000000</v>
      </c>
      <c r="C22" s="46">
        <v>13505482.27</v>
      </c>
      <c r="D22" s="46">
        <v>9900000</v>
      </c>
      <c r="E22" s="46">
        <v>10368917.640000001</v>
      </c>
      <c r="F22" s="46">
        <v>6400000</v>
      </c>
      <c r="G22" s="46">
        <v>14000000</v>
      </c>
      <c r="H22" s="46">
        <v>14557774.4</v>
      </c>
      <c r="I22" s="46">
        <v>29000000</v>
      </c>
      <c r="J22" s="46">
        <v>14000000</v>
      </c>
      <c r="K22" s="46">
        <v>14430000</v>
      </c>
      <c r="L22" s="46">
        <v>43110516.409999996</v>
      </c>
      <c r="M22" s="46">
        <v>4510000</v>
      </c>
      <c r="N22" s="46">
        <v>100075348.11</v>
      </c>
      <c r="O22" s="46">
        <v>14189698.52</v>
      </c>
      <c r="P22" s="46">
        <v>15543927.93</v>
      </c>
      <c r="Q22" s="46">
        <v>35307230.159999996</v>
      </c>
      <c r="R22" s="46">
        <v>10457944.550000001</v>
      </c>
      <c r="S22" s="46">
        <v>14006610.91</v>
      </c>
      <c r="T22" s="46">
        <v>10000020</v>
      </c>
      <c r="U22" s="46">
        <v>3600000</v>
      </c>
      <c r="V22" s="46">
        <v>195000000</v>
      </c>
      <c r="W22" s="46">
        <v>7400000</v>
      </c>
      <c r="X22" s="46">
        <v>21000000</v>
      </c>
      <c r="Y22" s="46">
        <v>10923165.34</v>
      </c>
      <c r="Z22" s="46">
        <v>4000000</v>
      </c>
      <c r="AA22" s="46">
        <v>7110067.7800000003</v>
      </c>
      <c r="AB22" s="46">
        <v>9500000</v>
      </c>
      <c r="AC22" s="46">
        <v>38000000</v>
      </c>
      <c r="AD22" s="46">
        <v>7000000</v>
      </c>
      <c r="AE22" s="46">
        <v>7790833</v>
      </c>
      <c r="AF22" s="46">
        <v>9500000</v>
      </c>
      <c r="AG22" s="46">
        <v>26000000</v>
      </c>
      <c r="AH22" s="46">
        <v>10500000</v>
      </c>
      <c r="AI22" s="46">
        <v>8000000</v>
      </c>
      <c r="AJ22" s="46">
        <v>650121927.86000001</v>
      </c>
      <c r="AK22" s="46">
        <v>11324695.83</v>
      </c>
      <c r="AL22" s="46">
        <v>6000000</v>
      </c>
      <c r="AM22" s="46">
        <v>42097553.399999999</v>
      </c>
      <c r="AN22" s="46">
        <v>29194722.32</v>
      </c>
      <c r="AO22" s="46">
        <v>12950000</v>
      </c>
      <c r="AP22" s="46">
        <v>3872658.92</v>
      </c>
      <c r="AQ22" s="46">
        <v>89884857.780000001</v>
      </c>
      <c r="AR22" s="46">
        <v>12433280.460000001</v>
      </c>
      <c r="AS22" s="46">
        <v>25000000</v>
      </c>
      <c r="AT22" s="46">
        <v>23000000</v>
      </c>
      <c r="AU22" s="46">
        <v>10991514.630000001</v>
      </c>
      <c r="AV22" s="46">
        <v>5683442.8300000001</v>
      </c>
      <c r="AW22" s="46">
        <v>13500000</v>
      </c>
      <c r="AX22" s="46">
        <v>12301759.439999999</v>
      </c>
      <c r="AY22" s="46">
        <v>8200000</v>
      </c>
      <c r="AZ22" s="46">
        <v>136000000</v>
      </c>
      <c r="BA22" s="46">
        <v>8300000</v>
      </c>
      <c r="BB22" s="46">
        <v>321000000</v>
      </c>
      <c r="BC22" s="46">
        <v>45228000</v>
      </c>
      <c r="BD22" s="46">
        <v>7562938.5</v>
      </c>
      <c r="BE22" s="46">
        <v>10500000</v>
      </c>
      <c r="BF22" s="46">
        <v>88000000</v>
      </c>
      <c r="BG22" s="46">
        <v>6380000</v>
      </c>
      <c r="BH22" s="46">
        <v>4547041.8</v>
      </c>
      <c r="BI22" s="46">
        <v>10257600.539999999</v>
      </c>
      <c r="BJ22" s="46">
        <v>10970133.52</v>
      </c>
      <c r="BK22" s="46">
        <v>136000000</v>
      </c>
      <c r="BL22" s="46">
        <v>23000000</v>
      </c>
      <c r="BM22" s="46">
        <v>18662430.59</v>
      </c>
      <c r="BN22" s="46">
        <v>29850264</v>
      </c>
      <c r="BO22" s="46">
        <v>16600000</v>
      </c>
      <c r="BP22" s="46">
        <v>10029830.800000001</v>
      </c>
      <c r="BQ22" s="46">
        <v>1105218500</v>
      </c>
      <c r="BR22" s="46">
        <v>18237894.059999999</v>
      </c>
      <c r="BS22" s="46">
        <v>14500000</v>
      </c>
      <c r="BT22" s="46">
        <v>90834343.549999997</v>
      </c>
      <c r="BU22" s="46">
        <v>3690000</v>
      </c>
      <c r="BV22" s="46">
        <v>13056200.800000001</v>
      </c>
      <c r="BW22" s="46">
        <v>54000000</v>
      </c>
      <c r="BX22" s="46">
        <v>8112230</v>
      </c>
      <c r="BY22" s="46">
        <v>6661740.1399999997</v>
      </c>
      <c r="BZ22" s="46">
        <v>11500000</v>
      </c>
      <c r="CA22" s="46">
        <v>17821996.079999998</v>
      </c>
      <c r="CB22" s="46">
        <v>46526288.729999997</v>
      </c>
      <c r="CC22" s="46">
        <v>16006961.25</v>
      </c>
      <c r="CD22" s="46">
        <v>38787792.939999998</v>
      </c>
      <c r="CE22" s="46">
        <v>6700000</v>
      </c>
      <c r="CF22" s="46">
        <v>5805084.3200000003</v>
      </c>
      <c r="CG22" s="46">
        <v>5624045.2000000002</v>
      </c>
      <c r="CH22" s="46">
        <v>6828684.5199999996</v>
      </c>
      <c r="CI22" s="46">
        <v>54422962.899999999</v>
      </c>
      <c r="CJ22" s="46">
        <v>6511918.2199999997</v>
      </c>
      <c r="CK22" s="46">
        <v>4520092.87</v>
      </c>
      <c r="CL22" s="46">
        <f t="shared" ref="CL22:CL36" si="11">SUM(B22:M22)</f>
        <v>338782690.72000003</v>
      </c>
      <c r="CM22" s="46">
        <f t="shared" ref="CM22:CM36" si="12">SUM(N22:U22)</f>
        <v>203180780.18000001</v>
      </c>
      <c r="CN22" s="46">
        <f t="shared" ref="CN22:CN36" si="13">SUM(V22:AI22)</f>
        <v>361724066.12</v>
      </c>
      <c r="CO22" s="46">
        <f t="shared" ref="CO22:CO36" si="14">SUM(AJ22:BA22)</f>
        <v>1100856413.4700003</v>
      </c>
      <c r="CP22" s="46">
        <f t="shared" ref="CP22:CP36" si="15">SUM(BB22:BJ22)</f>
        <v>504445714.36000001</v>
      </c>
      <c r="CQ22" s="46">
        <f t="shared" ref="CQ22:CQ36" si="16">SUM(BK22:BP22)</f>
        <v>234142525.39000002</v>
      </c>
      <c r="CR22" s="46">
        <f t="shared" ref="CR22:CR36" si="17">SUM(BQ22:CK22)</f>
        <v>1535366735.5799999</v>
      </c>
      <c r="CS22" s="45">
        <f t="shared" ref="CS22:CS36" si="18">SUM(B22:CK22)</f>
        <v>4278498925.8200006</v>
      </c>
    </row>
    <row r="23" spans="1:97" s="47" customFormat="1">
      <c r="A23" s="45" t="s">
        <v>351</v>
      </c>
      <c r="B23" s="46">
        <v>99792612.709999993</v>
      </c>
      <c r="C23" s="46">
        <v>6315066.8300000001</v>
      </c>
      <c r="D23" s="46">
        <v>3430000</v>
      </c>
      <c r="E23" s="46">
        <v>1842987.43</v>
      </c>
      <c r="F23" s="46">
        <v>2100000</v>
      </c>
      <c r="G23" s="46">
        <v>9500000</v>
      </c>
      <c r="H23" s="46">
        <v>5686159.2000000002</v>
      </c>
      <c r="I23" s="46">
        <v>9700000</v>
      </c>
      <c r="J23" s="46">
        <v>2665000</v>
      </c>
      <c r="K23" s="46">
        <v>2113700</v>
      </c>
      <c r="L23" s="46">
        <v>25235796.859999999</v>
      </c>
      <c r="M23" s="46">
        <v>1547593.9</v>
      </c>
      <c r="N23" s="46">
        <v>81433773.469999999</v>
      </c>
      <c r="O23" s="46">
        <v>6130913.6900000004</v>
      </c>
      <c r="P23" s="46">
        <v>7437491.2000000002</v>
      </c>
      <c r="Q23" s="46">
        <v>17275630.440000001</v>
      </c>
      <c r="R23" s="46">
        <v>2568627.44</v>
      </c>
      <c r="S23" s="46">
        <v>4205147.91</v>
      </c>
      <c r="T23" s="46">
        <v>3954132.34</v>
      </c>
      <c r="U23" s="46">
        <v>1040000</v>
      </c>
      <c r="V23" s="46">
        <v>155000000</v>
      </c>
      <c r="W23" s="46">
        <v>4729340</v>
      </c>
      <c r="X23" s="46">
        <v>7485000</v>
      </c>
      <c r="Y23" s="46">
        <v>5758258.4199999999</v>
      </c>
      <c r="Z23" s="46">
        <v>1090000</v>
      </c>
      <c r="AA23" s="46">
        <v>2197615.7200000002</v>
      </c>
      <c r="AB23" s="46">
        <v>3500000</v>
      </c>
      <c r="AC23" s="46">
        <v>17000000</v>
      </c>
      <c r="AD23" s="46">
        <v>4060000</v>
      </c>
      <c r="AE23" s="46">
        <v>3131369</v>
      </c>
      <c r="AF23" s="46">
        <v>5255000</v>
      </c>
      <c r="AG23" s="46">
        <v>8450000</v>
      </c>
      <c r="AH23" s="46">
        <v>4800001</v>
      </c>
      <c r="AI23" s="46">
        <v>2950000</v>
      </c>
      <c r="AJ23" s="46">
        <v>424454066.79000002</v>
      </c>
      <c r="AK23" s="46">
        <v>8983028.4800000004</v>
      </c>
      <c r="AL23" s="46">
        <v>3700000</v>
      </c>
      <c r="AM23" s="46">
        <v>11832868.300000001</v>
      </c>
      <c r="AN23" s="46">
        <v>9878788.4100000001</v>
      </c>
      <c r="AO23" s="46">
        <v>3480713.99</v>
      </c>
      <c r="AP23" s="46">
        <v>1365234.88</v>
      </c>
      <c r="AQ23" s="46">
        <v>47460955.350000001</v>
      </c>
      <c r="AR23" s="46">
        <v>5158460.88</v>
      </c>
      <c r="AS23" s="46">
        <v>11560500</v>
      </c>
      <c r="AT23" s="46">
        <v>10000000</v>
      </c>
      <c r="AU23" s="46">
        <v>3834040.71</v>
      </c>
      <c r="AV23" s="46">
        <v>2397167.39</v>
      </c>
      <c r="AW23" s="46">
        <v>6200000</v>
      </c>
      <c r="AX23" s="46">
        <v>5169127.76</v>
      </c>
      <c r="AY23" s="46">
        <v>3200000</v>
      </c>
      <c r="AZ23" s="46">
        <v>49039354.920000002</v>
      </c>
      <c r="BA23" s="46">
        <v>3286000</v>
      </c>
      <c r="BB23" s="46">
        <v>174500000</v>
      </c>
      <c r="BC23" s="46">
        <v>9578000</v>
      </c>
      <c r="BD23" s="46">
        <v>2704618.06</v>
      </c>
      <c r="BE23" s="46">
        <v>4250000</v>
      </c>
      <c r="BF23" s="46">
        <v>69780000</v>
      </c>
      <c r="BG23" s="46">
        <v>2319420</v>
      </c>
      <c r="BH23" s="46">
        <v>2529008.79</v>
      </c>
      <c r="BI23" s="46">
        <v>4860865.01</v>
      </c>
      <c r="BJ23" s="46">
        <v>6370100.5</v>
      </c>
      <c r="BK23" s="46">
        <v>97000000</v>
      </c>
      <c r="BL23" s="46">
        <v>8480000</v>
      </c>
      <c r="BM23" s="46">
        <v>6712374.2999999998</v>
      </c>
      <c r="BN23" s="46">
        <v>10841284</v>
      </c>
      <c r="BO23" s="46">
        <v>5927458</v>
      </c>
      <c r="BP23" s="46">
        <v>4196640.38</v>
      </c>
      <c r="BQ23" s="46">
        <v>608592300</v>
      </c>
      <c r="BR23" s="46">
        <v>4501464.3600000003</v>
      </c>
      <c r="BS23" s="46">
        <v>4532821.5199999996</v>
      </c>
      <c r="BT23" s="46">
        <v>53115967.600000001</v>
      </c>
      <c r="BU23" s="46">
        <v>1137901.05</v>
      </c>
      <c r="BV23" s="46">
        <v>4315609.1500000004</v>
      </c>
      <c r="BW23" s="46">
        <v>30092423.920000002</v>
      </c>
      <c r="BX23" s="46">
        <v>2306195</v>
      </c>
      <c r="BY23" s="46">
        <v>3118617.62</v>
      </c>
      <c r="BZ23" s="46">
        <v>4865000</v>
      </c>
      <c r="CA23" s="46">
        <v>5995306.4299999997</v>
      </c>
      <c r="CB23" s="46">
        <v>25432396.219999999</v>
      </c>
      <c r="CC23" s="46">
        <v>4525937.53</v>
      </c>
      <c r="CD23" s="46">
        <v>11850808.800000001</v>
      </c>
      <c r="CE23" s="46">
        <v>4480000</v>
      </c>
      <c r="CF23" s="46">
        <v>2049996.47</v>
      </c>
      <c r="CG23" s="46">
        <v>1807001.12</v>
      </c>
      <c r="CH23" s="46">
        <v>3284199</v>
      </c>
      <c r="CI23" s="46">
        <v>33282216.68</v>
      </c>
      <c r="CJ23" s="46">
        <v>2535369.2999999998</v>
      </c>
      <c r="CK23" s="46">
        <v>2566514.14</v>
      </c>
      <c r="CL23" s="46">
        <f t="shared" si="11"/>
        <v>169928916.93000004</v>
      </c>
      <c r="CM23" s="46">
        <f t="shared" si="12"/>
        <v>124045716.48999999</v>
      </c>
      <c r="CN23" s="46">
        <f t="shared" si="13"/>
        <v>225406584.13999999</v>
      </c>
      <c r="CO23" s="46">
        <f t="shared" si="14"/>
        <v>611000307.86000013</v>
      </c>
      <c r="CP23" s="46">
        <f t="shared" si="15"/>
        <v>276892012.36000001</v>
      </c>
      <c r="CQ23" s="46">
        <f t="shared" si="16"/>
        <v>133157756.67999999</v>
      </c>
      <c r="CR23" s="46">
        <f t="shared" si="17"/>
        <v>814388045.90999973</v>
      </c>
      <c r="CS23" s="45">
        <f t="shared" si="18"/>
        <v>2354819340.3699999</v>
      </c>
    </row>
    <row r="24" spans="1:97" s="47" customFormat="1">
      <c r="A24" s="45" t="s">
        <v>352</v>
      </c>
      <c r="B24" s="46">
        <v>3854657.72</v>
      </c>
      <c r="C24" s="46">
        <v>627180</v>
      </c>
      <c r="D24" s="46">
        <v>520000</v>
      </c>
      <c r="E24" s="46">
        <v>309388.61</v>
      </c>
      <c r="F24" s="46">
        <v>380000</v>
      </c>
      <c r="G24" s="46">
        <v>900000</v>
      </c>
      <c r="H24" s="46">
        <v>773414.40000000002</v>
      </c>
      <c r="I24" s="46">
        <v>641063.1</v>
      </c>
      <c r="J24" s="46">
        <v>700000</v>
      </c>
      <c r="K24" s="46">
        <v>443000</v>
      </c>
      <c r="L24" s="46">
        <v>2297116.42</v>
      </c>
      <c r="M24" s="46">
        <v>397226</v>
      </c>
      <c r="N24" s="46">
        <v>2008600.75</v>
      </c>
      <c r="O24" s="46">
        <v>1000601.21</v>
      </c>
      <c r="P24" s="46">
        <v>660339.52</v>
      </c>
      <c r="Q24" s="46">
        <v>657010.4</v>
      </c>
      <c r="R24" s="46">
        <v>736843.64</v>
      </c>
      <c r="S24" s="46">
        <v>829204</v>
      </c>
      <c r="T24" s="46">
        <v>527430.31999999995</v>
      </c>
      <c r="U24" s="46">
        <v>80000</v>
      </c>
      <c r="V24" s="46">
        <v>1400000</v>
      </c>
      <c r="W24" s="46">
        <v>420000</v>
      </c>
      <c r="X24" s="46">
        <v>1000000</v>
      </c>
      <c r="Y24" s="46">
        <v>337582</v>
      </c>
      <c r="Z24" s="46">
        <v>400000</v>
      </c>
      <c r="AA24" s="46">
        <v>320000</v>
      </c>
      <c r="AB24" s="46">
        <v>125000</v>
      </c>
      <c r="AC24" s="46">
        <v>1000000</v>
      </c>
      <c r="AD24" s="46">
        <v>400000</v>
      </c>
      <c r="AE24" s="46">
        <v>140284</v>
      </c>
      <c r="AF24" s="46">
        <v>400000</v>
      </c>
      <c r="AG24" s="46">
        <v>630000</v>
      </c>
      <c r="AH24" s="46">
        <v>800000</v>
      </c>
      <c r="AI24" s="46">
        <v>500000</v>
      </c>
      <c r="AJ24" s="46">
        <v>3407038.38</v>
      </c>
      <c r="AK24" s="46">
        <v>350000</v>
      </c>
      <c r="AL24" s="46">
        <v>200000</v>
      </c>
      <c r="AM24" s="46">
        <v>900000</v>
      </c>
      <c r="AN24" s="46">
        <v>412644</v>
      </c>
      <c r="AO24" s="46">
        <v>231901.85</v>
      </c>
      <c r="AP24" s="46">
        <v>324327</v>
      </c>
      <c r="AQ24" s="46">
        <v>521395.5</v>
      </c>
      <c r="AR24" s="46">
        <v>413746.84</v>
      </c>
      <c r="AS24" s="46">
        <v>900000</v>
      </c>
      <c r="AT24" s="46">
        <v>1000000</v>
      </c>
      <c r="AU24" s="46">
        <v>700000</v>
      </c>
      <c r="AV24" s="46">
        <v>561654.29</v>
      </c>
      <c r="AW24" s="46">
        <v>150000</v>
      </c>
      <c r="AX24" s="46">
        <v>458630.19</v>
      </c>
      <c r="AY24" s="46">
        <v>320000</v>
      </c>
      <c r="AZ24" s="46">
        <v>2003373</v>
      </c>
      <c r="BA24" s="46">
        <v>567750</v>
      </c>
      <c r="BB24" s="46">
        <v>2000000</v>
      </c>
      <c r="BC24" s="46">
        <v>1100000</v>
      </c>
      <c r="BD24" s="46">
        <v>265816</v>
      </c>
      <c r="BE24" s="46">
        <v>170000</v>
      </c>
      <c r="BF24" s="46">
        <v>1800000</v>
      </c>
      <c r="BG24" s="46">
        <v>324105</v>
      </c>
      <c r="BH24" s="46">
        <v>300000</v>
      </c>
      <c r="BI24" s="46">
        <v>250229.58</v>
      </c>
      <c r="BJ24" s="46">
        <v>817212.75</v>
      </c>
      <c r="BK24" s="46">
        <v>1300000</v>
      </c>
      <c r="BL24" s="46">
        <v>900000</v>
      </c>
      <c r="BM24" s="46">
        <v>666922.28</v>
      </c>
      <c r="BN24" s="46">
        <v>1243488</v>
      </c>
      <c r="BO24" s="46">
        <v>540000</v>
      </c>
      <c r="BP24" s="46">
        <v>522292.6</v>
      </c>
      <c r="BQ24" s="46">
        <v>5849680</v>
      </c>
      <c r="BR24" s="46">
        <v>300720.34999999998</v>
      </c>
      <c r="BS24" s="46">
        <v>655000</v>
      </c>
      <c r="BT24" s="46">
        <v>1277100.7</v>
      </c>
      <c r="BU24" s="46">
        <v>36092.800000000003</v>
      </c>
      <c r="BV24" s="46">
        <v>358545.35</v>
      </c>
      <c r="BW24" s="46">
        <v>1451527</v>
      </c>
      <c r="BX24" s="46">
        <v>280761.86</v>
      </c>
      <c r="BY24" s="46">
        <v>384617.4</v>
      </c>
      <c r="BZ24" s="46">
        <v>440000</v>
      </c>
      <c r="CA24" s="46">
        <v>702867.2</v>
      </c>
      <c r="CB24" s="46">
        <v>1215822.5</v>
      </c>
      <c r="CC24" s="46">
        <v>597496.1</v>
      </c>
      <c r="CD24" s="46">
        <v>1318559.6399999999</v>
      </c>
      <c r="CE24" s="46">
        <v>260000</v>
      </c>
      <c r="CF24" s="46">
        <v>461984.58</v>
      </c>
      <c r="CG24" s="46">
        <v>199972.8</v>
      </c>
      <c r="CH24" s="46">
        <v>342450</v>
      </c>
      <c r="CI24" s="46">
        <v>999930.81</v>
      </c>
      <c r="CJ24" s="46">
        <v>141018</v>
      </c>
      <c r="CK24" s="46">
        <v>157713.23000000001</v>
      </c>
      <c r="CL24" s="46">
        <f t="shared" si="11"/>
        <v>11843046.250000002</v>
      </c>
      <c r="CM24" s="46">
        <f t="shared" si="12"/>
        <v>6500029.8399999999</v>
      </c>
      <c r="CN24" s="46">
        <f t="shared" si="13"/>
        <v>7872866</v>
      </c>
      <c r="CO24" s="46">
        <f t="shared" si="14"/>
        <v>13422461.049999999</v>
      </c>
      <c r="CP24" s="46">
        <f t="shared" si="15"/>
        <v>7027363.3300000001</v>
      </c>
      <c r="CQ24" s="46">
        <f t="shared" si="16"/>
        <v>5172702.88</v>
      </c>
      <c r="CR24" s="46">
        <f t="shared" si="17"/>
        <v>17431860.32</v>
      </c>
      <c r="CS24" s="45">
        <f t="shared" si="18"/>
        <v>69270329.670000002</v>
      </c>
    </row>
    <row r="25" spans="1:97" s="47" customFormat="1">
      <c r="A25" s="45" t="s">
        <v>353</v>
      </c>
      <c r="B25" s="46">
        <v>17581539.449999999</v>
      </c>
      <c r="C25" s="46">
        <v>2508705</v>
      </c>
      <c r="D25" s="46">
        <v>6600000</v>
      </c>
      <c r="E25" s="46">
        <v>7865806</v>
      </c>
      <c r="F25" s="46">
        <v>3800000</v>
      </c>
      <c r="G25" s="46">
        <v>5200000</v>
      </c>
      <c r="H25" s="46">
        <v>5516825</v>
      </c>
      <c r="I25" s="46">
        <v>10080101</v>
      </c>
      <c r="J25" s="46">
        <v>6700000</v>
      </c>
      <c r="K25" s="46">
        <v>10895500</v>
      </c>
      <c r="L25" s="46">
        <v>19800000</v>
      </c>
      <c r="M25" s="46">
        <v>2503706</v>
      </c>
      <c r="N25" s="46">
        <v>16932401</v>
      </c>
      <c r="O25" s="46">
        <v>5266647</v>
      </c>
      <c r="P25" s="46">
        <v>6000000</v>
      </c>
      <c r="Q25" s="46">
        <v>1573380</v>
      </c>
      <c r="R25" s="46">
        <v>6051197.1600000001</v>
      </c>
      <c r="S25" s="46">
        <v>4016708</v>
      </c>
      <c r="T25" s="46">
        <v>5000146.91</v>
      </c>
      <c r="U25" s="46">
        <v>2000000</v>
      </c>
      <c r="V25" s="46">
        <v>13000000</v>
      </c>
      <c r="W25" s="46">
        <v>4500000</v>
      </c>
      <c r="X25" s="46">
        <v>9800000</v>
      </c>
      <c r="Y25" s="46">
        <v>5816901.4000000004</v>
      </c>
      <c r="Z25" s="46">
        <v>3000000</v>
      </c>
      <c r="AA25" s="46">
        <v>2794969.73</v>
      </c>
      <c r="AB25" s="46">
        <v>4500000</v>
      </c>
      <c r="AC25" s="46">
        <v>10000000</v>
      </c>
      <c r="AD25" s="46">
        <v>3200000</v>
      </c>
      <c r="AE25" s="46">
        <v>3906909</v>
      </c>
      <c r="AF25" s="46">
        <v>8700000</v>
      </c>
      <c r="AG25" s="46">
        <v>3600000</v>
      </c>
      <c r="AH25" s="46">
        <v>4500000</v>
      </c>
      <c r="AI25" s="46">
        <v>6000000</v>
      </c>
      <c r="AJ25" s="46">
        <v>20298653.690000001</v>
      </c>
      <c r="AK25" s="46">
        <v>4500000</v>
      </c>
      <c r="AL25" s="46">
        <v>3700000</v>
      </c>
      <c r="AM25" s="46">
        <v>5800000</v>
      </c>
      <c r="AN25" s="46">
        <v>13897362.119999999</v>
      </c>
      <c r="AO25" s="46">
        <v>4621988.12</v>
      </c>
      <c r="AP25" s="46">
        <v>1896059</v>
      </c>
      <c r="AQ25" s="46">
        <v>14837644.5</v>
      </c>
      <c r="AR25" s="46">
        <v>6158087.5999999996</v>
      </c>
      <c r="AS25" s="46">
        <v>9500000</v>
      </c>
      <c r="AT25" s="46">
        <v>9500000</v>
      </c>
      <c r="AU25" s="46">
        <v>5750000</v>
      </c>
      <c r="AV25" s="46">
        <v>2736722.09</v>
      </c>
      <c r="AW25" s="46">
        <v>6641000</v>
      </c>
      <c r="AX25" s="46">
        <v>5363787.97</v>
      </c>
      <c r="AY25" s="46">
        <v>3500000</v>
      </c>
      <c r="AZ25" s="46">
        <v>17752979</v>
      </c>
      <c r="BA25" s="46">
        <v>4440000</v>
      </c>
      <c r="BB25" s="46">
        <v>9600000</v>
      </c>
      <c r="BC25" s="46">
        <v>15000000</v>
      </c>
      <c r="BD25" s="46">
        <v>4444652</v>
      </c>
      <c r="BE25" s="46">
        <v>6000000</v>
      </c>
      <c r="BF25" s="46">
        <v>8450000</v>
      </c>
      <c r="BG25" s="46">
        <v>3000000</v>
      </c>
      <c r="BH25" s="46">
        <v>2858222</v>
      </c>
      <c r="BI25" s="46">
        <v>4470470.4000000004</v>
      </c>
      <c r="BJ25" s="46">
        <v>4515504.5</v>
      </c>
      <c r="BK25" s="46">
        <v>14200000</v>
      </c>
      <c r="BL25" s="46">
        <v>6000000</v>
      </c>
      <c r="BM25" s="46">
        <v>6118936</v>
      </c>
      <c r="BN25" s="46">
        <v>11353480</v>
      </c>
      <c r="BO25" s="46">
        <v>2700000</v>
      </c>
      <c r="BP25" s="46">
        <v>7613437</v>
      </c>
      <c r="BQ25" s="46">
        <v>34728000</v>
      </c>
      <c r="BR25" s="46">
        <v>6280788</v>
      </c>
      <c r="BS25" s="46">
        <v>5670150</v>
      </c>
      <c r="BT25" s="46">
        <v>4323727.7</v>
      </c>
      <c r="BU25" s="46">
        <v>88546</v>
      </c>
      <c r="BV25" s="46">
        <v>5189788</v>
      </c>
      <c r="BW25" s="46">
        <v>13588791.6</v>
      </c>
      <c r="BX25" s="46">
        <v>3250000</v>
      </c>
      <c r="BY25" s="46">
        <v>5039219.4000000004</v>
      </c>
      <c r="BZ25" s="46">
        <v>5700000</v>
      </c>
      <c r="CA25" s="46">
        <v>9684970</v>
      </c>
      <c r="CB25" s="46">
        <v>12747969.6</v>
      </c>
      <c r="CC25" s="46">
        <v>6412733.2599999998</v>
      </c>
      <c r="CD25" s="46">
        <v>7675815.0199999996</v>
      </c>
      <c r="CE25" s="46">
        <v>1400000</v>
      </c>
      <c r="CF25" s="46">
        <v>3185340</v>
      </c>
      <c r="CG25" s="46">
        <v>4087406</v>
      </c>
      <c r="CH25" s="46">
        <v>3190093.75</v>
      </c>
      <c r="CI25" s="46">
        <v>16266877.4</v>
      </c>
      <c r="CJ25" s="46">
        <v>3001265.5</v>
      </c>
      <c r="CK25" s="46">
        <v>2665881.63</v>
      </c>
      <c r="CL25" s="46">
        <f t="shared" si="11"/>
        <v>99052182.450000003</v>
      </c>
      <c r="CM25" s="46">
        <f t="shared" si="12"/>
        <v>46840480.069999993</v>
      </c>
      <c r="CN25" s="46">
        <f t="shared" si="13"/>
        <v>83318780.129999995</v>
      </c>
      <c r="CO25" s="46">
        <f t="shared" si="14"/>
        <v>140894284.08999997</v>
      </c>
      <c r="CP25" s="46">
        <f t="shared" si="15"/>
        <v>58338848.899999999</v>
      </c>
      <c r="CQ25" s="46">
        <f t="shared" si="16"/>
        <v>47985853</v>
      </c>
      <c r="CR25" s="46">
        <f t="shared" si="17"/>
        <v>154177362.85999998</v>
      </c>
      <c r="CS25" s="45">
        <f t="shared" si="18"/>
        <v>630607791.49999988</v>
      </c>
    </row>
    <row r="26" spans="1:97" s="47" customFormat="1">
      <c r="A26" s="45" t="s">
        <v>354</v>
      </c>
      <c r="B26" s="46">
        <v>321350000</v>
      </c>
      <c r="C26" s="46">
        <v>37199779.409999996</v>
      </c>
      <c r="D26" s="46">
        <v>41105640</v>
      </c>
      <c r="E26" s="46">
        <v>43919747.380000003</v>
      </c>
      <c r="F26" s="46">
        <v>32671000</v>
      </c>
      <c r="G26" s="46">
        <v>49000000</v>
      </c>
      <c r="H26" s="46">
        <v>66412740.649999999</v>
      </c>
      <c r="I26" s="46">
        <v>67282910</v>
      </c>
      <c r="J26" s="46">
        <v>45103500</v>
      </c>
      <c r="K26" s="46">
        <v>45077000</v>
      </c>
      <c r="L26" s="46">
        <v>89419270.980000004</v>
      </c>
      <c r="M26" s="46">
        <v>17156880.420000002</v>
      </c>
      <c r="N26" s="46">
        <v>160857289.16</v>
      </c>
      <c r="O26" s="46">
        <v>39962264.329999998</v>
      </c>
      <c r="P26" s="46">
        <v>44155427.789999999</v>
      </c>
      <c r="Q26" s="46">
        <v>68026740.829999998</v>
      </c>
      <c r="R26" s="46">
        <v>43026366.939999998</v>
      </c>
      <c r="S26" s="46">
        <v>38988620.350000001</v>
      </c>
      <c r="T26" s="46">
        <v>40577683.520000003</v>
      </c>
      <c r="U26" s="46">
        <v>26888840</v>
      </c>
      <c r="V26" s="46">
        <v>375000000</v>
      </c>
      <c r="W26" s="46">
        <v>30014500</v>
      </c>
      <c r="X26" s="46">
        <v>44094875.439999998</v>
      </c>
      <c r="Y26" s="46">
        <v>39850893.100000001</v>
      </c>
      <c r="Z26" s="46">
        <v>27146970</v>
      </c>
      <c r="AA26" s="46">
        <v>32505393.829999998</v>
      </c>
      <c r="AB26" s="46">
        <v>36600000</v>
      </c>
      <c r="AC26" s="46">
        <v>104153200</v>
      </c>
      <c r="AD26" s="46">
        <v>38695900</v>
      </c>
      <c r="AE26" s="46">
        <v>34206144</v>
      </c>
      <c r="AF26" s="46">
        <v>41793707</v>
      </c>
      <c r="AG26" s="46">
        <v>65796700</v>
      </c>
      <c r="AH26" s="46">
        <v>34897700</v>
      </c>
      <c r="AI26" s="46">
        <v>26345226.879999999</v>
      </c>
      <c r="AJ26" s="46">
        <v>615485483.55999994</v>
      </c>
      <c r="AK26" s="46">
        <v>40756442.329999998</v>
      </c>
      <c r="AL26" s="46">
        <v>35266104.560000002</v>
      </c>
      <c r="AM26" s="46">
        <v>70320168.739999995</v>
      </c>
      <c r="AN26" s="46">
        <v>66705310.380000003</v>
      </c>
      <c r="AO26" s="46">
        <v>41139092.18</v>
      </c>
      <c r="AP26" s="46">
        <v>22549120</v>
      </c>
      <c r="AQ26" s="46">
        <v>120990627.04000001</v>
      </c>
      <c r="AR26" s="46">
        <v>39915886.899999999</v>
      </c>
      <c r="AS26" s="46">
        <v>56717100</v>
      </c>
      <c r="AT26" s="46">
        <v>77948071.569999993</v>
      </c>
      <c r="AU26" s="46">
        <v>41275987.259999998</v>
      </c>
      <c r="AV26" s="46">
        <v>29094754.219999999</v>
      </c>
      <c r="AW26" s="46">
        <v>48000000</v>
      </c>
      <c r="AX26" s="46">
        <v>40193876.020000003</v>
      </c>
      <c r="AY26" s="46">
        <v>31000000</v>
      </c>
      <c r="AZ26" s="46">
        <v>176524279.19</v>
      </c>
      <c r="BA26" s="46">
        <v>33676129</v>
      </c>
      <c r="BB26" s="46">
        <v>325000000</v>
      </c>
      <c r="BC26" s="46">
        <v>93594000</v>
      </c>
      <c r="BD26" s="46">
        <v>36920727.740000002</v>
      </c>
      <c r="BE26" s="46">
        <v>38075840</v>
      </c>
      <c r="BF26" s="46">
        <v>187033280</v>
      </c>
      <c r="BG26" s="46">
        <v>27923647.27</v>
      </c>
      <c r="BH26" s="46">
        <v>18864438.059999999</v>
      </c>
      <c r="BI26" s="46">
        <v>23163882.579999998</v>
      </c>
      <c r="BJ26" s="46">
        <v>25861188.280000001</v>
      </c>
      <c r="BK26" s="46">
        <v>253000000</v>
      </c>
      <c r="BL26" s="46">
        <v>65017673.659999996</v>
      </c>
      <c r="BM26" s="46">
        <v>49549378.969999999</v>
      </c>
      <c r="BN26" s="46">
        <v>67942770.810000002</v>
      </c>
      <c r="BO26" s="46">
        <v>51656350.560000002</v>
      </c>
      <c r="BP26" s="46">
        <v>34294159.579999998</v>
      </c>
      <c r="BQ26" s="46">
        <v>1000581000</v>
      </c>
      <c r="BR26" s="46">
        <v>50738178.280000001</v>
      </c>
      <c r="BS26" s="46">
        <v>50940293.520000003</v>
      </c>
      <c r="BT26" s="46">
        <v>168340864.88</v>
      </c>
      <c r="BU26" s="46">
        <v>14184600</v>
      </c>
      <c r="BV26" s="46">
        <v>45963293.789999999</v>
      </c>
      <c r="BW26" s="46">
        <v>100458000</v>
      </c>
      <c r="BX26" s="46">
        <v>31582308.449999999</v>
      </c>
      <c r="BY26" s="46">
        <v>32961829.039999999</v>
      </c>
      <c r="BZ26" s="46">
        <v>44313341.530000001</v>
      </c>
      <c r="CA26" s="46">
        <v>52401793.119999997</v>
      </c>
      <c r="CB26" s="46">
        <v>91972610.799999997</v>
      </c>
      <c r="CC26" s="46">
        <v>54017589.619999997</v>
      </c>
      <c r="CD26" s="46">
        <v>76601175.269999996</v>
      </c>
      <c r="CE26" s="46">
        <v>26764082.899999999</v>
      </c>
      <c r="CF26" s="46">
        <v>31270709.32</v>
      </c>
      <c r="CG26" s="46">
        <v>25659519.600000001</v>
      </c>
      <c r="CH26" s="46">
        <v>32075783.879999999</v>
      </c>
      <c r="CI26" s="46">
        <v>87295590.659999996</v>
      </c>
      <c r="CJ26" s="46">
        <v>22417944.16</v>
      </c>
      <c r="CK26" s="46">
        <v>18607004.84</v>
      </c>
      <c r="CL26" s="46">
        <f t="shared" si="11"/>
        <v>855698468.83999991</v>
      </c>
      <c r="CM26" s="46">
        <f t="shared" si="12"/>
        <v>462483232.92000002</v>
      </c>
      <c r="CN26" s="46">
        <f t="shared" si="13"/>
        <v>931101210.25</v>
      </c>
      <c r="CO26" s="46">
        <f t="shared" si="14"/>
        <v>1587558432.95</v>
      </c>
      <c r="CP26" s="46">
        <f t="shared" si="15"/>
        <v>776437003.92999995</v>
      </c>
      <c r="CQ26" s="46">
        <f t="shared" si="16"/>
        <v>521460333.57999998</v>
      </c>
      <c r="CR26" s="46">
        <f t="shared" si="17"/>
        <v>2059147513.6599996</v>
      </c>
      <c r="CS26" s="45">
        <f t="shared" si="18"/>
        <v>7193886196.1300001</v>
      </c>
    </row>
    <row r="27" spans="1:97" s="47" customFormat="1">
      <c r="A27" s="51" t="s">
        <v>355</v>
      </c>
      <c r="B27" s="46">
        <v>76862280</v>
      </c>
      <c r="C27" s="46">
        <v>18673204.800000001</v>
      </c>
      <c r="D27" s="46">
        <v>11935300</v>
      </c>
      <c r="E27" s="46">
        <v>13581795</v>
      </c>
      <c r="F27" s="46">
        <v>9936000</v>
      </c>
      <c r="G27" s="46">
        <v>13850000</v>
      </c>
      <c r="H27" s="46">
        <v>11333476.699999999</v>
      </c>
      <c r="I27" s="46">
        <v>22813572.66</v>
      </c>
      <c r="J27" s="46">
        <v>15090000</v>
      </c>
      <c r="K27" s="46">
        <v>17229000</v>
      </c>
      <c r="L27" s="46">
        <v>42392620</v>
      </c>
      <c r="M27" s="46">
        <v>5245196</v>
      </c>
      <c r="N27" s="46">
        <v>87941119.120000005</v>
      </c>
      <c r="O27" s="46">
        <v>13320472</v>
      </c>
      <c r="P27" s="46">
        <v>16881000</v>
      </c>
      <c r="Q27" s="46">
        <v>24004637.699999999</v>
      </c>
      <c r="R27" s="46">
        <v>14029560</v>
      </c>
      <c r="S27" s="46">
        <v>11961514.91</v>
      </c>
      <c r="T27" s="46">
        <v>13162680</v>
      </c>
      <c r="U27" s="46">
        <v>8633240</v>
      </c>
      <c r="V27" s="46">
        <v>91160000</v>
      </c>
      <c r="W27" s="46">
        <v>12364640</v>
      </c>
      <c r="X27" s="46">
        <v>21528900</v>
      </c>
      <c r="Y27" s="46">
        <v>16405190</v>
      </c>
      <c r="Z27" s="46">
        <v>8128410</v>
      </c>
      <c r="AA27" s="46">
        <v>9153121.3900000006</v>
      </c>
      <c r="AB27" s="46">
        <v>11000000</v>
      </c>
      <c r="AC27" s="46">
        <v>32000000</v>
      </c>
      <c r="AD27" s="46">
        <v>7200000</v>
      </c>
      <c r="AE27" s="46">
        <v>14024669</v>
      </c>
      <c r="AF27" s="46">
        <v>11579090.220000001</v>
      </c>
      <c r="AG27" s="46">
        <v>21631700</v>
      </c>
      <c r="AH27" s="46">
        <v>12328000</v>
      </c>
      <c r="AI27" s="46">
        <v>10900000</v>
      </c>
      <c r="AJ27" s="46">
        <v>213834723.11000001</v>
      </c>
      <c r="AK27" s="46">
        <v>13575605.460000001</v>
      </c>
      <c r="AL27" s="46">
        <v>12269786</v>
      </c>
      <c r="AM27" s="46">
        <v>24716064.68</v>
      </c>
      <c r="AN27" s="46">
        <v>30056112.32</v>
      </c>
      <c r="AO27" s="46">
        <v>16478785.859999999</v>
      </c>
      <c r="AP27" s="46">
        <v>8026800</v>
      </c>
      <c r="AQ27" s="46">
        <v>67217578.640000001</v>
      </c>
      <c r="AR27" s="46">
        <v>14843712</v>
      </c>
      <c r="AS27" s="46">
        <v>28234200</v>
      </c>
      <c r="AT27" s="46">
        <v>23495613</v>
      </c>
      <c r="AU27" s="46">
        <v>15620000</v>
      </c>
      <c r="AV27" s="46">
        <v>10307042.52</v>
      </c>
      <c r="AW27" s="46">
        <v>13300000</v>
      </c>
      <c r="AX27" s="46">
        <v>15335331.720000001</v>
      </c>
      <c r="AY27" s="46">
        <v>16294398</v>
      </c>
      <c r="AZ27" s="46">
        <v>55813993.579999998</v>
      </c>
      <c r="BA27" s="46">
        <v>14741950</v>
      </c>
      <c r="BB27" s="46">
        <v>121600000</v>
      </c>
      <c r="BC27" s="46">
        <v>32524000</v>
      </c>
      <c r="BD27" s="46">
        <v>10666272.439999999</v>
      </c>
      <c r="BE27" s="46">
        <v>15500000</v>
      </c>
      <c r="BF27" s="46">
        <v>67560000</v>
      </c>
      <c r="BG27" s="46">
        <v>13341890</v>
      </c>
      <c r="BH27" s="46">
        <v>7609098</v>
      </c>
      <c r="BI27" s="46">
        <v>12846069</v>
      </c>
      <c r="BJ27" s="46">
        <v>12444109.24</v>
      </c>
      <c r="BK27" s="46">
        <v>75000000</v>
      </c>
      <c r="BL27" s="46">
        <v>18000000</v>
      </c>
      <c r="BM27" s="46">
        <v>13039768.560000001</v>
      </c>
      <c r="BN27" s="46">
        <v>19809659.219999999</v>
      </c>
      <c r="BO27" s="46">
        <v>16440800</v>
      </c>
      <c r="BP27" s="46">
        <v>14657778.039999999</v>
      </c>
      <c r="BQ27" s="46">
        <v>293196000</v>
      </c>
      <c r="BR27" s="46">
        <v>18874602</v>
      </c>
      <c r="BS27" s="46">
        <v>18590994.120000001</v>
      </c>
      <c r="BT27" s="46">
        <v>67569027.540000007</v>
      </c>
      <c r="BU27" s="46">
        <v>7352892</v>
      </c>
      <c r="BV27" s="46">
        <v>13966708.800000001</v>
      </c>
      <c r="BW27" s="46">
        <v>37275000</v>
      </c>
      <c r="BX27" s="46">
        <v>11359560</v>
      </c>
      <c r="BY27" s="46">
        <v>13961278</v>
      </c>
      <c r="BZ27" s="46">
        <v>13677903.41</v>
      </c>
      <c r="CA27" s="46">
        <v>17019602</v>
      </c>
      <c r="CB27" s="46">
        <v>32939536.780000001</v>
      </c>
      <c r="CC27" s="46">
        <v>16540036.210000001</v>
      </c>
      <c r="CD27" s="46">
        <v>33785775.280000001</v>
      </c>
      <c r="CE27" s="46">
        <v>13690036</v>
      </c>
      <c r="CF27" s="46">
        <v>10224220</v>
      </c>
      <c r="CG27" s="46">
        <v>12312456</v>
      </c>
      <c r="CH27" s="46">
        <v>9431618</v>
      </c>
      <c r="CI27" s="46">
        <v>42609874.299999997</v>
      </c>
      <c r="CJ27" s="46">
        <v>9580070.25</v>
      </c>
      <c r="CK27" s="46">
        <v>9875464.1500000004</v>
      </c>
      <c r="CL27" s="46">
        <f t="shared" si="11"/>
        <v>258942445.16</v>
      </c>
      <c r="CM27" s="46">
        <f t="shared" si="12"/>
        <v>189934223.72999999</v>
      </c>
      <c r="CN27" s="46">
        <f t="shared" si="13"/>
        <v>279403720.61000001</v>
      </c>
      <c r="CO27" s="46">
        <f t="shared" si="14"/>
        <v>594161696.8900001</v>
      </c>
      <c r="CP27" s="46">
        <f t="shared" si="15"/>
        <v>294091438.68000001</v>
      </c>
      <c r="CQ27" s="46">
        <f t="shared" si="16"/>
        <v>156948005.81999999</v>
      </c>
      <c r="CR27" s="46">
        <f t="shared" si="17"/>
        <v>703832654.84000003</v>
      </c>
      <c r="CS27" s="45">
        <f t="shared" si="18"/>
        <v>2477314185.730001</v>
      </c>
    </row>
    <row r="28" spans="1:97" s="47" customFormat="1">
      <c r="A28" s="45" t="s">
        <v>356</v>
      </c>
      <c r="B28" s="46">
        <v>160330000</v>
      </c>
      <c r="C28" s="46">
        <v>18127576</v>
      </c>
      <c r="D28" s="46">
        <v>21746500</v>
      </c>
      <c r="E28" s="46">
        <v>20431255</v>
      </c>
      <c r="F28" s="46">
        <v>14887790.5</v>
      </c>
      <c r="G28" s="46">
        <v>23785800</v>
      </c>
      <c r="H28" s="46">
        <v>32724500.800000001</v>
      </c>
      <c r="I28" s="46">
        <v>42161396.43</v>
      </c>
      <c r="J28" s="46">
        <v>21469100</v>
      </c>
      <c r="K28" s="46">
        <v>25967000</v>
      </c>
      <c r="L28" s="46">
        <v>61883090</v>
      </c>
      <c r="M28" s="46">
        <v>11396385</v>
      </c>
      <c r="N28" s="46">
        <v>136397161.61000001</v>
      </c>
      <c r="O28" s="46">
        <v>24831225.989999998</v>
      </c>
      <c r="P28" s="46">
        <v>37024327.469999999</v>
      </c>
      <c r="Q28" s="46">
        <v>48074492.770000003</v>
      </c>
      <c r="R28" s="46">
        <v>20798210.940000001</v>
      </c>
      <c r="S28" s="46">
        <v>27022700.199999999</v>
      </c>
      <c r="T28" s="46">
        <v>19322112.030000001</v>
      </c>
      <c r="U28" s="46">
        <v>13567500</v>
      </c>
      <c r="V28" s="46">
        <v>212608000</v>
      </c>
      <c r="W28" s="46">
        <v>19400370</v>
      </c>
      <c r="X28" s="46">
        <v>36338000</v>
      </c>
      <c r="Y28" s="46">
        <v>27044958.600000001</v>
      </c>
      <c r="Z28" s="46">
        <v>14780050</v>
      </c>
      <c r="AA28" s="46">
        <v>15929556.050000001</v>
      </c>
      <c r="AB28" s="46">
        <v>18600000</v>
      </c>
      <c r="AC28" s="46">
        <v>58000000</v>
      </c>
      <c r="AD28" s="46">
        <v>19000000</v>
      </c>
      <c r="AE28" s="46">
        <v>19776571</v>
      </c>
      <c r="AF28" s="46">
        <v>31164700</v>
      </c>
      <c r="AG28" s="46">
        <v>34029200</v>
      </c>
      <c r="AH28" s="46">
        <v>18205000</v>
      </c>
      <c r="AI28" s="46">
        <v>18173000</v>
      </c>
      <c r="AJ28" s="46">
        <v>408357163.69</v>
      </c>
      <c r="AK28" s="46">
        <v>24666576.25</v>
      </c>
      <c r="AL28" s="46">
        <v>17373174</v>
      </c>
      <c r="AM28" s="46">
        <v>40369273.479999997</v>
      </c>
      <c r="AN28" s="46">
        <v>49346166.240000002</v>
      </c>
      <c r="AO28" s="46">
        <v>22456549.43</v>
      </c>
      <c r="AP28" s="46">
        <v>12658617.25</v>
      </c>
      <c r="AQ28" s="46">
        <v>102160686.67</v>
      </c>
      <c r="AR28" s="46">
        <v>20716948.879999999</v>
      </c>
      <c r="AS28" s="46">
        <v>38197948.840000004</v>
      </c>
      <c r="AT28" s="46">
        <v>32474658.18</v>
      </c>
      <c r="AU28" s="46">
        <v>20097935.809999999</v>
      </c>
      <c r="AV28" s="46">
        <v>14402753.02</v>
      </c>
      <c r="AW28" s="46">
        <v>21000000</v>
      </c>
      <c r="AX28" s="46">
        <v>21216952</v>
      </c>
      <c r="AY28" s="46">
        <v>17055000</v>
      </c>
      <c r="AZ28" s="46">
        <v>103961139.45999999</v>
      </c>
      <c r="BA28" s="46">
        <v>19238040</v>
      </c>
      <c r="BB28" s="46">
        <v>230800000</v>
      </c>
      <c r="BC28" s="46">
        <v>60958000</v>
      </c>
      <c r="BD28" s="46">
        <v>17497755</v>
      </c>
      <c r="BE28" s="46">
        <v>25901000</v>
      </c>
      <c r="BF28" s="46">
        <v>152680800</v>
      </c>
      <c r="BG28" s="46">
        <v>15758316</v>
      </c>
      <c r="BH28" s="46">
        <v>12972000</v>
      </c>
      <c r="BI28" s="46">
        <v>16622800</v>
      </c>
      <c r="BJ28" s="46">
        <v>15840842.92</v>
      </c>
      <c r="BK28" s="46">
        <v>155000000</v>
      </c>
      <c r="BL28" s="46">
        <v>37000000</v>
      </c>
      <c r="BM28" s="46">
        <v>25140000</v>
      </c>
      <c r="BN28" s="46">
        <v>45605903.369999997</v>
      </c>
      <c r="BO28" s="46">
        <v>29242413.140000001</v>
      </c>
      <c r="BP28" s="46">
        <v>20819855.899999999</v>
      </c>
      <c r="BQ28" s="46">
        <v>706520000</v>
      </c>
      <c r="BR28" s="46">
        <v>26706324.52</v>
      </c>
      <c r="BS28" s="46">
        <v>23640964.370000001</v>
      </c>
      <c r="BT28" s="46">
        <v>130517395.89</v>
      </c>
      <c r="BU28" s="46">
        <v>7253458</v>
      </c>
      <c r="BV28" s="46">
        <v>22401205.350000001</v>
      </c>
      <c r="BW28" s="46">
        <v>74270000</v>
      </c>
      <c r="BX28" s="46">
        <v>15797645</v>
      </c>
      <c r="BY28" s="46">
        <v>17453716</v>
      </c>
      <c r="BZ28" s="46">
        <v>17923211.449999999</v>
      </c>
      <c r="CA28" s="46">
        <v>26295508</v>
      </c>
      <c r="CB28" s="46">
        <v>58290529.490000002</v>
      </c>
      <c r="CC28" s="46">
        <v>32541360.239999998</v>
      </c>
      <c r="CD28" s="46">
        <v>49261293.75</v>
      </c>
      <c r="CE28" s="46">
        <v>19073090</v>
      </c>
      <c r="CF28" s="46">
        <v>18429431</v>
      </c>
      <c r="CG28" s="46">
        <v>20355164.75</v>
      </c>
      <c r="CH28" s="46">
        <v>15272332.5</v>
      </c>
      <c r="CI28" s="46">
        <v>76089293</v>
      </c>
      <c r="CJ28" s="46">
        <v>19944545.52</v>
      </c>
      <c r="CK28" s="46">
        <v>12666457</v>
      </c>
      <c r="CL28" s="46">
        <f t="shared" si="11"/>
        <v>454910393.73000002</v>
      </c>
      <c r="CM28" s="46">
        <f t="shared" si="12"/>
        <v>327037731.00999999</v>
      </c>
      <c r="CN28" s="46">
        <f t="shared" si="13"/>
        <v>543049405.6500001</v>
      </c>
      <c r="CO28" s="46">
        <f t="shared" si="14"/>
        <v>985749583.19999981</v>
      </c>
      <c r="CP28" s="46">
        <f t="shared" si="15"/>
        <v>549031513.91999996</v>
      </c>
      <c r="CQ28" s="46">
        <f t="shared" si="16"/>
        <v>312808172.40999997</v>
      </c>
      <c r="CR28" s="46">
        <f t="shared" si="17"/>
        <v>1390702925.8299999</v>
      </c>
      <c r="CS28" s="45">
        <f t="shared" si="18"/>
        <v>4563289725.75</v>
      </c>
    </row>
    <row r="29" spans="1:97" s="47" customFormat="1">
      <c r="A29" s="45" t="s">
        <v>357</v>
      </c>
      <c r="B29" s="46">
        <v>20320643</v>
      </c>
      <c r="C29" s="46">
        <v>2690743.62</v>
      </c>
      <c r="D29" s="46">
        <v>3078255.2</v>
      </c>
      <c r="E29" s="46">
        <v>2314552.31</v>
      </c>
      <c r="F29" s="46">
        <v>1937950</v>
      </c>
      <c r="G29" s="46">
        <v>3077000</v>
      </c>
      <c r="H29" s="46">
        <v>5082527.95</v>
      </c>
      <c r="I29" s="46">
        <v>4038068.91</v>
      </c>
      <c r="J29" s="46">
        <v>3234300</v>
      </c>
      <c r="K29" s="46">
        <v>3096000</v>
      </c>
      <c r="L29" s="46">
        <v>6689185.6200000001</v>
      </c>
      <c r="M29" s="46">
        <v>1190257.8400000001</v>
      </c>
      <c r="N29" s="46">
        <v>13939885.300000001</v>
      </c>
      <c r="O29" s="46">
        <v>3149105.03</v>
      </c>
      <c r="P29" s="46">
        <v>3029956.46</v>
      </c>
      <c r="Q29" s="46">
        <v>4294735.1100000003</v>
      </c>
      <c r="R29" s="46">
        <v>2703147.49</v>
      </c>
      <c r="S29" s="46">
        <v>2685951.7</v>
      </c>
      <c r="T29" s="46">
        <v>2655930.63</v>
      </c>
      <c r="U29" s="46">
        <v>1611750</v>
      </c>
      <c r="V29" s="46">
        <v>27355500</v>
      </c>
      <c r="W29" s="46">
        <v>2618570</v>
      </c>
      <c r="X29" s="46">
        <v>3312800</v>
      </c>
      <c r="Y29" s="46">
        <v>2899171.5</v>
      </c>
      <c r="Z29" s="46">
        <v>1573260</v>
      </c>
      <c r="AA29" s="46">
        <v>2238934.5099999998</v>
      </c>
      <c r="AB29" s="46">
        <v>2250000</v>
      </c>
      <c r="AC29" s="46">
        <v>6000000</v>
      </c>
      <c r="AD29" s="46">
        <v>2000000</v>
      </c>
      <c r="AE29" s="46">
        <v>2175131</v>
      </c>
      <c r="AF29" s="46">
        <v>2612289</v>
      </c>
      <c r="AG29" s="46">
        <v>4620900</v>
      </c>
      <c r="AH29" s="46">
        <v>2323000</v>
      </c>
      <c r="AI29" s="46">
        <v>2700000</v>
      </c>
      <c r="AJ29" s="46">
        <v>48727039.710000001</v>
      </c>
      <c r="AK29" s="46">
        <v>3092059.17</v>
      </c>
      <c r="AL29" s="46">
        <v>2621346.52</v>
      </c>
      <c r="AM29" s="46">
        <v>5179177.72</v>
      </c>
      <c r="AN29" s="46">
        <v>5787715.2999999998</v>
      </c>
      <c r="AO29" s="46">
        <v>2861008.08</v>
      </c>
      <c r="AP29" s="46">
        <v>1719945.8</v>
      </c>
      <c r="AQ29" s="46">
        <v>9863219.7100000009</v>
      </c>
      <c r="AR29" s="46">
        <v>2902982.68</v>
      </c>
      <c r="AS29" s="46">
        <v>4819580</v>
      </c>
      <c r="AT29" s="46">
        <v>5355581.18</v>
      </c>
      <c r="AU29" s="46">
        <v>2370318.4700000002</v>
      </c>
      <c r="AV29" s="46">
        <v>1885376.96</v>
      </c>
      <c r="AW29" s="46">
        <v>3500000</v>
      </c>
      <c r="AX29" s="46">
        <v>2560751.02</v>
      </c>
      <c r="AY29" s="46">
        <v>2542000</v>
      </c>
      <c r="AZ29" s="46">
        <v>13955538.939999999</v>
      </c>
      <c r="BA29" s="46">
        <v>2651479</v>
      </c>
      <c r="BB29" s="46">
        <v>26800000</v>
      </c>
      <c r="BC29" s="46">
        <v>6894000</v>
      </c>
      <c r="BD29" s="46">
        <v>2259663</v>
      </c>
      <c r="BE29" s="46">
        <v>3125856.8</v>
      </c>
      <c r="BF29" s="46">
        <v>13700000</v>
      </c>
      <c r="BG29" s="46">
        <v>1749122</v>
      </c>
      <c r="BH29" s="46">
        <v>1290888.44</v>
      </c>
      <c r="BI29" s="46">
        <v>1794657.32</v>
      </c>
      <c r="BJ29" s="46">
        <v>2439445.94</v>
      </c>
      <c r="BK29" s="46">
        <v>18000000</v>
      </c>
      <c r="BL29" s="46">
        <v>4600000</v>
      </c>
      <c r="BM29" s="46">
        <v>3527565</v>
      </c>
      <c r="BN29" s="46">
        <v>5039125.22</v>
      </c>
      <c r="BO29" s="46">
        <v>3400377.6</v>
      </c>
      <c r="BP29" s="46">
        <v>3144853.16</v>
      </c>
      <c r="BQ29" s="46">
        <v>76573645</v>
      </c>
      <c r="BR29" s="46">
        <v>3596831.9</v>
      </c>
      <c r="BS29" s="46">
        <v>3099283.22</v>
      </c>
      <c r="BT29" s="46">
        <v>15881708.9</v>
      </c>
      <c r="BU29" s="46">
        <v>1226906</v>
      </c>
      <c r="BV29" s="46">
        <v>2962608.41</v>
      </c>
      <c r="BW29" s="46">
        <v>8450000</v>
      </c>
      <c r="BX29" s="46">
        <v>2349323.7200000002</v>
      </c>
      <c r="BY29" s="46">
        <v>2521298.16</v>
      </c>
      <c r="BZ29" s="46">
        <v>2962232.82</v>
      </c>
      <c r="CA29" s="46">
        <v>3021137</v>
      </c>
      <c r="CB29" s="46">
        <v>5424720.4800000004</v>
      </c>
      <c r="CC29" s="46">
        <v>4491543.68</v>
      </c>
      <c r="CD29" s="46">
        <v>7598658.2199999997</v>
      </c>
      <c r="CE29" s="46">
        <v>2188063.3199999998</v>
      </c>
      <c r="CF29" s="46">
        <v>2019880.76</v>
      </c>
      <c r="CG29" s="46">
        <v>1933651.2</v>
      </c>
      <c r="CH29" s="46">
        <v>1985454.19</v>
      </c>
      <c r="CI29" s="46">
        <v>7257937.8399999999</v>
      </c>
      <c r="CJ29" s="46">
        <v>1830441.03</v>
      </c>
      <c r="CK29" s="46">
        <v>1615315.34</v>
      </c>
      <c r="CL29" s="46">
        <f t="shared" si="11"/>
        <v>56749484.449999996</v>
      </c>
      <c r="CM29" s="46">
        <f t="shared" si="12"/>
        <v>34070461.719999999</v>
      </c>
      <c r="CN29" s="46">
        <f t="shared" si="13"/>
        <v>64679556.009999998</v>
      </c>
      <c r="CO29" s="46">
        <f t="shared" si="14"/>
        <v>122395120.25999999</v>
      </c>
      <c r="CP29" s="46">
        <f t="shared" si="15"/>
        <v>60053633.499999993</v>
      </c>
      <c r="CQ29" s="46">
        <f t="shared" si="16"/>
        <v>37711920.980000004</v>
      </c>
      <c r="CR29" s="46">
        <f t="shared" si="17"/>
        <v>158990641.18999997</v>
      </c>
      <c r="CS29" s="45">
        <f t="shared" si="18"/>
        <v>534650818.11000019</v>
      </c>
    </row>
    <row r="30" spans="1:97" s="47" customFormat="1">
      <c r="A30" s="45" t="s">
        <v>358</v>
      </c>
      <c r="B30" s="46">
        <v>104188688.70999999</v>
      </c>
      <c r="C30" s="46">
        <v>5663539.0499999998</v>
      </c>
      <c r="D30" s="46">
        <v>9081930</v>
      </c>
      <c r="E30" s="46">
        <v>4672000</v>
      </c>
      <c r="F30" s="46">
        <v>2616659.89</v>
      </c>
      <c r="G30" s="46">
        <v>5850600</v>
      </c>
      <c r="H30" s="46">
        <v>6152836</v>
      </c>
      <c r="I30" s="46">
        <v>41772335.240000002</v>
      </c>
      <c r="J30" s="46">
        <v>8014200</v>
      </c>
      <c r="K30" s="46">
        <v>14414900</v>
      </c>
      <c r="L30" s="46">
        <v>24028294.5</v>
      </c>
      <c r="M30" s="46">
        <v>2704580.56</v>
      </c>
      <c r="N30" s="46">
        <v>106772141.56</v>
      </c>
      <c r="O30" s="46">
        <v>7941365.0899999999</v>
      </c>
      <c r="P30" s="46">
        <v>22206334</v>
      </c>
      <c r="Q30" s="46">
        <v>27224491.850000001</v>
      </c>
      <c r="R30" s="46">
        <v>11059563.369999999</v>
      </c>
      <c r="S30" s="46">
        <v>7736514.3099999996</v>
      </c>
      <c r="T30" s="46">
        <v>5552345.79</v>
      </c>
      <c r="U30" s="46">
        <v>2033100</v>
      </c>
      <c r="V30" s="46">
        <v>160000000</v>
      </c>
      <c r="W30" s="46">
        <v>7073770</v>
      </c>
      <c r="X30" s="46">
        <v>10600100</v>
      </c>
      <c r="Y30" s="46">
        <v>12449245.6</v>
      </c>
      <c r="Z30" s="46">
        <v>1784807.02</v>
      </c>
      <c r="AA30" s="46">
        <v>4653294.04</v>
      </c>
      <c r="AB30" s="46">
        <v>3100000</v>
      </c>
      <c r="AC30" s="46">
        <v>30000000</v>
      </c>
      <c r="AD30" s="46">
        <v>4000000</v>
      </c>
      <c r="AE30" s="46">
        <v>7705026</v>
      </c>
      <c r="AF30" s="46">
        <v>5942100</v>
      </c>
      <c r="AG30" s="46">
        <v>34132400</v>
      </c>
      <c r="AH30" s="46">
        <v>7778000</v>
      </c>
      <c r="AI30" s="46">
        <v>18000000</v>
      </c>
      <c r="AJ30" s="46">
        <v>330543904.89999998</v>
      </c>
      <c r="AK30" s="46">
        <v>9050194.7899999991</v>
      </c>
      <c r="AL30" s="46">
        <v>6479269.7599999998</v>
      </c>
      <c r="AM30" s="46">
        <v>41867699.140000001</v>
      </c>
      <c r="AN30" s="46">
        <v>20500309.850000001</v>
      </c>
      <c r="AO30" s="46">
        <v>3925727.65</v>
      </c>
      <c r="AP30" s="46">
        <v>2051420.37</v>
      </c>
      <c r="AQ30" s="46">
        <v>118837792.41</v>
      </c>
      <c r="AR30" s="46">
        <v>7700944.9400000004</v>
      </c>
      <c r="AS30" s="46">
        <v>23142250</v>
      </c>
      <c r="AT30" s="46">
        <v>27615070.829999998</v>
      </c>
      <c r="AU30" s="46">
        <v>5751627.5899999999</v>
      </c>
      <c r="AV30" s="46">
        <v>1050873.54</v>
      </c>
      <c r="AW30" s="46">
        <v>28450000</v>
      </c>
      <c r="AX30" s="46">
        <v>5690306.6200000001</v>
      </c>
      <c r="AY30" s="46">
        <v>2900693</v>
      </c>
      <c r="AZ30" s="46">
        <v>121826677.88</v>
      </c>
      <c r="BA30" s="46">
        <v>3942567</v>
      </c>
      <c r="BB30" s="46">
        <v>142400000</v>
      </c>
      <c r="BC30" s="46">
        <v>21044000</v>
      </c>
      <c r="BD30" s="46">
        <v>5207079.95</v>
      </c>
      <c r="BE30" s="46">
        <v>3890120</v>
      </c>
      <c r="BF30" s="46">
        <v>77901000</v>
      </c>
      <c r="BG30" s="46">
        <v>3212877.48</v>
      </c>
      <c r="BH30" s="46">
        <v>4321622.24</v>
      </c>
      <c r="BI30" s="46">
        <v>6708551.5599999996</v>
      </c>
      <c r="BJ30" s="46">
        <v>8618025</v>
      </c>
      <c r="BK30" s="46">
        <v>98000000</v>
      </c>
      <c r="BL30" s="46">
        <v>14000000</v>
      </c>
      <c r="BM30" s="46">
        <v>14084321.08</v>
      </c>
      <c r="BN30" s="46">
        <v>18169026.239999998</v>
      </c>
      <c r="BO30" s="46">
        <v>11067996.720000001</v>
      </c>
      <c r="BP30" s="46">
        <v>7446970.4299999997</v>
      </c>
      <c r="BQ30" s="46">
        <v>419920900</v>
      </c>
      <c r="BR30" s="46">
        <v>19733407.260000002</v>
      </c>
      <c r="BS30" s="46">
        <v>4038959.35</v>
      </c>
      <c r="BT30" s="46">
        <v>73297753.019999996</v>
      </c>
      <c r="BU30" s="46">
        <v>4115308</v>
      </c>
      <c r="BV30" s="46">
        <v>8071700</v>
      </c>
      <c r="BW30" s="46">
        <v>39023500</v>
      </c>
      <c r="BX30" s="46">
        <v>3265983.55</v>
      </c>
      <c r="BY30" s="46">
        <v>7546901.7199999997</v>
      </c>
      <c r="BZ30" s="46">
        <v>5723577</v>
      </c>
      <c r="CA30" s="46">
        <v>24860672.399999999</v>
      </c>
      <c r="CB30" s="46">
        <v>35604474.740000002</v>
      </c>
      <c r="CC30" s="46">
        <v>10360050</v>
      </c>
      <c r="CD30" s="46">
        <v>32764282.719999999</v>
      </c>
      <c r="CE30" s="46">
        <v>5608510</v>
      </c>
      <c r="CF30" s="46">
        <v>2524888.0299999998</v>
      </c>
      <c r="CG30" s="46">
        <v>1702945.5</v>
      </c>
      <c r="CH30" s="46">
        <v>2615749.94</v>
      </c>
      <c r="CI30" s="46">
        <v>57421432.579999998</v>
      </c>
      <c r="CJ30" s="46">
        <v>3869384.13</v>
      </c>
      <c r="CK30" s="46">
        <v>3292081.3</v>
      </c>
      <c r="CL30" s="46">
        <f t="shared" si="11"/>
        <v>229160563.94999999</v>
      </c>
      <c r="CM30" s="46">
        <f t="shared" si="12"/>
        <v>190525855.97</v>
      </c>
      <c r="CN30" s="46">
        <f t="shared" si="13"/>
        <v>307218742.65999997</v>
      </c>
      <c r="CO30" s="46">
        <f t="shared" si="14"/>
        <v>761327330.2700001</v>
      </c>
      <c r="CP30" s="46">
        <f t="shared" si="15"/>
        <v>273303276.23000002</v>
      </c>
      <c r="CQ30" s="46">
        <f t="shared" si="16"/>
        <v>162768314.47</v>
      </c>
      <c r="CR30" s="46">
        <f t="shared" si="17"/>
        <v>765362461.24000001</v>
      </c>
      <c r="CS30" s="45">
        <f t="shared" si="18"/>
        <v>2689666544.7900004</v>
      </c>
    </row>
    <row r="31" spans="1:97" s="47" customFormat="1">
      <c r="A31" s="45" t="s">
        <v>359</v>
      </c>
      <c r="B31" s="46">
        <v>26960000</v>
      </c>
      <c r="C31" s="46">
        <v>3295070</v>
      </c>
      <c r="D31" s="46">
        <v>2807450</v>
      </c>
      <c r="E31" s="46">
        <v>2570000</v>
      </c>
      <c r="F31" s="46">
        <v>1541500</v>
      </c>
      <c r="G31" s="46">
        <v>2500000</v>
      </c>
      <c r="H31" s="46">
        <v>2381142.96</v>
      </c>
      <c r="I31" s="46">
        <v>6025489.1799999997</v>
      </c>
      <c r="J31" s="46">
        <v>2000000</v>
      </c>
      <c r="K31" s="46">
        <v>3068900</v>
      </c>
      <c r="L31" s="46">
        <v>5652034.8600000003</v>
      </c>
      <c r="M31" s="46">
        <v>1040000</v>
      </c>
      <c r="N31" s="46">
        <v>17099939.780000001</v>
      </c>
      <c r="O31" s="46">
        <v>2728782.25</v>
      </c>
      <c r="P31" s="46">
        <v>4683000</v>
      </c>
      <c r="Q31" s="46">
        <v>5509173.5599999996</v>
      </c>
      <c r="R31" s="46">
        <v>3051882.47</v>
      </c>
      <c r="S31" s="46">
        <v>1624542.19</v>
      </c>
      <c r="T31" s="46">
        <v>1917452.55</v>
      </c>
      <c r="U31" s="46">
        <v>1295000</v>
      </c>
      <c r="V31" s="46">
        <v>27600000</v>
      </c>
      <c r="W31" s="46">
        <v>2116500</v>
      </c>
      <c r="X31" s="46">
        <v>3252000</v>
      </c>
      <c r="Y31" s="46">
        <v>3579088.66</v>
      </c>
      <c r="Z31" s="46">
        <v>1600000</v>
      </c>
      <c r="AA31" s="46">
        <v>1630248.36</v>
      </c>
      <c r="AB31" s="46">
        <v>3000000</v>
      </c>
      <c r="AC31" s="46">
        <v>7000000</v>
      </c>
      <c r="AD31" s="46">
        <v>2500000</v>
      </c>
      <c r="AE31" s="46">
        <v>2212950</v>
      </c>
      <c r="AF31" s="46">
        <v>3207000</v>
      </c>
      <c r="AG31" s="46">
        <v>3151500</v>
      </c>
      <c r="AH31" s="46">
        <v>2876000</v>
      </c>
      <c r="AI31" s="46">
        <v>2000000</v>
      </c>
      <c r="AJ31" s="46">
        <v>70062208.780000001</v>
      </c>
      <c r="AK31" s="46">
        <v>2692462.14</v>
      </c>
      <c r="AL31" s="46">
        <v>1812685.42</v>
      </c>
      <c r="AM31" s="46">
        <v>4788265</v>
      </c>
      <c r="AN31" s="46">
        <v>4553829.3499999996</v>
      </c>
      <c r="AO31" s="46">
        <v>2344724.29</v>
      </c>
      <c r="AP31" s="46">
        <v>832831.32</v>
      </c>
      <c r="AQ31" s="46">
        <v>10863253.439999999</v>
      </c>
      <c r="AR31" s="46">
        <v>2170521.6000000001</v>
      </c>
      <c r="AS31" s="46">
        <v>4398778</v>
      </c>
      <c r="AT31" s="46">
        <v>4250000</v>
      </c>
      <c r="AU31" s="46">
        <v>1868764.79</v>
      </c>
      <c r="AV31" s="46">
        <v>1218665.6599999999</v>
      </c>
      <c r="AW31" s="46">
        <v>2500000</v>
      </c>
      <c r="AX31" s="46">
        <v>1892638.16</v>
      </c>
      <c r="AY31" s="46">
        <v>1401900</v>
      </c>
      <c r="AZ31" s="46">
        <v>14842394.09</v>
      </c>
      <c r="BA31" s="46">
        <v>1942847.25</v>
      </c>
      <c r="BB31" s="46">
        <v>26020000</v>
      </c>
      <c r="BC31" s="46">
        <v>10282825</v>
      </c>
      <c r="BD31" s="46">
        <v>1638590.78</v>
      </c>
      <c r="BE31" s="46">
        <v>3358260</v>
      </c>
      <c r="BF31" s="46">
        <v>18410000</v>
      </c>
      <c r="BG31" s="46">
        <v>1032000</v>
      </c>
      <c r="BH31" s="46">
        <v>1040000</v>
      </c>
      <c r="BI31" s="46">
        <v>1744556</v>
      </c>
      <c r="BJ31" s="46">
        <v>1590154.59</v>
      </c>
      <c r="BK31" s="46">
        <v>22000000</v>
      </c>
      <c r="BL31" s="46">
        <v>5300000</v>
      </c>
      <c r="BM31" s="46">
        <v>4280897</v>
      </c>
      <c r="BN31" s="46">
        <v>4258908.34</v>
      </c>
      <c r="BO31" s="46">
        <v>2847770.62</v>
      </c>
      <c r="BP31" s="46">
        <v>2504670.9</v>
      </c>
      <c r="BQ31" s="46">
        <v>69160000</v>
      </c>
      <c r="BR31" s="46">
        <v>3604679.82</v>
      </c>
      <c r="BS31" s="46">
        <v>2813066.26</v>
      </c>
      <c r="BT31" s="46">
        <v>18112895.98</v>
      </c>
      <c r="BU31" s="46">
        <v>2248175</v>
      </c>
      <c r="BV31" s="46">
        <v>3165149.46</v>
      </c>
      <c r="BW31" s="46">
        <v>9780000</v>
      </c>
      <c r="BX31" s="46">
        <v>2239079.84</v>
      </c>
      <c r="BY31" s="46">
        <v>1750213.42</v>
      </c>
      <c r="BZ31" s="46">
        <v>2401000</v>
      </c>
      <c r="CA31" s="46">
        <v>4272174.63</v>
      </c>
      <c r="CB31" s="46">
        <v>6878000</v>
      </c>
      <c r="CC31" s="46">
        <v>4640388.09</v>
      </c>
      <c r="CD31" s="46">
        <v>7782580.1100000003</v>
      </c>
      <c r="CE31" s="46">
        <v>2694763.6</v>
      </c>
      <c r="CF31" s="46">
        <v>2024251.06</v>
      </c>
      <c r="CG31" s="46">
        <v>2091569.25</v>
      </c>
      <c r="CH31" s="46">
        <v>1944274.82</v>
      </c>
      <c r="CI31" s="46">
        <v>9788809.9499999993</v>
      </c>
      <c r="CJ31" s="46">
        <v>909108.77</v>
      </c>
      <c r="CK31" s="46">
        <v>1700000</v>
      </c>
      <c r="CL31" s="46">
        <f t="shared" si="11"/>
        <v>59841587</v>
      </c>
      <c r="CM31" s="46">
        <f t="shared" si="12"/>
        <v>37909772.799999997</v>
      </c>
      <c r="CN31" s="46">
        <f t="shared" si="13"/>
        <v>65725287.019999996</v>
      </c>
      <c r="CO31" s="46">
        <f t="shared" si="14"/>
        <v>134436769.28999999</v>
      </c>
      <c r="CP31" s="46">
        <f t="shared" si="15"/>
        <v>65116386.370000005</v>
      </c>
      <c r="CQ31" s="46">
        <f t="shared" si="16"/>
        <v>41192246.859999999</v>
      </c>
      <c r="CR31" s="46">
        <f t="shared" si="17"/>
        <v>160000180.06</v>
      </c>
      <c r="CS31" s="45">
        <f t="shared" si="18"/>
        <v>564222229.39999986</v>
      </c>
    </row>
    <row r="32" spans="1:97" s="47" customFormat="1">
      <c r="A32" s="45" t="s">
        <v>360</v>
      </c>
      <c r="B32" s="46">
        <v>29928933.75</v>
      </c>
      <c r="C32" s="46">
        <v>3123882</v>
      </c>
      <c r="D32" s="46">
        <v>4775700</v>
      </c>
      <c r="E32" s="46">
        <v>4916477</v>
      </c>
      <c r="F32" s="46">
        <v>3843266</v>
      </c>
      <c r="G32" s="46">
        <v>3055000</v>
      </c>
      <c r="H32" s="46">
        <v>4948611.38</v>
      </c>
      <c r="I32" s="46">
        <v>7969520.8600000003</v>
      </c>
      <c r="J32" s="46">
        <v>6114900</v>
      </c>
      <c r="K32" s="46">
        <v>4276000</v>
      </c>
      <c r="L32" s="46">
        <v>15631908.439999999</v>
      </c>
      <c r="M32" s="46">
        <v>1984577.6</v>
      </c>
      <c r="N32" s="46">
        <v>17042347.559999999</v>
      </c>
      <c r="O32" s="46">
        <v>5062223.2</v>
      </c>
      <c r="P32" s="46">
        <v>5925160</v>
      </c>
      <c r="Q32" s="46">
        <v>9273905</v>
      </c>
      <c r="R32" s="46">
        <v>5480248.7699999996</v>
      </c>
      <c r="S32" s="46">
        <v>3426430.36</v>
      </c>
      <c r="T32" s="46">
        <v>5372357.6799999997</v>
      </c>
      <c r="U32" s="46">
        <v>1960000</v>
      </c>
      <c r="V32" s="46">
        <v>43120000</v>
      </c>
      <c r="W32" s="46">
        <v>4630000</v>
      </c>
      <c r="X32" s="46">
        <v>6850000</v>
      </c>
      <c r="Y32" s="46">
        <v>6521500.8899999997</v>
      </c>
      <c r="Z32" s="46">
        <v>2125000</v>
      </c>
      <c r="AA32" s="46">
        <v>4280000</v>
      </c>
      <c r="AB32" s="46">
        <v>4000000</v>
      </c>
      <c r="AC32" s="46">
        <v>18000000</v>
      </c>
      <c r="AD32" s="46">
        <v>5300000</v>
      </c>
      <c r="AE32" s="46">
        <v>3693350</v>
      </c>
      <c r="AF32" s="46">
        <v>7156900</v>
      </c>
      <c r="AG32" s="46">
        <v>6746500</v>
      </c>
      <c r="AH32" s="46">
        <v>4306000</v>
      </c>
      <c r="AI32" s="46">
        <v>5025000</v>
      </c>
      <c r="AJ32" s="46">
        <v>66879607.100000001</v>
      </c>
      <c r="AK32" s="46">
        <v>6807170.2599999998</v>
      </c>
      <c r="AL32" s="46">
        <v>4271240</v>
      </c>
      <c r="AM32" s="46">
        <v>8218768.0599999996</v>
      </c>
      <c r="AN32" s="46">
        <v>9352908.4000000004</v>
      </c>
      <c r="AO32" s="46">
        <v>9149884.0999999996</v>
      </c>
      <c r="AP32" s="46">
        <v>2043875.57</v>
      </c>
      <c r="AQ32" s="46">
        <v>20984440.649999999</v>
      </c>
      <c r="AR32" s="46">
        <v>5156985.4000000004</v>
      </c>
      <c r="AS32" s="46">
        <v>10453040</v>
      </c>
      <c r="AT32" s="46">
        <v>9413120</v>
      </c>
      <c r="AU32" s="46">
        <v>5278507.24</v>
      </c>
      <c r="AV32" s="46">
        <v>3226163.74</v>
      </c>
      <c r="AW32" s="46">
        <v>5900000</v>
      </c>
      <c r="AX32" s="46">
        <v>5522435.8700000001</v>
      </c>
      <c r="AY32" s="46">
        <v>3461500</v>
      </c>
      <c r="AZ32" s="46">
        <v>21996972.5</v>
      </c>
      <c r="BA32" s="46">
        <v>4514000</v>
      </c>
      <c r="BB32" s="46">
        <v>28480000</v>
      </c>
      <c r="BC32" s="46">
        <v>9220000</v>
      </c>
      <c r="BD32" s="46">
        <v>2000387.38</v>
      </c>
      <c r="BE32" s="46">
        <v>4430000</v>
      </c>
      <c r="BF32" s="46">
        <v>18420000</v>
      </c>
      <c r="BG32" s="46">
        <v>2798694.42</v>
      </c>
      <c r="BH32" s="46">
        <v>2414157.5</v>
      </c>
      <c r="BI32" s="46">
        <v>2937902</v>
      </c>
      <c r="BJ32" s="46">
        <v>3956069</v>
      </c>
      <c r="BK32" s="46">
        <v>37000000</v>
      </c>
      <c r="BL32" s="46">
        <v>7000000</v>
      </c>
      <c r="BM32" s="46">
        <v>6546744.4500000002</v>
      </c>
      <c r="BN32" s="46">
        <v>7450635.0800000001</v>
      </c>
      <c r="BO32" s="46">
        <v>8903375.0999999996</v>
      </c>
      <c r="BP32" s="46">
        <v>6903282.54</v>
      </c>
      <c r="BQ32" s="46">
        <v>108479370</v>
      </c>
      <c r="BR32" s="46">
        <v>6268546.3499999996</v>
      </c>
      <c r="BS32" s="46">
        <v>4589030.0599999996</v>
      </c>
      <c r="BT32" s="46">
        <v>16583208.77</v>
      </c>
      <c r="BU32" s="46">
        <v>7143088</v>
      </c>
      <c r="BV32" s="46">
        <v>4253704.0999999996</v>
      </c>
      <c r="BW32" s="46">
        <v>14280000</v>
      </c>
      <c r="BX32" s="46">
        <v>3992171.9</v>
      </c>
      <c r="BY32" s="46">
        <v>2624892.94</v>
      </c>
      <c r="BZ32" s="46">
        <v>4492210</v>
      </c>
      <c r="CA32" s="46">
        <v>14059643.560000001</v>
      </c>
      <c r="CB32" s="46">
        <v>12289629.43</v>
      </c>
      <c r="CC32" s="46">
        <v>7902680.46</v>
      </c>
      <c r="CD32" s="46">
        <v>9031978.6999999993</v>
      </c>
      <c r="CE32" s="46">
        <v>3277438</v>
      </c>
      <c r="CF32" s="46">
        <v>3269497.45</v>
      </c>
      <c r="CG32" s="46">
        <v>4100670.78</v>
      </c>
      <c r="CH32" s="46">
        <v>4037335.51</v>
      </c>
      <c r="CI32" s="46">
        <v>16163748.83</v>
      </c>
      <c r="CJ32" s="46">
        <v>1794678.58</v>
      </c>
      <c r="CK32" s="46">
        <v>1886437.54</v>
      </c>
      <c r="CL32" s="46">
        <f t="shared" si="11"/>
        <v>90568777.030000001</v>
      </c>
      <c r="CM32" s="46">
        <f t="shared" si="12"/>
        <v>53542672.57</v>
      </c>
      <c r="CN32" s="46">
        <f t="shared" si="13"/>
        <v>121754250.89</v>
      </c>
      <c r="CO32" s="46">
        <f t="shared" si="14"/>
        <v>202630618.89000002</v>
      </c>
      <c r="CP32" s="46">
        <f t="shared" si="15"/>
        <v>74657210.300000012</v>
      </c>
      <c r="CQ32" s="46">
        <f t="shared" si="16"/>
        <v>73804037.170000002</v>
      </c>
      <c r="CR32" s="46">
        <f t="shared" si="17"/>
        <v>250519960.96000001</v>
      </c>
      <c r="CS32" s="45">
        <f t="shared" si="18"/>
        <v>867477527.81000018</v>
      </c>
    </row>
    <row r="33" spans="1:97" s="47" customFormat="1">
      <c r="A33" s="45" t="s">
        <v>361</v>
      </c>
      <c r="B33" s="46">
        <v>77221000</v>
      </c>
      <c r="C33" s="46">
        <v>8176545.3499999996</v>
      </c>
      <c r="D33" s="46">
        <v>4565200</v>
      </c>
      <c r="E33" s="46">
        <v>7976448.1399999997</v>
      </c>
      <c r="F33" s="46">
        <v>6211500</v>
      </c>
      <c r="G33" s="46">
        <v>6000000</v>
      </c>
      <c r="H33" s="46">
        <v>6200963.2000000002</v>
      </c>
      <c r="I33" s="46">
        <v>11376159.119999999</v>
      </c>
      <c r="J33" s="46">
        <v>7593390</v>
      </c>
      <c r="K33" s="46">
        <v>12956000</v>
      </c>
      <c r="L33" s="46">
        <v>42065747.880000003</v>
      </c>
      <c r="M33" s="46">
        <v>7781578.4199999999</v>
      </c>
      <c r="N33" s="46">
        <v>96574193.019999996</v>
      </c>
      <c r="O33" s="46">
        <v>7981809.8399999999</v>
      </c>
      <c r="P33" s="46">
        <v>12801592.119999999</v>
      </c>
      <c r="Q33" s="46">
        <v>10559507.050000001</v>
      </c>
      <c r="R33" s="46">
        <v>9072450.4800000004</v>
      </c>
      <c r="S33" s="46">
        <v>11219317.24</v>
      </c>
      <c r="T33" s="46">
        <v>5229827.66</v>
      </c>
      <c r="U33" s="46">
        <v>4850000</v>
      </c>
      <c r="V33" s="46">
        <v>143200000</v>
      </c>
      <c r="W33" s="46">
        <v>12298570</v>
      </c>
      <c r="X33" s="46">
        <v>16099813.65</v>
      </c>
      <c r="Y33" s="46">
        <v>12706977.939999999</v>
      </c>
      <c r="Z33" s="46">
        <v>5251190</v>
      </c>
      <c r="AA33" s="46">
        <v>5204056.16</v>
      </c>
      <c r="AB33" s="46">
        <v>7200000</v>
      </c>
      <c r="AC33" s="46">
        <v>25000000</v>
      </c>
      <c r="AD33" s="46">
        <v>5577468.5300000003</v>
      </c>
      <c r="AE33" s="46">
        <v>8368396</v>
      </c>
      <c r="AF33" s="46">
        <v>7544181</v>
      </c>
      <c r="AG33" s="46">
        <v>15808800</v>
      </c>
      <c r="AH33" s="46">
        <v>8822000</v>
      </c>
      <c r="AI33" s="46">
        <v>9386217.5500000007</v>
      </c>
      <c r="AJ33" s="46">
        <v>190132239</v>
      </c>
      <c r="AK33" s="46">
        <v>9489727.3599999994</v>
      </c>
      <c r="AL33" s="46">
        <v>6102337.2800000003</v>
      </c>
      <c r="AM33" s="46">
        <v>20274584.460000001</v>
      </c>
      <c r="AN33" s="46">
        <v>15462956.720000001</v>
      </c>
      <c r="AO33" s="46">
        <v>7219212.8300000001</v>
      </c>
      <c r="AP33" s="46">
        <v>5158365.3099999996</v>
      </c>
      <c r="AQ33" s="46">
        <v>59520658.18</v>
      </c>
      <c r="AR33" s="46">
        <v>9295368.1799999997</v>
      </c>
      <c r="AS33" s="46">
        <v>15325400</v>
      </c>
      <c r="AT33" s="46">
        <v>14900000</v>
      </c>
      <c r="AU33" s="46">
        <v>8060807.2199999997</v>
      </c>
      <c r="AV33" s="46">
        <v>5187806.26</v>
      </c>
      <c r="AW33" s="46">
        <v>7500000</v>
      </c>
      <c r="AX33" s="46">
        <v>9748379.8200000003</v>
      </c>
      <c r="AY33" s="46">
        <v>11435734</v>
      </c>
      <c r="AZ33" s="46">
        <v>84398910.019999996</v>
      </c>
      <c r="BA33" s="46">
        <v>11767901.199999999</v>
      </c>
      <c r="BB33" s="46">
        <v>145700000</v>
      </c>
      <c r="BC33" s="46">
        <v>29972000</v>
      </c>
      <c r="BD33" s="46">
        <v>5221543.5999999996</v>
      </c>
      <c r="BE33" s="46">
        <v>18279196.199999999</v>
      </c>
      <c r="BF33" s="46">
        <v>92855000</v>
      </c>
      <c r="BG33" s="46">
        <v>6530092.8200000003</v>
      </c>
      <c r="BH33" s="46">
        <v>9187485</v>
      </c>
      <c r="BI33" s="46">
        <v>6877666.6600000001</v>
      </c>
      <c r="BJ33" s="46">
        <v>10121048.609999999</v>
      </c>
      <c r="BK33" s="46">
        <v>52000000</v>
      </c>
      <c r="BL33" s="46">
        <v>15912171.119999999</v>
      </c>
      <c r="BM33" s="46">
        <v>12791937.439999999</v>
      </c>
      <c r="BN33" s="46">
        <v>18692547.699999999</v>
      </c>
      <c r="BO33" s="46">
        <v>14322189.48</v>
      </c>
      <c r="BP33" s="46">
        <v>9392277.1199999992</v>
      </c>
      <c r="BQ33" s="46">
        <v>263599320</v>
      </c>
      <c r="BR33" s="46">
        <v>12937471.68</v>
      </c>
      <c r="BS33" s="46">
        <v>6427197.4199999999</v>
      </c>
      <c r="BT33" s="46">
        <v>69758858.680000007</v>
      </c>
      <c r="BU33" s="46">
        <v>9991028.4700000007</v>
      </c>
      <c r="BV33" s="46">
        <v>12186287.779999999</v>
      </c>
      <c r="BW33" s="46">
        <v>40664000</v>
      </c>
      <c r="BX33" s="46">
        <v>6402184.6900000004</v>
      </c>
      <c r="BY33" s="46">
        <v>6733810.2800000003</v>
      </c>
      <c r="BZ33" s="46">
        <v>11219207</v>
      </c>
      <c r="CA33" s="46">
        <v>11529409.4</v>
      </c>
      <c r="CB33" s="46">
        <v>32528013.73</v>
      </c>
      <c r="CC33" s="46">
        <v>9805558.9100000001</v>
      </c>
      <c r="CD33" s="46">
        <v>27224662.300000001</v>
      </c>
      <c r="CE33" s="46">
        <v>7056133.0499999998</v>
      </c>
      <c r="CF33" s="46">
        <v>4704270.32</v>
      </c>
      <c r="CG33" s="46">
        <v>6804301.04</v>
      </c>
      <c r="CH33" s="46">
        <v>3743035.6</v>
      </c>
      <c r="CI33" s="46">
        <v>38511362.479999997</v>
      </c>
      <c r="CJ33" s="46">
        <v>6965162.9500000002</v>
      </c>
      <c r="CK33" s="46">
        <v>6702397.6799999997</v>
      </c>
      <c r="CL33" s="46">
        <f t="shared" si="11"/>
        <v>198124532.10999998</v>
      </c>
      <c r="CM33" s="46">
        <f t="shared" si="12"/>
        <v>158288697.41</v>
      </c>
      <c r="CN33" s="46">
        <f t="shared" si="13"/>
        <v>282467670.82999998</v>
      </c>
      <c r="CO33" s="46">
        <f t="shared" si="14"/>
        <v>490980387.84000003</v>
      </c>
      <c r="CP33" s="46">
        <f t="shared" si="15"/>
        <v>324744032.88999999</v>
      </c>
      <c r="CQ33" s="46">
        <f t="shared" si="16"/>
        <v>123111122.86000001</v>
      </c>
      <c r="CR33" s="46">
        <f t="shared" si="17"/>
        <v>595493673.46000004</v>
      </c>
      <c r="CS33" s="45">
        <f t="shared" si="18"/>
        <v>2173210117.3999996</v>
      </c>
    </row>
    <row r="34" spans="1:97" s="47" customFormat="1">
      <c r="A34" s="45" t="s">
        <v>362</v>
      </c>
      <c r="B34" s="46">
        <v>4610000</v>
      </c>
      <c r="C34" s="46">
        <v>77503.520000000004</v>
      </c>
      <c r="D34" s="46">
        <v>45500</v>
      </c>
      <c r="E34" s="46">
        <v>102000</v>
      </c>
      <c r="F34" s="46">
        <v>36200</v>
      </c>
      <c r="G34" s="46">
        <v>92000</v>
      </c>
      <c r="H34" s="46">
        <v>32853.5</v>
      </c>
      <c r="I34" s="46">
        <v>230431.39</v>
      </c>
      <c r="J34" s="46">
        <v>48300</v>
      </c>
      <c r="K34" s="46">
        <v>122000</v>
      </c>
      <c r="L34" s="46">
        <v>593675.12</v>
      </c>
      <c r="M34" s="46">
        <v>6262.69</v>
      </c>
      <c r="N34" s="46">
        <v>2218674.92</v>
      </c>
      <c r="O34" s="46">
        <v>16778.919999999998</v>
      </c>
      <c r="P34" s="46">
        <v>81000</v>
      </c>
      <c r="Q34" s="46">
        <v>233597.2</v>
      </c>
      <c r="R34" s="46">
        <v>148896.32000000001</v>
      </c>
      <c r="S34" s="46">
        <v>98285.78</v>
      </c>
      <c r="T34" s="46">
        <v>92021.18</v>
      </c>
      <c r="U34" s="46">
        <v>40000</v>
      </c>
      <c r="V34" s="46">
        <v>3373000</v>
      </c>
      <c r="W34" s="46">
        <v>73000</v>
      </c>
      <c r="X34" s="46">
        <v>255276.54</v>
      </c>
      <c r="Y34" s="46">
        <v>262193.46000000002</v>
      </c>
      <c r="Z34" s="46">
        <v>0</v>
      </c>
      <c r="AA34" s="46">
        <v>120000</v>
      </c>
      <c r="AB34" s="46">
        <v>150000</v>
      </c>
      <c r="AC34" s="46">
        <v>360000</v>
      </c>
      <c r="AD34" s="46">
        <v>136909.37</v>
      </c>
      <c r="AE34" s="46">
        <v>155151</v>
      </c>
      <c r="AF34" s="46">
        <v>177000</v>
      </c>
      <c r="AG34" s="46">
        <v>233800</v>
      </c>
      <c r="AH34" s="46">
        <v>215000</v>
      </c>
      <c r="AI34" s="46">
        <v>478036.7</v>
      </c>
      <c r="AJ34" s="46">
        <v>5336927.55</v>
      </c>
      <c r="AK34" s="46">
        <v>250000</v>
      </c>
      <c r="AL34" s="46">
        <v>145664.44</v>
      </c>
      <c r="AM34" s="46">
        <v>2621319.8199999998</v>
      </c>
      <c r="AN34" s="46">
        <v>413832.8</v>
      </c>
      <c r="AO34" s="46">
        <v>198732.83</v>
      </c>
      <c r="AP34" s="46">
        <v>11618.59</v>
      </c>
      <c r="AQ34" s="46">
        <v>2447033.21</v>
      </c>
      <c r="AR34" s="46">
        <v>85277.92</v>
      </c>
      <c r="AS34" s="46">
        <v>390000</v>
      </c>
      <c r="AT34" s="46">
        <v>102924.4</v>
      </c>
      <c r="AU34" s="46">
        <v>94173.33</v>
      </c>
      <c r="AV34" s="46">
        <v>24752.16</v>
      </c>
      <c r="AW34" s="46">
        <v>200000</v>
      </c>
      <c r="AX34" s="46">
        <v>101120.42</v>
      </c>
      <c r="AY34" s="46">
        <v>11000</v>
      </c>
      <c r="AZ34" s="46">
        <v>1484701.68</v>
      </c>
      <c r="BA34" s="46">
        <v>104630</v>
      </c>
      <c r="BB34" s="46">
        <v>1000000</v>
      </c>
      <c r="BC34" s="46">
        <v>1000000</v>
      </c>
      <c r="BD34" s="46">
        <v>81046.460000000006</v>
      </c>
      <c r="BE34" s="46">
        <v>40729.760000000002</v>
      </c>
      <c r="BF34" s="46">
        <v>1210000</v>
      </c>
      <c r="BG34" s="46">
        <v>46021.21</v>
      </c>
      <c r="BH34" s="46">
        <v>83269.960000000006</v>
      </c>
      <c r="BI34" s="46">
        <v>335856.34</v>
      </c>
      <c r="BJ34" s="46">
        <v>88170.74</v>
      </c>
      <c r="BK34" s="46">
        <v>2000000</v>
      </c>
      <c r="BL34" s="46">
        <v>200000</v>
      </c>
      <c r="BM34" s="46">
        <v>50000</v>
      </c>
      <c r="BN34" s="46">
        <v>97206.64</v>
      </c>
      <c r="BO34" s="46">
        <v>97263.1</v>
      </c>
      <c r="BP34" s="46">
        <v>177599.3</v>
      </c>
      <c r="BQ34" s="46">
        <v>10024000</v>
      </c>
      <c r="BR34" s="46">
        <v>148213.42000000001</v>
      </c>
      <c r="BS34" s="46">
        <v>99715.49</v>
      </c>
      <c r="BT34" s="46">
        <v>744611.28</v>
      </c>
      <c r="BU34" s="46">
        <v>20740</v>
      </c>
      <c r="BV34" s="46">
        <v>45902.12</v>
      </c>
      <c r="BW34" s="46">
        <v>291500</v>
      </c>
      <c r="BX34" s="46">
        <v>43498.73</v>
      </c>
      <c r="BY34" s="46">
        <v>19523.98</v>
      </c>
      <c r="BZ34" s="46">
        <v>137146</v>
      </c>
      <c r="CA34" s="46">
        <v>172876.48</v>
      </c>
      <c r="CB34" s="46">
        <v>358000</v>
      </c>
      <c r="CC34" s="46">
        <v>81384.11</v>
      </c>
      <c r="CD34" s="46">
        <v>196357.34</v>
      </c>
      <c r="CE34" s="46">
        <v>27768.16</v>
      </c>
      <c r="CF34" s="46">
        <v>148130.69</v>
      </c>
      <c r="CG34" s="46">
        <v>20782.759999999998</v>
      </c>
      <c r="CH34" s="46">
        <v>26130.1</v>
      </c>
      <c r="CI34" s="46">
        <v>120221.53</v>
      </c>
      <c r="CJ34" s="46">
        <v>28132.15</v>
      </c>
      <c r="CK34" s="46">
        <v>56955.01</v>
      </c>
      <c r="CL34" s="46">
        <f t="shared" si="11"/>
        <v>5996726.2199999997</v>
      </c>
      <c r="CM34" s="46">
        <f t="shared" si="12"/>
        <v>2929254.32</v>
      </c>
      <c r="CN34" s="46">
        <f t="shared" si="13"/>
        <v>5989367.0700000003</v>
      </c>
      <c r="CO34" s="46">
        <f t="shared" si="14"/>
        <v>14023709.150000002</v>
      </c>
      <c r="CP34" s="46">
        <f t="shared" si="15"/>
        <v>3885094.4699999997</v>
      </c>
      <c r="CQ34" s="46">
        <f t="shared" si="16"/>
        <v>2622069.04</v>
      </c>
      <c r="CR34" s="46">
        <f t="shared" si="17"/>
        <v>12811589.349999998</v>
      </c>
      <c r="CS34" s="45">
        <f t="shared" si="18"/>
        <v>48257809.61999999</v>
      </c>
    </row>
    <row r="35" spans="1:97" s="26" customFormat="1">
      <c r="A35" s="45" t="s">
        <v>363</v>
      </c>
      <c r="B35" s="46">
        <v>21595427.399999999</v>
      </c>
      <c r="C35" s="46">
        <v>10827105</v>
      </c>
      <c r="D35" s="46">
        <v>9145805</v>
      </c>
      <c r="E35" s="46">
        <v>6705550</v>
      </c>
      <c r="F35" s="46">
        <v>4112060.25</v>
      </c>
      <c r="G35" s="46">
        <v>7990000</v>
      </c>
      <c r="H35" s="46">
        <v>14568031.199999999</v>
      </c>
      <c r="I35" s="46">
        <v>9802273.4000000004</v>
      </c>
      <c r="J35" s="46">
        <v>6222700</v>
      </c>
      <c r="K35" s="46">
        <v>7183000</v>
      </c>
      <c r="L35" s="46">
        <v>11330420.16</v>
      </c>
      <c r="M35" s="46">
        <v>5078678.42</v>
      </c>
      <c r="N35" s="46">
        <v>21776509.16</v>
      </c>
      <c r="O35" s="46">
        <v>13624017.42</v>
      </c>
      <c r="P35" s="46">
        <v>25229022.370000001</v>
      </c>
      <c r="Q35" s="46">
        <v>11820234.869999999</v>
      </c>
      <c r="R35" s="46">
        <v>9777273.0899999999</v>
      </c>
      <c r="S35" s="46">
        <v>6605864.4199999999</v>
      </c>
      <c r="T35" s="46">
        <v>9083004.4399999995</v>
      </c>
      <c r="U35" s="46">
        <v>4315000</v>
      </c>
      <c r="V35" s="46">
        <v>59426425</v>
      </c>
      <c r="W35" s="46">
        <v>8906500</v>
      </c>
      <c r="X35" s="46">
        <v>5836989</v>
      </c>
      <c r="Y35" s="46">
        <v>8250359.9199999999</v>
      </c>
      <c r="Z35" s="46">
        <v>2078000</v>
      </c>
      <c r="AA35" s="46">
        <v>8647458</v>
      </c>
      <c r="AB35" s="46">
        <v>1500000</v>
      </c>
      <c r="AC35" s="46">
        <v>13000000</v>
      </c>
      <c r="AD35" s="46">
        <v>3009555</v>
      </c>
      <c r="AE35" s="46">
        <v>2165208</v>
      </c>
      <c r="AF35" s="46">
        <v>2995045</v>
      </c>
      <c r="AG35" s="46">
        <v>8534622</v>
      </c>
      <c r="AH35" s="46">
        <v>3978000</v>
      </c>
      <c r="AI35" s="46">
        <v>2880000</v>
      </c>
      <c r="AJ35" s="46">
        <v>42819993.479999997</v>
      </c>
      <c r="AK35" s="46">
        <v>20244428.25</v>
      </c>
      <c r="AL35" s="46">
        <v>5172830</v>
      </c>
      <c r="AM35" s="46">
        <v>6710900.5099999998</v>
      </c>
      <c r="AN35" s="46">
        <v>4642650.5</v>
      </c>
      <c r="AO35" s="46">
        <v>7012962.71</v>
      </c>
      <c r="AP35" s="46">
        <v>2445468.25</v>
      </c>
      <c r="AQ35" s="46">
        <v>12827599.470000001</v>
      </c>
      <c r="AR35" s="46">
        <v>7188369.7599999998</v>
      </c>
      <c r="AS35" s="46">
        <v>10403900</v>
      </c>
      <c r="AT35" s="46">
        <v>6192283</v>
      </c>
      <c r="AU35" s="46">
        <v>4548903.09</v>
      </c>
      <c r="AV35" s="46">
        <v>2014046.75</v>
      </c>
      <c r="AW35" s="46">
        <v>3971063.9</v>
      </c>
      <c r="AX35" s="46">
        <v>2558543.35</v>
      </c>
      <c r="AY35" s="46">
        <v>5804827</v>
      </c>
      <c r="AZ35" s="46">
        <v>25584968.699999999</v>
      </c>
      <c r="BA35" s="46">
        <v>6454485.5499999998</v>
      </c>
      <c r="BB35" s="46">
        <v>17800000</v>
      </c>
      <c r="BC35" s="46">
        <v>2548273.8199999998</v>
      </c>
      <c r="BD35" s="46">
        <v>6743815.6200000001</v>
      </c>
      <c r="BE35" s="46">
        <v>8250000</v>
      </c>
      <c r="BF35" s="46">
        <v>9100000</v>
      </c>
      <c r="BG35" s="46">
        <v>2801000</v>
      </c>
      <c r="BH35" s="46">
        <v>730000</v>
      </c>
      <c r="BI35" s="46">
        <v>1710679</v>
      </c>
      <c r="BJ35" s="46">
        <v>1649832.5</v>
      </c>
      <c r="BK35" s="46">
        <v>11000000</v>
      </c>
      <c r="BL35" s="46">
        <v>9000000</v>
      </c>
      <c r="BM35" s="46">
        <v>8118000</v>
      </c>
      <c r="BN35" s="46">
        <v>5741828</v>
      </c>
      <c r="BO35" s="46">
        <v>4736102.6100000003</v>
      </c>
      <c r="BP35" s="46">
        <v>6711323.5</v>
      </c>
      <c r="BQ35" s="46">
        <v>113150039</v>
      </c>
      <c r="BR35" s="46">
        <v>11941300.050000001</v>
      </c>
      <c r="BS35" s="46">
        <v>4221670.05</v>
      </c>
      <c r="BT35" s="46">
        <v>18933736.469999999</v>
      </c>
      <c r="BU35" s="46">
        <v>930000</v>
      </c>
      <c r="BV35" s="46">
        <v>6689286</v>
      </c>
      <c r="BW35" s="46">
        <v>11570000</v>
      </c>
      <c r="BX35" s="46">
        <v>13670295.050000001</v>
      </c>
      <c r="BY35" s="46">
        <v>3865506.86</v>
      </c>
      <c r="BZ35" s="46">
        <v>13269195.25</v>
      </c>
      <c r="CA35" s="46">
        <v>9424400.6999999993</v>
      </c>
      <c r="CB35" s="46">
        <v>20815625.199999999</v>
      </c>
      <c r="CC35" s="46">
        <v>7939624.21</v>
      </c>
      <c r="CD35" s="46">
        <v>22266936.620000001</v>
      </c>
      <c r="CE35" s="46">
        <v>3897905.5</v>
      </c>
      <c r="CF35" s="46">
        <v>4685022.08</v>
      </c>
      <c r="CG35" s="46">
        <v>1659755.67</v>
      </c>
      <c r="CH35" s="46">
        <v>7307833.7599999998</v>
      </c>
      <c r="CI35" s="46">
        <v>13849375.949999999</v>
      </c>
      <c r="CJ35" s="46">
        <v>3016680.4</v>
      </c>
      <c r="CK35" s="46">
        <v>6600928</v>
      </c>
      <c r="CL35" s="46">
        <f t="shared" si="11"/>
        <v>114561050.83</v>
      </c>
      <c r="CM35" s="46">
        <f t="shared" si="12"/>
        <v>102230925.77000001</v>
      </c>
      <c r="CN35" s="46">
        <f t="shared" si="13"/>
        <v>131208161.92</v>
      </c>
      <c r="CO35" s="46">
        <f t="shared" si="14"/>
        <v>176598224.26999998</v>
      </c>
      <c r="CP35" s="46">
        <f t="shared" si="15"/>
        <v>51333600.939999998</v>
      </c>
      <c r="CQ35" s="46">
        <f t="shared" si="16"/>
        <v>45307254.109999999</v>
      </c>
      <c r="CR35" s="46">
        <f t="shared" si="17"/>
        <v>299705116.81999999</v>
      </c>
      <c r="CS35" s="45">
        <f t="shared" si="18"/>
        <v>920944334.66000009</v>
      </c>
    </row>
    <row r="36" spans="1:97" s="47" customFormat="1">
      <c r="A36" s="45" t="s">
        <v>364</v>
      </c>
      <c r="B36" s="46">
        <v>555500000</v>
      </c>
      <c r="C36" s="46">
        <v>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80.25</v>
      </c>
      <c r="L36" s="46">
        <v>0</v>
      </c>
      <c r="M36" s="46">
        <v>0</v>
      </c>
      <c r="N36" s="46">
        <v>212333.16</v>
      </c>
      <c r="O36" s="46">
        <v>0</v>
      </c>
      <c r="P36" s="46">
        <v>0</v>
      </c>
      <c r="Q36" s="46"/>
      <c r="R36" s="46">
        <v>0</v>
      </c>
      <c r="S36" s="46">
        <v>0</v>
      </c>
      <c r="T36" s="46">
        <v>0</v>
      </c>
      <c r="U36" s="46">
        <v>0</v>
      </c>
      <c r="V36" s="46">
        <v>1700000</v>
      </c>
      <c r="W36" s="46">
        <v>0</v>
      </c>
      <c r="X36" s="46">
        <v>0</v>
      </c>
      <c r="Y36" s="46">
        <v>0</v>
      </c>
      <c r="Z36" s="46">
        <v>0</v>
      </c>
      <c r="AA36" s="46">
        <v>0</v>
      </c>
      <c r="AB36" s="46">
        <v>0</v>
      </c>
      <c r="AC36" s="46">
        <v>0</v>
      </c>
      <c r="AD36" s="46">
        <v>0</v>
      </c>
      <c r="AE36" s="46">
        <v>0</v>
      </c>
      <c r="AF36" s="46">
        <v>0</v>
      </c>
      <c r="AG36" s="46">
        <v>0</v>
      </c>
      <c r="AH36" s="46">
        <v>0</v>
      </c>
      <c r="AI36" s="46">
        <v>0</v>
      </c>
      <c r="AJ36" s="46">
        <v>145540</v>
      </c>
      <c r="AK36" s="46">
        <v>0</v>
      </c>
      <c r="AL36" s="46">
        <v>0</v>
      </c>
      <c r="AM36" s="46">
        <v>0</v>
      </c>
      <c r="AN36" s="46">
        <v>0</v>
      </c>
      <c r="AO36" s="46">
        <v>0</v>
      </c>
      <c r="AP36" s="46">
        <v>0</v>
      </c>
      <c r="AQ36" s="46">
        <v>3509519.33</v>
      </c>
      <c r="AR36" s="46">
        <v>0</v>
      </c>
      <c r="AS36" s="46">
        <v>0</v>
      </c>
      <c r="AT36" s="46">
        <v>0</v>
      </c>
      <c r="AU36" s="46">
        <v>0</v>
      </c>
      <c r="AV36" s="46">
        <v>0</v>
      </c>
      <c r="AW36" s="46">
        <v>0</v>
      </c>
      <c r="AX36" s="46">
        <v>0</v>
      </c>
      <c r="AY36" s="46">
        <v>0</v>
      </c>
      <c r="AZ36" s="46">
        <v>0</v>
      </c>
      <c r="BA36" s="46">
        <v>0</v>
      </c>
      <c r="BB36" s="46">
        <v>500000</v>
      </c>
      <c r="BC36" s="46">
        <v>0</v>
      </c>
      <c r="BD36" s="46">
        <v>0</v>
      </c>
      <c r="BE36" s="46">
        <v>0</v>
      </c>
      <c r="BF36" s="46">
        <v>5000</v>
      </c>
      <c r="BG36" s="46">
        <v>0</v>
      </c>
      <c r="BH36" s="46">
        <v>0</v>
      </c>
      <c r="BI36" s="46">
        <v>0</v>
      </c>
      <c r="BJ36" s="46">
        <v>0</v>
      </c>
      <c r="BK36" s="46">
        <v>590000000</v>
      </c>
      <c r="BL36" s="46">
        <v>0</v>
      </c>
      <c r="BM36" s="46">
        <v>0</v>
      </c>
      <c r="BN36" s="46">
        <v>0</v>
      </c>
      <c r="BO36" s="46">
        <v>0</v>
      </c>
      <c r="BP36" s="46">
        <v>0</v>
      </c>
      <c r="BQ36" s="46">
        <v>37080000</v>
      </c>
      <c r="BR36" s="46">
        <v>0</v>
      </c>
      <c r="BS36" s="46">
        <v>0</v>
      </c>
      <c r="BT36" s="46">
        <v>518726.9</v>
      </c>
      <c r="BU36" s="46">
        <v>0</v>
      </c>
      <c r="BV36" s="46">
        <v>0</v>
      </c>
      <c r="BW36" s="46">
        <v>0</v>
      </c>
      <c r="BX36" s="46">
        <v>0</v>
      </c>
      <c r="BY36" s="46">
        <v>0</v>
      </c>
      <c r="BZ36" s="46">
        <v>0</v>
      </c>
      <c r="CA36" s="46">
        <v>0</v>
      </c>
      <c r="CB36" s="46">
        <v>0</v>
      </c>
      <c r="CC36" s="46">
        <v>0</v>
      </c>
      <c r="CD36" s="46">
        <v>0</v>
      </c>
      <c r="CE36" s="46">
        <v>0</v>
      </c>
      <c r="CF36" s="46">
        <v>0</v>
      </c>
      <c r="CG36" s="46">
        <v>0</v>
      </c>
      <c r="CH36" s="46">
        <v>0</v>
      </c>
      <c r="CI36" s="46">
        <v>0</v>
      </c>
      <c r="CJ36" s="46">
        <v>0</v>
      </c>
      <c r="CK36" s="46">
        <v>0</v>
      </c>
      <c r="CL36" s="46">
        <f t="shared" si="11"/>
        <v>555500080.25</v>
      </c>
      <c r="CM36" s="46">
        <f t="shared" si="12"/>
        <v>212333.16</v>
      </c>
      <c r="CN36" s="46">
        <f t="shared" si="13"/>
        <v>1700000</v>
      </c>
      <c r="CO36" s="46">
        <f t="shared" si="14"/>
        <v>3655059.33</v>
      </c>
      <c r="CP36" s="46">
        <f t="shared" si="15"/>
        <v>505000</v>
      </c>
      <c r="CQ36" s="46">
        <f t="shared" si="16"/>
        <v>590000000</v>
      </c>
      <c r="CR36" s="46">
        <f t="shared" si="17"/>
        <v>37598726.899999999</v>
      </c>
      <c r="CS36" s="45">
        <f t="shared" si="18"/>
        <v>1189171199.6400001</v>
      </c>
    </row>
    <row r="37" spans="1:97" s="53" customFormat="1">
      <c r="A37" s="52" t="s">
        <v>365</v>
      </c>
      <c r="B37" s="49">
        <f t="shared" ref="B37:C37" si="19">SUM(B22:B36)</f>
        <v>1685095782.7400002</v>
      </c>
      <c r="C37" s="49">
        <f t="shared" si="19"/>
        <v>130811382.84999999</v>
      </c>
      <c r="D37" s="49">
        <f t="shared" ref="D37:BO37" si="20">SUM(D22:D36)</f>
        <v>128737280.2</v>
      </c>
      <c r="E37" s="49">
        <f t="shared" si="20"/>
        <v>127576924.51000001</v>
      </c>
      <c r="F37" s="49">
        <f t="shared" si="20"/>
        <v>90473926.640000001</v>
      </c>
      <c r="G37" s="49">
        <f t="shared" si="20"/>
        <v>144800400</v>
      </c>
      <c r="H37" s="49">
        <f t="shared" si="20"/>
        <v>176371857.33999997</v>
      </c>
      <c r="I37" s="49">
        <f t="shared" si="20"/>
        <v>262893321.29000002</v>
      </c>
      <c r="J37" s="49">
        <f t="shared" si="20"/>
        <v>138955390</v>
      </c>
      <c r="K37" s="49">
        <f t="shared" si="20"/>
        <v>161272080.25</v>
      </c>
      <c r="L37" s="49">
        <f t="shared" si="20"/>
        <v>390129677.25000006</v>
      </c>
      <c r="M37" s="49">
        <f t="shared" si="20"/>
        <v>62542922.850000009</v>
      </c>
      <c r="N37" s="49">
        <f t="shared" si="20"/>
        <v>861281717.67999971</v>
      </c>
      <c r="O37" s="49">
        <f t="shared" si="20"/>
        <v>145205904.49000001</v>
      </c>
      <c r="P37" s="49">
        <f t="shared" si="20"/>
        <v>201658578.86000001</v>
      </c>
      <c r="Q37" s="49">
        <f t="shared" si="20"/>
        <v>263834766.94</v>
      </c>
      <c r="R37" s="49">
        <f t="shared" si="20"/>
        <v>138962212.65999997</v>
      </c>
      <c r="S37" s="49">
        <f t="shared" si="20"/>
        <v>134427412.28</v>
      </c>
      <c r="T37" s="49">
        <f t="shared" si="20"/>
        <v>122447145.05000001</v>
      </c>
      <c r="U37" s="49">
        <f t="shared" si="20"/>
        <v>71914430</v>
      </c>
      <c r="V37" s="49">
        <f t="shared" si="20"/>
        <v>1508942925</v>
      </c>
      <c r="W37" s="49">
        <f t="shared" si="20"/>
        <v>116545760</v>
      </c>
      <c r="X37" s="49">
        <f t="shared" si="20"/>
        <v>187453754.63</v>
      </c>
      <c r="Y37" s="49">
        <f t="shared" si="20"/>
        <v>152805486.82999998</v>
      </c>
      <c r="Z37" s="49">
        <f t="shared" si="20"/>
        <v>72957687.020000011</v>
      </c>
      <c r="AA37" s="49">
        <f t="shared" si="20"/>
        <v>96784715.570000008</v>
      </c>
      <c r="AB37" s="49">
        <f t="shared" si="20"/>
        <v>105025000</v>
      </c>
      <c r="AC37" s="49">
        <f t="shared" si="20"/>
        <v>359513200</v>
      </c>
      <c r="AD37" s="49">
        <f t="shared" si="20"/>
        <v>102079832.90000001</v>
      </c>
      <c r="AE37" s="49">
        <f t="shared" si="20"/>
        <v>109451991</v>
      </c>
      <c r="AF37" s="49">
        <f t="shared" si="20"/>
        <v>138027012.22</v>
      </c>
      <c r="AG37" s="49">
        <f t="shared" si="20"/>
        <v>233366122</v>
      </c>
      <c r="AH37" s="49">
        <f t="shared" si="20"/>
        <v>116328701</v>
      </c>
      <c r="AI37" s="49">
        <f t="shared" si="20"/>
        <v>113337481.13</v>
      </c>
      <c r="AJ37" s="49">
        <f t="shared" si="20"/>
        <v>3090606517.6000009</v>
      </c>
      <c r="AK37" s="49">
        <f t="shared" si="20"/>
        <v>155782390.31999999</v>
      </c>
      <c r="AL37" s="49">
        <f t="shared" si="20"/>
        <v>105114437.98</v>
      </c>
      <c r="AM37" s="49">
        <f t="shared" si="20"/>
        <v>285696643.30999994</v>
      </c>
      <c r="AN37" s="49">
        <f t="shared" si="20"/>
        <v>260205308.71000004</v>
      </c>
      <c r="AO37" s="49">
        <f t="shared" si="20"/>
        <v>134071283.92</v>
      </c>
      <c r="AP37" s="49">
        <f t="shared" si="20"/>
        <v>64956342.259999998</v>
      </c>
      <c r="AQ37" s="49">
        <f t="shared" si="20"/>
        <v>681927261.88000011</v>
      </c>
      <c r="AR37" s="49">
        <f t="shared" si="20"/>
        <v>134140574.04000002</v>
      </c>
      <c r="AS37" s="49">
        <f t="shared" si="20"/>
        <v>239042696.84</v>
      </c>
      <c r="AT37" s="49">
        <f t="shared" si="20"/>
        <v>245247322.16</v>
      </c>
      <c r="AU37" s="49">
        <f t="shared" si="20"/>
        <v>126242580.14</v>
      </c>
      <c r="AV37" s="49">
        <f t="shared" si="20"/>
        <v>79791221.429999992</v>
      </c>
      <c r="AW37" s="49">
        <f t="shared" si="20"/>
        <v>160812063.90000001</v>
      </c>
      <c r="AX37" s="49">
        <f t="shared" si="20"/>
        <v>128113640.36</v>
      </c>
      <c r="AY37" s="49">
        <f t="shared" si="20"/>
        <v>107127052</v>
      </c>
      <c r="AZ37" s="49">
        <f t="shared" si="20"/>
        <v>825185282.96000004</v>
      </c>
      <c r="BA37" s="49">
        <f t="shared" si="20"/>
        <v>115627779</v>
      </c>
      <c r="BB37" s="49">
        <f t="shared" si="20"/>
        <v>1573200000</v>
      </c>
      <c r="BC37" s="49">
        <f t="shared" si="20"/>
        <v>338943098.81999999</v>
      </c>
      <c r="BD37" s="49">
        <f t="shared" si="20"/>
        <v>103214906.53</v>
      </c>
      <c r="BE37" s="49">
        <f t="shared" si="20"/>
        <v>141771002.75999999</v>
      </c>
      <c r="BF37" s="49">
        <f t="shared" si="20"/>
        <v>806905080</v>
      </c>
      <c r="BG37" s="49">
        <f t="shared" si="20"/>
        <v>87217186.200000003</v>
      </c>
      <c r="BH37" s="49">
        <f t="shared" si="20"/>
        <v>68747231.789999992</v>
      </c>
      <c r="BI37" s="49">
        <f t="shared" si="20"/>
        <v>94581785.989999995</v>
      </c>
      <c r="BJ37" s="49">
        <f t="shared" si="20"/>
        <v>105281838.08999999</v>
      </c>
      <c r="BK37" s="49">
        <f t="shared" si="20"/>
        <v>1561500000</v>
      </c>
      <c r="BL37" s="49">
        <f t="shared" si="20"/>
        <v>214409844.78</v>
      </c>
      <c r="BM37" s="49">
        <f t="shared" si="20"/>
        <v>169289275.66999999</v>
      </c>
      <c r="BN37" s="49">
        <f t="shared" si="20"/>
        <v>246096126.62</v>
      </c>
      <c r="BO37" s="49">
        <f t="shared" si="20"/>
        <v>168482096.93000001</v>
      </c>
      <c r="BP37" s="49">
        <f t="shared" ref="BP37:CS37" si="21">SUM(BP22:BP36)</f>
        <v>128414971.25000003</v>
      </c>
      <c r="BQ37" s="49">
        <f t="shared" si="21"/>
        <v>4852672754</v>
      </c>
      <c r="BR37" s="49">
        <f t="shared" si="21"/>
        <v>183870422.04999998</v>
      </c>
      <c r="BS37" s="49">
        <f t="shared" si="21"/>
        <v>143819145.38000003</v>
      </c>
      <c r="BT37" s="49">
        <f t="shared" si="21"/>
        <v>729809927.86000001</v>
      </c>
      <c r="BU37" s="49">
        <f t="shared" si="21"/>
        <v>59418735.32</v>
      </c>
      <c r="BV37" s="49">
        <f t="shared" si="21"/>
        <v>142625989.10999998</v>
      </c>
      <c r="BW37" s="49">
        <f t="shared" si="21"/>
        <v>435194742.51999998</v>
      </c>
      <c r="BX37" s="49">
        <f t="shared" si="21"/>
        <v>104651237.79000001</v>
      </c>
      <c r="BY37" s="49">
        <f t="shared" si="21"/>
        <v>104643164.95999999</v>
      </c>
      <c r="BZ37" s="49">
        <f t="shared" si="21"/>
        <v>138624024.45999998</v>
      </c>
      <c r="CA37" s="49">
        <f t="shared" si="21"/>
        <v>197262356.99999997</v>
      </c>
      <c r="CB37" s="49">
        <f t="shared" si="21"/>
        <v>383023617.69999999</v>
      </c>
      <c r="CC37" s="49">
        <f t="shared" si="21"/>
        <v>175863343.67000002</v>
      </c>
      <c r="CD37" s="49">
        <f t="shared" si="21"/>
        <v>326146676.70999998</v>
      </c>
      <c r="CE37" s="49">
        <f t="shared" si="21"/>
        <v>97117790.529999986</v>
      </c>
      <c r="CF37" s="49">
        <f t="shared" si="21"/>
        <v>90802706.079999998</v>
      </c>
      <c r="CG37" s="49">
        <f t="shared" si="21"/>
        <v>88359241.670000017</v>
      </c>
      <c r="CH37" s="49">
        <f t="shared" si="21"/>
        <v>92084975.569999993</v>
      </c>
      <c r="CI37" s="49">
        <f t="shared" si="21"/>
        <v>454079634.90999991</v>
      </c>
      <c r="CJ37" s="49">
        <f t="shared" si="21"/>
        <v>82545718.960000008</v>
      </c>
      <c r="CK37" s="49">
        <f t="shared" si="21"/>
        <v>72913242.729999989</v>
      </c>
      <c r="CL37" s="49">
        <f t="shared" si="21"/>
        <v>3499660945.9199996</v>
      </c>
      <c r="CM37" s="49">
        <f t="shared" si="21"/>
        <v>1939732167.96</v>
      </c>
      <c r="CN37" s="49">
        <f t="shared" si="21"/>
        <v>3412619669.3000002</v>
      </c>
      <c r="CO37" s="49">
        <f t="shared" si="21"/>
        <v>6939690398.8100014</v>
      </c>
      <c r="CP37" s="49">
        <f t="shared" si="21"/>
        <v>3319862130.1799998</v>
      </c>
      <c r="CQ37" s="49">
        <f t="shared" si="21"/>
        <v>2488192315.25</v>
      </c>
      <c r="CR37" s="49">
        <f t="shared" si="21"/>
        <v>8955529448.9799995</v>
      </c>
      <c r="CS37" s="49">
        <f t="shared" si="21"/>
        <v>30555287076.400002</v>
      </c>
    </row>
    <row r="38" spans="1:97" s="55" customForma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</row>
    <row r="39" spans="1:97" s="53" customFormat="1">
      <c r="A39" s="56" t="s">
        <v>387</v>
      </c>
      <c r="B39" s="56">
        <f>(SUM(B9:B20))-B37</f>
        <v>17813218.849999905</v>
      </c>
      <c r="C39" s="56">
        <f t="shared" ref="C39" si="22">(SUM(C9:C20))-C37</f>
        <v>-5982981.9899999946</v>
      </c>
      <c r="D39" s="56">
        <f t="shared" ref="D39:BO39" si="23">(SUM(D9:D20))-D37</f>
        <v>-1370539.5700000077</v>
      </c>
      <c r="E39" s="56">
        <f t="shared" si="23"/>
        <v>-6732235.6400000006</v>
      </c>
      <c r="F39" s="56">
        <f t="shared" si="23"/>
        <v>-3015276.6800000072</v>
      </c>
      <c r="G39" s="56">
        <f t="shared" si="23"/>
        <v>22522795.26000002</v>
      </c>
      <c r="H39" s="56">
        <f t="shared" si="23"/>
        <v>6309111.7900000215</v>
      </c>
      <c r="I39" s="56">
        <f t="shared" si="23"/>
        <v>91543.419999986887</v>
      </c>
      <c r="J39" s="56">
        <f t="shared" si="23"/>
        <v>1052070.8199999928</v>
      </c>
      <c r="K39" s="56">
        <f t="shared" si="23"/>
        <v>4336955.0200000107</v>
      </c>
      <c r="L39" s="56">
        <f t="shared" si="23"/>
        <v>18175828.649999917</v>
      </c>
      <c r="M39" s="56">
        <f t="shared" si="23"/>
        <v>-3782986.4800000116</v>
      </c>
      <c r="N39" s="56">
        <f t="shared" si="23"/>
        <v>167114116.75000024</v>
      </c>
      <c r="O39" s="56">
        <f t="shared" si="23"/>
        <v>157605.20999997854</v>
      </c>
      <c r="P39" s="56">
        <f t="shared" si="23"/>
        <v>18905540.289999962</v>
      </c>
      <c r="Q39" s="56">
        <f t="shared" si="23"/>
        <v>22162169</v>
      </c>
      <c r="R39" s="56">
        <f t="shared" si="23"/>
        <v>-1671470.9399999678</v>
      </c>
      <c r="S39" s="56">
        <f t="shared" si="23"/>
        <v>30946751.590000004</v>
      </c>
      <c r="T39" s="56">
        <f t="shared" si="23"/>
        <v>4629330.4300000221</v>
      </c>
      <c r="U39" s="56">
        <f t="shared" si="23"/>
        <v>1311583.3199999928</v>
      </c>
      <c r="V39" s="56">
        <f t="shared" si="23"/>
        <v>4275858.6199998856</v>
      </c>
      <c r="W39" s="56">
        <f t="shared" si="23"/>
        <v>36188178.330000013</v>
      </c>
      <c r="X39" s="56">
        <f t="shared" si="23"/>
        <v>34163415.939999998</v>
      </c>
      <c r="Y39" s="56">
        <f t="shared" si="23"/>
        <v>9667948.9099999964</v>
      </c>
      <c r="Z39" s="56">
        <f t="shared" si="23"/>
        <v>3930105.9299999923</v>
      </c>
      <c r="AA39" s="56">
        <f t="shared" si="23"/>
        <v>10642619.829999983</v>
      </c>
      <c r="AB39" s="56">
        <f t="shared" si="23"/>
        <v>4152497.099999994</v>
      </c>
      <c r="AC39" s="56">
        <f t="shared" si="23"/>
        <v>603931.50999999046</v>
      </c>
      <c r="AD39" s="56">
        <f t="shared" si="23"/>
        <v>6581460.5599999875</v>
      </c>
      <c r="AE39" s="56">
        <f t="shared" si="23"/>
        <v>18077966.180000007</v>
      </c>
      <c r="AF39" s="56">
        <f>(SUM(AF9:AF20))-AF37</f>
        <v>16766748.780000001</v>
      </c>
      <c r="AG39" s="56">
        <f t="shared" si="23"/>
        <v>2967445.3400000036</v>
      </c>
      <c r="AH39" s="56">
        <f t="shared" si="23"/>
        <v>901119</v>
      </c>
      <c r="AI39" s="56">
        <f t="shared" si="23"/>
        <v>24045901.060000002</v>
      </c>
      <c r="AJ39" s="56">
        <f t="shared" si="23"/>
        <v>637473778.00999928</v>
      </c>
      <c r="AK39" s="56">
        <f t="shared" si="23"/>
        <v>3394959.719999969</v>
      </c>
      <c r="AL39" s="56">
        <f t="shared" si="23"/>
        <v>26027750.929999992</v>
      </c>
      <c r="AM39" s="56">
        <f t="shared" si="23"/>
        <v>3864621.0700001121</v>
      </c>
      <c r="AN39" s="56">
        <f t="shared" si="23"/>
        <v>-6175526.9600000381</v>
      </c>
      <c r="AO39" s="56">
        <f t="shared" si="23"/>
        <v>1496269.9299999923</v>
      </c>
      <c r="AP39" s="56">
        <f t="shared" si="23"/>
        <v>804317.90999999642</v>
      </c>
      <c r="AQ39" s="56">
        <f t="shared" si="23"/>
        <v>54011810.919999838</v>
      </c>
      <c r="AR39" s="56">
        <f t="shared" si="23"/>
        <v>10932669.00999999</v>
      </c>
      <c r="AS39" s="56">
        <f t="shared" si="23"/>
        <v>16547900.5</v>
      </c>
      <c r="AT39" s="56">
        <f t="shared" si="23"/>
        <v>16814442.300000012</v>
      </c>
      <c r="AU39" s="56">
        <f t="shared" si="23"/>
        <v>6469736.4899999946</v>
      </c>
      <c r="AV39" s="56">
        <f t="shared" si="23"/>
        <v>18553261.049999997</v>
      </c>
      <c r="AW39" s="56">
        <f t="shared" si="23"/>
        <v>6634135.349999994</v>
      </c>
      <c r="AX39" s="56">
        <f t="shared" si="23"/>
        <v>28678072.489999995</v>
      </c>
      <c r="AY39" s="56">
        <f t="shared" si="23"/>
        <v>-6967963.200000003</v>
      </c>
      <c r="AZ39" s="56">
        <f t="shared" si="23"/>
        <v>-40061757.379999995</v>
      </c>
      <c r="BA39" s="56">
        <f t="shared" si="23"/>
        <v>1031826.9399999827</v>
      </c>
      <c r="BB39" s="56">
        <f t="shared" si="23"/>
        <v>177808500</v>
      </c>
      <c r="BC39" s="56">
        <f t="shared" si="23"/>
        <v>56149401.180000007</v>
      </c>
      <c r="BD39" s="56">
        <f t="shared" si="23"/>
        <v>1825771.6499999911</v>
      </c>
      <c r="BE39" s="56">
        <f t="shared" si="23"/>
        <v>8200984.7700000107</v>
      </c>
      <c r="BF39" s="56">
        <f t="shared" si="23"/>
        <v>154638200</v>
      </c>
      <c r="BG39" s="56">
        <f t="shared" si="23"/>
        <v>7167715.3099999875</v>
      </c>
      <c r="BH39" s="56">
        <f t="shared" si="23"/>
        <v>94066.180000007153</v>
      </c>
      <c r="BI39" s="56">
        <f t="shared" si="23"/>
        <v>38280938.039999992</v>
      </c>
      <c r="BJ39" s="56">
        <f t="shared" si="23"/>
        <v>31783299.160000011</v>
      </c>
      <c r="BK39" s="56">
        <f t="shared" si="23"/>
        <v>206378085.21000004</v>
      </c>
      <c r="BL39" s="56">
        <f t="shared" si="23"/>
        <v>1352181.5099999905</v>
      </c>
      <c r="BM39" s="56">
        <f t="shared" si="23"/>
        <v>4424320.1800000072</v>
      </c>
      <c r="BN39" s="56">
        <f t="shared" si="23"/>
        <v>8793156.0300000012</v>
      </c>
      <c r="BO39" s="56">
        <f t="shared" si="23"/>
        <v>14549133.25999999</v>
      </c>
      <c r="BP39" s="56">
        <f t="shared" ref="BP39:CS39" si="24">(SUM(BP9:BP20))-BP37</f>
        <v>-3723982.8100000322</v>
      </c>
      <c r="BQ39" s="56">
        <f t="shared" si="24"/>
        <v>343713185</v>
      </c>
      <c r="BR39" s="56">
        <f t="shared" si="24"/>
        <v>16571610.640000045</v>
      </c>
      <c r="BS39" s="56">
        <f t="shared" si="24"/>
        <v>7617821.5099999905</v>
      </c>
      <c r="BT39" s="56">
        <f t="shared" si="24"/>
        <v>10132932.980000019</v>
      </c>
      <c r="BU39" s="56">
        <f t="shared" si="24"/>
        <v>79634.249999992549</v>
      </c>
      <c r="BV39" s="56">
        <f t="shared" si="24"/>
        <v>1632400.4800000191</v>
      </c>
      <c r="BW39" s="56">
        <f t="shared" si="24"/>
        <v>184242757.18000007</v>
      </c>
      <c r="BX39" s="56">
        <f t="shared" si="24"/>
        <v>5439235.4999999851</v>
      </c>
      <c r="BY39" s="56">
        <f t="shared" si="24"/>
        <v>104869.81000001729</v>
      </c>
      <c r="BZ39" s="56">
        <f t="shared" si="24"/>
        <v>8842493.8600000143</v>
      </c>
      <c r="CA39" s="56">
        <f t="shared" si="24"/>
        <v>17184078.520000041</v>
      </c>
      <c r="CB39" s="56">
        <f t="shared" si="24"/>
        <v>499.4200000166893</v>
      </c>
      <c r="CC39" s="56">
        <f t="shared" si="24"/>
        <v>12277027.019999981</v>
      </c>
      <c r="CD39" s="56">
        <f t="shared" si="24"/>
        <v>669220.83000004292</v>
      </c>
      <c r="CE39" s="56">
        <f t="shared" si="24"/>
        <v>9317.8499999940395</v>
      </c>
      <c r="CF39" s="56">
        <f t="shared" si="24"/>
        <v>2088485.599999994</v>
      </c>
      <c r="CG39" s="56">
        <f t="shared" si="24"/>
        <v>26756.919999986887</v>
      </c>
      <c r="CH39" s="56">
        <f t="shared" si="24"/>
        <v>13574282.710000008</v>
      </c>
      <c r="CI39" s="56">
        <f t="shared" si="24"/>
        <v>13850271.480000198</v>
      </c>
      <c r="CJ39" s="56">
        <f t="shared" si="24"/>
        <v>2841173.1899999976</v>
      </c>
      <c r="CK39" s="56">
        <f t="shared" si="24"/>
        <v>1484204.2300000191</v>
      </c>
      <c r="CL39" s="56">
        <f t="shared" si="24"/>
        <v>49417503.450000286</v>
      </c>
      <c r="CM39" s="56">
        <f t="shared" si="24"/>
        <v>243555625.6500001</v>
      </c>
      <c r="CN39" s="56">
        <f t="shared" si="24"/>
        <v>172965197.08999968</v>
      </c>
      <c r="CO39" s="56">
        <f t="shared" si="24"/>
        <v>779530305.07999802</v>
      </c>
      <c r="CP39" s="56">
        <f t="shared" si="24"/>
        <v>475948876.28999996</v>
      </c>
      <c r="CQ39" s="56">
        <f t="shared" si="24"/>
        <v>231772893.38000011</v>
      </c>
      <c r="CR39" s="56">
        <f t="shared" si="24"/>
        <v>642382258.98000145</v>
      </c>
      <c r="CS39" s="56">
        <f t="shared" si="24"/>
        <v>2595572659.920002</v>
      </c>
    </row>
    <row r="40" spans="1:97" s="109" customFormat="1" ht="43.2" customHeight="1">
      <c r="A40" s="107" t="s">
        <v>277</v>
      </c>
      <c r="B40" s="108">
        <f>((SUM(B9:B18)-((SUM(B22:B32)+B34+B35))))</f>
        <v>77199684.170000076</v>
      </c>
      <c r="C40" s="108">
        <f t="shared" ref="C40:BN40" si="25">((SUM(C9:C18)-((SUM(C22:C32)+C34+C35))))</f>
        <v>42817.829999998212</v>
      </c>
      <c r="D40" s="108">
        <f t="shared" si="25"/>
        <v>2085559.799999997</v>
      </c>
      <c r="E40" s="108">
        <f t="shared" si="25"/>
        <v>161335.04999999702</v>
      </c>
      <c r="F40" s="108">
        <f t="shared" si="25"/>
        <v>998901.42999999225</v>
      </c>
      <c r="G40" s="108">
        <f t="shared" si="25"/>
        <v>25076606.640000015</v>
      </c>
      <c r="H40" s="108">
        <f t="shared" si="25"/>
        <v>7023759.6400000155</v>
      </c>
      <c r="I40" s="108">
        <f t="shared" si="25"/>
        <v>5326473.0300000012</v>
      </c>
      <c r="J40" s="108">
        <f t="shared" si="25"/>
        <v>5771500</v>
      </c>
      <c r="K40" s="108">
        <f t="shared" si="25"/>
        <v>13730200</v>
      </c>
      <c r="L40" s="108">
        <f t="shared" si="25"/>
        <v>52959585.219999909</v>
      </c>
      <c r="M40" s="108">
        <f t="shared" si="25"/>
        <v>2747591.9399999902</v>
      </c>
      <c r="N40" s="108">
        <f t="shared" si="25"/>
        <v>79405321.430000186</v>
      </c>
      <c r="O40" s="108">
        <f t="shared" si="25"/>
        <v>4821258.4799999893</v>
      </c>
      <c r="P40" s="108">
        <f t="shared" si="25"/>
        <v>26772494.899999976</v>
      </c>
      <c r="Q40" s="108">
        <f t="shared" si="25"/>
        <v>25471460.829999983</v>
      </c>
      <c r="R40" s="108">
        <f t="shared" si="25"/>
        <v>5481357.7100000083</v>
      </c>
      <c r="S40" s="108">
        <f>((SUM(S9:S18)-((SUM(S22:S32)+S34+S35))))</f>
        <v>35576646.589999989</v>
      </c>
      <c r="T40" s="108">
        <f t="shared" si="25"/>
        <v>6996677.8600000143</v>
      </c>
      <c r="U40" s="108">
        <f t="shared" si="25"/>
        <v>2527805</v>
      </c>
      <c r="V40" s="108">
        <f t="shared" si="25"/>
        <v>122883075</v>
      </c>
      <c r="W40" s="108">
        <f t="shared" si="25"/>
        <v>45274170</v>
      </c>
      <c r="X40" s="108">
        <f t="shared" si="25"/>
        <v>44394544.460000008</v>
      </c>
      <c r="Y40" s="108">
        <f t="shared" si="25"/>
        <v>17974047.430000037</v>
      </c>
      <c r="Z40" s="108">
        <f t="shared" si="25"/>
        <v>7069613.9799999893</v>
      </c>
      <c r="AA40" s="108">
        <f t="shared" si="25"/>
        <v>13240330.62999998</v>
      </c>
      <c r="AB40" s="108">
        <f t="shared" si="25"/>
        <v>8725000</v>
      </c>
      <c r="AC40" s="108">
        <f t="shared" si="25"/>
        <v>18190000</v>
      </c>
      <c r="AD40" s="108">
        <f t="shared" si="25"/>
        <v>9418535.6299999952</v>
      </c>
      <c r="AE40" s="108">
        <f t="shared" si="25"/>
        <v>23539876</v>
      </c>
      <c r="AF40" s="108">
        <f t="shared" si="25"/>
        <v>19114939.780000001</v>
      </c>
      <c r="AG40" s="108">
        <f t="shared" si="25"/>
        <v>15542040</v>
      </c>
      <c r="AH40" s="108">
        <f t="shared" si="25"/>
        <v>7455999</v>
      </c>
      <c r="AI40" s="108">
        <f t="shared" si="25"/>
        <v>30135963.299999997</v>
      </c>
      <c r="AJ40" s="108">
        <f t="shared" si="25"/>
        <v>526166857.80999947</v>
      </c>
      <c r="AK40" s="108">
        <f t="shared" si="25"/>
        <v>4702349.069999963</v>
      </c>
      <c r="AL40" s="108">
        <f t="shared" si="25"/>
        <v>28809139.319999993</v>
      </c>
      <c r="AM40" s="108">
        <f t="shared" si="25"/>
        <v>19834786.810000062</v>
      </c>
      <c r="AN40" s="108">
        <f t="shared" si="25"/>
        <v>3451488.569999963</v>
      </c>
      <c r="AO40" s="108">
        <f t="shared" si="25"/>
        <v>3309604.0199999958</v>
      </c>
      <c r="AP40" s="108">
        <f t="shared" si="25"/>
        <v>1536989.1799999997</v>
      </c>
      <c r="AQ40" s="108">
        <f t="shared" si="25"/>
        <v>92845800.729999781</v>
      </c>
      <c r="AR40" s="108">
        <f t="shared" si="25"/>
        <v>17359683.030000001</v>
      </c>
      <c r="AS40" s="108">
        <f t="shared" si="25"/>
        <v>26373703.159999996</v>
      </c>
      <c r="AT40" s="108">
        <f t="shared" si="25"/>
        <v>26709424.060000002</v>
      </c>
      <c r="AU40" s="108">
        <f t="shared" si="25"/>
        <v>8062344.3099999875</v>
      </c>
      <c r="AV40" s="108">
        <f t="shared" si="25"/>
        <v>19949248.650000006</v>
      </c>
      <c r="AW40" s="108">
        <f t="shared" si="25"/>
        <v>11331643.729999989</v>
      </c>
      <c r="AX40" s="108">
        <f t="shared" si="25"/>
        <v>34639940.249999985</v>
      </c>
      <c r="AY40" s="108">
        <f t="shared" si="25"/>
        <v>3368682</v>
      </c>
      <c r="AZ40" s="108">
        <f t="shared" si="25"/>
        <v>25120602.639999986</v>
      </c>
      <c r="BA40" s="108">
        <f t="shared" si="25"/>
        <v>8275224.9299999923</v>
      </c>
      <c r="BB40" s="108">
        <f t="shared" si="25"/>
        <v>259100000</v>
      </c>
      <c r="BC40" s="108">
        <f t="shared" si="25"/>
        <v>37308901.180000007</v>
      </c>
      <c r="BD40" s="108">
        <f t="shared" si="25"/>
        <v>34074.479999989271</v>
      </c>
      <c r="BE40" s="108">
        <f t="shared" si="25"/>
        <v>12785334.539999992</v>
      </c>
      <c r="BF40" s="108">
        <f t="shared" si="25"/>
        <v>114848200</v>
      </c>
      <c r="BG40" s="108">
        <f t="shared" si="25"/>
        <v>12376017</v>
      </c>
      <c r="BH40" s="108">
        <f t="shared" si="25"/>
        <v>7395359.6400000006</v>
      </c>
      <c r="BI40" s="108">
        <f t="shared" si="25"/>
        <v>38110275.239999995</v>
      </c>
      <c r="BJ40" s="108">
        <f t="shared" si="25"/>
        <v>21266291.040000007</v>
      </c>
      <c r="BK40" s="108">
        <f t="shared" si="25"/>
        <v>158900000</v>
      </c>
      <c r="BL40" s="108">
        <f t="shared" si="25"/>
        <v>12756006.979999989</v>
      </c>
      <c r="BM40" s="108">
        <f t="shared" si="25"/>
        <v>13911440.560000002</v>
      </c>
      <c r="BN40" s="108">
        <f t="shared" si="25"/>
        <v>21055703.729999989</v>
      </c>
      <c r="BO40" s="108">
        <f t="shared" ref="BO40:CS40" si="26">((SUM(BO9:BO18)-((SUM(BO22:BO32)+BO34+BO35))))</f>
        <v>25702338.209999979</v>
      </c>
      <c r="BP40" s="108">
        <f t="shared" si="26"/>
        <v>4185666.6799999774</v>
      </c>
      <c r="BQ40" s="108">
        <f t="shared" si="26"/>
        <v>523372915</v>
      </c>
      <c r="BR40" s="108">
        <f t="shared" si="26"/>
        <v>16844667.020000041</v>
      </c>
      <c r="BS40" s="108">
        <f t="shared" si="26"/>
        <v>11371325.210000008</v>
      </c>
      <c r="BT40" s="108">
        <f t="shared" si="26"/>
        <v>69488391.24000001</v>
      </c>
      <c r="BU40" s="108">
        <f t="shared" si="26"/>
        <v>9996204.9199999943</v>
      </c>
      <c r="BV40" s="108">
        <f t="shared" si="26"/>
        <v>10287811.260000005</v>
      </c>
      <c r="BW40" s="108">
        <f t="shared" si="26"/>
        <v>36681757.180000007</v>
      </c>
      <c r="BX40" s="108">
        <f t="shared" si="26"/>
        <v>4689444.1899999827</v>
      </c>
      <c r="BY40" s="108">
        <f t="shared" si="26"/>
        <v>4775040.5000000149</v>
      </c>
      <c r="BZ40" s="108">
        <f t="shared" si="26"/>
        <v>8437200.8599999994</v>
      </c>
      <c r="CA40" s="108">
        <f t="shared" si="26"/>
        <v>12014839.170000046</v>
      </c>
      <c r="CB40" s="108">
        <f t="shared" si="26"/>
        <v>27332047.150000036</v>
      </c>
      <c r="CC40" s="108">
        <f t="shared" si="26"/>
        <v>19467930.929999977</v>
      </c>
      <c r="CD40" s="108">
        <f t="shared" si="26"/>
        <v>20210097.330000043</v>
      </c>
      <c r="CE40" s="108">
        <f t="shared" si="26"/>
        <v>4638517.2899999917</v>
      </c>
      <c r="CF40" s="108">
        <f t="shared" si="26"/>
        <v>5049815.9799999893</v>
      </c>
      <c r="CG40" s="108">
        <f t="shared" si="26"/>
        <v>5387057.9599999934</v>
      </c>
      <c r="CH40" s="108">
        <f t="shared" si="26"/>
        <v>3713785.700000003</v>
      </c>
      <c r="CI40" s="108">
        <f t="shared" si="26"/>
        <v>40380288.7900002</v>
      </c>
      <c r="CJ40" s="108">
        <f t="shared" si="26"/>
        <v>8222089.9200000018</v>
      </c>
      <c r="CK40" s="108">
        <f t="shared" si="26"/>
        <v>6596544.8500000089</v>
      </c>
      <c r="CL40" s="108">
        <f t="shared" si="26"/>
        <v>193124014.75000048</v>
      </c>
      <c r="CM40" s="108">
        <f t="shared" si="26"/>
        <v>187053022.80000043</v>
      </c>
      <c r="CN40" s="108">
        <f t="shared" si="26"/>
        <v>382958135.20999956</v>
      </c>
      <c r="CO40" s="108">
        <f t="shared" si="26"/>
        <v>861847512.26999855</v>
      </c>
      <c r="CP40" s="108">
        <f t="shared" si="26"/>
        <v>503224453.11999989</v>
      </c>
      <c r="CQ40" s="108">
        <f t="shared" si="26"/>
        <v>236511156.16000032</v>
      </c>
      <c r="CR40" s="108">
        <f t="shared" si="26"/>
        <v>848957772.45000172</v>
      </c>
      <c r="CS40" s="108">
        <f t="shared" si="26"/>
        <v>3213676066.7599983</v>
      </c>
    </row>
    <row r="41" spans="1:97" s="58" customFormat="1">
      <c r="A41" s="57" t="s">
        <v>366</v>
      </c>
      <c r="B41" s="59" t="str">
        <f t="shared" ref="B41:C41" si="27">IF(B40&gt;0,"เกินดุล",IF(B40=0,"สมดุล","ขาดดุล"))</f>
        <v>เกินดุล</v>
      </c>
      <c r="C41" s="59" t="str">
        <f t="shared" si="27"/>
        <v>เกินดุล</v>
      </c>
      <c r="D41" s="59" t="str">
        <f t="shared" ref="D41:BO41" si="28">IF(D40&gt;0,"เกินดุล",IF(D40=0,"สมดุล","ขาดดุล"))</f>
        <v>เกินดุล</v>
      </c>
      <c r="E41" s="59" t="str">
        <f t="shared" si="28"/>
        <v>เกินดุล</v>
      </c>
      <c r="F41" s="59" t="str">
        <f t="shared" si="28"/>
        <v>เกินดุล</v>
      </c>
      <c r="G41" s="59" t="str">
        <f t="shared" si="28"/>
        <v>เกินดุล</v>
      </c>
      <c r="H41" s="59" t="str">
        <f t="shared" si="28"/>
        <v>เกินดุล</v>
      </c>
      <c r="I41" s="59" t="str">
        <f t="shared" si="28"/>
        <v>เกินดุล</v>
      </c>
      <c r="J41" s="59" t="str">
        <f t="shared" si="28"/>
        <v>เกินดุล</v>
      </c>
      <c r="K41" s="59" t="str">
        <f t="shared" si="28"/>
        <v>เกินดุล</v>
      </c>
      <c r="L41" s="59" t="str">
        <f t="shared" si="28"/>
        <v>เกินดุล</v>
      </c>
      <c r="M41" s="59" t="str">
        <f t="shared" si="28"/>
        <v>เกินดุล</v>
      </c>
      <c r="N41" s="59" t="str">
        <f t="shared" si="28"/>
        <v>เกินดุล</v>
      </c>
      <c r="O41" s="59" t="str">
        <f t="shared" si="28"/>
        <v>เกินดุล</v>
      </c>
      <c r="P41" s="59" t="str">
        <f t="shared" si="28"/>
        <v>เกินดุล</v>
      </c>
      <c r="Q41" s="59" t="str">
        <f t="shared" si="28"/>
        <v>เกินดุล</v>
      </c>
      <c r="R41" s="59" t="str">
        <f t="shared" si="28"/>
        <v>เกินดุล</v>
      </c>
      <c r="S41" s="59" t="str">
        <f t="shared" si="28"/>
        <v>เกินดุล</v>
      </c>
      <c r="T41" s="59" t="str">
        <f t="shared" si="28"/>
        <v>เกินดุล</v>
      </c>
      <c r="U41" s="59" t="str">
        <f t="shared" si="28"/>
        <v>เกินดุล</v>
      </c>
      <c r="V41" s="59" t="str">
        <f t="shared" si="28"/>
        <v>เกินดุล</v>
      </c>
      <c r="W41" s="59" t="str">
        <f t="shared" si="28"/>
        <v>เกินดุล</v>
      </c>
      <c r="X41" s="59" t="str">
        <f t="shared" si="28"/>
        <v>เกินดุล</v>
      </c>
      <c r="Y41" s="59" t="str">
        <f t="shared" si="28"/>
        <v>เกินดุล</v>
      </c>
      <c r="Z41" s="59" t="str">
        <f t="shared" si="28"/>
        <v>เกินดุล</v>
      </c>
      <c r="AA41" s="59" t="str">
        <f t="shared" si="28"/>
        <v>เกินดุล</v>
      </c>
      <c r="AB41" s="59" t="str">
        <f t="shared" si="28"/>
        <v>เกินดุล</v>
      </c>
      <c r="AC41" s="59" t="str">
        <f t="shared" si="28"/>
        <v>เกินดุล</v>
      </c>
      <c r="AD41" s="59" t="str">
        <f t="shared" si="28"/>
        <v>เกินดุล</v>
      </c>
      <c r="AE41" s="59" t="str">
        <f t="shared" si="28"/>
        <v>เกินดุล</v>
      </c>
      <c r="AF41" s="59" t="str">
        <f t="shared" si="28"/>
        <v>เกินดุล</v>
      </c>
      <c r="AG41" s="59" t="str">
        <f t="shared" si="28"/>
        <v>เกินดุล</v>
      </c>
      <c r="AH41" s="59" t="str">
        <f t="shared" si="28"/>
        <v>เกินดุล</v>
      </c>
      <c r="AI41" s="59" t="str">
        <f t="shared" si="28"/>
        <v>เกินดุล</v>
      </c>
      <c r="AJ41" s="59" t="str">
        <f t="shared" si="28"/>
        <v>เกินดุล</v>
      </c>
      <c r="AK41" s="59" t="str">
        <f t="shared" si="28"/>
        <v>เกินดุล</v>
      </c>
      <c r="AL41" s="59" t="str">
        <f t="shared" si="28"/>
        <v>เกินดุล</v>
      </c>
      <c r="AM41" s="59" t="str">
        <f t="shared" si="28"/>
        <v>เกินดุล</v>
      </c>
      <c r="AN41" s="59" t="str">
        <f t="shared" si="28"/>
        <v>เกินดุล</v>
      </c>
      <c r="AO41" s="59" t="str">
        <f t="shared" si="28"/>
        <v>เกินดุล</v>
      </c>
      <c r="AP41" s="59" t="str">
        <f t="shared" si="28"/>
        <v>เกินดุล</v>
      </c>
      <c r="AQ41" s="59" t="str">
        <f t="shared" si="28"/>
        <v>เกินดุล</v>
      </c>
      <c r="AR41" s="59" t="str">
        <f t="shared" si="28"/>
        <v>เกินดุล</v>
      </c>
      <c r="AS41" s="59" t="str">
        <f t="shared" si="28"/>
        <v>เกินดุล</v>
      </c>
      <c r="AT41" s="59" t="str">
        <f t="shared" si="28"/>
        <v>เกินดุล</v>
      </c>
      <c r="AU41" s="59" t="str">
        <f t="shared" si="28"/>
        <v>เกินดุล</v>
      </c>
      <c r="AV41" s="59" t="str">
        <f t="shared" si="28"/>
        <v>เกินดุล</v>
      </c>
      <c r="AW41" s="59" t="str">
        <f t="shared" si="28"/>
        <v>เกินดุล</v>
      </c>
      <c r="AX41" s="59" t="str">
        <f t="shared" si="28"/>
        <v>เกินดุล</v>
      </c>
      <c r="AY41" s="59" t="str">
        <f t="shared" si="28"/>
        <v>เกินดุล</v>
      </c>
      <c r="AZ41" s="59" t="str">
        <f t="shared" si="28"/>
        <v>เกินดุล</v>
      </c>
      <c r="BA41" s="59" t="str">
        <f t="shared" si="28"/>
        <v>เกินดุล</v>
      </c>
      <c r="BB41" s="59" t="str">
        <f t="shared" si="28"/>
        <v>เกินดุล</v>
      </c>
      <c r="BC41" s="59" t="str">
        <f t="shared" si="28"/>
        <v>เกินดุล</v>
      </c>
      <c r="BD41" s="59" t="str">
        <f t="shared" si="28"/>
        <v>เกินดุล</v>
      </c>
      <c r="BE41" s="59" t="str">
        <f t="shared" si="28"/>
        <v>เกินดุล</v>
      </c>
      <c r="BF41" s="59" t="str">
        <f t="shared" si="28"/>
        <v>เกินดุล</v>
      </c>
      <c r="BG41" s="59" t="str">
        <f t="shared" si="28"/>
        <v>เกินดุล</v>
      </c>
      <c r="BH41" s="59" t="str">
        <f t="shared" si="28"/>
        <v>เกินดุล</v>
      </c>
      <c r="BI41" s="59" t="str">
        <f t="shared" si="28"/>
        <v>เกินดุล</v>
      </c>
      <c r="BJ41" s="59" t="str">
        <f t="shared" si="28"/>
        <v>เกินดุล</v>
      </c>
      <c r="BK41" s="59" t="str">
        <f t="shared" si="28"/>
        <v>เกินดุล</v>
      </c>
      <c r="BL41" s="59" t="str">
        <f t="shared" si="28"/>
        <v>เกินดุล</v>
      </c>
      <c r="BM41" s="59" t="str">
        <f t="shared" si="28"/>
        <v>เกินดุล</v>
      </c>
      <c r="BN41" s="59" t="str">
        <f t="shared" si="28"/>
        <v>เกินดุล</v>
      </c>
      <c r="BO41" s="59" t="str">
        <f t="shared" si="28"/>
        <v>เกินดุล</v>
      </c>
      <c r="BP41" s="59" t="str">
        <f t="shared" ref="BP41:CK41" si="29">IF(BP40&gt;0,"เกินดุล",IF(BP40=0,"สมดุล","ขาดดุล"))</f>
        <v>เกินดุล</v>
      </c>
      <c r="BQ41" s="59" t="str">
        <f t="shared" si="29"/>
        <v>เกินดุล</v>
      </c>
      <c r="BR41" s="59" t="str">
        <f t="shared" si="29"/>
        <v>เกินดุล</v>
      </c>
      <c r="BS41" s="59" t="str">
        <f t="shared" si="29"/>
        <v>เกินดุล</v>
      </c>
      <c r="BT41" s="59" t="str">
        <f t="shared" si="29"/>
        <v>เกินดุล</v>
      </c>
      <c r="BU41" s="59" t="str">
        <f t="shared" si="29"/>
        <v>เกินดุล</v>
      </c>
      <c r="BV41" s="59" t="str">
        <f t="shared" si="29"/>
        <v>เกินดุล</v>
      </c>
      <c r="BW41" s="59" t="str">
        <f t="shared" si="29"/>
        <v>เกินดุล</v>
      </c>
      <c r="BX41" s="59" t="str">
        <f t="shared" si="29"/>
        <v>เกินดุล</v>
      </c>
      <c r="BY41" s="59" t="str">
        <f t="shared" si="29"/>
        <v>เกินดุล</v>
      </c>
      <c r="BZ41" s="59" t="str">
        <f t="shared" si="29"/>
        <v>เกินดุล</v>
      </c>
      <c r="CA41" s="59" t="str">
        <f t="shared" si="29"/>
        <v>เกินดุล</v>
      </c>
      <c r="CB41" s="59" t="str">
        <f t="shared" si="29"/>
        <v>เกินดุล</v>
      </c>
      <c r="CC41" s="59" t="str">
        <f t="shared" si="29"/>
        <v>เกินดุล</v>
      </c>
      <c r="CD41" s="59" t="str">
        <f t="shared" si="29"/>
        <v>เกินดุล</v>
      </c>
      <c r="CE41" s="59" t="str">
        <f t="shared" si="29"/>
        <v>เกินดุล</v>
      </c>
      <c r="CF41" s="59" t="str">
        <f t="shared" si="29"/>
        <v>เกินดุล</v>
      </c>
      <c r="CG41" s="59" t="str">
        <f t="shared" si="29"/>
        <v>เกินดุล</v>
      </c>
      <c r="CH41" s="59" t="str">
        <f t="shared" si="29"/>
        <v>เกินดุล</v>
      </c>
      <c r="CI41" s="59" t="str">
        <f t="shared" si="29"/>
        <v>เกินดุล</v>
      </c>
      <c r="CJ41" s="59" t="str">
        <f t="shared" si="29"/>
        <v>เกินดุล</v>
      </c>
      <c r="CK41" s="59" t="str">
        <f t="shared" si="29"/>
        <v>เกินดุล</v>
      </c>
      <c r="CL41" s="59" t="str">
        <f t="shared" ref="CL41:CS41" si="30">IF(CL40&gt;0,"เกินดุล",IF(CL40=0,"สมดุล","ขาดดุล"))</f>
        <v>เกินดุล</v>
      </c>
      <c r="CM41" s="59" t="str">
        <f t="shared" si="30"/>
        <v>เกินดุล</v>
      </c>
      <c r="CN41" s="59" t="str">
        <f t="shared" si="30"/>
        <v>เกินดุล</v>
      </c>
      <c r="CO41" s="59" t="str">
        <f t="shared" si="30"/>
        <v>เกินดุล</v>
      </c>
      <c r="CP41" s="59" t="str">
        <f t="shared" si="30"/>
        <v>เกินดุล</v>
      </c>
      <c r="CQ41" s="59" t="str">
        <f t="shared" si="30"/>
        <v>เกินดุล</v>
      </c>
      <c r="CR41" s="59" t="str">
        <f t="shared" si="30"/>
        <v>เกินดุล</v>
      </c>
      <c r="CS41" s="59" t="str">
        <f t="shared" si="30"/>
        <v>เกินดุล</v>
      </c>
    </row>
    <row r="42" spans="1:97" s="58" customFormat="1">
      <c r="A42" s="57" t="s">
        <v>367</v>
      </c>
      <c r="B42" s="54">
        <f t="shared" ref="B42:C42" si="31">IF(B40&lt;=0,0,ROUNDUP((B40*20%),2))</f>
        <v>15439936.84</v>
      </c>
      <c r="C42" s="54">
        <f t="shared" si="31"/>
        <v>8563.57</v>
      </c>
      <c r="D42" s="54">
        <f t="shared" ref="D42:BO42" si="32">IF(D40&lt;=0,0,ROUNDUP((D40*20%),2))</f>
        <v>417111.96</v>
      </c>
      <c r="E42" s="54">
        <f t="shared" si="32"/>
        <v>32267.01</v>
      </c>
      <c r="F42" s="54">
        <f t="shared" si="32"/>
        <v>199780.29</v>
      </c>
      <c r="G42" s="54">
        <f t="shared" si="32"/>
        <v>5015321.33</v>
      </c>
      <c r="H42" s="54">
        <f t="shared" si="32"/>
        <v>1404751.93</v>
      </c>
      <c r="I42" s="54">
        <f t="shared" si="32"/>
        <v>1065294.6100000001</v>
      </c>
      <c r="J42" s="54">
        <f t="shared" si="32"/>
        <v>1154300</v>
      </c>
      <c r="K42" s="54">
        <f t="shared" si="32"/>
        <v>2746040</v>
      </c>
      <c r="L42" s="54">
        <f t="shared" si="32"/>
        <v>10591917.049999999</v>
      </c>
      <c r="M42" s="54">
        <f t="shared" si="32"/>
        <v>549518.39</v>
      </c>
      <c r="N42" s="54">
        <f t="shared" si="32"/>
        <v>15881064.289999999</v>
      </c>
      <c r="O42" s="54">
        <f t="shared" si="32"/>
        <v>964251.7</v>
      </c>
      <c r="P42" s="54">
        <f t="shared" si="32"/>
        <v>5354498.9800000004</v>
      </c>
      <c r="Q42" s="54">
        <f t="shared" si="32"/>
        <v>5094292.17</v>
      </c>
      <c r="R42" s="54">
        <f t="shared" si="32"/>
        <v>1096271.55</v>
      </c>
      <c r="S42" s="54">
        <f t="shared" si="32"/>
        <v>7115329.3199999994</v>
      </c>
      <c r="T42" s="54">
        <f t="shared" si="32"/>
        <v>1399335.58</v>
      </c>
      <c r="U42" s="54">
        <f t="shared" si="32"/>
        <v>505561</v>
      </c>
      <c r="V42" s="54">
        <f t="shared" si="32"/>
        <v>24576615</v>
      </c>
      <c r="W42" s="54">
        <f t="shared" si="32"/>
        <v>9054834</v>
      </c>
      <c r="X42" s="54">
        <f t="shared" si="32"/>
        <v>8878908.9000000004</v>
      </c>
      <c r="Y42" s="54">
        <f t="shared" si="32"/>
        <v>3594809.4899999998</v>
      </c>
      <c r="Z42" s="54">
        <f t="shared" si="32"/>
        <v>1413922.8</v>
      </c>
      <c r="AA42" s="54">
        <f t="shared" si="32"/>
        <v>2648066.13</v>
      </c>
      <c r="AB42" s="54">
        <f t="shared" si="32"/>
        <v>1745000</v>
      </c>
      <c r="AC42" s="54">
        <f t="shared" si="32"/>
        <v>3638000</v>
      </c>
      <c r="AD42" s="54">
        <f t="shared" si="32"/>
        <v>1883707.1300000001</v>
      </c>
      <c r="AE42" s="54">
        <f t="shared" si="32"/>
        <v>4707975.2</v>
      </c>
      <c r="AF42" s="54">
        <f t="shared" si="32"/>
        <v>3822987.96</v>
      </c>
      <c r="AG42" s="54">
        <f t="shared" si="32"/>
        <v>3108408</v>
      </c>
      <c r="AH42" s="54">
        <f t="shared" si="32"/>
        <v>1491199.8</v>
      </c>
      <c r="AI42" s="54">
        <f t="shared" si="32"/>
        <v>6027192.6600000001</v>
      </c>
      <c r="AJ42" s="54">
        <f t="shared" si="32"/>
        <v>105233371.57000001</v>
      </c>
      <c r="AK42" s="54">
        <f t="shared" si="32"/>
        <v>940469.82000000007</v>
      </c>
      <c r="AL42" s="54">
        <f t="shared" si="32"/>
        <v>5761827.8700000001</v>
      </c>
      <c r="AM42" s="54">
        <f t="shared" si="32"/>
        <v>3966957.3699999996</v>
      </c>
      <c r="AN42" s="54">
        <f t="shared" si="32"/>
        <v>690297.72</v>
      </c>
      <c r="AO42" s="54">
        <f t="shared" si="32"/>
        <v>661920.81000000006</v>
      </c>
      <c r="AP42" s="54">
        <f t="shared" si="32"/>
        <v>307397.84000000003</v>
      </c>
      <c r="AQ42" s="54">
        <f t="shared" si="32"/>
        <v>18569160.150000002</v>
      </c>
      <c r="AR42" s="54">
        <f t="shared" si="32"/>
        <v>3471936.61</v>
      </c>
      <c r="AS42" s="54">
        <f t="shared" si="32"/>
        <v>5274740.6399999997</v>
      </c>
      <c r="AT42" s="54">
        <f t="shared" si="32"/>
        <v>5341884.8199999994</v>
      </c>
      <c r="AU42" s="54">
        <f t="shared" si="32"/>
        <v>1612468.87</v>
      </c>
      <c r="AV42" s="54">
        <f t="shared" si="32"/>
        <v>3989849.73</v>
      </c>
      <c r="AW42" s="54">
        <f t="shared" si="32"/>
        <v>2266328.75</v>
      </c>
      <c r="AX42" s="54">
        <f t="shared" si="32"/>
        <v>6927988.0499999998</v>
      </c>
      <c r="AY42" s="54">
        <f t="shared" si="32"/>
        <v>673736.4</v>
      </c>
      <c r="AZ42" s="54">
        <f t="shared" si="32"/>
        <v>5024120.5299999993</v>
      </c>
      <c r="BA42" s="54">
        <f t="shared" si="32"/>
        <v>1655044.99</v>
      </c>
      <c r="BB42" s="54">
        <f t="shared" si="32"/>
        <v>51820000</v>
      </c>
      <c r="BC42" s="54">
        <f t="shared" si="32"/>
        <v>7461780.2400000002</v>
      </c>
      <c r="BD42" s="54">
        <f t="shared" si="32"/>
        <v>6814.9000000000005</v>
      </c>
      <c r="BE42" s="54">
        <f t="shared" si="32"/>
        <v>2557066.9099999997</v>
      </c>
      <c r="BF42" s="54">
        <f t="shared" si="32"/>
        <v>22969640</v>
      </c>
      <c r="BG42" s="54">
        <f t="shared" si="32"/>
        <v>2475203.4</v>
      </c>
      <c r="BH42" s="54">
        <f t="shared" si="32"/>
        <v>1479071.93</v>
      </c>
      <c r="BI42" s="54">
        <f t="shared" si="32"/>
        <v>7622055.0499999998</v>
      </c>
      <c r="BJ42" s="54">
        <f t="shared" si="32"/>
        <v>4253258.21</v>
      </c>
      <c r="BK42" s="54">
        <f t="shared" si="32"/>
        <v>31780000</v>
      </c>
      <c r="BL42" s="54">
        <f t="shared" si="32"/>
        <v>2551201.4</v>
      </c>
      <c r="BM42" s="54">
        <f t="shared" si="32"/>
        <v>2782288.1199999996</v>
      </c>
      <c r="BN42" s="54">
        <f t="shared" si="32"/>
        <v>4211140.75</v>
      </c>
      <c r="BO42" s="54">
        <f t="shared" si="32"/>
        <v>5140467.6499999994</v>
      </c>
      <c r="BP42" s="54">
        <f t="shared" ref="BP42:CK42" si="33">IF(BP40&lt;=0,0,ROUNDUP((BP40*20%),2))</f>
        <v>837133.34</v>
      </c>
      <c r="BQ42" s="54">
        <f t="shared" si="33"/>
        <v>104674583</v>
      </c>
      <c r="BR42" s="54">
        <f t="shared" si="33"/>
        <v>3368933.4099999997</v>
      </c>
      <c r="BS42" s="54">
        <f t="shared" si="33"/>
        <v>2274265.0499999998</v>
      </c>
      <c r="BT42" s="54">
        <f t="shared" si="33"/>
        <v>13897678.25</v>
      </c>
      <c r="BU42" s="54">
        <f t="shared" si="33"/>
        <v>1999240.99</v>
      </c>
      <c r="BV42" s="54">
        <f t="shared" si="33"/>
        <v>2057562.26</v>
      </c>
      <c r="BW42" s="54">
        <f t="shared" si="33"/>
        <v>7336351.4399999995</v>
      </c>
      <c r="BX42" s="54">
        <f t="shared" si="33"/>
        <v>937888.84</v>
      </c>
      <c r="BY42" s="54">
        <f t="shared" si="33"/>
        <v>955008.11</v>
      </c>
      <c r="BZ42" s="54">
        <f t="shared" si="33"/>
        <v>1687440.18</v>
      </c>
      <c r="CA42" s="54">
        <f t="shared" si="33"/>
        <v>2402967.84</v>
      </c>
      <c r="CB42" s="54">
        <f t="shared" si="33"/>
        <v>5466409.4399999995</v>
      </c>
      <c r="CC42" s="54">
        <f t="shared" si="33"/>
        <v>3893586.19</v>
      </c>
      <c r="CD42" s="54">
        <f t="shared" si="33"/>
        <v>4042019.4699999997</v>
      </c>
      <c r="CE42" s="54">
        <f t="shared" si="33"/>
        <v>927703.46</v>
      </c>
      <c r="CF42" s="54">
        <f t="shared" si="33"/>
        <v>1009963.2</v>
      </c>
      <c r="CG42" s="54">
        <f t="shared" si="33"/>
        <v>1077411.6000000001</v>
      </c>
      <c r="CH42" s="54">
        <f t="shared" si="33"/>
        <v>742757.15</v>
      </c>
      <c r="CI42" s="54">
        <f t="shared" si="33"/>
        <v>8076057.7599999998</v>
      </c>
      <c r="CJ42" s="54">
        <f t="shared" si="33"/>
        <v>1644417.99</v>
      </c>
      <c r="CK42" s="54">
        <f t="shared" si="33"/>
        <v>1319308.97</v>
      </c>
      <c r="CL42" s="54">
        <f t="shared" ref="CL42:CS42" si="34">IF(CL40&lt;=0,0,ROUNDUP((CL40*20%),2))</f>
        <v>38624802.960000001</v>
      </c>
      <c r="CM42" s="54">
        <f t="shared" si="34"/>
        <v>37410604.57</v>
      </c>
      <c r="CN42" s="54">
        <f t="shared" si="34"/>
        <v>76591627.050000012</v>
      </c>
      <c r="CO42" s="54">
        <f t="shared" si="34"/>
        <v>172369502.45999998</v>
      </c>
      <c r="CP42" s="54">
        <f t="shared" si="34"/>
        <v>100644890.63000001</v>
      </c>
      <c r="CQ42" s="54">
        <f t="shared" si="34"/>
        <v>47302231.239999995</v>
      </c>
      <c r="CR42" s="54">
        <f t="shared" si="34"/>
        <v>169791554.49000001</v>
      </c>
      <c r="CS42" s="54">
        <f t="shared" si="34"/>
        <v>642735213.36000001</v>
      </c>
    </row>
    <row r="43" spans="1:97" s="58" customFormat="1">
      <c r="A43" s="57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</row>
    <row r="44" spans="1:97" s="61" customFormat="1">
      <c r="A44" s="60" t="s">
        <v>376</v>
      </c>
      <c r="B44" s="46">
        <v>176905736.49000001</v>
      </c>
      <c r="C44" s="46">
        <v>11382626.57</v>
      </c>
      <c r="D44" s="46">
        <v>7650349.6100000003</v>
      </c>
      <c r="E44" s="46">
        <v>2827814.66</v>
      </c>
      <c r="F44" s="46">
        <v>3572898.73</v>
      </c>
      <c r="G44" s="46">
        <v>-3918323.64</v>
      </c>
      <c r="H44" s="46">
        <v>998735.15</v>
      </c>
      <c r="I44" s="46">
        <v>-2268768.96</v>
      </c>
      <c r="J44" s="46">
        <v>-6041788.7400000002</v>
      </c>
      <c r="K44" s="46">
        <v>-13262385.199999999</v>
      </c>
      <c r="L44" s="46">
        <v>-23282207.859999999</v>
      </c>
      <c r="M44" s="46">
        <v>-5398671.5800000001</v>
      </c>
      <c r="N44" s="46">
        <v>18151518.449999999</v>
      </c>
      <c r="O44" s="46">
        <v>12677798.210000001</v>
      </c>
      <c r="P44" s="46">
        <v>-8898601.1600000001</v>
      </c>
      <c r="Q44" s="46">
        <v>8764891.4900000002</v>
      </c>
      <c r="R44" s="46">
        <v>12742302.689999999</v>
      </c>
      <c r="S44" s="46">
        <v>13063444.98</v>
      </c>
      <c r="T44" s="46">
        <v>3428084.09</v>
      </c>
      <c r="U44" s="46">
        <v>-6082055.9800000004</v>
      </c>
      <c r="V44" s="46">
        <v>185453522.69999999</v>
      </c>
      <c r="W44" s="46">
        <v>24537207.32</v>
      </c>
      <c r="X44" s="46">
        <v>13571988.93</v>
      </c>
      <c r="Y44" s="46">
        <v>5333876.43</v>
      </c>
      <c r="Z44" s="46">
        <v>-5894782.1200000001</v>
      </c>
      <c r="AA44" s="46">
        <v>2165574.7599999998</v>
      </c>
      <c r="AB44" s="46">
        <v>-131623.57999999999</v>
      </c>
      <c r="AC44" s="46">
        <v>-16409824.029999999</v>
      </c>
      <c r="AD44" s="46">
        <v>-61817.74</v>
      </c>
      <c r="AE44" s="46">
        <v>-2354661.81</v>
      </c>
      <c r="AF44" s="46">
        <v>-4284565.3600000003</v>
      </c>
      <c r="AG44" s="46">
        <v>-2623477.7599999998</v>
      </c>
      <c r="AH44" s="46">
        <v>6235795.5700000003</v>
      </c>
      <c r="AI44" s="46">
        <v>-4569766.62</v>
      </c>
      <c r="AJ44" s="46">
        <v>673769649.72000003</v>
      </c>
      <c r="AK44" s="46">
        <v>35042167.380000003</v>
      </c>
      <c r="AL44" s="46">
        <v>12886213.34</v>
      </c>
      <c r="AM44" s="46">
        <v>33850006.200000003</v>
      </c>
      <c r="AN44" s="46">
        <v>-2988379.58</v>
      </c>
      <c r="AO44" s="46">
        <v>3487521.14</v>
      </c>
      <c r="AP44" s="46">
        <v>2205779.58</v>
      </c>
      <c r="AQ44" s="46">
        <v>51939125.539999999</v>
      </c>
      <c r="AR44" s="46">
        <v>7542607.8700000001</v>
      </c>
      <c r="AS44" s="46">
        <v>6922741.8399999999</v>
      </c>
      <c r="AT44" s="46">
        <v>-4957322.0199999996</v>
      </c>
      <c r="AU44" s="46">
        <v>12666985.02</v>
      </c>
      <c r="AV44" s="46">
        <v>4435991.2</v>
      </c>
      <c r="AW44" s="46">
        <v>19230101.960000001</v>
      </c>
      <c r="AX44" s="46">
        <v>10627532.98</v>
      </c>
      <c r="AY44" s="46">
        <v>1475716.15</v>
      </c>
      <c r="AZ44" s="46">
        <v>209092271.68000001</v>
      </c>
      <c r="BA44" s="46">
        <v>22379442.140000001</v>
      </c>
      <c r="BB44" s="46">
        <v>492612757.99000001</v>
      </c>
      <c r="BC44" s="46">
        <v>-44777145.280000001</v>
      </c>
      <c r="BD44" s="46">
        <v>-6762900.8300000001</v>
      </c>
      <c r="BE44" s="46">
        <v>3742204.49</v>
      </c>
      <c r="BF44" s="46">
        <v>39797275.32</v>
      </c>
      <c r="BG44" s="46">
        <v>29384127.59</v>
      </c>
      <c r="BH44" s="46">
        <v>-7866565.1500000004</v>
      </c>
      <c r="BI44" s="46">
        <v>6107520.9299999997</v>
      </c>
      <c r="BJ44" s="46">
        <v>119988.91</v>
      </c>
      <c r="BK44" s="46">
        <v>257528691.93000001</v>
      </c>
      <c r="BL44" s="46">
        <v>-3366852.8000000087</v>
      </c>
      <c r="BM44" s="46">
        <v>-1298721.5099999965</v>
      </c>
      <c r="BN44" s="46">
        <v>-14839384.32</v>
      </c>
      <c r="BO44" s="46">
        <v>-8205351.6299999999</v>
      </c>
      <c r="BP44" s="46">
        <v>-347788.55</v>
      </c>
      <c r="BQ44" s="46">
        <v>1212580904.9000001</v>
      </c>
      <c r="BR44" s="46">
        <v>-5412958.5999999996</v>
      </c>
      <c r="BS44" s="46">
        <v>-10042834.74</v>
      </c>
      <c r="BT44" s="46">
        <v>54093608.450000003</v>
      </c>
      <c r="BU44" s="46">
        <v>19322868.329999998</v>
      </c>
      <c r="BV44" s="46">
        <v>2367624.6</v>
      </c>
      <c r="BW44" s="46">
        <v>-21903214.5</v>
      </c>
      <c r="BX44" s="46">
        <v>-1783719.26</v>
      </c>
      <c r="BY44" s="46">
        <v>-2575602</v>
      </c>
      <c r="BZ44" s="46">
        <v>2591101.7000000002</v>
      </c>
      <c r="CA44" s="46">
        <v>13326395.52</v>
      </c>
      <c r="CB44" s="46">
        <v>1261299.21</v>
      </c>
      <c r="CC44" s="46">
        <v>15734421.619999999</v>
      </c>
      <c r="CD44" s="46">
        <v>5157123.87</v>
      </c>
      <c r="CE44" s="46">
        <v>-2428234.9700000002</v>
      </c>
      <c r="CF44" s="46">
        <v>2087614.79</v>
      </c>
      <c r="CG44" s="46">
        <v>-2591887.86</v>
      </c>
      <c r="CH44" s="46">
        <v>-449584.97</v>
      </c>
      <c r="CI44" s="46">
        <v>-20812316.98</v>
      </c>
      <c r="CJ44" s="46">
        <v>-3289466.53</v>
      </c>
      <c r="CK44" s="46">
        <v>5413487.0999999996</v>
      </c>
      <c r="CL44" s="46">
        <f>SUM(B44:M44)</f>
        <v>149166015.22999999</v>
      </c>
      <c r="CM44" s="46">
        <f>SUM(N44:U44)</f>
        <v>53847382.769999996</v>
      </c>
      <c r="CN44" s="46">
        <f>SUM(V44:AI44)</f>
        <v>200967446.68999994</v>
      </c>
      <c r="CO44" s="46">
        <f>SUM(AJ44:BA44)</f>
        <v>1099608152.1400003</v>
      </c>
      <c r="CP44" s="46">
        <f>SUM(BB44:BJ44)</f>
        <v>512357263.97000009</v>
      </c>
      <c r="CQ44" s="46">
        <f>SUM(BK44:BP44)</f>
        <v>229470593.12</v>
      </c>
      <c r="CR44" s="46">
        <f>SUM(BQ44:CK44)</f>
        <v>1262646629.6799998</v>
      </c>
      <c r="CS44" s="45">
        <f>SUM(B44:CK44)</f>
        <v>3508063483.599999</v>
      </c>
    </row>
    <row r="45" spans="1:97" s="61" customFormat="1">
      <c r="A45" s="60" t="s">
        <v>377</v>
      </c>
      <c r="B45" s="46">
        <v>111369497.91</v>
      </c>
      <c r="C45" s="46">
        <v>9629711.7699999996</v>
      </c>
      <c r="D45" s="46">
        <v>8679009.6500000004</v>
      </c>
      <c r="E45" s="46">
        <v>4213576.55</v>
      </c>
      <c r="F45" s="46">
        <v>5717631.25</v>
      </c>
      <c r="G45" s="46">
        <v>3475976.85</v>
      </c>
      <c r="H45" s="46">
        <v>12318590.02</v>
      </c>
      <c r="I45" s="46">
        <v>11430338.99</v>
      </c>
      <c r="J45" s="46">
        <v>4148960.63</v>
      </c>
      <c r="K45" s="46">
        <v>4884217.78</v>
      </c>
      <c r="L45" s="46">
        <v>21566919.940000001</v>
      </c>
      <c r="M45" s="46">
        <v>4939081.05</v>
      </c>
      <c r="N45" s="46">
        <v>75404575.670000002</v>
      </c>
      <c r="O45" s="46">
        <v>13739108.140000001</v>
      </c>
      <c r="P45" s="46">
        <v>15134704.060000001</v>
      </c>
      <c r="Q45" s="46">
        <v>16654751.99</v>
      </c>
      <c r="R45" s="46">
        <v>6754606.8099999996</v>
      </c>
      <c r="S45" s="46">
        <v>10870645.050000001</v>
      </c>
      <c r="T45" s="46">
        <v>10546955.25</v>
      </c>
      <c r="U45" s="46">
        <v>4001489.73</v>
      </c>
      <c r="V45" s="46">
        <v>139928778.75999999</v>
      </c>
      <c r="W45" s="46">
        <v>21734715.629999999</v>
      </c>
      <c r="X45" s="46">
        <v>74297060.969999999</v>
      </c>
      <c r="Y45" s="46">
        <v>6036586.7400000002</v>
      </c>
      <c r="Z45" s="46">
        <v>4248457.53</v>
      </c>
      <c r="AA45" s="46">
        <v>4242463.3499999996</v>
      </c>
      <c r="AB45" s="46">
        <v>4105091.35</v>
      </c>
      <c r="AC45" s="46">
        <v>30169216.559999999</v>
      </c>
      <c r="AD45" s="46">
        <v>12027096.779999999</v>
      </c>
      <c r="AE45" s="46">
        <v>5794971.6200000001</v>
      </c>
      <c r="AF45" s="46">
        <v>17640310.91</v>
      </c>
      <c r="AG45" s="46">
        <v>17657865.41</v>
      </c>
      <c r="AH45" s="46">
        <v>6746300.3200000003</v>
      </c>
      <c r="AI45" s="46">
        <v>5171452.2</v>
      </c>
      <c r="AJ45" s="46">
        <v>194645547.28999999</v>
      </c>
      <c r="AK45" s="46">
        <v>31414467.879999999</v>
      </c>
      <c r="AL45" s="46">
        <v>12503512.189999999</v>
      </c>
      <c r="AM45" s="46">
        <v>25877859.059999999</v>
      </c>
      <c r="AN45" s="46">
        <v>10169349.58</v>
      </c>
      <c r="AO45" s="46">
        <v>4672730</v>
      </c>
      <c r="AP45" s="46">
        <v>3536188.67</v>
      </c>
      <c r="AQ45" s="46">
        <v>20502194.559999999</v>
      </c>
      <c r="AR45" s="46">
        <v>8600493.8200000003</v>
      </c>
      <c r="AS45" s="46">
        <v>21441353.5</v>
      </c>
      <c r="AT45" s="46">
        <v>10770941.82</v>
      </c>
      <c r="AU45" s="46">
        <v>6854782.4699999997</v>
      </c>
      <c r="AV45" s="46">
        <v>3837418.79</v>
      </c>
      <c r="AW45" s="46">
        <v>16513618.970000001</v>
      </c>
      <c r="AX45" s="46">
        <v>15675417.289999999</v>
      </c>
      <c r="AY45" s="46">
        <v>2717589.08</v>
      </c>
      <c r="AZ45" s="46">
        <v>199558929.34</v>
      </c>
      <c r="BA45" s="46">
        <v>21976976.309999999</v>
      </c>
      <c r="BB45" s="46">
        <v>371386286.60000002</v>
      </c>
      <c r="BC45" s="46">
        <v>29817359.75</v>
      </c>
      <c r="BD45" s="46">
        <v>8543324.2799999993</v>
      </c>
      <c r="BE45" s="46">
        <v>6574287.2400000002</v>
      </c>
      <c r="BF45" s="46">
        <v>115769086.56</v>
      </c>
      <c r="BG45" s="46">
        <v>23623796.170000002</v>
      </c>
      <c r="BH45" s="46">
        <v>5655202.6299999999</v>
      </c>
      <c r="BI45" s="46">
        <v>7539894.5300000003</v>
      </c>
      <c r="BJ45" s="46">
        <v>972601.4</v>
      </c>
      <c r="BK45" s="46">
        <v>154863561.16</v>
      </c>
      <c r="BL45" s="46">
        <v>24444036.300000001</v>
      </c>
      <c r="BM45" s="46">
        <v>6614149.1500000004</v>
      </c>
      <c r="BN45" s="46">
        <v>16636302.960000001</v>
      </c>
      <c r="BO45" s="46">
        <v>10652030.65</v>
      </c>
      <c r="BP45" s="46">
        <v>6434143.04</v>
      </c>
      <c r="BQ45" s="46">
        <v>769974004.80999994</v>
      </c>
      <c r="BR45" s="46">
        <v>9302735.4199999999</v>
      </c>
      <c r="BS45" s="46">
        <v>8785183.6500000004</v>
      </c>
      <c r="BT45" s="46">
        <v>107562329.04000001</v>
      </c>
      <c r="BU45" s="46">
        <v>14787408.859999999</v>
      </c>
      <c r="BV45" s="46">
        <v>19436008.359999999</v>
      </c>
      <c r="BW45" s="46">
        <v>28781082.609999999</v>
      </c>
      <c r="BX45" s="46">
        <v>9647247.7200000007</v>
      </c>
      <c r="BY45" s="46">
        <v>3572239.64</v>
      </c>
      <c r="BZ45" s="46">
        <v>10922088.859999999</v>
      </c>
      <c r="CA45" s="46">
        <v>11970494.460000001</v>
      </c>
      <c r="CB45" s="46">
        <v>60686331.469999999</v>
      </c>
      <c r="CC45" s="46">
        <v>18033925.190000001</v>
      </c>
      <c r="CD45" s="46">
        <v>26649727.039999999</v>
      </c>
      <c r="CE45" s="46">
        <v>7961940.79</v>
      </c>
      <c r="CF45" s="46">
        <v>5431356.5800000001</v>
      </c>
      <c r="CG45" s="46">
        <v>8941100.2300000004</v>
      </c>
      <c r="CH45" s="46">
        <v>7600043.3099999996</v>
      </c>
      <c r="CI45" s="46">
        <v>38248331.659999996</v>
      </c>
      <c r="CJ45" s="46">
        <v>6276099.7800000003</v>
      </c>
      <c r="CK45" s="46">
        <v>11309387.800000001</v>
      </c>
      <c r="CL45" s="46">
        <f>SUM(B45:M45)</f>
        <v>202373512.39000002</v>
      </c>
      <c r="CM45" s="46">
        <f>SUM(N45:U45)</f>
        <v>153106836.69999999</v>
      </c>
      <c r="CN45" s="46">
        <f>SUM(V45:AI45)</f>
        <v>349800368.13</v>
      </c>
      <c r="CO45" s="46">
        <f>SUM(AJ45:BA45)</f>
        <v>611269370.62</v>
      </c>
      <c r="CP45" s="46">
        <f>SUM(BB45:BJ45)</f>
        <v>569881839.15999997</v>
      </c>
      <c r="CQ45" s="46">
        <f>SUM(BK45:BP45)</f>
        <v>219644223.26000002</v>
      </c>
      <c r="CR45" s="46">
        <f>SUM(BQ45:CK45)</f>
        <v>1185879067.28</v>
      </c>
      <c r="CS45" s="45">
        <f>SUM(B45:CK45)</f>
        <v>3291955217.54</v>
      </c>
    </row>
    <row r="46" spans="1:97" s="61" customFormat="1">
      <c r="A46" s="60" t="s">
        <v>378</v>
      </c>
      <c r="B46" s="46">
        <v>211732750.43000001</v>
      </c>
      <c r="C46" s="46">
        <v>17150006.140000001</v>
      </c>
      <c r="D46" s="46">
        <v>15952609.560000001</v>
      </c>
      <c r="E46" s="46">
        <v>15875818.24</v>
      </c>
      <c r="F46" s="46">
        <v>10593898.960000001</v>
      </c>
      <c r="G46" s="46">
        <v>25488775.370000001</v>
      </c>
      <c r="H46" s="46">
        <v>38050477.869999997</v>
      </c>
      <c r="I46" s="46">
        <v>52475767.93</v>
      </c>
      <c r="J46" s="46">
        <v>22854748.84</v>
      </c>
      <c r="K46" s="46">
        <v>31790511.609999999</v>
      </c>
      <c r="L46" s="46">
        <v>99648097.090000004</v>
      </c>
      <c r="M46" s="46">
        <v>14588411.060000001</v>
      </c>
      <c r="N46" s="46">
        <v>166544377.69999999</v>
      </c>
      <c r="O46" s="46">
        <v>14072132.710000001</v>
      </c>
      <c r="P46" s="46">
        <v>48627352.520000003</v>
      </c>
      <c r="Q46" s="46">
        <v>58193350.799999997</v>
      </c>
      <c r="R46" s="46">
        <v>11941502.27</v>
      </c>
      <c r="S46" s="46">
        <v>15172409.48</v>
      </c>
      <c r="T46" s="46">
        <v>19517393.550000001</v>
      </c>
      <c r="U46" s="46">
        <v>14508093.57</v>
      </c>
      <c r="V46" s="46">
        <v>273897377.44999999</v>
      </c>
      <c r="W46" s="46">
        <v>6057216.1600000001</v>
      </c>
      <c r="X46" s="46">
        <v>147751975.96000001</v>
      </c>
      <c r="Y46" s="46">
        <v>25108794.030000001</v>
      </c>
      <c r="Z46" s="46">
        <v>15848507.85</v>
      </c>
      <c r="AA46" s="46">
        <v>9686934.3900000006</v>
      </c>
      <c r="AB46" s="46">
        <v>15710200.07</v>
      </c>
      <c r="AC46" s="46">
        <v>98255744.870000005</v>
      </c>
      <c r="AD46" s="46">
        <v>22827085.879999999</v>
      </c>
      <c r="AE46" s="46">
        <v>19313066.109999999</v>
      </c>
      <c r="AF46" s="46">
        <v>35530976.619999997</v>
      </c>
      <c r="AG46" s="46">
        <v>47308234.469999999</v>
      </c>
      <c r="AH46" s="46">
        <v>11091619.48</v>
      </c>
      <c r="AI46" s="46">
        <v>28194726.219999999</v>
      </c>
      <c r="AJ46" s="46">
        <v>393398163.14999998</v>
      </c>
      <c r="AK46" s="46">
        <v>8851078.8699999992</v>
      </c>
      <c r="AL46" s="46">
        <v>9089399.0299999993</v>
      </c>
      <c r="AM46" s="46">
        <v>63233906.82</v>
      </c>
      <c r="AN46" s="46">
        <v>49541748.829999998</v>
      </c>
      <c r="AO46" s="46">
        <v>13882705.51</v>
      </c>
      <c r="AP46" s="46">
        <v>6427480.96</v>
      </c>
      <c r="AQ46" s="46">
        <v>118388181.93000001</v>
      </c>
      <c r="AR46" s="46">
        <v>18221148.609999999</v>
      </c>
      <c r="AS46" s="46">
        <v>45063106.670000002</v>
      </c>
      <c r="AT46" s="46">
        <v>43492863.710000001</v>
      </c>
      <c r="AU46" s="46">
        <v>3166978.52</v>
      </c>
      <c r="AV46" s="46">
        <v>8028905.9900000002</v>
      </c>
      <c r="AW46" s="46">
        <v>12596717.800000001</v>
      </c>
      <c r="AX46" s="46">
        <v>18131854.32</v>
      </c>
      <c r="AY46" s="46">
        <v>10318081.550000001</v>
      </c>
      <c r="AZ46" s="46">
        <v>118802138.72</v>
      </c>
      <c r="BA46" s="46">
        <v>9549921.2300000004</v>
      </c>
      <c r="BB46" s="46">
        <v>150511330.62</v>
      </c>
      <c r="BC46" s="46">
        <v>122349989.44</v>
      </c>
      <c r="BD46" s="46">
        <v>28380666.850000001</v>
      </c>
      <c r="BE46" s="46">
        <v>20478185.690000001</v>
      </c>
      <c r="BF46" s="46">
        <v>218866550.16999999</v>
      </c>
      <c r="BG46" s="46">
        <v>5934646.0999999996</v>
      </c>
      <c r="BH46" s="46">
        <v>21911670.48</v>
      </c>
      <c r="BI46" s="46">
        <v>22510484.219999999</v>
      </c>
      <c r="BJ46" s="46">
        <v>12215610.710000001</v>
      </c>
      <c r="BK46" s="46">
        <v>150174164.63999999</v>
      </c>
      <c r="BL46" s="46">
        <v>49652650.009999998</v>
      </c>
      <c r="BM46" s="46">
        <v>23212419.169999998</v>
      </c>
      <c r="BN46" s="46">
        <v>69192448.769999996</v>
      </c>
      <c r="BO46" s="46">
        <v>36372812.990000002</v>
      </c>
      <c r="BP46" s="46">
        <v>24742469.469999999</v>
      </c>
      <c r="BQ46" s="46">
        <v>706276923.88999999</v>
      </c>
      <c r="BR46" s="46">
        <v>32203104.960000001</v>
      </c>
      <c r="BS46" s="46">
        <v>34680773.810000002</v>
      </c>
      <c r="BT46" s="46">
        <v>190252076.46000001</v>
      </c>
      <c r="BU46" s="46">
        <v>2516814.92</v>
      </c>
      <c r="BV46" s="46">
        <v>31790337.370000001</v>
      </c>
      <c r="BW46" s="46">
        <v>120091133.61</v>
      </c>
      <c r="BX46" s="46">
        <v>19487305.34</v>
      </c>
      <c r="BY46" s="46">
        <v>19570552.039999999</v>
      </c>
      <c r="BZ46" s="46">
        <v>22732492.030000001</v>
      </c>
      <c r="CA46" s="46">
        <v>44635750.25</v>
      </c>
      <c r="CB46" s="46">
        <v>115994873.17</v>
      </c>
      <c r="CC46" s="46">
        <v>21989299.739999998</v>
      </c>
      <c r="CD46" s="46">
        <v>54049153.75</v>
      </c>
      <c r="CE46" s="46">
        <v>19445872.170000002</v>
      </c>
      <c r="CF46" s="46">
        <v>21230469.170000002</v>
      </c>
      <c r="CG46" s="46">
        <v>21024440.34</v>
      </c>
      <c r="CH46" s="46">
        <v>15256091.02</v>
      </c>
      <c r="CI46" s="46">
        <v>113575145.56</v>
      </c>
      <c r="CJ46" s="46">
        <v>15432320.4</v>
      </c>
      <c r="CK46" s="46">
        <v>14250647.210000001</v>
      </c>
      <c r="CL46" s="46">
        <f>SUM(B46:M46)</f>
        <v>556201873.0999999</v>
      </c>
      <c r="CM46" s="46">
        <f>SUM(N46:U46)</f>
        <v>348576612.60000002</v>
      </c>
      <c r="CN46" s="46">
        <f>SUM(V46:AI46)</f>
        <v>756582459.56000006</v>
      </c>
      <c r="CO46" s="46">
        <f>SUM(AJ46:BA46)</f>
        <v>950184382.21999991</v>
      </c>
      <c r="CP46" s="46">
        <f>SUM(BB46:BJ46)</f>
        <v>603159134.28000009</v>
      </c>
      <c r="CQ46" s="46">
        <f>SUM(BK46:BP46)</f>
        <v>353346965.04999995</v>
      </c>
      <c r="CR46" s="46">
        <f>SUM(BQ46:CK46)</f>
        <v>1636485577.21</v>
      </c>
      <c r="CS46" s="45">
        <f>SUM(B46:CK46)</f>
        <v>5204537004.0199995</v>
      </c>
    </row>
    <row r="47" spans="1:97" s="61" customFormat="1">
      <c r="A47" s="60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</row>
    <row r="48" spans="1:97" s="64" customFormat="1">
      <c r="A48" s="41" t="s">
        <v>267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</row>
    <row r="49" spans="1:97" s="47" customFormat="1">
      <c r="A49" s="45" t="s">
        <v>213</v>
      </c>
      <c r="B49" s="46">
        <v>165000000</v>
      </c>
      <c r="C49" s="46">
        <v>13505482.27</v>
      </c>
      <c r="D49" s="46">
        <v>11291320.98</v>
      </c>
      <c r="E49" s="46">
        <v>10368917.640000001</v>
      </c>
      <c r="F49" s="46">
        <v>6425022.1100000003</v>
      </c>
      <c r="G49" s="46">
        <v>13081654.810000001</v>
      </c>
      <c r="H49" s="46">
        <v>16287307.779999999</v>
      </c>
      <c r="I49" s="46">
        <v>29000000</v>
      </c>
      <c r="J49" s="46">
        <v>12690650</v>
      </c>
      <c r="K49" s="46">
        <v>13041072.1</v>
      </c>
      <c r="L49" s="46">
        <v>46104083.979999997</v>
      </c>
      <c r="M49" s="46">
        <v>5010000</v>
      </c>
      <c r="N49" s="46">
        <v>80673726.469999999</v>
      </c>
      <c r="O49" s="46">
        <v>15289698.52</v>
      </c>
      <c r="P49" s="46">
        <v>15543927.93</v>
      </c>
      <c r="Q49" s="46">
        <v>35307230.159999996</v>
      </c>
      <c r="R49" s="46">
        <v>9518973.9600000009</v>
      </c>
      <c r="S49" s="46">
        <v>14499829.550000001</v>
      </c>
      <c r="T49" s="46">
        <v>9696181.0299999993</v>
      </c>
      <c r="U49" s="46">
        <v>3592957.55</v>
      </c>
      <c r="V49" s="46">
        <v>195000000</v>
      </c>
      <c r="W49" s="46">
        <v>7400000</v>
      </c>
      <c r="X49" s="46">
        <v>19451097.949999999</v>
      </c>
      <c r="Y49" s="46">
        <v>10826440</v>
      </c>
      <c r="Z49" s="46">
        <v>4200000</v>
      </c>
      <c r="AA49" s="46">
        <v>7707320.0499999998</v>
      </c>
      <c r="AB49" s="46">
        <v>10000000</v>
      </c>
      <c r="AC49" s="46">
        <v>40000000</v>
      </c>
      <c r="AD49" s="46">
        <v>7000000</v>
      </c>
      <c r="AE49" s="46">
        <v>7790833</v>
      </c>
      <c r="AF49" s="46">
        <v>9000000</v>
      </c>
      <c r="AG49" s="46">
        <v>27000000</v>
      </c>
      <c r="AH49" s="46">
        <v>10500000</v>
      </c>
      <c r="AI49" s="46">
        <v>8000000</v>
      </c>
      <c r="AJ49" s="46">
        <v>570000000</v>
      </c>
      <c r="AK49" s="46">
        <v>11500000</v>
      </c>
      <c r="AL49" s="46">
        <v>7788582.0499999998</v>
      </c>
      <c r="AM49" s="46">
        <v>33322493.68</v>
      </c>
      <c r="AN49" s="46">
        <v>29194722.32</v>
      </c>
      <c r="AO49" s="46">
        <v>10674680.529999999</v>
      </c>
      <c r="AP49" s="46">
        <v>3697916.77</v>
      </c>
      <c r="AQ49" s="46">
        <v>85831712.920000002</v>
      </c>
      <c r="AR49" s="46">
        <v>12934274.6</v>
      </c>
      <c r="AS49" s="46">
        <v>25019107.710000001</v>
      </c>
      <c r="AT49" s="46">
        <v>19600552</v>
      </c>
      <c r="AU49" s="46">
        <v>11751514.630000001</v>
      </c>
      <c r="AV49" s="46">
        <v>5000000</v>
      </c>
      <c r="AW49" s="46">
        <v>14024012.51</v>
      </c>
      <c r="AX49" s="46">
        <v>11172983.119999999</v>
      </c>
      <c r="AY49" s="46">
        <v>8900000</v>
      </c>
      <c r="AZ49" s="46">
        <v>136000000</v>
      </c>
      <c r="BA49" s="46">
        <v>9347084.2100000009</v>
      </c>
      <c r="BB49" s="46">
        <v>321000000</v>
      </c>
      <c r="BC49" s="46">
        <v>45228000</v>
      </c>
      <c r="BD49" s="46">
        <v>8059383.2800000003</v>
      </c>
      <c r="BE49" s="46">
        <v>11200000</v>
      </c>
      <c r="BF49" s="46">
        <v>88000000</v>
      </c>
      <c r="BG49" s="46">
        <v>5792120</v>
      </c>
      <c r="BH49" s="46">
        <v>4547041.8</v>
      </c>
      <c r="BI49" s="46">
        <v>15843082.109999999</v>
      </c>
      <c r="BJ49" s="46">
        <v>10970133.52</v>
      </c>
      <c r="BK49" s="46">
        <v>136000000</v>
      </c>
      <c r="BL49" s="46">
        <v>23000000</v>
      </c>
      <c r="BM49" s="46">
        <v>18662430.59</v>
      </c>
      <c r="BN49" s="46">
        <v>30000000</v>
      </c>
      <c r="BO49" s="46">
        <v>15821418.109999999</v>
      </c>
      <c r="BP49" s="46">
        <v>10029830.800000001</v>
      </c>
      <c r="BQ49" s="46">
        <v>1000856120</v>
      </c>
      <c r="BR49" s="46">
        <v>18043188.399999999</v>
      </c>
      <c r="BS49" s="46">
        <v>14370000</v>
      </c>
      <c r="BT49" s="46">
        <v>85860980.239999995</v>
      </c>
      <c r="BU49" s="46">
        <v>970653.04</v>
      </c>
      <c r="BV49" s="46">
        <v>13200169.539999999</v>
      </c>
      <c r="BW49" s="46">
        <v>54000000</v>
      </c>
      <c r="BX49" s="46">
        <v>7303222.9699999997</v>
      </c>
      <c r="BY49" s="46">
        <v>7051359.1900000004</v>
      </c>
      <c r="BZ49" s="46">
        <v>12203262.48</v>
      </c>
      <c r="CA49" s="46">
        <v>19383598.600000001</v>
      </c>
      <c r="CB49" s="46">
        <v>46471702.560000002</v>
      </c>
      <c r="CC49" s="46">
        <v>19939584</v>
      </c>
      <c r="CD49" s="46">
        <v>37785465</v>
      </c>
      <c r="CE49" s="46">
        <v>7500086.0300000003</v>
      </c>
      <c r="CF49" s="46">
        <v>5923539.2300000004</v>
      </c>
      <c r="CG49" s="46">
        <v>7000000</v>
      </c>
      <c r="CH49" s="46">
        <v>6828684.5199999996</v>
      </c>
      <c r="CI49" s="46">
        <v>53029933.299999997</v>
      </c>
      <c r="CJ49" s="46">
        <v>6800636.0999999996</v>
      </c>
      <c r="CK49" s="46">
        <v>4995248.26</v>
      </c>
      <c r="CL49" s="46">
        <f t="shared" ref="CL49:CL54" si="35">SUM(B49:M49)</f>
        <v>341805511.67000008</v>
      </c>
      <c r="CM49" s="46">
        <f t="shared" ref="CM49:CM54" si="36">SUM(N49:U49)</f>
        <v>184122525.17000002</v>
      </c>
      <c r="CN49" s="46">
        <f t="shared" ref="CN49:CN54" si="37">SUM(V49:AI49)</f>
        <v>363875691</v>
      </c>
      <c r="CO49" s="46">
        <f t="shared" ref="CO49:CO54" si="38">SUM(AJ49:BA49)</f>
        <v>1005759637.05</v>
      </c>
      <c r="CP49" s="46">
        <f t="shared" ref="CP49:CP54" si="39">SUM(BB49:BJ49)</f>
        <v>510639760.70999998</v>
      </c>
      <c r="CQ49" s="46">
        <f t="shared" ref="CQ49:CQ54" si="40">SUM(BK49:BP49)</f>
        <v>233513679.5</v>
      </c>
      <c r="CR49" s="46">
        <f t="shared" ref="CR49:CR54" si="41">SUM(BQ49:CK49)</f>
        <v>1429517433.4599996</v>
      </c>
      <c r="CS49" s="45">
        <f t="shared" ref="CS49:CS54" si="42">SUM(B49:CK49)</f>
        <v>4069234238.5600014</v>
      </c>
    </row>
    <row r="50" spans="1:97" s="47" customFormat="1">
      <c r="A50" s="45" t="s">
        <v>214</v>
      </c>
      <c r="B50" s="46">
        <v>1494868.7</v>
      </c>
      <c r="C50" s="46">
        <v>1250970</v>
      </c>
      <c r="D50" s="46">
        <v>375415</v>
      </c>
      <c r="E50" s="46">
        <v>330750</v>
      </c>
      <c r="F50" s="46">
        <v>100880</v>
      </c>
      <c r="G50" s="46">
        <v>6085590.4000000004</v>
      </c>
      <c r="H50" s="46">
        <v>395000</v>
      </c>
      <c r="I50" s="46">
        <v>1400000</v>
      </c>
      <c r="J50" s="46">
        <v>227900</v>
      </c>
      <c r="K50" s="46">
        <v>201555.20000000001</v>
      </c>
      <c r="L50" s="46">
        <v>930357.75</v>
      </c>
      <c r="M50" s="46">
        <v>80000</v>
      </c>
      <c r="N50" s="46">
        <v>1086868</v>
      </c>
      <c r="O50" s="46">
        <v>275570</v>
      </c>
      <c r="P50" s="46">
        <v>23491.200000000001</v>
      </c>
      <c r="Q50" s="46">
        <v>25196.44</v>
      </c>
      <c r="R50" s="46">
        <v>17345</v>
      </c>
      <c r="S50" s="46">
        <v>162150</v>
      </c>
      <c r="T50" s="46">
        <v>133500</v>
      </c>
      <c r="U50" s="46">
        <v>51200</v>
      </c>
      <c r="V50" s="46">
        <v>3000000</v>
      </c>
      <c r="W50" s="46">
        <v>229340</v>
      </c>
      <c r="X50" s="46">
        <v>600000</v>
      </c>
      <c r="Y50" s="46">
        <v>217313</v>
      </c>
      <c r="Z50" s="46">
        <v>100000</v>
      </c>
      <c r="AA50" s="46">
        <v>180000</v>
      </c>
      <c r="AB50" s="46">
        <v>300000</v>
      </c>
      <c r="AC50" s="46">
        <v>400000</v>
      </c>
      <c r="AD50" s="46">
        <v>200000</v>
      </c>
      <c r="AE50" s="46">
        <v>243927</v>
      </c>
      <c r="AF50" s="46">
        <v>200000</v>
      </c>
      <c r="AG50" s="46">
        <v>420000</v>
      </c>
      <c r="AH50" s="46">
        <v>300000</v>
      </c>
      <c r="AI50" s="46">
        <v>150000</v>
      </c>
      <c r="AJ50" s="46">
        <v>3400000</v>
      </c>
      <c r="AK50" s="46">
        <v>5200000</v>
      </c>
      <c r="AL50" s="46">
        <v>269645</v>
      </c>
      <c r="AM50" s="46">
        <v>541572.1</v>
      </c>
      <c r="AN50" s="46">
        <v>873603.58</v>
      </c>
      <c r="AO50" s="46">
        <v>265085</v>
      </c>
      <c r="AP50" s="46">
        <v>72725</v>
      </c>
      <c r="AQ50" s="46">
        <v>2097900.0499999998</v>
      </c>
      <c r="AR50" s="46">
        <v>466600</v>
      </c>
      <c r="AS50" s="46">
        <v>594500</v>
      </c>
      <c r="AT50" s="46">
        <v>867104.52</v>
      </c>
      <c r="AU50" s="46">
        <v>597000</v>
      </c>
      <c r="AV50" s="46">
        <v>250000</v>
      </c>
      <c r="AW50" s="46">
        <v>298253.05</v>
      </c>
      <c r="AX50" s="46">
        <v>599755</v>
      </c>
      <c r="AY50" s="46">
        <v>200000</v>
      </c>
      <c r="AZ50" s="46">
        <v>27144362.23</v>
      </c>
      <c r="BA50" s="46">
        <v>400000</v>
      </c>
      <c r="BB50" s="46">
        <v>6500000</v>
      </c>
      <c r="BC50" s="46">
        <v>488000</v>
      </c>
      <c r="BD50" s="46">
        <v>112725</v>
      </c>
      <c r="BE50" s="46">
        <v>200000</v>
      </c>
      <c r="BF50" s="46">
        <v>1000000</v>
      </c>
      <c r="BG50" s="46">
        <v>230000</v>
      </c>
      <c r="BH50" s="46">
        <v>114810</v>
      </c>
      <c r="BI50" s="46">
        <v>662400</v>
      </c>
      <c r="BJ50" s="46">
        <v>9000</v>
      </c>
      <c r="BK50" s="46">
        <v>400000</v>
      </c>
      <c r="BL50" s="46">
        <v>680000</v>
      </c>
      <c r="BM50" s="46">
        <v>346900</v>
      </c>
      <c r="BN50" s="46">
        <v>600000</v>
      </c>
      <c r="BO50" s="46">
        <v>307720</v>
      </c>
      <c r="BP50" s="46">
        <v>336340</v>
      </c>
      <c r="BQ50" s="46">
        <v>2764000</v>
      </c>
      <c r="BR50" s="46">
        <v>262342</v>
      </c>
      <c r="BS50" s="46">
        <v>650000</v>
      </c>
      <c r="BT50" s="46">
        <v>199958.61</v>
      </c>
      <c r="BU50" s="46">
        <v>3216814.5</v>
      </c>
      <c r="BV50" s="46">
        <v>360000</v>
      </c>
      <c r="BW50" s="46">
        <v>1492423.92</v>
      </c>
      <c r="BX50" s="46">
        <v>291400</v>
      </c>
      <c r="BY50" s="46">
        <v>301000</v>
      </c>
      <c r="BZ50" s="46">
        <v>10630</v>
      </c>
      <c r="CA50" s="46">
        <v>465150</v>
      </c>
      <c r="CB50" s="46">
        <v>1458330</v>
      </c>
      <c r="CC50" s="46">
        <v>554813</v>
      </c>
      <c r="CD50" s="46">
        <v>1150130.2</v>
      </c>
      <c r="CE50" s="46">
        <v>505000</v>
      </c>
      <c r="CF50" s="46">
        <v>105700</v>
      </c>
      <c r="CG50" s="46">
        <v>120000</v>
      </c>
      <c r="CH50" s="46">
        <v>231548.5</v>
      </c>
      <c r="CI50" s="46">
        <v>8864652.3000000007</v>
      </c>
      <c r="CJ50" s="46">
        <v>150000</v>
      </c>
      <c r="CK50" s="46">
        <v>257000</v>
      </c>
      <c r="CL50" s="46">
        <f t="shared" si="35"/>
        <v>12873287.050000001</v>
      </c>
      <c r="CM50" s="46">
        <f t="shared" si="36"/>
        <v>1775320.64</v>
      </c>
      <c r="CN50" s="46">
        <f t="shared" si="37"/>
        <v>6540580</v>
      </c>
      <c r="CO50" s="46">
        <f t="shared" si="38"/>
        <v>44138105.530000001</v>
      </c>
      <c r="CP50" s="46">
        <f t="shared" si="39"/>
        <v>9316935</v>
      </c>
      <c r="CQ50" s="46">
        <f t="shared" si="40"/>
        <v>2670960</v>
      </c>
      <c r="CR50" s="46">
        <f t="shared" si="41"/>
        <v>23410893.030000001</v>
      </c>
      <c r="CS50" s="45">
        <f t="shared" si="42"/>
        <v>100726081.25</v>
      </c>
    </row>
    <row r="51" spans="1:97" s="47" customFormat="1">
      <c r="A51" s="45" t="s">
        <v>215</v>
      </c>
      <c r="B51" s="46">
        <v>101902195.29000001</v>
      </c>
      <c r="C51" s="46">
        <v>5063096.83</v>
      </c>
      <c r="D51" s="46">
        <v>3620045.7</v>
      </c>
      <c r="E51" s="46">
        <v>1512237.43</v>
      </c>
      <c r="F51" s="46">
        <v>2012189.67</v>
      </c>
      <c r="G51" s="46">
        <v>4012862.64</v>
      </c>
      <c r="H51" s="46">
        <v>4959379.67</v>
      </c>
      <c r="I51" s="46">
        <v>10000000</v>
      </c>
      <c r="J51" s="46">
        <v>2056600</v>
      </c>
      <c r="K51" s="46">
        <v>2353888.62</v>
      </c>
      <c r="L51" s="46">
        <v>27318214.800000001</v>
      </c>
      <c r="M51" s="46">
        <v>1477593.9</v>
      </c>
      <c r="N51" s="46">
        <v>91866433.969999999</v>
      </c>
      <c r="O51" s="46">
        <v>6402982</v>
      </c>
      <c r="P51" s="46">
        <v>7414000</v>
      </c>
      <c r="Q51" s="46">
        <v>17250434</v>
      </c>
      <c r="R51" s="46">
        <v>2631973.88</v>
      </c>
      <c r="S51" s="46">
        <v>3292997.91</v>
      </c>
      <c r="T51" s="46">
        <v>5912458</v>
      </c>
      <c r="U51" s="46">
        <v>1346390.81</v>
      </c>
      <c r="V51" s="46">
        <v>160000000</v>
      </c>
      <c r="W51" s="46">
        <v>4500000</v>
      </c>
      <c r="X51" s="46">
        <v>7249759.7699999996</v>
      </c>
      <c r="Y51" s="46">
        <v>5800000</v>
      </c>
      <c r="Z51" s="46">
        <v>1120000</v>
      </c>
      <c r="AA51" s="46">
        <v>2020000</v>
      </c>
      <c r="AB51" s="46">
        <v>3700000</v>
      </c>
      <c r="AC51" s="46">
        <v>16600000</v>
      </c>
      <c r="AD51" s="46">
        <v>3860000</v>
      </c>
      <c r="AE51" s="46">
        <v>4585315</v>
      </c>
      <c r="AF51" s="46">
        <v>4500000</v>
      </c>
      <c r="AG51" s="46">
        <v>8000000</v>
      </c>
      <c r="AH51" s="46">
        <v>4500000</v>
      </c>
      <c r="AI51" s="46">
        <v>2800000</v>
      </c>
      <c r="AJ51" s="46">
        <v>354000000</v>
      </c>
      <c r="AK51" s="46">
        <v>4012321.4</v>
      </c>
      <c r="AL51" s="46">
        <v>4569968.12</v>
      </c>
      <c r="AM51" s="46">
        <v>9915353.7899999991</v>
      </c>
      <c r="AN51" s="46">
        <v>9005184.8300000001</v>
      </c>
      <c r="AO51" s="46">
        <v>3547559.2</v>
      </c>
      <c r="AP51" s="46">
        <v>1274719.8799999999</v>
      </c>
      <c r="AQ51" s="46">
        <v>44734544.659999996</v>
      </c>
      <c r="AR51" s="46">
        <v>5860203.0599999996</v>
      </c>
      <c r="AS51" s="46">
        <v>12000000</v>
      </c>
      <c r="AT51" s="46">
        <v>10777230.99</v>
      </c>
      <c r="AU51" s="46">
        <v>5012648</v>
      </c>
      <c r="AV51" s="46">
        <v>2150000</v>
      </c>
      <c r="AW51" s="46">
        <v>6529916.46</v>
      </c>
      <c r="AX51" s="46">
        <v>5158542.97</v>
      </c>
      <c r="AY51" s="46">
        <v>3300000</v>
      </c>
      <c r="AZ51" s="46">
        <v>21894992.690000001</v>
      </c>
      <c r="BA51" s="46">
        <v>4062921.75</v>
      </c>
      <c r="BB51" s="46">
        <v>168000000</v>
      </c>
      <c r="BC51" s="46">
        <v>9090000</v>
      </c>
      <c r="BD51" s="46">
        <v>2557173.06</v>
      </c>
      <c r="BE51" s="46">
        <v>4000000</v>
      </c>
      <c r="BF51" s="46">
        <v>68780000</v>
      </c>
      <c r="BG51" s="46">
        <v>5883323.3200000003</v>
      </c>
      <c r="BH51" s="46">
        <v>2414199</v>
      </c>
      <c r="BI51" s="46">
        <v>5857426</v>
      </c>
      <c r="BJ51" s="46">
        <v>6361100.5</v>
      </c>
      <c r="BK51" s="46">
        <v>96600000</v>
      </c>
      <c r="BL51" s="46">
        <v>7800000</v>
      </c>
      <c r="BM51" s="46">
        <v>6365474.2999999998</v>
      </c>
      <c r="BN51" s="46">
        <v>11000000</v>
      </c>
      <c r="BO51" s="46">
        <v>6635395.3300000001</v>
      </c>
      <c r="BP51" s="46">
        <v>4904925.37</v>
      </c>
      <c r="BQ51" s="46">
        <v>611040840</v>
      </c>
      <c r="BR51" s="46">
        <v>4894283.53</v>
      </c>
      <c r="BS51" s="46">
        <v>3516172.2</v>
      </c>
      <c r="BT51" s="46">
        <v>54979025.590000004</v>
      </c>
      <c r="BU51" s="46">
        <v>1137901.05</v>
      </c>
      <c r="BV51" s="46">
        <v>4267825.4400000004</v>
      </c>
      <c r="BW51" s="46">
        <v>28600000</v>
      </c>
      <c r="BX51" s="46">
        <v>2534044.2999999998</v>
      </c>
      <c r="BY51" s="46">
        <v>3106869.28</v>
      </c>
      <c r="BZ51" s="46">
        <v>5658091.4199999999</v>
      </c>
      <c r="CA51" s="46">
        <v>5901451.5999999996</v>
      </c>
      <c r="CB51" s="46">
        <v>25730315.850000001</v>
      </c>
      <c r="CC51" s="46">
        <v>8029463.2000000002</v>
      </c>
      <c r="CD51" s="46">
        <v>13270409.369999999</v>
      </c>
      <c r="CE51" s="46">
        <v>8022039.2400000002</v>
      </c>
      <c r="CF51" s="46">
        <v>1770121.96</v>
      </c>
      <c r="CG51" s="46">
        <v>1601411.44</v>
      </c>
      <c r="CH51" s="46">
        <v>3052650.5</v>
      </c>
      <c r="CI51" s="46">
        <v>26358519.800000001</v>
      </c>
      <c r="CJ51" s="46">
        <v>3348018.54</v>
      </c>
      <c r="CK51" s="46">
        <v>3859835.8</v>
      </c>
      <c r="CL51" s="46">
        <f t="shared" si="35"/>
        <v>166288304.55000004</v>
      </c>
      <c r="CM51" s="46">
        <f t="shared" si="36"/>
        <v>136117670.56999999</v>
      </c>
      <c r="CN51" s="46">
        <f t="shared" si="37"/>
        <v>229235074.77000001</v>
      </c>
      <c r="CO51" s="46">
        <f t="shared" si="38"/>
        <v>507806107.80000001</v>
      </c>
      <c r="CP51" s="46">
        <f t="shared" si="39"/>
        <v>272943221.88</v>
      </c>
      <c r="CQ51" s="46">
        <f t="shared" si="40"/>
        <v>133305795</v>
      </c>
      <c r="CR51" s="46">
        <f t="shared" si="41"/>
        <v>820679290.11000001</v>
      </c>
      <c r="CS51" s="45">
        <f t="shared" si="42"/>
        <v>2266375464.6799998</v>
      </c>
    </row>
    <row r="52" spans="1:97" s="47" customFormat="1">
      <c r="A52" s="45" t="s">
        <v>216</v>
      </c>
      <c r="B52" s="46">
        <v>16028901.6</v>
      </c>
      <c r="C52" s="46">
        <v>2508705</v>
      </c>
      <c r="D52" s="46">
        <v>7349931</v>
      </c>
      <c r="E52" s="46">
        <v>7865806</v>
      </c>
      <c r="F52" s="46">
        <v>3849361</v>
      </c>
      <c r="G52" s="46">
        <v>5088010</v>
      </c>
      <c r="H52" s="46">
        <v>7308644.0700000003</v>
      </c>
      <c r="I52" s="46">
        <v>10080101</v>
      </c>
      <c r="J52" s="46">
        <v>7048350</v>
      </c>
      <c r="K52" s="46">
        <v>9996760.1999999993</v>
      </c>
      <c r="L52" s="46">
        <v>19777246.800000001</v>
      </c>
      <c r="M52" s="46">
        <v>2578128</v>
      </c>
      <c r="N52" s="46">
        <v>21930185.52</v>
      </c>
      <c r="O52" s="46">
        <v>5466485.8600000003</v>
      </c>
      <c r="P52" s="46">
        <v>6000000</v>
      </c>
      <c r="Q52" s="46">
        <v>1573380</v>
      </c>
      <c r="R52" s="46">
        <v>5986749.5</v>
      </c>
      <c r="S52" s="46">
        <v>4163368</v>
      </c>
      <c r="T52" s="46">
        <v>3919875</v>
      </c>
      <c r="U52" s="46">
        <v>2147891.92</v>
      </c>
      <c r="V52" s="46">
        <v>14000000</v>
      </c>
      <c r="W52" s="46">
        <v>4500000</v>
      </c>
      <c r="X52" s="46">
        <v>10160943</v>
      </c>
      <c r="Y52" s="46">
        <v>6502640</v>
      </c>
      <c r="Z52" s="46">
        <v>3000000</v>
      </c>
      <c r="AA52" s="46">
        <v>2750503</v>
      </c>
      <c r="AB52" s="46">
        <v>5300000</v>
      </c>
      <c r="AC52" s="46">
        <v>10000000</v>
      </c>
      <c r="AD52" s="46">
        <v>3200000</v>
      </c>
      <c r="AE52" s="46">
        <v>3825983</v>
      </c>
      <c r="AF52" s="46">
        <v>8700000</v>
      </c>
      <c r="AG52" s="46">
        <v>4600000</v>
      </c>
      <c r="AH52" s="46">
        <v>4500000</v>
      </c>
      <c r="AI52" s="46">
        <v>6000000</v>
      </c>
      <c r="AJ52" s="46">
        <v>34400000</v>
      </c>
      <c r="AK52" s="46">
        <v>4800000</v>
      </c>
      <c r="AL52" s="46">
        <v>4685894</v>
      </c>
      <c r="AM52" s="46">
        <v>5097390</v>
      </c>
      <c r="AN52" s="46">
        <v>13897362.119999999</v>
      </c>
      <c r="AO52" s="46">
        <v>5237671.5</v>
      </c>
      <c r="AP52" s="46">
        <v>1896059</v>
      </c>
      <c r="AQ52" s="46">
        <v>15037644.5</v>
      </c>
      <c r="AR52" s="46">
        <v>6075701.6699999999</v>
      </c>
      <c r="AS52" s="46">
        <v>10000000</v>
      </c>
      <c r="AT52" s="46">
        <v>9401769.5</v>
      </c>
      <c r="AU52" s="46">
        <v>5731097</v>
      </c>
      <c r="AV52" s="46">
        <v>2800000</v>
      </c>
      <c r="AW52" s="46">
        <v>6880425.6299999999</v>
      </c>
      <c r="AX52" s="46">
        <v>5233787</v>
      </c>
      <c r="AY52" s="46">
        <v>3700000</v>
      </c>
      <c r="AZ52" s="46">
        <v>17752979</v>
      </c>
      <c r="BA52" s="46">
        <v>4441830</v>
      </c>
      <c r="BB52" s="46">
        <v>9600000</v>
      </c>
      <c r="BC52" s="46">
        <v>14060000</v>
      </c>
      <c r="BD52" s="46">
        <v>5048264</v>
      </c>
      <c r="BE52" s="46">
        <v>6000000</v>
      </c>
      <c r="BF52" s="46">
        <v>8450000</v>
      </c>
      <c r="BG52" s="46">
        <v>3193357</v>
      </c>
      <c r="BH52" s="46">
        <v>2858222</v>
      </c>
      <c r="BI52" s="46">
        <v>4878902</v>
      </c>
      <c r="BJ52" s="46">
        <v>4515504.5</v>
      </c>
      <c r="BK52" s="46">
        <v>14200000</v>
      </c>
      <c r="BL52" s="46">
        <v>6000000</v>
      </c>
      <c r="BM52" s="46">
        <v>6118936</v>
      </c>
      <c r="BN52" s="46">
        <v>11000000</v>
      </c>
      <c r="BO52" s="46">
        <v>2747504.5</v>
      </c>
      <c r="BP52" s="46">
        <v>7613437</v>
      </c>
      <c r="BQ52" s="46">
        <v>34728000</v>
      </c>
      <c r="BR52" s="46">
        <v>7730630.5</v>
      </c>
      <c r="BS52" s="46">
        <v>5938031</v>
      </c>
      <c r="BT52" s="46">
        <v>4499965</v>
      </c>
      <c r="BU52" s="46">
        <v>88546</v>
      </c>
      <c r="BV52" s="46">
        <v>5595328.9400000004</v>
      </c>
      <c r="BW52" s="46">
        <v>13588791.6</v>
      </c>
      <c r="BX52" s="46">
        <v>3687494.75</v>
      </c>
      <c r="BY52" s="46">
        <v>5810887.5</v>
      </c>
      <c r="BZ52" s="46">
        <v>5761789.0999999996</v>
      </c>
      <c r="CA52" s="46">
        <v>9451404</v>
      </c>
      <c r="CB52" s="46">
        <v>13031422.1</v>
      </c>
      <c r="CC52" s="46">
        <v>6452717.5</v>
      </c>
      <c r="CD52" s="46">
        <v>7641177.5</v>
      </c>
      <c r="CE52" s="46">
        <v>1360692</v>
      </c>
      <c r="CF52" s="46">
        <v>3260413</v>
      </c>
      <c r="CG52" s="46">
        <v>3780185</v>
      </c>
      <c r="CH52" s="46">
        <v>3190093.75</v>
      </c>
      <c r="CI52" s="46">
        <v>30407500</v>
      </c>
      <c r="CJ52" s="46">
        <v>3702645</v>
      </c>
      <c r="CK52" s="46">
        <v>3146800</v>
      </c>
      <c r="CL52" s="46">
        <f t="shared" si="35"/>
        <v>99479944.670000002</v>
      </c>
      <c r="CM52" s="46">
        <f t="shared" si="36"/>
        <v>51187935.799999997</v>
      </c>
      <c r="CN52" s="46">
        <f t="shared" si="37"/>
        <v>87040069</v>
      </c>
      <c r="CO52" s="46">
        <f t="shared" si="38"/>
        <v>157069610.92000002</v>
      </c>
      <c r="CP52" s="46">
        <f t="shared" si="39"/>
        <v>58604249.5</v>
      </c>
      <c r="CQ52" s="46">
        <f t="shared" si="40"/>
        <v>47679877.5</v>
      </c>
      <c r="CR52" s="46">
        <f t="shared" si="41"/>
        <v>172854514.23999998</v>
      </c>
      <c r="CS52" s="45">
        <f t="shared" si="42"/>
        <v>673916201.63000023</v>
      </c>
    </row>
    <row r="53" spans="1:97" s="47" customFormat="1">
      <c r="A53" s="45" t="s">
        <v>217</v>
      </c>
      <c r="B53" s="65">
        <v>0</v>
      </c>
      <c r="C53" s="65">
        <v>1000</v>
      </c>
      <c r="D53" s="65">
        <v>0</v>
      </c>
      <c r="E53" s="65">
        <v>0</v>
      </c>
      <c r="F53" s="65">
        <v>0</v>
      </c>
      <c r="G53" s="65">
        <v>1</v>
      </c>
      <c r="H53" s="65">
        <v>0</v>
      </c>
      <c r="I53" s="65">
        <v>0</v>
      </c>
      <c r="J53" s="65">
        <v>0</v>
      </c>
      <c r="K53" s="65">
        <v>0</v>
      </c>
      <c r="L53" s="65">
        <v>0</v>
      </c>
      <c r="M53" s="65">
        <v>0</v>
      </c>
      <c r="N53" s="65">
        <v>0</v>
      </c>
      <c r="O53" s="65">
        <v>0</v>
      </c>
      <c r="P53" s="65">
        <v>0</v>
      </c>
      <c r="Q53" s="65">
        <v>0</v>
      </c>
      <c r="R53" s="65">
        <v>0</v>
      </c>
      <c r="S53" s="65">
        <v>0</v>
      </c>
      <c r="T53" s="65">
        <v>0</v>
      </c>
      <c r="U53" s="65">
        <v>0</v>
      </c>
      <c r="V53" s="65">
        <v>0</v>
      </c>
      <c r="W53" s="65">
        <v>0</v>
      </c>
      <c r="X53" s="65">
        <v>1</v>
      </c>
      <c r="Y53" s="65">
        <v>0</v>
      </c>
      <c r="Z53" s="65">
        <v>0</v>
      </c>
      <c r="AA53" s="65">
        <v>0</v>
      </c>
      <c r="AB53" s="65">
        <v>0</v>
      </c>
      <c r="AC53" s="65">
        <v>0</v>
      </c>
      <c r="AD53" s="65">
        <v>0</v>
      </c>
      <c r="AE53" s="65">
        <v>1</v>
      </c>
      <c r="AF53" s="65">
        <v>17000</v>
      </c>
      <c r="AG53" s="65">
        <v>0</v>
      </c>
      <c r="AH53" s="65">
        <v>1</v>
      </c>
      <c r="AI53" s="65">
        <v>0</v>
      </c>
      <c r="AJ53" s="65">
        <v>0</v>
      </c>
      <c r="AK53" s="65">
        <v>0</v>
      </c>
      <c r="AL53" s="65">
        <v>0</v>
      </c>
      <c r="AM53" s="65">
        <v>0</v>
      </c>
      <c r="AN53" s="65">
        <v>0</v>
      </c>
      <c r="AO53" s="65">
        <v>0</v>
      </c>
      <c r="AP53" s="65">
        <v>0</v>
      </c>
      <c r="AQ53" s="65">
        <v>0</v>
      </c>
      <c r="AR53" s="65">
        <v>0</v>
      </c>
      <c r="AS53" s="65">
        <v>0</v>
      </c>
      <c r="AT53" s="65">
        <v>0</v>
      </c>
      <c r="AU53" s="65">
        <v>0</v>
      </c>
      <c r="AV53" s="65">
        <v>0</v>
      </c>
      <c r="AW53" s="65">
        <v>0</v>
      </c>
      <c r="AX53" s="65">
        <v>0</v>
      </c>
      <c r="AY53" s="65">
        <v>0</v>
      </c>
      <c r="AZ53" s="65">
        <v>0</v>
      </c>
      <c r="BA53" s="65">
        <v>8500</v>
      </c>
      <c r="BB53" s="65">
        <v>0</v>
      </c>
      <c r="BC53" s="65">
        <v>0</v>
      </c>
      <c r="BD53" s="65">
        <v>0</v>
      </c>
      <c r="BE53" s="65">
        <v>0</v>
      </c>
      <c r="BF53" s="65">
        <v>1</v>
      </c>
      <c r="BG53" s="65">
        <v>1</v>
      </c>
      <c r="BH53" s="65">
        <v>1</v>
      </c>
      <c r="BI53" s="65">
        <v>1</v>
      </c>
      <c r="BJ53" s="65">
        <v>0</v>
      </c>
      <c r="BK53" s="65">
        <v>0</v>
      </c>
      <c r="BL53" s="65">
        <v>0</v>
      </c>
      <c r="BM53" s="65">
        <v>0</v>
      </c>
      <c r="BN53" s="65">
        <v>0</v>
      </c>
      <c r="BO53" s="65">
        <v>0</v>
      </c>
      <c r="BP53" s="65">
        <v>0</v>
      </c>
      <c r="BQ53" s="65">
        <v>0</v>
      </c>
      <c r="BR53" s="65">
        <v>0</v>
      </c>
      <c r="BS53" s="65">
        <v>0</v>
      </c>
      <c r="BT53" s="65">
        <v>12000</v>
      </c>
      <c r="BU53" s="65">
        <v>0</v>
      </c>
      <c r="BV53" s="65">
        <v>0</v>
      </c>
      <c r="BW53" s="65">
        <v>0</v>
      </c>
      <c r="BX53" s="65">
        <v>0</v>
      </c>
      <c r="BY53" s="65">
        <v>0</v>
      </c>
      <c r="BZ53" s="65">
        <v>0</v>
      </c>
      <c r="CA53" s="65">
        <v>0</v>
      </c>
      <c r="CB53" s="65">
        <v>0</v>
      </c>
      <c r="CC53" s="65">
        <v>11400</v>
      </c>
      <c r="CD53" s="65">
        <v>0</v>
      </c>
      <c r="CE53" s="65">
        <v>0</v>
      </c>
      <c r="CF53" s="65">
        <v>0</v>
      </c>
      <c r="CG53" s="65">
        <v>0</v>
      </c>
      <c r="CH53" s="65">
        <v>0</v>
      </c>
      <c r="CI53" s="65">
        <v>0</v>
      </c>
      <c r="CJ53" s="65">
        <v>0</v>
      </c>
      <c r="CK53" s="65">
        <v>0</v>
      </c>
      <c r="CL53" s="46">
        <f t="shared" si="35"/>
        <v>1001</v>
      </c>
      <c r="CM53" s="46">
        <f t="shared" si="36"/>
        <v>0</v>
      </c>
      <c r="CN53" s="46">
        <f t="shared" si="37"/>
        <v>17003</v>
      </c>
      <c r="CO53" s="46">
        <f t="shared" si="38"/>
        <v>8500</v>
      </c>
      <c r="CP53" s="46">
        <f t="shared" si="39"/>
        <v>4</v>
      </c>
      <c r="CQ53" s="46">
        <f t="shared" si="40"/>
        <v>0</v>
      </c>
      <c r="CR53" s="46">
        <f t="shared" si="41"/>
        <v>23400</v>
      </c>
      <c r="CS53" s="45">
        <f t="shared" si="42"/>
        <v>49908</v>
      </c>
    </row>
    <row r="54" spans="1:97" s="47" customFormat="1">
      <c r="A54" s="45" t="s">
        <v>218</v>
      </c>
      <c r="B54" s="46">
        <v>3854657.72</v>
      </c>
      <c r="C54" s="46">
        <v>627180</v>
      </c>
      <c r="D54" s="46">
        <v>654678</v>
      </c>
      <c r="E54" s="46">
        <v>309388.61</v>
      </c>
      <c r="F54" s="46">
        <v>383370.1</v>
      </c>
      <c r="G54" s="46">
        <v>1462200</v>
      </c>
      <c r="H54" s="46">
        <v>1062020.56</v>
      </c>
      <c r="I54" s="46">
        <v>641063.1</v>
      </c>
      <c r="J54" s="46">
        <v>756500</v>
      </c>
      <c r="K54" s="46">
        <v>684393.4</v>
      </c>
      <c r="L54" s="46">
        <v>2505710.6</v>
      </c>
      <c r="M54" s="46">
        <v>511147</v>
      </c>
      <c r="N54" s="46">
        <v>1841597.7</v>
      </c>
      <c r="O54" s="46">
        <v>1275935.8799999999</v>
      </c>
      <c r="P54" s="46">
        <v>660339.52</v>
      </c>
      <c r="Q54" s="46">
        <v>657010.4</v>
      </c>
      <c r="R54" s="46">
        <v>793305</v>
      </c>
      <c r="S54" s="46">
        <v>1229204</v>
      </c>
      <c r="T54" s="46">
        <v>551492</v>
      </c>
      <c r="U54" s="46">
        <v>233425</v>
      </c>
      <c r="V54" s="46">
        <v>2000000</v>
      </c>
      <c r="W54" s="46">
        <v>420000</v>
      </c>
      <c r="X54" s="46">
        <v>1302084.8</v>
      </c>
      <c r="Y54" s="46">
        <v>773533</v>
      </c>
      <c r="Z54" s="46">
        <v>400000</v>
      </c>
      <c r="AA54" s="46">
        <v>400000</v>
      </c>
      <c r="AB54" s="46">
        <v>430000</v>
      </c>
      <c r="AC54" s="46">
        <v>1000000</v>
      </c>
      <c r="AD54" s="46">
        <v>400000</v>
      </c>
      <c r="AE54" s="46">
        <v>438500</v>
      </c>
      <c r="AF54" s="46">
        <v>450000</v>
      </c>
      <c r="AG54" s="46">
        <v>915350</v>
      </c>
      <c r="AH54" s="46">
        <v>800000</v>
      </c>
      <c r="AI54" s="46">
        <v>500000</v>
      </c>
      <c r="AJ54" s="46">
        <v>3500000</v>
      </c>
      <c r="AK54" s="46">
        <v>500000</v>
      </c>
      <c r="AL54" s="46">
        <v>268236</v>
      </c>
      <c r="AM54" s="46">
        <v>731863.06</v>
      </c>
      <c r="AN54" s="46">
        <v>412644</v>
      </c>
      <c r="AO54" s="46">
        <v>567124.56000000006</v>
      </c>
      <c r="AP54" s="46">
        <v>324327</v>
      </c>
      <c r="AQ54" s="46">
        <v>721395.5</v>
      </c>
      <c r="AR54" s="46">
        <v>479026.29</v>
      </c>
      <c r="AS54" s="46">
        <v>1032827</v>
      </c>
      <c r="AT54" s="46">
        <v>1140000</v>
      </c>
      <c r="AU54" s="46">
        <v>870050.5</v>
      </c>
      <c r="AV54" s="46">
        <v>620000</v>
      </c>
      <c r="AW54" s="46">
        <v>277405</v>
      </c>
      <c r="AX54" s="46">
        <v>587557.25</v>
      </c>
      <c r="AY54" s="46">
        <v>350000</v>
      </c>
      <c r="AZ54" s="46">
        <v>2003373</v>
      </c>
      <c r="BA54" s="46">
        <v>785426</v>
      </c>
      <c r="BB54" s="46">
        <v>2000000</v>
      </c>
      <c r="BC54" s="46">
        <v>798000</v>
      </c>
      <c r="BD54" s="46">
        <v>197432.5</v>
      </c>
      <c r="BE54" s="46">
        <v>200000</v>
      </c>
      <c r="BF54" s="46">
        <v>1800000</v>
      </c>
      <c r="BG54" s="46">
        <v>324105</v>
      </c>
      <c r="BH54" s="46">
        <v>491060</v>
      </c>
      <c r="BI54" s="46">
        <v>986960</v>
      </c>
      <c r="BJ54" s="46">
        <v>817212.75</v>
      </c>
      <c r="BK54" s="46">
        <v>1300000</v>
      </c>
      <c r="BL54" s="46">
        <v>900000</v>
      </c>
      <c r="BM54" s="46">
        <v>666922.28</v>
      </c>
      <c r="BN54" s="46">
        <v>1200000</v>
      </c>
      <c r="BO54" s="46">
        <v>720000</v>
      </c>
      <c r="BP54" s="46">
        <v>701288.78</v>
      </c>
      <c r="BQ54" s="46">
        <v>5849673</v>
      </c>
      <c r="BR54" s="46">
        <v>363368.35</v>
      </c>
      <c r="BS54" s="46">
        <v>725922.35</v>
      </c>
      <c r="BT54" s="46">
        <v>1350886.68</v>
      </c>
      <c r="BU54" s="46">
        <v>36092.800000000003</v>
      </c>
      <c r="BV54" s="46">
        <v>388615</v>
      </c>
      <c r="BW54" s="46">
        <v>1451527</v>
      </c>
      <c r="BX54" s="46">
        <v>700738.7</v>
      </c>
      <c r="BY54" s="46">
        <v>779769</v>
      </c>
      <c r="BZ54" s="46">
        <v>468187</v>
      </c>
      <c r="CA54" s="46">
        <v>977447</v>
      </c>
      <c r="CB54" s="46">
        <v>1289643</v>
      </c>
      <c r="CC54" s="46">
        <v>841035</v>
      </c>
      <c r="CD54" s="46">
        <v>1858822.59</v>
      </c>
      <c r="CE54" s="46">
        <v>415737.9</v>
      </c>
      <c r="CF54" s="46">
        <v>401707.94</v>
      </c>
      <c r="CG54" s="46">
        <v>199972.8</v>
      </c>
      <c r="CH54" s="46">
        <v>342450</v>
      </c>
      <c r="CI54" s="46">
        <v>979050.2</v>
      </c>
      <c r="CJ54" s="46">
        <v>348465</v>
      </c>
      <c r="CK54" s="46">
        <v>413363.6</v>
      </c>
      <c r="CL54" s="46">
        <f t="shared" si="35"/>
        <v>13452309.09</v>
      </c>
      <c r="CM54" s="46">
        <f t="shared" si="36"/>
        <v>7242309.5</v>
      </c>
      <c r="CN54" s="46">
        <f t="shared" si="37"/>
        <v>10229467.800000001</v>
      </c>
      <c r="CO54" s="46">
        <f t="shared" si="38"/>
        <v>15171255.16</v>
      </c>
      <c r="CP54" s="46">
        <f t="shared" si="39"/>
        <v>7614770.25</v>
      </c>
      <c r="CQ54" s="46">
        <f t="shared" si="40"/>
        <v>5488211.0600000005</v>
      </c>
      <c r="CR54" s="46">
        <f t="shared" si="41"/>
        <v>20182474.91</v>
      </c>
      <c r="CS54" s="45">
        <f t="shared" si="42"/>
        <v>79380797.770000011</v>
      </c>
    </row>
    <row r="55" spans="1:97" s="68" customFormat="1">
      <c r="A55" s="66" t="s">
        <v>275</v>
      </c>
      <c r="B55" s="67">
        <f t="shared" ref="B55:C55" si="43">SUM(B49:B54)</f>
        <v>288280623.31000006</v>
      </c>
      <c r="C55" s="67">
        <f t="shared" si="43"/>
        <v>22956434.100000001</v>
      </c>
      <c r="D55" s="67">
        <f t="shared" ref="D55:BO55" si="44">SUM(D49:D54)</f>
        <v>23291390.68</v>
      </c>
      <c r="E55" s="67">
        <f t="shared" si="44"/>
        <v>20387099.68</v>
      </c>
      <c r="F55" s="67">
        <f t="shared" si="44"/>
        <v>12770822.880000001</v>
      </c>
      <c r="G55" s="67">
        <f t="shared" si="44"/>
        <v>29730318.850000001</v>
      </c>
      <c r="H55" s="67">
        <f t="shared" si="44"/>
        <v>30012352.079999998</v>
      </c>
      <c r="I55" s="67">
        <f t="shared" si="44"/>
        <v>51121164.100000001</v>
      </c>
      <c r="J55" s="67">
        <f t="shared" si="44"/>
        <v>22780000</v>
      </c>
      <c r="K55" s="67">
        <f t="shared" si="44"/>
        <v>26277669.519999996</v>
      </c>
      <c r="L55" s="67">
        <f t="shared" si="44"/>
        <v>96635613.929999992</v>
      </c>
      <c r="M55" s="67">
        <f t="shared" si="44"/>
        <v>9656868.9000000004</v>
      </c>
      <c r="N55" s="67">
        <f t="shared" si="44"/>
        <v>197398811.66</v>
      </c>
      <c r="O55" s="67">
        <f t="shared" si="44"/>
        <v>28710672.259999998</v>
      </c>
      <c r="P55" s="67">
        <f t="shared" si="44"/>
        <v>29641758.649999999</v>
      </c>
      <c r="Q55" s="67">
        <f t="shared" si="44"/>
        <v>54813250.999999993</v>
      </c>
      <c r="R55" s="67">
        <f t="shared" si="44"/>
        <v>18948347.34</v>
      </c>
      <c r="S55" s="67">
        <f t="shared" si="44"/>
        <v>23347549.460000001</v>
      </c>
      <c r="T55" s="67">
        <f t="shared" si="44"/>
        <v>20213506.030000001</v>
      </c>
      <c r="U55" s="67">
        <f t="shared" si="44"/>
        <v>7371865.2799999993</v>
      </c>
      <c r="V55" s="67">
        <f t="shared" si="44"/>
        <v>374000000</v>
      </c>
      <c r="W55" s="67">
        <f t="shared" si="44"/>
        <v>17049340</v>
      </c>
      <c r="X55" s="67">
        <f t="shared" si="44"/>
        <v>38763886.519999996</v>
      </c>
      <c r="Y55" s="67">
        <f t="shared" si="44"/>
        <v>24119926</v>
      </c>
      <c r="Z55" s="67">
        <f t="shared" si="44"/>
        <v>8820000</v>
      </c>
      <c r="AA55" s="67">
        <f t="shared" si="44"/>
        <v>13057823.050000001</v>
      </c>
      <c r="AB55" s="67">
        <f t="shared" si="44"/>
        <v>19730000</v>
      </c>
      <c r="AC55" s="67">
        <f t="shared" si="44"/>
        <v>68000000</v>
      </c>
      <c r="AD55" s="67">
        <f t="shared" si="44"/>
        <v>14660000</v>
      </c>
      <c r="AE55" s="67">
        <f t="shared" si="44"/>
        <v>16884559</v>
      </c>
      <c r="AF55" s="67">
        <f t="shared" si="44"/>
        <v>22867000</v>
      </c>
      <c r="AG55" s="67">
        <f t="shared" si="44"/>
        <v>40935350</v>
      </c>
      <c r="AH55" s="67">
        <f t="shared" si="44"/>
        <v>20600001</v>
      </c>
      <c r="AI55" s="67">
        <f t="shared" si="44"/>
        <v>17450000</v>
      </c>
      <c r="AJ55" s="67">
        <f t="shared" si="44"/>
        <v>965300000</v>
      </c>
      <c r="AK55" s="67">
        <f t="shared" si="44"/>
        <v>26012321.399999999</v>
      </c>
      <c r="AL55" s="67">
        <f t="shared" si="44"/>
        <v>17582325.170000002</v>
      </c>
      <c r="AM55" s="67">
        <f t="shared" si="44"/>
        <v>49608672.630000003</v>
      </c>
      <c r="AN55" s="67">
        <f t="shared" si="44"/>
        <v>53383516.849999994</v>
      </c>
      <c r="AO55" s="67">
        <f t="shared" si="44"/>
        <v>20292120.789999999</v>
      </c>
      <c r="AP55" s="67">
        <f t="shared" si="44"/>
        <v>7265747.6500000004</v>
      </c>
      <c r="AQ55" s="67">
        <f t="shared" si="44"/>
        <v>148423197.63</v>
      </c>
      <c r="AR55" s="67">
        <f t="shared" si="44"/>
        <v>25815805.619999997</v>
      </c>
      <c r="AS55" s="67">
        <f t="shared" si="44"/>
        <v>48646434.710000001</v>
      </c>
      <c r="AT55" s="67">
        <f t="shared" si="44"/>
        <v>41786657.009999998</v>
      </c>
      <c r="AU55" s="67">
        <f t="shared" si="44"/>
        <v>23962310.130000003</v>
      </c>
      <c r="AV55" s="67">
        <f t="shared" si="44"/>
        <v>10820000</v>
      </c>
      <c r="AW55" s="67">
        <f t="shared" si="44"/>
        <v>28010012.649999999</v>
      </c>
      <c r="AX55" s="67">
        <f t="shared" si="44"/>
        <v>22752625.34</v>
      </c>
      <c r="AY55" s="67">
        <f t="shared" si="44"/>
        <v>16450000</v>
      </c>
      <c r="AZ55" s="67">
        <f t="shared" si="44"/>
        <v>204795706.91999999</v>
      </c>
      <c r="BA55" s="67">
        <f t="shared" si="44"/>
        <v>19045761.960000001</v>
      </c>
      <c r="BB55" s="67">
        <f t="shared" si="44"/>
        <v>507100000</v>
      </c>
      <c r="BC55" s="67">
        <f t="shared" si="44"/>
        <v>69664000</v>
      </c>
      <c r="BD55" s="67">
        <f t="shared" si="44"/>
        <v>15974977.84</v>
      </c>
      <c r="BE55" s="67">
        <f t="shared" si="44"/>
        <v>21600000</v>
      </c>
      <c r="BF55" s="67">
        <f t="shared" si="44"/>
        <v>168030001</v>
      </c>
      <c r="BG55" s="67">
        <f t="shared" si="44"/>
        <v>15422906.32</v>
      </c>
      <c r="BH55" s="67">
        <f t="shared" si="44"/>
        <v>10425333.800000001</v>
      </c>
      <c r="BI55" s="67">
        <f t="shared" si="44"/>
        <v>28228771.109999999</v>
      </c>
      <c r="BJ55" s="67">
        <f t="shared" si="44"/>
        <v>22672951.27</v>
      </c>
      <c r="BK55" s="67">
        <f t="shared" si="44"/>
        <v>248500000</v>
      </c>
      <c r="BL55" s="67">
        <f t="shared" si="44"/>
        <v>38380000</v>
      </c>
      <c r="BM55" s="67">
        <f t="shared" si="44"/>
        <v>32160663.170000002</v>
      </c>
      <c r="BN55" s="67">
        <f t="shared" si="44"/>
        <v>53800000</v>
      </c>
      <c r="BO55" s="67">
        <f t="shared" si="44"/>
        <v>26232037.939999998</v>
      </c>
      <c r="BP55" s="67">
        <f t="shared" ref="BP55:CS55" si="45">SUM(BP49:BP54)</f>
        <v>23585821.950000003</v>
      </c>
      <c r="BQ55" s="67">
        <f t="shared" si="45"/>
        <v>1655238633</v>
      </c>
      <c r="BR55" s="67">
        <f t="shared" si="45"/>
        <v>31293812.780000001</v>
      </c>
      <c r="BS55" s="67">
        <f t="shared" si="45"/>
        <v>25200125.550000001</v>
      </c>
      <c r="BT55" s="67">
        <f t="shared" si="45"/>
        <v>146902816.12</v>
      </c>
      <c r="BU55" s="67">
        <f t="shared" si="45"/>
        <v>5450007.3899999997</v>
      </c>
      <c r="BV55" s="67">
        <f t="shared" si="45"/>
        <v>23811938.920000002</v>
      </c>
      <c r="BW55" s="67">
        <f t="shared" si="45"/>
        <v>99132742.519999996</v>
      </c>
      <c r="BX55" s="67">
        <f t="shared" si="45"/>
        <v>14516900.719999999</v>
      </c>
      <c r="BY55" s="67">
        <f t="shared" si="45"/>
        <v>17049884.969999999</v>
      </c>
      <c r="BZ55" s="67">
        <f t="shared" si="45"/>
        <v>24101960</v>
      </c>
      <c r="CA55" s="67">
        <f t="shared" si="45"/>
        <v>36179051.200000003</v>
      </c>
      <c r="CB55" s="67">
        <f t="shared" si="45"/>
        <v>87981413.50999999</v>
      </c>
      <c r="CC55" s="67">
        <f t="shared" si="45"/>
        <v>35829012.700000003</v>
      </c>
      <c r="CD55" s="67">
        <f t="shared" si="45"/>
        <v>61706004.660000004</v>
      </c>
      <c r="CE55" s="67">
        <f t="shared" si="45"/>
        <v>17803555.169999998</v>
      </c>
      <c r="CF55" s="67">
        <f t="shared" si="45"/>
        <v>11461482.130000001</v>
      </c>
      <c r="CG55" s="67">
        <f t="shared" si="45"/>
        <v>12701569.24</v>
      </c>
      <c r="CH55" s="67">
        <f t="shared" si="45"/>
        <v>13645427.27</v>
      </c>
      <c r="CI55" s="67">
        <f t="shared" si="45"/>
        <v>119639655.59999999</v>
      </c>
      <c r="CJ55" s="67">
        <f t="shared" si="45"/>
        <v>14349764.640000001</v>
      </c>
      <c r="CK55" s="67">
        <f t="shared" si="45"/>
        <v>12672247.659999998</v>
      </c>
      <c r="CL55" s="67">
        <f t="shared" si="45"/>
        <v>633900358.03000009</v>
      </c>
      <c r="CM55" s="67">
        <f t="shared" si="45"/>
        <v>380445761.68000001</v>
      </c>
      <c r="CN55" s="67">
        <f t="shared" si="45"/>
        <v>696937885.56999993</v>
      </c>
      <c r="CO55" s="67">
        <f t="shared" si="45"/>
        <v>1729953216.46</v>
      </c>
      <c r="CP55" s="67">
        <f t="shared" si="45"/>
        <v>859118941.33999991</v>
      </c>
      <c r="CQ55" s="67">
        <f t="shared" si="45"/>
        <v>422658523.06</v>
      </c>
      <c r="CR55" s="67">
        <f t="shared" si="45"/>
        <v>2466668005.749999</v>
      </c>
      <c r="CS55" s="67">
        <f t="shared" si="45"/>
        <v>7189682691.8900023</v>
      </c>
    </row>
    <row r="56" spans="1:97" s="68" customFormat="1">
      <c r="A56" s="6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70"/>
      <c r="CM56" s="70"/>
      <c r="CN56" s="70"/>
      <c r="CO56" s="70"/>
      <c r="CP56" s="70"/>
      <c r="CQ56" s="70"/>
      <c r="CR56" s="70"/>
      <c r="CS56" s="70"/>
    </row>
    <row r="57" spans="1:97" s="68" customFormat="1">
      <c r="A57" s="71" t="s">
        <v>268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</row>
    <row r="58" spans="1:97" s="47" customFormat="1">
      <c r="A58" s="45" t="s">
        <v>219</v>
      </c>
      <c r="B58" s="73">
        <v>2830761</v>
      </c>
      <c r="C58" s="73">
        <v>460394</v>
      </c>
      <c r="D58" s="73">
        <v>510000</v>
      </c>
      <c r="E58" s="73">
        <v>548678</v>
      </c>
      <c r="F58" s="73">
        <v>368925</v>
      </c>
      <c r="G58" s="73">
        <v>370000</v>
      </c>
      <c r="H58" s="73">
        <v>642883.74</v>
      </c>
      <c r="I58" s="73">
        <v>958779</v>
      </c>
      <c r="J58" s="73">
        <v>400000</v>
      </c>
      <c r="K58" s="73">
        <v>978699.31</v>
      </c>
      <c r="L58" s="73">
        <v>1442070</v>
      </c>
      <c r="M58" s="73">
        <v>344013</v>
      </c>
      <c r="N58" s="73">
        <v>1698827.18</v>
      </c>
      <c r="O58" s="73">
        <v>500620</v>
      </c>
      <c r="P58" s="73">
        <v>500000</v>
      </c>
      <c r="Q58" s="73">
        <v>1011973</v>
      </c>
      <c r="R58" s="73">
        <v>439800</v>
      </c>
      <c r="S58" s="73">
        <v>218750</v>
      </c>
      <c r="T58" s="73">
        <v>770176</v>
      </c>
      <c r="U58" s="73">
        <v>110230</v>
      </c>
      <c r="V58" s="73">
        <v>6000000</v>
      </c>
      <c r="W58" s="73">
        <v>350000</v>
      </c>
      <c r="X58" s="73">
        <v>915734.84</v>
      </c>
      <c r="Y58" s="73">
        <v>614880</v>
      </c>
      <c r="Z58" s="73">
        <v>220000</v>
      </c>
      <c r="AA58" s="73">
        <v>658000</v>
      </c>
      <c r="AB58" s="73">
        <v>550000</v>
      </c>
      <c r="AC58" s="73">
        <v>2500000</v>
      </c>
      <c r="AD58" s="73">
        <v>260000</v>
      </c>
      <c r="AE58" s="73">
        <v>280330</v>
      </c>
      <c r="AF58" s="73">
        <v>580000</v>
      </c>
      <c r="AG58" s="73">
        <v>992360</v>
      </c>
      <c r="AH58" s="73">
        <v>1000000</v>
      </c>
      <c r="AI58" s="73">
        <v>500000</v>
      </c>
      <c r="AJ58" s="73">
        <v>9000000</v>
      </c>
      <c r="AK58" s="73">
        <v>1200000</v>
      </c>
      <c r="AL58" s="73">
        <v>700000</v>
      </c>
      <c r="AM58" s="73">
        <v>1000194</v>
      </c>
      <c r="AN58" s="73">
        <v>1024216.85</v>
      </c>
      <c r="AO58" s="73">
        <v>1200000</v>
      </c>
      <c r="AP58" s="73">
        <v>291883</v>
      </c>
      <c r="AQ58" s="73">
        <v>4544933.24</v>
      </c>
      <c r="AR58" s="73">
        <v>1545503</v>
      </c>
      <c r="AS58" s="73">
        <v>959043</v>
      </c>
      <c r="AT58" s="73">
        <v>1200000</v>
      </c>
      <c r="AU58" s="73">
        <v>1073832</v>
      </c>
      <c r="AV58" s="73">
        <v>350000</v>
      </c>
      <c r="AW58" s="73">
        <v>722615.4</v>
      </c>
      <c r="AX58" s="73">
        <v>394044.68</v>
      </c>
      <c r="AY58" s="73">
        <v>380000</v>
      </c>
      <c r="AZ58" s="73">
        <v>2617420</v>
      </c>
      <c r="BA58" s="73">
        <v>400000</v>
      </c>
      <c r="BB58" s="73">
        <v>4300000</v>
      </c>
      <c r="BC58" s="73">
        <v>1300000</v>
      </c>
      <c r="BD58" s="73">
        <v>250000</v>
      </c>
      <c r="BE58" s="73">
        <v>500000</v>
      </c>
      <c r="BF58" s="73">
        <v>1500000</v>
      </c>
      <c r="BG58" s="73">
        <v>266138</v>
      </c>
      <c r="BH58" s="73">
        <v>200000</v>
      </c>
      <c r="BI58" s="73">
        <v>801040</v>
      </c>
      <c r="BJ58" s="73">
        <v>566048</v>
      </c>
      <c r="BK58" s="73">
        <v>7300000</v>
      </c>
      <c r="BL58" s="73">
        <v>900000</v>
      </c>
      <c r="BM58" s="73">
        <v>610776.06999999995</v>
      </c>
      <c r="BN58" s="104">
        <v>1000000</v>
      </c>
      <c r="BO58" s="73">
        <v>663054</v>
      </c>
      <c r="BP58" s="73">
        <v>395289</v>
      </c>
      <c r="BQ58" s="73">
        <v>9000000</v>
      </c>
      <c r="BR58" s="73">
        <v>1248884</v>
      </c>
      <c r="BS58" s="73">
        <v>963658</v>
      </c>
      <c r="BT58" s="73">
        <v>2807099.72</v>
      </c>
      <c r="BU58" s="73">
        <v>262175</v>
      </c>
      <c r="BV58" s="73">
        <v>550000</v>
      </c>
      <c r="BW58" s="73">
        <v>1080000</v>
      </c>
      <c r="BX58" s="73">
        <v>458766</v>
      </c>
      <c r="BY58" s="73">
        <v>551414.66</v>
      </c>
      <c r="BZ58" s="73">
        <v>865000</v>
      </c>
      <c r="CA58" s="73">
        <v>2985780</v>
      </c>
      <c r="CB58" s="73">
        <v>2337834</v>
      </c>
      <c r="CC58" s="73">
        <v>1732544</v>
      </c>
      <c r="CD58" s="73">
        <v>692627</v>
      </c>
      <c r="CE58" s="73">
        <v>339989</v>
      </c>
      <c r="CF58" s="73">
        <v>225068</v>
      </c>
      <c r="CG58" s="73">
        <v>350000</v>
      </c>
      <c r="CH58" s="73">
        <v>498061.16</v>
      </c>
      <c r="CI58" s="73">
        <v>1635290.18</v>
      </c>
      <c r="CJ58" s="73">
        <v>330553.2</v>
      </c>
      <c r="CK58" s="73">
        <v>307879.90000000002</v>
      </c>
      <c r="CL58" s="46">
        <f t="shared" ref="CL58:CL69" si="46">SUM(B58:M58)</f>
        <v>9855203.0500000007</v>
      </c>
      <c r="CM58" s="46">
        <f t="shared" ref="CM58:CM69" si="47">SUM(N58:U58)</f>
        <v>5250376.18</v>
      </c>
      <c r="CN58" s="46">
        <f t="shared" ref="CN58:CN69" si="48">SUM(V58:AI58)</f>
        <v>15421304.84</v>
      </c>
      <c r="CO58" s="46">
        <f t="shared" ref="CO58:CO69" si="49">SUM(AJ58:BA58)</f>
        <v>28603685.169999998</v>
      </c>
      <c r="CP58" s="46">
        <f t="shared" ref="CP58:CP69" si="50">SUM(BB58:BJ58)</f>
        <v>9683226</v>
      </c>
      <c r="CQ58" s="46">
        <f t="shared" ref="CQ58:CQ69" si="51">SUM(BK58:BP58)</f>
        <v>10869119.07</v>
      </c>
      <c r="CR58" s="46">
        <f t="shared" ref="CR58:CR69" si="52">SUM(BQ58:CK58)</f>
        <v>29222623.819999997</v>
      </c>
      <c r="CS58" s="45">
        <f t="shared" ref="CS58:CS69" si="53">SUM(B58:CK58)</f>
        <v>108905538.13000001</v>
      </c>
    </row>
    <row r="59" spans="1:97" s="47" customFormat="1">
      <c r="A59" s="45" t="s">
        <v>220</v>
      </c>
      <c r="B59" s="74">
        <v>0</v>
      </c>
      <c r="C59" s="74">
        <v>0</v>
      </c>
      <c r="D59" s="74">
        <v>6000</v>
      </c>
      <c r="E59" s="74">
        <v>100000</v>
      </c>
      <c r="F59" s="74">
        <v>202220</v>
      </c>
      <c r="G59" s="74">
        <v>1</v>
      </c>
      <c r="H59" s="74">
        <v>1950</v>
      </c>
      <c r="I59" s="74">
        <v>0</v>
      </c>
      <c r="J59" s="74">
        <v>0</v>
      </c>
      <c r="K59" s="74">
        <v>54800</v>
      </c>
      <c r="L59" s="74">
        <v>55860</v>
      </c>
      <c r="M59" s="74">
        <v>0</v>
      </c>
      <c r="N59" s="74">
        <v>174890.36</v>
      </c>
      <c r="O59" s="74">
        <v>0</v>
      </c>
      <c r="P59" s="74">
        <v>80000</v>
      </c>
      <c r="Q59" s="74">
        <v>92060</v>
      </c>
      <c r="R59" s="74">
        <v>47610</v>
      </c>
      <c r="S59" s="74">
        <v>13000</v>
      </c>
      <c r="T59" s="74">
        <v>4000</v>
      </c>
      <c r="U59" s="74">
        <v>0</v>
      </c>
      <c r="V59" s="74">
        <v>700000</v>
      </c>
      <c r="W59" s="74">
        <v>80000</v>
      </c>
      <c r="X59" s="74">
        <v>70000</v>
      </c>
      <c r="Y59" s="74">
        <v>109404</v>
      </c>
      <c r="Z59" s="74">
        <v>30000</v>
      </c>
      <c r="AA59" s="74">
        <v>100000</v>
      </c>
      <c r="AB59" s="74">
        <v>50000</v>
      </c>
      <c r="AC59" s="74">
        <v>50000</v>
      </c>
      <c r="AD59" s="74">
        <v>100000</v>
      </c>
      <c r="AE59" s="74">
        <v>66490</v>
      </c>
      <c r="AF59" s="74">
        <v>1</v>
      </c>
      <c r="AG59" s="74">
        <v>148650</v>
      </c>
      <c r="AH59" s="74">
        <v>200000</v>
      </c>
      <c r="AI59" s="74">
        <v>5000</v>
      </c>
      <c r="AJ59" s="74">
        <v>50000</v>
      </c>
      <c r="AK59" s="74">
        <v>0</v>
      </c>
      <c r="AL59" s="74">
        <v>0</v>
      </c>
      <c r="AM59" s="74">
        <v>0</v>
      </c>
      <c r="AN59" s="74">
        <v>78180</v>
      </c>
      <c r="AO59" s="74">
        <v>180000</v>
      </c>
      <c r="AP59" s="74">
        <v>67860</v>
      </c>
      <c r="AQ59" s="74">
        <v>18562.5</v>
      </c>
      <c r="AR59" s="74">
        <v>36265</v>
      </c>
      <c r="AS59" s="74">
        <v>20000</v>
      </c>
      <c r="AT59" s="74">
        <v>100000</v>
      </c>
      <c r="AU59" s="74">
        <v>243150</v>
      </c>
      <c r="AV59" s="74">
        <v>20000</v>
      </c>
      <c r="AW59" s="74">
        <v>101530</v>
      </c>
      <c r="AX59" s="74">
        <v>88270</v>
      </c>
      <c r="AY59" s="74">
        <v>20000</v>
      </c>
      <c r="AZ59" s="74">
        <v>686800</v>
      </c>
      <c r="BA59" s="74">
        <v>139960</v>
      </c>
      <c r="BB59" s="74">
        <v>100000</v>
      </c>
      <c r="BC59" s="74">
        <v>0</v>
      </c>
      <c r="BD59" s="74">
        <v>87300</v>
      </c>
      <c r="BE59" s="74">
        <v>100000</v>
      </c>
      <c r="BF59" s="74">
        <v>100000</v>
      </c>
      <c r="BG59" s="74">
        <v>13600</v>
      </c>
      <c r="BH59" s="74">
        <v>1</v>
      </c>
      <c r="BI59" s="74">
        <v>1</v>
      </c>
      <c r="BJ59" s="74">
        <v>0</v>
      </c>
      <c r="BK59" s="74">
        <v>40000</v>
      </c>
      <c r="BL59" s="74">
        <v>10000</v>
      </c>
      <c r="BM59" s="74">
        <v>93750</v>
      </c>
      <c r="BN59" s="104">
        <v>0</v>
      </c>
      <c r="BO59" s="74">
        <v>20000</v>
      </c>
      <c r="BP59" s="74">
        <v>0</v>
      </c>
      <c r="BQ59" s="74">
        <v>0</v>
      </c>
      <c r="BR59" s="74">
        <v>11880</v>
      </c>
      <c r="BS59" s="74">
        <v>0</v>
      </c>
      <c r="BT59" s="74">
        <v>42000</v>
      </c>
      <c r="BU59" s="74">
        <v>0</v>
      </c>
      <c r="BV59" s="74">
        <v>0</v>
      </c>
      <c r="BW59" s="74">
        <v>100000</v>
      </c>
      <c r="BX59" s="74">
        <v>14904</v>
      </c>
      <c r="BY59" s="74">
        <v>13688</v>
      </c>
      <c r="BZ59" s="74">
        <v>131100</v>
      </c>
      <c r="CA59" s="74">
        <v>398540</v>
      </c>
      <c r="CB59" s="74">
        <v>281600</v>
      </c>
      <c r="CC59" s="74">
        <v>409320</v>
      </c>
      <c r="CD59" s="74">
        <v>43009</v>
      </c>
      <c r="CE59" s="74">
        <v>0</v>
      </c>
      <c r="CF59" s="74">
        <v>9584</v>
      </c>
      <c r="CG59" s="74">
        <v>80000</v>
      </c>
      <c r="CH59" s="74">
        <v>1500</v>
      </c>
      <c r="CI59" s="74">
        <v>0</v>
      </c>
      <c r="CJ59" s="74">
        <v>0</v>
      </c>
      <c r="CK59" s="74">
        <v>9441</v>
      </c>
      <c r="CL59" s="46">
        <f t="shared" si="46"/>
        <v>420831</v>
      </c>
      <c r="CM59" s="46">
        <f t="shared" si="47"/>
        <v>411560.36</v>
      </c>
      <c r="CN59" s="46">
        <f t="shared" si="48"/>
        <v>1709545</v>
      </c>
      <c r="CO59" s="46">
        <f t="shared" si="49"/>
        <v>1850577.5</v>
      </c>
      <c r="CP59" s="46">
        <f t="shared" si="50"/>
        <v>400902</v>
      </c>
      <c r="CQ59" s="46">
        <f t="shared" si="51"/>
        <v>163750</v>
      </c>
      <c r="CR59" s="46">
        <f t="shared" si="52"/>
        <v>1546566</v>
      </c>
      <c r="CS59" s="45">
        <f t="shared" si="53"/>
        <v>6503731.8599999994</v>
      </c>
    </row>
    <row r="60" spans="1:97" s="47" customFormat="1">
      <c r="A60" s="45" t="s">
        <v>221</v>
      </c>
      <c r="B60" s="73">
        <v>5030874.55</v>
      </c>
      <c r="C60" s="73">
        <v>500000</v>
      </c>
      <c r="D60" s="73">
        <v>530700</v>
      </c>
      <c r="E60" s="73">
        <v>960000</v>
      </c>
      <c r="F60" s="73">
        <v>650000</v>
      </c>
      <c r="G60" s="73">
        <v>740000</v>
      </c>
      <c r="H60" s="73">
        <v>1007033</v>
      </c>
      <c r="I60" s="73">
        <v>1510283.6</v>
      </c>
      <c r="J60" s="73">
        <v>1200000</v>
      </c>
      <c r="K60" s="73">
        <v>865375</v>
      </c>
      <c r="L60" s="73">
        <v>1862800</v>
      </c>
      <c r="M60" s="73">
        <v>338880.8</v>
      </c>
      <c r="N60" s="73">
        <v>2074266.33</v>
      </c>
      <c r="O60" s="73">
        <v>1200000</v>
      </c>
      <c r="P60" s="73">
        <v>1250000</v>
      </c>
      <c r="Q60" s="73">
        <v>1188000</v>
      </c>
      <c r="R60" s="73">
        <v>1184475</v>
      </c>
      <c r="S60" s="73">
        <v>887280</v>
      </c>
      <c r="T60" s="73">
        <v>700615</v>
      </c>
      <c r="U60" s="73">
        <v>450000</v>
      </c>
      <c r="V60" s="73">
        <v>8500000</v>
      </c>
      <c r="W60" s="73">
        <v>530000</v>
      </c>
      <c r="X60" s="73">
        <v>1800000</v>
      </c>
      <c r="Y60" s="73">
        <v>1724823</v>
      </c>
      <c r="Z60" s="73">
        <v>550000</v>
      </c>
      <c r="AA60" s="73">
        <v>815000</v>
      </c>
      <c r="AB60" s="73">
        <v>730000</v>
      </c>
      <c r="AC60" s="73">
        <v>1000000</v>
      </c>
      <c r="AD60" s="73">
        <v>1200000</v>
      </c>
      <c r="AE60" s="73">
        <v>566730</v>
      </c>
      <c r="AF60" s="73">
        <v>1100000</v>
      </c>
      <c r="AG60" s="73">
        <v>950000</v>
      </c>
      <c r="AH60" s="73">
        <v>850000</v>
      </c>
      <c r="AI60" s="73">
        <v>700000</v>
      </c>
      <c r="AJ60" s="73">
        <v>9000000</v>
      </c>
      <c r="AK60" s="73">
        <v>800000</v>
      </c>
      <c r="AL60" s="73">
        <v>570000</v>
      </c>
      <c r="AM60" s="73">
        <v>1721518.06</v>
      </c>
      <c r="AN60" s="73">
        <v>1744147.3</v>
      </c>
      <c r="AO60" s="73">
        <v>1400000</v>
      </c>
      <c r="AP60" s="73">
        <v>350000</v>
      </c>
      <c r="AQ60" s="73">
        <v>2255117.04</v>
      </c>
      <c r="AR60" s="73">
        <v>1482395</v>
      </c>
      <c r="AS60" s="73">
        <v>2935787.1</v>
      </c>
      <c r="AT60" s="73">
        <v>1550000</v>
      </c>
      <c r="AU60" s="73">
        <v>886160</v>
      </c>
      <c r="AV60" s="73">
        <v>310000</v>
      </c>
      <c r="AW60" s="73">
        <v>635790</v>
      </c>
      <c r="AX60" s="73">
        <v>785812</v>
      </c>
      <c r="AY60" s="73">
        <v>940000</v>
      </c>
      <c r="AZ60" s="73">
        <v>1656300</v>
      </c>
      <c r="BA60" s="73">
        <v>693000</v>
      </c>
      <c r="BB60" s="73">
        <v>2300000</v>
      </c>
      <c r="BC60" s="73">
        <v>990000</v>
      </c>
      <c r="BD60" s="73">
        <v>346495.04</v>
      </c>
      <c r="BE60" s="73">
        <v>850000</v>
      </c>
      <c r="BF60" s="73">
        <v>2000000</v>
      </c>
      <c r="BG60" s="73">
        <v>257113</v>
      </c>
      <c r="BH60" s="73">
        <v>450000</v>
      </c>
      <c r="BI60" s="73">
        <v>984560</v>
      </c>
      <c r="BJ60" s="73">
        <v>1074000</v>
      </c>
      <c r="BK60" s="73">
        <v>2660000</v>
      </c>
      <c r="BL60" s="73">
        <v>900000</v>
      </c>
      <c r="BM60" s="73">
        <v>910263.66</v>
      </c>
      <c r="BN60" s="104">
        <v>947825</v>
      </c>
      <c r="BO60" s="73">
        <v>1000015.1</v>
      </c>
      <c r="BP60" s="73">
        <v>529000</v>
      </c>
      <c r="BQ60" s="73">
        <v>10500000</v>
      </c>
      <c r="BR60" s="73">
        <v>506032.7</v>
      </c>
      <c r="BS60" s="73">
        <v>633365.5</v>
      </c>
      <c r="BT60" s="73">
        <v>1038617</v>
      </c>
      <c r="BU60" s="73">
        <v>195300</v>
      </c>
      <c r="BV60" s="73">
        <v>578728.1</v>
      </c>
      <c r="BW60" s="73">
        <v>1600000</v>
      </c>
      <c r="BX60" s="73">
        <v>456921.8</v>
      </c>
      <c r="BY60" s="73">
        <v>486368</v>
      </c>
      <c r="BZ60" s="73">
        <v>710000</v>
      </c>
      <c r="CA60" s="73">
        <v>1351650</v>
      </c>
      <c r="CB60" s="73">
        <v>1638920</v>
      </c>
      <c r="CC60" s="73">
        <v>2550000</v>
      </c>
      <c r="CD60" s="73">
        <v>1362522.8</v>
      </c>
      <c r="CE60" s="73">
        <v>746160</v>
      </c>
      <c r="CF60" s="73">
        <v>514184.01</v>
      </c>
      <c r="CG60" s="73">
        <v>495031.5</v>
      </c>
      <c r="CH60" s="73">
        <v>450300</v>
      </c>
      <c r="CI60" s="73">
        <v>2323885.84</v>
      </c>
      <c r="CJ60" s="73">
        <v>700000</v>
      </c>
      <c r="CK60" s="73">
        <v>328547.44</v>
      </c>
      <c r="CL60" s="46">
        <f t="shared" si="46"/>
        <v>15195946.950000001</v>
      </c>
      <c r="CM60" s="46">
        <f t="shared" si="47"/>
        <v>8934636.3300000001</v>
      </c>
      <c r="CN60" s="46">
        <f t="shared" si="48"/>
        <v>21016553</v>
      </c>
      <c r="CO60" s="46">
        <f t="shared" si="49"/>
        <v>29716026.500000004</v>
      </c>
      <c r="CP60" s="46">
        <f t="shared" si="50"/>
        <v>9252168.0399999991</v>
      </c>
      <c r="CQ60" s="46">
        <f t="shared" si="51"/>
        <v>6947103.7599999998</v>
      </c>
      <c r="CR60" s="46">
        <f t="shared" si="52"/>
        <v>29166534.690000005</v>
      </c>
      <c r="CS60" s="45">
        <f t="shared" si="53"/>
        <v>120228969.27</v>
      </c>
    </row>
    <row r="61" spans="1:97" s="47" customFormat="1">
      <c r="A61" s="45" t="s">
        <v>222</v>
      </c>
      <c r="B61" s="73">
        <v>842257</v>
      </c>
      <c r="C61" s="73">
        <v>50000</v>
      </c>
      <c r="D61" s="73">
        <v>86000</v>
      </c>
      <c r="E61" s="73">
        <v>192297</v>
      </c>
      <c r="F61" s="73">
        <v>242700</v>
      </c>
      <c r="G61" s="73">
        <v>300000</v>
      </c>
      <c r="H61" s="73">
        <v>169409</v>
      </c>
      <c r="I61" s="73">
        <v>235789</v>
      </c>
      <c r="J61" s="73">
        <v>165000</v>
      </c>
      <c r="K61" s="73">
        <v>125057</v>
      </c>
      <c r="L61" s="73">
        <v>546025</v>
      </c>
      <c r="M61" s="73">
        <v>58727</v>
      </c>
      <c r="N61" s="73">
        <v>1234452</v>
      </c>
      <c r="O61" s="73">
        <v>106000</v>
      </c>
      <c r="P61" s="73">
        <v>100000</v>
      </c>
      <c r="Q61" s="73">
        <v>204129</v>
      </c>
      <c r="R61" s="73">
        <v>122559</v>
      </c>
      <c r="S61" s="73">
        <v>374030</v>
      </c>
      <c r="T61" s="73">
        <v>340000</v>
      </c>
      <c r="U61" s="73">
        <v>86450</v>
      </c>
      <c r="V61" s="73">
        <v>3500000</v>
      </c>
      <c r="W61" s="73">
        <v>250000</v>
      </c>
      <c r="X61" s="73">
        <v>150000</v>
      </c>
      <c r="Y61" s="73">
        <v>95811</v>
      </c>
      <c r="Z61" s="73">
        <v>350000</v>
      </c>
      <c r="AA61" s="73">
        <v>142000</v>
      </c>
      <c r="AB61" s="73">
        <v>260000</v>
      </c>
      <c r="AC61" s="73">
        <v>400000</v>
      </c>
      <c r="AD61" s="73">
        <v>90000</v>
      </c>
      <c r="AE61" s="73">
        <v>109296</v>
      </c>
      <c r="AF61" s="73">
        <v>150000</v>
      </c>
      <c r="AG61" s="73">
        <v>463980</v>
      </c>
      <c r="AH61" s="73">
        <v>90000</v>
      </c>
      <c r="AI61" s="73">
        <v>150000</v>
      </c>
      <c r="AJ61" s="73">
        <v>2000000</v>
      </c>
      <c r="AK61" s="73">
        <v>254836</v>
      </c>
      <c r="AL61" s="73">
        <v>200000</v>
      </c>
      <c r="AM61" s="73">
        <v>150250</v>
      </c>
      <c r="AN61" s="73">
        <v>551328</v>
      </c>
      <c r="AO61" s="73">
        <v>500000</v>
      </c>
      <c r="AP61" s="73">
        <v>57366.6</v>
      </c>
      <c r="AQ61" s="73">
        <v>833457.08</v>
      </c>
      <c r="AR61" s="73">
        <v>510681</v>
      </c>
      <c r="AS61" s="73">
        <v>820260</v>
      </c>
      <c r="AT61" s="73">
        <v>250000</v>
      </c>
      <c r="AU61" s="73">
        <v>339937</v>
      </c>
      <c r="AV61" s="73">
        <v>220000</v>
      </c>
      <c r="AW61" s="73">
        <v>767910</v>
      </c>
      <c r="AX61" s="73">
        <v>186884</v>
      </c>
      <c r="AY61" s="73">
        <v>60000</v>
      </c>
      <c r="AZ61" s="73">
        <v>929875</v>
      </c>
      <c r="BA61" s="73">
        <v>190000</v>
      </c>
      <c r="BB61" s="73">
        <v>1200000</v>
      </c>
      <c r="BC61" s="73">
        <v>0</v>
      </c>
      <c r="BD61" s="73">
        <v>75000</v>
      </c>
      <c r="BE61" s="73">
        <v>800000</v>
      </c>
      <c r="BF61" s="73">
        <v>800000</v>
      </c>
      <c r="BG61" s="73">
        <v>80000</v>
      </c>
      <c r="BH61" s="73">
        <v>141745</v>
      </c>
      <c r="BI61" s="73">
        <v>215400</v>
      </c>
      <c r="BJ61" s="73">
        <v>206330</v>
      </c>
      <c r="BK61" s="73">
        <v>600000</v>
      </c>
      <c r="BL61" s="73">
        <v>400000</v>
      </c>
      <c r="BM61" s="73">
        <v>220380</v>
      </c>
      <c r="BN61" s="104">
        <v>229419.5</v>
      </c>
      <c r="BO61" s="73">
        <v>601000</v>
      </c>
      <c r="BP61" s="73">
        <v>130198</v>
      </c>
      <c r="BQ61" s="73">
        <v>2800000</v>
      </c>
      <c r="BR61" s="73">
        <v>130389.23</v>
      </c>
      <c r="BS61" s="73">
        <v>39040</v>
      </c>
      <c r="BT61" s="73">
        <v>368778</v>
      </c>
      <c r="BU61" s="73">
        <v>69341</v>
      </c>
      <c r="BV61" s="73">
        <v>221996</v>
      </c>
      <c r="BW61" s="73">
        <v>250000</v>
      </c>
      <c r="BX61" s="73">
        <v>31200</v>
      </c>
      <c r="BY61" s="73">
        <v>125555</v>
      </c>
      <c r="BZ61" s="73">
        <v>50000</v>
      </c>
      <c r="CA61" s="73">
        <v>250270</v>
      </c>
      <c r="CB61" s="73">
        <v>333035</v>
      </c>
      <c r="CC61" s="73">
        <v>1315210</v>
      </c>
      <c r="CD61" s="73">
        <v>342754.5</v>
      </c>
      <c r="CE61" s="73">
        <v>168604</v>
      </c>
      <c r="CF61" s="73">
        <v>141662</v>
      </c>
      <c r="CG61" s="73">
        <v>20000</v>
      </c>
      <c r="CH61" s="73">
        <v>58414</v>
      </c>
      <c r="CI61" s="73">
        <v>350619.27</v>
      </c>
      <c r="CJ61" s="73">
        <v>99336.5</v>
      </c>
      <c r="CK61" s="73">
        <v>79568.38</v>
      </c>
      <c r="CL61" s="46">
        <f t="shared" si="46"/>
        <v>3013261</v>
      </c>
      <c r="CM61" s="46">
        <f t="shared" si="47"/>
        <v>2567620</v>
      </c>
      <c r="CN61" s="46">
        <f t="shared" si="48"/>
        <v>6201087</v>
      </c>
      <c r="CO61" s="46">
        <f t="shared" si="49"/>
        <v>8822784.6799999997</v>
      </c>
      <c r="CP61" s="46">
        <f t="shared" si="50"/>
        <v>3518475</v>
      </c>
      <c r="CQ61" s="46">
        <f t="shared" si="51"/>
        <v>2180997.5</v>
      </c>
      <c r="CR61" s="46">
        <f t="shared" si="52"/>
        <v>7245772.8799999999</v>
      </c>
      <c r="CS61" s="45">
        <f t="shared" si="53"/>
        <v>33549998.059999999</v>
      </c>
    </row>
    <row r="62" spans="1:97" s="47" customFormat="1">
      <c r="A62" s="45" t="s">
        <v>223</v>
      </c>
      <c r="B62" s="73">
        <v>20000</v>
      </c>
      <c r="C62" s="73">
        <v>10000</v>
      </c>
      <c r="D62" s="73">
        <v>12000</v>
      </c>
      <c r="E62" s="73">
        <v>50000</v>
      </c>
      <c r="F62" s="73">
        <v>30000</v>
      </c>
      <c r="G62" s="73">
        <v>1</v>
      </c>
      <c r="H62" s="73">
        <v>6855</v>
      </c>
      <c r="I62" s="73">
        <v>6600</v>
      </c>
      <c r="J62" s="73">
        <v>30000</v>
      </c>
      <c r="K62" s="73">
        <v>12000</v>
      </c>
      <c r="L62" s="73">
        <v>47551</v>
      </c>
      <c r="M62" s="73">
        <v>2310</v>
      </c>
      <c r="N62" s="73">
        <v>128240.12</v>
      </c>
      <c r="O62" s="73">
        <v>0</v>
      </c>
      <c r="P62" s="73">
        <v>0</v>
      </c>
      <c r="Q62" s="73">
        <v>0</v>
      </c>
      <c r="R62" s="73">
        <v>0</v>
      </c>
      <c r="S62" s="73">
        <v>50000</v>
      </c>
      <c r="T62" s="73">
        <v>0</v>
      </c>
      <c r="U62" s="73">
        <v>0</v>
      </c>
      <c r="V62" s="73">
        <v>30000</v>
      </c>
      <c r="W62" s="73">
        <v>0</v>
      </c>
      <c r="X62" s="73">
        <v>1</v>
      </c>
      <c r="Y62" s="73">
        <v>10070</v>
      </c>
      <c r="Z62" s="73">
        <v>1</v>
      </c>
      <c r="AA62" s="73">
        <v>25000</v>
      </c>
      <c r="AB62" s="73">
        <v>0</v>
      </c>
      <c r="AC62" s="73">
        <v>50000</v>
      </c>
      <c r="AD62" s="73">
        <v>20000</v>
      </c>
      <c r="AE62" s="73">
        <v>10000</v>
      </c>
      <c r="AF62" s="73">
        <v>1</v>
      </c>
      <c r="AG62" s="73">
        <v>0</v>
      </c>
      <c r="AH62" s="73">
        <v>10000</v>
      </c>
      <c r="AI62" s="73">
        <v>5000</v>
      </c>
      <c r="AJ62" s="73">
        <v>300000</v>
      </c>
      <c r="AK62" s="73">
        <v>450000</v>
      </c>
      <c r="AL62" s="73">
        <v>3550</v>
      </c>
      <c r="AM62" s="73">
        <v>20000</v>
      </c>
      <c r="AN62" s="73">
        <v>26560</v>
      </c>
      <c r="AO62" s="73">
        <v>50000</v>
      </c>
      <c r="AP62" s="73">
        <v>20000</v>
      </c>
      <c r="AQ62" s="73">
        <v>28294.2</v>
      </c>
      <c r="AR62" s="73">
        <v>12320</v>
      </c>
      <c r="AS62" s="73">
        <v>50000</v>
      </c>
      <c r="AT62" s="73">
        <v>50000</v>
      </c>
      <c r="AU62" s="73">
        <v>34395</v>
      </c>
      <c r="AV62" s="73">
        <v>20000</v>
      </c>
      <c r="AW62" s="73">
        <v>7000</v>
      </c>
      <c r="AX62" s="73">
        <v>70550</v>
      </c>
      <c r="AY62" s="73">
        <v>0</v>
      </c>
      <c r="AZ62" s="73">
        <v>10000</v>
      </c>
      <c r="BA62" s="73">
        <v>10000</v>
      </c>
      <c r="BB62" s="73">
        <v>50000</v>
      </c>
      <c r="BC62" s="73">
        <v>0</v>
      </c>
      <c r="BD62" s="73">
        <v>0</v>
      </c>
      <c r="BE62" s="73">
        <v>0</v>
      </c>
      <c r="BF62" s="73">
        <v>100000</v>
      </c>
      <c r="BG62" s="73">
        <v>1</v>
      </c>
      <c r="BH62" s="73">
        <v>25000</v>
      </c>
      <c r="BI62" s="73">
        <v>64800</v>
      </c>
      <c r="BJ62" s="73">
        <v>90000</v>
      </c>
      <c r="BK62" s="73">
        <v>100000</v>
      </c>
      <c r="BL62" s="73">
        <v>0</v>
      </c>
      <c r="BM62" s="73">
        <v>53000</v>
      </c>
      <c r="BN62" s="104">
        <v>0</v>
      </c>
      <c r="BO62" s="73">
        <v>60000</v>
      </c>
      <c r="BP62" s="73">
        <v>0</v>
      </c>
      <c r="BQ62" s="73">
        <v>200000</v>
      </c>
      <c r="BR62" s="73">
        <v>45794</v>
      </c>
      <c r="BS62" s="73">
        <v>50940</v>
      </c>
      <c r="BT62" s="73">
        <v>15000</v>
      </c>
      <c r="BU62" s="73">
        <v>0</v>
      </c>
      <c r="BV62" s="73">
        <v>0</v>
      </c>
      <c r="BW62" s="73">
        <v>0</v>
      </c>
      <c r="BX62" s="73">
        <v>78732</v>
      </c>
      <c r="BY62" s="73">
        <v>30760</v>
      </c>
      <c r="BZ62" s="73">
        <v>24000</v>
      </c>
      <c r="CA62" s="73">
        <v>298560</v>
      </c>
      <c r="CB62" s="73">
        <v>35980</v>
      </c>
      <c r="CC62" s="73">
        <v>675440</v>
      </c>
      <c r="CD62" s="73">
        <v>22850</v>
      </c>
      <c r="CE62" s="73">
        <v>0</v>
      </c>
      <c r="CF62" s="73">
        <v>0</v>
      </c>
      <c r="CG62" s="73">
        <v>20000</v>
      </c>
      <c r="CH62" s="73">
        <v>0</v>
      </c>
      <c r="CI62" s="73">
        <v>0</v>
      </c>
      <c r="CJ62" s="73">
        <v>0</v>
      </c>
      <c r="CK62" s="73">
        <v>67450</v>
      </c>
      <c r="CL62" s="46">
        <f t="shared" si="46"/>
        <v>227317</v>
      </c>
      <c r="CM62" s="46">
        <f t="shared" si="47"/>
        <v>178240.12</v>
      </c>
      <c r="CN62" s="46">
        <f t="shared" si="48"/>
        <v>160073</v>
      </c>
      <c r="CO62" s="46">
        <f t="shared" si="49"/>
        <v>1162669.2</v>
      </c>
      <c r="CP62" s="46">
        <f t="shared" si="50"/>
        <v>329801</v>
      </c>
      <c r="CQ62" s="46">
        <f t="shared" si="51"/>
        <v>213000</v>
      </c>
      <c r="CR62" s="46">
        <f t="shared" si="52"/>
        <v>1565506</v>
      </c>
      <c r="CS62" s="45">
        <f t="shared" si="53"/>
        <v>3836606.3200000003</v>
      </c>
    </row>
    <row r="63" spans="1:97" s="47" customFormat="1">
      <c r="A63" s="45" t="s">
        <v>224</v>
      </c>
      <c r="B63" s="73">
        <v>449537</v>
      </c>
      <c r="C63" s="73">
        <v>100000</v>
      </c>
      <c r="D63" s="73">
        <v>1290000</v>
      </c>
      <c r="E63" s="73">
        <v>344970</v>
      </c>
      <c r="F63" s="73">
        <v>292590</v>
      </c>
      <c r="G63" s="73">
        <v>161000</v>
      </c>
      <c r="H63" s="73">
        <v>481908</v>
      </c>
      <c r="I63" s="73">
        <v>952855</v>
      </c>
      <c r="J63" s="73">
        <v>530500</v>
      </c>
      <c r="K63" s="73">
        <v>146288</v>
      </c>
      <c r="L63" s="73">
        <v>680490</v>
      </c>
      <c r="M63" s="73">
        <v>44960</v>
      </c>
      <c r="N63" s="73">
        <v>497560</v>
      </c>
      <c r="O63" s="73">
        <v>440610</v>
      </c>
      <c r="P63" s="73">
        <v>150000</v>
      </c>
      <c r="Q63" s="73">
        <v>435015</v>
      </c>
      <c r="R63" s="73">
        <v>130000</v>
      </c>
      <c r="S63" s="73">
        <v>756374</v>
      </c>
      <c r="T63" s="73">
        <v>335400</v>
      </c>
      <c r="U63" s="73">
        <v>131300</v>
      </c>
      <c r="V63" s="73">
        <v>3000000</v>
      </c>
      <c r="W63" s="73">
        <v>520000</v>
      </c>
      <c r="X63" s="73">
        <v>300000</v>
      </c>
      <c r="Y63" s="73">
        <v>430360</v>
      </c>
      <c r="Z63" s="73">
        <v>300000</v>
      </c>
      <c r="AA63" s="73">
        <v>350000</v>
      </c>
      <c r="AB63" s="73">
        <v>530000</v>
      </c>
      <c r="AC63" s="73">
        <v>1400000</v>
      </c>
      <c r="AD63" s="73">
        <v>200000</v>
      </c>
      <c r="AE63" s="73">
        <v>314075</v>
      </c>
      <c r="AF63" s="73">
        <v>200000</v>
      </c>
      <c r="AG63" s="73">
        <v>480620</v>
      </c>
      <c r="AH63" s="73">
        <v>100000</v>
      </c>
      <c r="AI63" s="73">
        <v>500000</v>
      </c>
      <c r="AJ63" s="73">
        <v>2000000</v>
      </c>
      <c r="AK63" s="73">
        <v>500000</v>
      </c>
      <c r="AL63" s="73">
        <v>400000</v>
      </c>
      <c r="AM63" s="73">
        <v>361785</v>
      </c>
      <c r="AN63" s="73">
        <v>468220</v>
      </c>
      <c r="AO63" s="73">
        <v>1900000</v>
      </c>
      <c r="AP63" s="73">
        <v>106296</v>
      </c>
      <c r="AQ63" s="73">
        <v>742490</v>
      </c>
      <c r="AR63" s="73">
        <v>394841</v>
      </c>
      <c r="AS63" s="73">
        <v>1518350</v>
      </c>
      <c r="AT63" s="73">
        <v>400000</v>
      </c>
      <c r="AU63" s="73">
        <v>473580</v>
      </c>
      <c r="AV63" s="73">
        <v>290000</v>
      </c>
      <c r="AW63" s="73">
        <v>744600</v>
      </c>
      <c r="AX63" s="73">
        <v>882230</v>
      </c>
      <c r="AY63" s="73">
        <v>200000</v>
      </c>
      <c r="AZ63" s="73">
        <v>2227470</v>
      </c>
      <c r="BA63" s="73">
        <v>193000</v>
      </c>
      <c r="BB63" s="73">
        <v>700000</v>
      </c>
      <c r="BC63" s="73">
        <v>514000</v>
      </c>
      <c r="BD63" s="73">
        <v>113880</v>
      </c>
      <c r="BE63" s="73">
        <v>200000</v>
      </c>
      <c r="BF63" s="73">
        <v>350000</v>
      </c>
      <c r="BG63" s="73">
        <v>396350</v>
      </c>
      <c r="BH63" s="73">
        <v>95860</v>
      </c>
      <c r="BI63" s="73">
        <v>322150</v>
      </c>
      <c r="BJ63" s="73">
        <v>153630</v>
      </c>
      <c r="BK63" s="73">
        <v>2000000</v>
      </c>
      <c r="BL63" s="73">
        <v>240000</v>
      </c>
      <c r="BM63" s="73">
        <v>615570</v>
      </c>
      <c r="BN63" s="104">
        <v>590000</v>
      </c>
      <c r="BO63" s="73">
        <v>512145</v>
      </c>
      <c r="BP63" s="73">
        <v>161350</v>
      </c>
      <c r="BQ63" s="73">
        <v>3000000</v>
      </c>
      <c r="BR63" s="73">
        <v>241700</v>
      </c>
      <c r="BS63" s="73">
        <v>181410</v>
      </c>
      <c r="BT63" s="73">
        <v>274670</v>
      </c>
      <c r="BU63" s="73">
        <v>178060</v>
      </c>
      <c r="BV63" s="73">
        <v>490000</v>
      </c>
      <c r="BW63" s="73">
        <v>390000</v>
      </c>
      <c r="BX63" s="73">
        <v>287476</v>
      </c>
      <c r="BY63" s="73">
        <v>117190</v>
      </c>
      <c r="BZ63" s="73">
        <v>329880</v>
      </c>
      <c r="CA63" s="73">
        <v>427256</v>
      </c>
      <c r="CB63" s="73">
        <v>300065</v>
      </c>
      <c r="CC63" s="73">
        <v>1089600</v>
      </c>
      <c r="CD63" s="73">
        <v>827150</v>
      </c>
      <c r="CE63" s="73">
        <v>184339</v>
      </c>
      <c r="CF63" s="73">
        <v>605090</v>
      </c>
      <c r="CG63" s="73">
        <v>110000</v>
      </c>
      <c r="CH63" s="73">
        <v>257355</v>
      </c>
      <c r="CI63" s="73">
        <v>206544</v>
      </c>
      <c r="CJ63" s="73">
        <v>149500</v>
      </c>
      <c r="CK63" s="73">
        <v>96786</v>
      </c>
      <c r="CL63" s="46">
        <f t="shared" si="46"/>
        <v>5475098</v>
      </c>
      <c r="CM63" s="46">
        <f t="shared" si="47"/>
        <v>2876259</v>
      </c>
      <c r="CN63" s="46">
        <f t="shared" si="48"/>
        <v>8625055</v>
      </c>
      <c r="CO63" s="46">
        <f t="shared" si="49"/>
        <v>13802862</v>
      </c>
      <c r="CP63" s="46">
        <f t="shared" si="50"/>
        <v>2845870</v>
      </c>
      <c r="CQ63" s="46">
        <f t="shared" si="51"/>
        <v>4119065</v>
      </c>
      <c r="CR63" s="46">
        <f t="shared" si="52"/>
        <v>9744071</v>
      </c>
      <c r="CS63" s="45">
        <f t="shared" si="53"/>
        <v>47488280</v>
      </c>
    </row>
    <row r="64" spans="1:97" s="47" customFormat="1">
      <c r="A64" s="45" t="s">
        <v>225</v>
      </c>
      <c r="B64" s="73">
        <v>4332673.2</v>
      </c>
      <c r="C64" s="73">
        <v>709466</v>
      </c>
      <c r="D64" s="73">
        <v>900000</v>
      </c>
      <c r="E64" s="73">
        <v>1070532</v>
      </c>
      <c r="F64" s="73">
        <v>787063</v>
      </c>
      <c r="G64" s="73">
        <v>360000</v>
      </c>
      <c r="H64" s="73">
        <v>790402.79</v>
      </c>
      <c r="I64" s="73">
        <v>1681974.5</v>
      </c>
      <c r="J64" s="73">
        <v>1400000</v>
      </c>
      <c r="K64" s="73">
        <v>912276</v>
      </c>
      <c r="L64" s="73">
        <v>2528337</v>
      </c>
      <c r="M64" s="73">
        <v>216178.4</v>
      </c>
      <c r="N64" s="73">
        <v>3761296.65</v>
      </c>
      <c r="O64" s="73">
        <v>710330</v>
      </c>
      <c r="P64" s="73">
        <v>1400000</v>
      </c>
      <c r="Q64" s="73">
        <v>2174671</v>
      </c>
      <c r="R64" s="73">
        <v>853337.36</v>
      </c>
      <c r="S64" s="73">
        <v>1391952</v>
      </c>
      <c r="T64" s="73">
        <v>750000</v>
      </c>
      <c r="U64" s="73">
        <v>308890</v>
      </c>
      <c r="V64" s="73">
        <v>9000000</v>
      </c>
      <c r="W64" s="73">
        <v>600000</v>
      </c>
      <c r="X64" s="73">
        <v>1500000</v>
      </c>
      <c r="Y64" s="73">
        <v>1241409</v>
      </c>
      <c r="Z64" s="73">
        <v>500000</v>
      </c>
      <c r="AA64" s="73">
        <v>690948</v>
      </c>
      <c r="AB64" s="73">
        <v>850000</v>
      </c>
      <c r="AC64" s="73">
        <v>5000000</v>
      </c>
      <c r="AD64" s="73">
        <v>1000000</v>
      </c>
      <c r="AE64" s="73">
        <v>777700</v>
      </c>
      <c r="AF64" s="73">
        <v>1650000</v>
      </c>
      <c r="AG64" s="73">
        <v>2087200</v>
      </c>
      <c r="AH64" s="73">
        <v>820000</v>
      </c>
      <c r="AI64" s="73">
        <v>1000000</v>
      </c>
      <c r="AJ64" s="73">
        <v>9000000</v>
      </c>
      <c r="AK64" s="73">
        <v>1700000</v>
      </c>
      <c r="AL64" s="73">
        <v>1320000</v>
      </c>
      <c r="AM64" s="73">
        <v>1596135.6</v>
      </c>
      <c r="AN64" s="73">
        <v>1762392.11</v>
      </c>
      <c r="AO64" s="73">
        <v>1555000</v>
      </c>
      <c r="AP64" s="73">
        <v>306630.71000000002</v>
      </c>
      <c r="AQ64" s="73">
        <v>5539620</v>
      </c>
      <c r="AR64" s="73">
        <v>1352880</v>
      </c>
      <c r="AS64" s="73">
        <v>1110288</v>
      </c>
      <c r="AT64" s="73">
        <v>1200000</v>
      </c>
      <c r="AU64" s="73">
        <v>990550</v>
      </c>
      <c r="AV64" s="73">
        <v>550000</v>
      </c>
      <c r="AW64" s="73">
        <v>1282372</v>
      </c>
      <c r="AX64" s="73">
        <v>883450</v>
      </c>
      <c r="AY64" s="73">
        <v>750000</v>
      </c>
      <c r="AZ64" s="73">
        <v>3110740</v>
      </c>
      <c r="BA64" s="73">
        <v>500000</v>
      </c>
      <c r="BB64" s="73">
        <v>5300000</v>
      </c>
      <c r="BC64" s="73">
        <v>1204000</v>
      </c>
      <c r="BD64" s="73">
        <v>565622</v>
      </c>
      <c r="BE64" s="73">
        <v>750000</v>
      </c>
      <c r="BF64" s="73">
        <v>5000000</v>
      </c>
      <c r="BG64" s="73">
        <v>543520</v>
      </c>
      <c r="BH64" s="73">
        <v>800000</v>
      </c>
      <c r="BI64" s="73">
        <v>783500</v>
      </c>
      <c r="BJ64" s="73">
        <v>1067761</v>
      </c>
      <c r="BK64" s="73">
        <v>7900000</v>
      </c>
      <c r="BL64" s="73">
        <v>1900000</v>
      </c>
      <c r="BM64" s="73">
        <v>1757042.17</v>
      </c>
      <c r="BN64" s="104">
        <v>1350000</v>
      </c>
      <c r="BO64" s="73">
        <v>1538114</v>
      </c>
      <c r="BP64" s="73">
        <v>659645</v>
      </c>
      <c r="BQ64" s="73">
        <v>20000000</v>
      </c>
      <c r="BR64" s="73">
        <v>2178242.5499999998</v>
      </c>
      <c r="BS64" s="73">
        <v>2438727.6</v>
      </c>
      <c r="BT64" s="73">
        <v>6000171.8200000003</v>
      </c>
      <c r="BU64" s="73">
        <v>721202</v>
      </c>
      <c r="BV64" s="73">
        <v>870000</v>
      </c>
      <c r="BW64" s="73">
        <v>3150000</v>
      </c>
      <c r="BX64" s="73">
        <v>1996190</v>
      </c>
      <c r="BY64" s="73">
        <v>724330.48</v>
      </c>
      <c r="BZ64" s="73">
        <v>1811515</v>
      </c>
      <c r="CA64" s="73">
        <v>5850505</v>
      </c>
      <c r="CB64" s="73">
        <v>3488714</v>
      </c>
      <c r="CC64" s="73">
        <v>2932560</v>
      </c>
      <c r="CD64" s="73">
        <v>1667160.62</v>
      </c>
      <c r="CE64" s="73">
        <v>599970</v>
      </c>
      <c r="CF64" s="73">
        <v>378796</v>
      </c>
      <c r="CG64" s="73">
        <v>750000</v>
      </c>
      <c r="CH64" s="73">
        <v>697272.15</v>
      </c>
      <c r="CI64" s="73">
        <v>2622102.25</v>
      </c>
      <c r="CJ64" s="73">
        <v>538063.81000000006</v>
      </c>
      <c r="CK64" s="73">
        <v>546029.34</v>
      </c>
      <c r="CL64" s="46">
        <f t="shared" si="46"/>
        <v>15688902.890000001</v>
      </c>
      <c r="CM64" s="46">
        <f t="shared" si="47"/>
        <v>11350477.01</v>
      </c>
      <c r="CN64" s="46">
        <f t="shared" si="48"/>
        <v>26717257</v>
      </c>
      <c r="CO64" s="46">
        <f t="shared" si="49"/>
        <v>34510058.420000002</v>
      </c>
      <c r="CP64" s="46">
        <f t="shared" si="50"/>
        <v>16014403</v>
      </c>
      <c r="CQ64" s="46">
        <f t="shared" si="51"/>
        <v>15104801.17</v>
      </c>
      <c r="CR64" s="46">
        <f t="shared" si="52"/>
        <v>59961552.619999997</v>
      </c>
      <c r="CS64" s="45">
        <f t="shared" si="53"/>
        <v>179347452.11000001</v>
      </c>
    </row>
    <row r="65" spans="1:97" s="47" customFormat="1">
      <c r="A65" s="45" t="s">
        <v>226</v>
      </c>
      <c r="B65" s="73">
        <v>13483260</v>
      </c>
      <c r="C65" s="73">
        <v>800000</v>
      </c>
      <c r="D65" s="73">
        <v>910000</v>
      </c>
      <c r="E65" s="73">
        <v>850000</v>
      </c>
      <c r="F65" s="73">
        <v>338000</v>
      </c>
      <c r="G65" s="73">
        <v>865000</v>
      </c>
      <c r="H65" s="73">
        <v>1419985</v>
      </c>
      <c r="I65" s="73">
        <v>1318850.76</v>
      </c>
      <c r="J65" s="73">
        <v>1239000</v>
      </c>
      <c r="K65" s="73">
        <v>1365523</v>
      </c>
      <c r="L65" s="73">
        <v>5166294</v>
      </c>
      <c r="M65" s="73">
        <v>331646.59999999998</v>
      </c>
      <c r="N65" s="73">
        <v>5429911.2000000002</v>
      </c>
      <c r="O65" s="73">
        <v>1234000</v>
      </c>
      <c r="P65" s="73">
        <v>1750000</v>
      </c>
      <c r="Q65" s="73">
        <v>2997500</v>
      </c>
      <c r="R65" s="73">
        <v>1766849</v>
      </c>
      <c r="S65" s="73">
        <v>51400</v>
      </c>
      <c r="T65" s="73">
        <v>1058133.2</v>
      </c>
      <c r="U65" s="73">
        <v>548600</v>
      </c>
      <c r="V65" s="73">
        <v>15000000</v>
      </c>
      <c r="W65" s="73">
        <v>1100000</v>
      </c>
      <c r="X65" s="73">
        <v>1650000</v>
      </c>
      <c r="Y65" s="73">
        <v>1173250</v>
      </c>
      <c r="Z65" s="73">
        <v>200000</v>
      </c>
      <c r="AA65" s="73">
        <v>898000</v>
      </c>
      <c r="AB65" s="73">
        <v>970000</v>
      </c>
      <c r="AC65" s="73">
        <v>4500000</v>
      </c>
      <c r="AD65" s="73">
        <v>1400000</v>
      </c>
      <c r="AE65" s="73">
        <v>1227000</v>
      </c>
      <c r="AF65" s="73">
        <v>2450000</v>
      </c>
      <c r="AG65" s="73">
        <v>1300000</v>
      </c>
      <c r="AH65" s="73">
        <v>720000</v>
      </c>
      <c r="AI65" s="73">
        <v>1100000</v>
      </c>
      <c r="AJ65" s="73">
        <v>22000000</v>
      </c>
      <c r="AK65" s="73">
        <v>642040</v>
      </c>
      <c r="AL65" s="73">
        <v>700000</v>
      </c>
      <c r="AM65" s="73">
        <v>1599552</v>
      </c>
      <c r="AN65" s="73">
        <v>2290424.14</v>
      </c>
      <c r="AO65" s="73">
        <v>1500000</v>
      </c>
      <c r="AP65" s="73">
        <v>327429</v>
      </c>
      <c r="AQ65" s="73">
        <v>2946308.31</v>
      </c>
      <c r="AR65" s="73">
        <v>1824180</v>
      </c>
      <c r="AS65" s="73">
        <v>1932795</v>
      </c>
      <c r="AT65" s="73">
        <v>2500000</v>
      </c>
      <c r="AU65" s="73">
        <v>960454</v>
      </c>
      <c r="AV65" s="73">
        <v>800000</v>
      </c>
      <c r="AW65" s="73">
        <v>895915.09</v>
      </c>
      <c r="AX65" s="73">
        <v>798840</v>
      </c>
      <c r="AY65" s="73">
        <v>980000</v>
      </c>
      <c r="AZ65" s="73">
        <v>4423640</v>
      </c>
      <c r="BA65" s="73">
        <v>846000</v>
      </c>
      <c r="BB65" s="73">
        <v>12000000</v>
      </c>
      <c r="BC65" s="73">
        <v>1734000</v>
      </c>
      <c r="BD65" s="73">
        <v>42949.45</v>
      </c>
      <c r="BE65" s="73">
        <v>1200000</v>
      </c>
      <c r="BF65" s="73">
        <v>5400000</v>
      </c>
      <c r="BG65" s="73">
        <v>429480</v>
      </c>
      <c r="BH65" s="73">
        <v>1</v>
      </c>
      <c r="BI65" s="73">
        <v>40000</v>
      </c>
      <c r="BJ65" s="73">
        <v>60000</v>
      </c>
      <c r="BK65" s="73">
        <v>7100000</v>
      </c>
      <c r="BL65" s="73">
        <v>2109200</v>
      </c>
      <c r="BM65" s="73">
        <v>859332.55</v>
      </c>
      <c r="BN65" s="104">
        <v>3000000</v>
      </c>
      <c r="BO65" s="73">
        <v>2000000</v>
      </c>
      <c r="BP65" s="73">
        <v>909890</v>
      </c>
      <c r="BQ65" s="73">
        <v>47485430</v>
      </c>
      <c r="BR65" s="73">
        <v>1713738</v>
      </c>
      <c r="BS65" s="73">
        <v>1209474</v>
      </c>
      <c r="BT65" s="73">
        <v>4148594.74</v>
      </c>
      <c r="BU65" s="73">
        <v>0</v>
      </c>
      <c r="BV65" s="73">
        <v>892992</v>
      </c>
      <c r="BW65" s="73">
        <v>4800000</v>
      </c>
      <c r="BX65" s="73">
        <v>705850.6</v>
      </c>
      <c r="BY65" s="73">
        <v>477084</v>
      </c>
      <c r="BZ65" s="73">
        <v>700000</v>
      </c>
      <c r="CA65" s="73">
        <v>1600542.4</v>
      </c>
      <c r="CB65" s="73">
        <v>1318062</v>
      </c>
      <c r="CC65" s="73">
        <v>2700000</v>
      </c>
      <c r="CD65" s="73">
        <v>2827819.13</v>
      </c>
      <c r="CE65" s="73">
        <v>458770</v>
      </c>
      <c r="CF65" s="73">
        <v>433020</v>
      </c>
      <c r="CG65" s="73">
        <v>1179302.3999999999</v>
      </c>
      <c r="CH65" s="73">
        <v>923970</v>
      </c>
      <c r="CI65" s="73">
        <v>4588209.1500000004</v>
      </c>
      <c r="CJ65" s="73">
        <v>78000</v>
      </c>
      <c r="CK65" s="73">
        <v>502408.05</v>
      </c>
      <c r="CL65" s="46">
        <f t="shared" si="46"/>
        <v>28087559.360000003</v>
      </c>
      <c r="CM65" s="46">
        <f t="shared" si="47"/>
        <v>14836393.399999999</v>
      </c>
      <c r="CN65" s="46">
        <f t="shared" si="48"/>
        <v>33688250</v>
      </c>
      <c r="CO65" s="46">
        <f t="shared" si="49"/>
        <v>47967577.540000007</v>
      </c>
      <c r="CP65" s="46">
        <f t="shared" si="50"/>
        <v>20906430.449999999</v>
      </c>
      <c r="CQ65" s="46">
        <f t="shared" si="51"/>
        <v>15978422.550000001</v>
      </c>
      <c r="CR65" s="46">
        <f t="shared" si="52"/>
        <v>78743266.470000014</v>
      </c>
      <c r="CS65" s="45">
        <f t="shared" si="53"/>
        <v>240207899.77000004</v>
      </c>
    </row>
    <row r="66" spans="1:97" s="47" customFormat="1">
      <c r="A66" s="45" t="s">
        <v>227</v>
      </c>
      <c r="B66" s="73">
        <v>2265955</v>
      </c>
      <c r="C66" s="73">
        <v>100000</v>
      </c>
      <c r="D66" s="73">
        <v>80000</v>
      </c>
      <c r="E66" s="73">
        <v>100000</v>
      </c>
      <c r="F66" s="73">
        <v>0</v>
      </c>
      <c r="G66" s="73">
        <v>1</v>
      </c>
      <c r="H66" s="73">
        <v>52200</v>
      </c>
      <c r="I66" s="73">
        <v>469000</v>
      </c>
      <c r="J66" s="73">
        <v>111000</v>
      </c>
      <c r="K66" s="73">
        <v>240150</v>
      </c>
      <c r="L66" s="73">
        <v>897650</v>
      </c>
      <c r="M66" s="73">
        <v>135210</v>
      </c>
      <c r="N66" s="73">
        <v>418113</v>
      </c>
      <c r="O66" s="73">
        <v>233950</v>
      </c>
      <c r="P66" s="73">
        <v>150000</v>
      </c>
      <c r="Q66" s="73">
        <v>667000</v>
      </c>
      <c r="R66" s="73">
        <v>550000</v>
      </c>
      <c r="S66" s="73">
        <v>50000</v>
      </c>
      <c r="T66" s="73">
        <v>800000</v>
      </c>
      <c r="U66" s="73">
        <v>110000</v>
      </c>
      <c r="V66" s="73">
        <v>4000000</v>
      </c>
      <c r="W66" s="73">
        <v>200000</v>
      </c>
      <c r="X66" s="73">
        <v>1</v>
      </c>
      <c r="Y66" s="73">
        <v>0</v>
      </c>
      <c r="Z66" s="73">
        <v>40000</v>
      </c>
      <c r="AA66" s="73">
        <v>186800</v>
      </c>
      <c r="AB66" s="73">
        <v>30000</v>
      </c>
      <c r="AC66" s="73">
        <v>500000</v>
      </c>
      <c r="AD66" s="73">
        <v>350000</v>
      </c>
      <c r="AE66" s="73">
        <v>414000</v>
      </c>
      <c r="AF66" s="73">
        <v>250000</v>
      </c>
      <c r="AG66" s="73">
        <v>203000</v>
      </c>
      <c r="AH66" s="73">
        <v>86000</v>
      </c>
      <c r="AI66" s="73">
        <v>200000</v>
      </c>
      <c r="AJ66" s="73">
        <v>5000000</v>
      </c>
      <c r="AK66" s="73">
        <v>300000</v>
      </c>
      <c r="AL66" s="73">
        <v>150000</v>
      </c>
      <c r="AM66" s="73">
        <v>499250</v>
      </c>
      <c r="AN66" s="73">
        <v>481530</v>
      </c>
      <c r="AO66" s="73">
        <v>370000</v>
      </c>
      <c r="AP66" s="73">
        <v>82978.5</v>
      </c>
      <c r="AQ66" s="73">
        <v>1009858</v>
      </c>
      <c r="AR66" s="73">
        <v>1073838</v>
      </c>
      <c r="AS66" s="73">
        <v>138350</v>
      </c>
      <c r="AT66" s="73">
        <v>1363120</v>
      </c>
      <c r="AU66" s="73">
        <v>855250</v>
      </c>
      <c r="AV66" s="73">
        <v>150000</v>
      </c>
      <c r="AW66" s="73">
        <v>373950</v>
      </c>
      <c r="AX66" s="73">
        <v>790194</v>
      </c>
      <c r="AY66" s="73">
        <v>0</v>
      </c>
      <c r="AZ66" s="73">
        <v>2909950</v>
      </c>
      <c r="BA66" s="73">
        <v>350000</v>
      </c>
      <c r="BB66" s="73">
        <v>1700000</v>
      </c>
      <c r="BC66" s="73">
        <v>0</v>
      </c>
      <c r="BD66" s="73">
        <v>203850</v>
      </c>
      <c r="BE66" s="73">
        <v>55000</v>
      </c>
      <c r="BF66" s="73">
        <v>1500000</v>
      </c>
      <c r="BG66" s="73">
        <v>82250</v>
      </c>
      <c r="BH66" s="73">
        <v>245000</v>
      </c>
      <c r="BI66" s="73">
        <v>409950</v>
      </c>
      <c r="BJ66" s="73">
        <v>0</v>
      </c>
      <c r="BK66" s="73">
        <v>6000000</v>
      </c>
      <c r="BL66" s="73">
        <v>90000</v>
      </c>
      <c r="BM66" s="73">
        <v>390100</v>
      </c>
      <c r="BN66" s="104">
        <v>250400</v>
      </c>
      <c r="BO66" s="73">
        <v>704500</v>
      </c>
      <c r="BP66" s="73">
        <v>400000</v>
      </c>
      <c r="BQ66" s="73">
        <v>6000000</v>
      </c>
      <c r="BR66" s="73">
        <v>0</v>
      </c>
      <c r="BS66" s="73">
        <v>207260</v>
      </c>
      <c r="BT66" s="73">
        <v>181200</v>
      </c>
      <c r="BU66" s="73">
        <v>15730</v>
      </c>
      <c r="BV66" s="73">
        <v>240000</v>
      </c>
      <c r="BW66" s="73">
        <v>430000</v>
      </c>
      <c r="BX66" s="73">
        <v>186180</v>
      </c>
      <c r="BY66" s="73">
        <v>232500</v>
      </c>
      <c r="BZ66" s="73">
        <v>0</v>
      </c>
      <c r="CA66" s="73">
        <v>986420</v>
      </c>
      <c r="CB66" s="73">
        <v>1527400</v>
      </c>
      <c r="CC66" s="73">
        <v>981480</v>
      </c>
      <c r="CD66" s="73">
        <v>546250</v>
      </c>
      <c r="CE66" s="73">
        <v>200000</v>
      </c>
      <c r="CF66" s="73">
        <v>12000</v>
      </c>
      <c r="CG66" s="73">
        <v>100000</v>
      </c>
      <c r="CH66" s="73">
        <v>32500</v>
      </c>
      <c r="CI66" s="73">
        <v>463764.47999999998</v>
      </c>
      <c r="CJ66" s="73">
        <v>100000</v>
      </c>
      <c r="CK66" s="73">
        <v>71700</v>
      </c>
      <c r="CL66" s="46">
        <f t="shared" si="46"/>
        <v>4451166</v>
      </c>
      <c r="CM66" s="46">
        <f t="shared" si="47"/>
        <v>2979063</v>
      </c>
      <c r="CN66" s="46">
        <f t="shared" si="48"/>
        <v>6459801</v>
      </c>
      <c r="CO66" s="46">
        <f t="shared" si="49"/>
        <v>15898268.5</v>
      </c>
      <c r="CP66" s="46">
        <f t="shared" si="50"/>
        <v>4196050</v>
      </c>
      <c r="CQ66" s="46">
        <f t="shared" si="51"/>
        <v>7835000</v>
      </c>
      <c r="CR66" s="46">
        <f t="shared" si="52"/>
        <v>12514384.48</v>
      </c>
      <c r="CS66" s="45">
        <f t="shared" si="53"/>
        <v>54333732.979999997</v>
      </c>
    </row>
    <row r="67" spans="1:97" s="47" customFormat="1">
      <c r="A67" s="45" t="s">
        <v>228</v>
      </c>
      <c r="B67" s="73">
        <v>551333</v>
      </c>
      <c r="C67" s="73">
        <v>50000</v>
      </c>
      <c r="D67" s="73">
        <v>68000</v>
      </c>
      <c r="E67" s="73">
        <v>200000</v>
      </c>
      <c r="F67" s="73">
        <v>169346</v>
      </c>
      <c r="G67" s="73">
        <v>150000</v>
      </c>
      <c r="H67" s="73">
        <v>329899</v>
      </c>
      <c r="I67" s="73">
        <v>281750</v>
      </c>
      <c r="J67" s="73">
        <v>100000</v>
      </c>
      <c r="K67" s="73">
        <v>169814</v>
      </c>
      <c r="L67" s="73">
        <v>238095</v>
      </c>
      <c r="M67" s="73">
        <v>246671.8</v>
      </c>
      <c r="N67" s="73">
        <v>499058</v>
      </c>
      <c r="O67" s="73">
        <v>206000</v>
      </c>
      <c r="P67" s="73">
        <v>200000</v>
      </c>
      <c r="Q67" s="73">
        <v>514847</v>
      </c>
      <c r="R67" s="73">
        <v>224051.12</v>
      </c>
      <c r="S67" s="73">
        <v>309205</v>
      </c>
      <c r="T67" s="73">
        <v>150000</v>
      </c>
      <c r="U67" s="73">
        <v>180000</v>
      </c>
      <c r="V67" s="73">
        <v>3000000</v>
      </c>
      <c r="W67" s="73">
        <v>250000</v>
      </c>
      <c r="X67" s="73">
        <v>200000</v>
      </c>
      <c r="Y67" s="73">
        <v>125808</v>
      </c>
      <c r="Z67" s="73">
        <v>70000</v>
      </c>
      <c r="AA67" s="73">
        <v>300000</v>
      </c>
      <c r="AB67" s="73">
        <v>150000</v>
      </c>
      <c r="AC67" s="73">
        <v>1500000</v>
      </c>
      <c r="AD67" s="73">
        <v>100000</v>
      </c>
      <c r="AE67" s="73">
        <v>209315</v>
      </c>
      <c r="AF67" s="73">
        <v>10000</v>
      </c>
      <c r="AG67" s="73">
        <v>304700</v>
      </c>
      <c r="AH67" s="73">
        <v>200000</v>
      </c>
      <c r="AI67" s="73">
        <v>150000</v>
      </c>
      <c r="AJ67" s="73">
        <v>5000000</v>
      </c>
      <c r="AK67" s="73">
        <v>300000</v>
      </c>
      <c r="AL67" s="73">
        <v>86000</v>
      </c>
      <c r="AM67" s="73">
        <v>100000</v>
      </c>
      <c r="AN67" s="73">
        <v>333682</v>
      </c>
      <c r="AO67" s="73">
        <v>650000</v>
      </c>
      <c r="AP67" s="73">
        <v>44431.76</v>
      </c>
      <c r="AQ67" s="73">
        <v>1687070.67</v>
      </c>
      <c r="AR67" s="73">
        <v>542449</v>
      </c>
      <c r="AS67" s="73">
        <v>762675</v>
      </c>
      <c r="AT67" s="73">
        <v>250000</v>
      </c>
      <c r="AU67" s="73">
        <v>752036</v>
      </c>
      <c r="AV67" s="73">
        <v>350000</v>
      </c>
      <c r="AW67" s="73">
        <v>500000</v>
      </c>
      <c r="AX67" s="73">
        <v>202230</v>
      </c>
      <c r="AY67" s="73">
        <v>110000</v>
      </c>
      <c r="AZ67" s="73">
        <v>1601670</v>
      </c>
      <c r="BA67" s="73">
        <v>640000</v>
      </c>
      <c r="BB67" s="73">
        <v>600000</v>
      </c>
      <c r="BC67" s="73">
        <v>520000</v>
      </c>
      <c r="BD67" s="73">
        <v>118006</v>
      </c>
      <c r="BE67" s="73">
        <v>300000</v>
      </c>
      <c r="BF67" s="73">
        <v>500000</v>
      </c>
      <c r="BG67" s="73">
        <v>60000</v>
      </c>
      <c r="BH67" s="73">
        <v>180475</v>
      </c>
      <c r="BI67" s="73">
        <v>205290</v>
      </c>
      <c r="BJ67" s="73">
        <v>263400</v>
      </c>
      <c r="BK67" s="73">
        <v>800000</v>
      </c>
      <c r="BL67" s="73">
        <v>250000</v>
      </c>
      <c r="BM67" s="73">
        <v>160230</v>
      </c>
      <c r="BN67" s="104">
        <v>148224</v>
      </c>
      <c r="BO67" s="73">
        <v>594710</v>
      </c>
      <c r="BP67" s="73">
        <v>118730</v>
      </c>
      <c r="BQ67" s="73">
        <v>5000000</v>
      </c>
      <c r="BR67" s="73">
        <v>144017</v>
      </c>
      <c r="BS67" s="73">
        <v>412592</v>
      </c>
      <c r="BT67" s="73">
        <v>286157</v>
      </c>
      <c r="BU67" s="73">
        <v>70422</v>
      </c>
      <c r="BV67" s="73">
        <v>296230</v>
      </c>
      <c r="BW67" s="73">
        <v>0</v>
      </c>
      <c r="BX67" s="73">
        <v>157520</v>
      </c>
      <c r="BY67" s="73">
        <v>208900</v>
      </c>
      <c r="BZ67" s="73">
        <v>120000</v>
      </c>
      <c r="CA67" s="73">
        <v>267000</v>
      </c>
      <c r="CB67" s="73">
        <v>297545</v>
      </c>
      <c r="CC67" s="73">
        <v>522090</v>
      </c>
      <c r="CD67" s="73">
        <v>270313.76</v>
      </c>
      <c r="CE67" s="73">
        <v>87689</v>
      </c>
      <c r="CF67" s="73">
        <v>135830</v>
      </c>
      <c r="CG67" s="73">
        <v>100000</v>
      </c>
      <c r="CH67" s="73">
        <v>204500</v>
      </c>
      <c r="CI67" s="73">
        <v>1116240</v>
      </c>
      <c r="CJ67" s="73">
        <v>156860</v>
      </c>
      <c r="CK67" s="73">
        <v>38474.050000000003</v>
      </c>
      <c r="CL67" s="46">
        <f t="shared" si="46"/>
        <v>2554908.7999999998</v>
      </c>
      <c r="CM67" s="46">
        <f t="shared" si="47"/>
        <v>2283161.12</v>
      </c>
      <c r="CN67" s="46">
        <f t="shared" si="48"/>
        <v>6569823</v>
      </c>
      <c r="CO67" s="46">
        <f t="shared" si="49"/>
        <v>13912244.43</v>
      </c>
      <c r="CP67" s="46">
        <f t="shared" si="50"/>
        <v>2747171</v>
      </c>
      <c r="CQ67" s="46">
        <f t="shared" si="51"/>
        <v>2071894</v>
      </c>
      <c r="CR67" s="46">
        <f t="shared" si="52"/>
        <v>9892379.8100000005</v>
      </c>
      <c r="CS67" s="45">
        <f t="shared" si="53"/>
        <v>40031582.159999996</v>
      </c>
    </row>
    <row r="68" spans="1:97" s="47" customFormat="1">
      <c r="A68" s="45" t="s">
        <v>229</v>
      </c>
      <c r="B68" s="74">
        <v>22000</v>
      </c>
      <c r="C68" s="74">
        <v>80000</v>
      </c>
      <c r="D68" s="74">
        <v>175000</v>
      </c>
      <c r="E68" s="74">
        <v>200000</v>
      </c>
      <c r="F68" s="74">
        <v>239700</v>
      </c>
      <c r="G68" s="74">
        <v>80000</v>
      </c>
      <c r="H68" s="74">
        <v>255590.5</v>
      </c>
      <c r="I68" s="74">
        <v>305684</v>
      </c>
      <c r="J68" s="74">
        <v>402540</v>
      </c>
      <c r="K68" s="74">
        <v>1604770</v>
      </c>
      <c r="L68" s="74">
        <v>53847</v>
      </c>
      <c r="M68" s="74">
        <v>0</v>
      </c>
      <c r="N68" s="74">
        <v>174403.02</v>
      </c>
      <c r="O68" s="74">
        <v>15100</v>
      </c>
      <c r="P68" s="74">
        <v>50000</v>
      </c>
      <c r="Q68" s="74">
        <v>0</v>
      </c>
      <c r="R68" s="74">
        <v>0</v>
      </c>
      <c r="S68" s="74">
        <v>52900</v>
      </c>
      <c r="T68" s="74">
        <v>0</v>
      </c>
      <c r="U68" s="74">
        <v>10000</v>
      </c>
      <c r="V68" s="74">
        <v>100000</v>
      </c>
      <c r="W68" s="74">
        <v>150000</v>
      </c>
      <c r="X68" s="74">
        <v>80000</v>
      </c>
      <c r="Y68" s="74">
        <v>10000</v>
      </c>
      <c r="Z68" s="74">
        <v>14000</v>
      </c>
      <c r="AA68" s="74">
        <v>15000</v>
      </c>
      <c r="AB68" s="74">
        <v>50000</v>
      </c>
      <c r="AC68" s="74">
        <v>100000</v>
      </c>
      <c r="AD68" s="74">
        <v>280000</v>
      </c>
      <c r="AE68" s="74">
        <v>46100</v>
      </c>
      <c r="AF68" s="74">
        <v>200000</v>
      </c>
      <c r="AG68" s="74">
        <v>351700</v>
      </c>
      <c r="AH68" s="74">
        <v>30000</v>
      </c>
      <c r="AI68" s="74">
        <v>5000</v>
      </c>
      <c r="AJ68" s="74">
        <v>100000</v>
      </c>
      <c r="AK68" s="74">
        <v>380</v>
      </c>
      <c r="AL68" s="74">
        <v>60000</v>
      </c>
      <c r="AM68" s="74">
        <v>50000</v>
      </c>
      <c r="AN68" s="74">
        <v>14520</v>
      </c>
      <c r="AO68" s="74">
        <v>150000</v>
      </c>
      <c r="AP68" s="74">
        <v>5000</v>
      </c>
      <c r="AQ68" s="74">
        <v>11005.5</v>
      </c>
      <c r="AR68" s="74">
        <v>148613</v>
      </c>
      <c r="AS68" s="74">
        <v>2030190</v>
      </c>
      <c r="AT68" s="74">
        <v>50000</v>
      </c>
      <c r="AU68" s="74">
        <v>33400</v>
      </c>
      <c r="AV68" s="74">
        <v>20000</v>
      </c>
      <c r="AW68" s="74">
        <v>200000</v>
      </c>
      <c r="AX68" s="74">
        <v>50765</v>
      </c>
      <c r="AY68" s="74">
        <v>22948</v>
      </c>
      <c r="AZ68" s="74">
        <v>11300</v>
      </c>
      <c r="BA68" s="74">
        <v>124000</v>
      </c>
      <c r="BB68" s="74">
        <v>100000</v>
      </c>
      <c r="BC68" s="74">
        <v>1004000</v>
      </c>
      <c r="BD68" s="74">
        <v>0</v>
      </c>
      <c r="BE68" s="74">
        <v>100000</v>
      </c>
      <c r="BF68" s="74">
        <v>170000</v>
      </c>
      <c r="BG68" s="74">
        <v>44400</v>
      </c>
      <c r="BH68" s="74">
        <v>1</v>
      </c>
      <c r="BI68" s="74">
        <v>9110</v>
      </c>
      <c r="BJ68" s="74">
        <v>136250</v>
      </c>
      <c r="BK68" s="74">
        <v>50000</v>
      </c>
      <c r="BL68" s="74">
        <v>0</v>
      </c>
      <c r="BM68" s="74">
        <v>113950</v>
      </c>
      <c r="BN68" s="104">
        <v>13426</v>
      </c>
      <c r="BO68" s="74">
        <v>500000</v>
      </c>
      <c r="BP68" s="74">
        <v>1920</v>
      </c>
      <c r="BQ68" s="74">
        <v>442390</v>
      </c>
      <c r="BR68" s="74">
        <v>72892</v>
      </c>
      <c r="BS68" s="74">
        <v>151870</v>
      </c>
      <c r="BT68" s="74">
        <v>14605</v>
      </c>
      <c r="BU68" s="74">
        <v>36588</v>
      </c>
      <c r="BV68" s="74">
        <v>10675</v>
      </c>
      <c r="BW68" s="74">
        <v>980000</v>
      </c>
      <c r="BX68" s="74">
        <v>178865.29</v>
      </c>
      <c r="BY68" s="74">
        <v>204120</v>
      </c>
      <c r="BZ68" s="74">
        <v>30000</v>
      </c>
      <c r="CA68" s="74">
        <v>141225</v>
      </c>
      <c r="CB68" s="74">
        <v>173135</v>
      </c>
      <c r="CC68" s="74">
        <v>1238770</v>
      </c>
      <c r="CD68" s="74">
        <v>736601.14</v>
      </c>
      <c r="CE68" s="74">
        <v>97611</v>
      </c>
      <c r="CF68" s="74">
        <v>125463</v>
      </c>
      <c r="CG68" s="74">
        <v>50000</v>
      </c>
      <c r="CH68" s="74">
        <v>342000</v>
      </c>
      <c r="CI68" s="74">
        <v>929735</v>
      </c>
      <c r="CJ68" s="74">
        <v>156000</v>
      </c>
      <c r="CK68" s="74">
        <v>8515</v>
      </c>
      <c r="CL68" s="46">
        <f t="shared" si="46"/>
        <v>3419131.5</v>
      </c>
      <c r="CM68" s="46">
        <f t="shared" si="47"/>
        <v>302403.02</v>
      </c>
      <c r="CN68" s="46">
        <f t="shared" si="48"/>
        <v>1431800</v>
      </c>
      <c r="CO68" s="46">
        <f t="shared" si="49"/>
        <v>3082121.5</v>
      </c>
      <c r="CP68" s="46">
        <f t="shared" si="50"/>
        <v>1563761</v>
      </c>
      <c r="CQ68" s="46">
        <f t="shared" si="51"/>
        <v>679296</v>
      </c>
      <c r="CR68" s="46">
        <f t="shared" si="52"/>
        <v>6121060.4299999997</v>
      </c>
      <c r="CS68" s="45">
        <f t="shared" si="53"/>
        <v>16599573.449999999</v>
      </c>
    </row>
    <row r="69" spans="1:97" s="47" customFormat="1">
      <c r="A69" s="45" t="s">
        <v>230</v>
      </c>
      <c r="B69" s="73">
        <v>100283</v>
      </c>
      <c r="C69" s="73">
        <v>264022</v>
      </c>
      <c r="D69" s="73">
        <v>190000</v>
      </c>
      <c r="E69" s="73">
        <v>300000</v>
      </c>
      <c r="F69" s="73">
        <v>400000</v>
      </c>
      <c r="G69" s="73">
        <v>250000</v>
      </c>
      <c r="H69" s="73">
        <v>400280</v>
      </c>
      <c r="I69" s="73">
        <v>247955</v>
      </c>
      <c r="J69" s="73">
        <v>500000</v>
      </c>
      <c r="K69" s="73">
        <v>937300</v>
      </c>
      <c r="L69" s="73">
        <v>2336198</v>
      </c>
      <c r="M69" s="73">
        <v>268290</v>
      </c>
      <c r="N69" s="73">
        <v>881939.21</v>
      </c>
      <c r="O69" s="73">
        <v>436630</v>
      </c>
      <c r="P69" s="73">
        <v>295160</v>
      </c>
      <c r="Q69" s="73">
        <v>240410</v>
      </c>
      <c r="R69" s="73">
        <v>86700</v>
      </c>
      <c r="S69" s="73">
        <v>499440</v>
      </c>
      <c r="T69" s="73">
        <v>527790</v>
      </c>
      <c r="U69" s="73">
        <v>180000</v>
      </c>
      <c r="V69" s="73">
        <v>2000000</v>
      </c>
      <c r="W69" s="73">
        <v>600000</v>
      </c>
      <c r="X69" s="73">
        <v>350000</v>
      </c>
      <c r="Y69" s="73">
        <v>971201</v>
      </c>
      <c r="Z69" s="73">
        <v>125000</v>
      </c>
      <c r="AA69" s="73">
        <v>300000</v>
      </c>
      <c r="AB69" s="73">
        <v>330000</v>
      </c>
      <c r="AC69" s="73">
        <v>1000000</v>
      </c>
      <c r="AD69" s="73">
        <v>300000</v>
      </c>
      <c r="AE69" s="73">
        <v>608500</v>
      </c>
      <c r="AF69" s="73">
        <v>300000</v>
      </c>
      <c r="AG69" s="73">
        <v>321500</v>
      </c>
      <c r="AH69" s="73">
        <v>200000</v>
      </c>
      <c r="AI69" s="73">
        <v>710000</v>
      </c>
      <c r="AJ69" s="73">
        <v>3000000</v>
      </c>
      <c r="AK69" s="73">
        <v>500000</v>
      </c>
      <c r="AL69" s="73">
        <v>741240</v>
      </c>
      <c r="AM69" s="73">
        <v>500000</v>
      </c>
      <c r="AN69" s="73">
        <v>577708</v>
      </c>
      <c r="AO69" s="73">
        <v>500000</v>
      </c>
      <c r="AP69" s="73">
        <v>400000</v>
      </c>
      <c r="AQ69" s="73">
        <v>1425146</v>
      </c>
      <c r="AR69" s="73">
        <v>381143</v>
      </c>
      <c r="AS69" s="73">
        <v>1499690</v>
      </c>
      <c r="AT69" s="73">
        <v>500000</v>
      </c>
      <c r="AU69" s="73">
        <v>487500</v>
      </c>
      <c r="AV69" s="73">
        <v>380000</v>
      </c>
      <c r="AW69" s="73">
        <v>300000</v>
      </c>
      <c r="AX69" s="73">
        <v>657030</v>
      </c>
      <c r="AY69" s="73">
        <v>74420</v>
      </c>
      <c r="AZ69" s="73">
        <v>1092382</v>
      </c>
      <c r="BA69" s="73">
        <v>550000</v>
      </c>
      <c r="BB69" s="73">
        <v>130000</v>
      </c>
      <c r="BC69" s="73">
        <v>896000</v>
      </c>
      <c r="BD69" s="73">
        <v>1488583</v>
      </c>
      <c r="BE69" s="73">
        <v>550000</v>
      </c>
      <c r="BF69" s="73">
        <v>1000000</v>
      </c>
      <c r="BG69" s="73">
        <v>414624</v>
      </c>
      <c r="BH69" s="73">
        <v>500000</v>
      </c>
      <c r="BI69" s="73">
        <v>559900</v>
      </c>
      <c r="BJ69" s="73">
        <v>335230</v>
      </c>
      <c r="BK69" s="73">
        <v>2450000</v>
      </c>
      <c r="BL69" s="73">
        <v>200800</v>
      </c>
      <c r="BM69" s="73">
        <v>762350</v>
      </c>
      <c r="BN69" s="104">
        <v>418781</v>
      </c>
      <c r="BO69" s="73">
        <v>613150</v>
      </c>
      <c r="BP69" s="73">
        <v>536600</v>
      </c>
      <c r="BQ69" s="73">
        <v>4064050</v>
      </c>
      <c r="BR69" s="73">
        <v>372970</v>
      </c>
      <c r="BS69" s="73">
        <v>157006.91</v>
      </c>
      <c r="BT69" s="73">
        <v>1097364</v>
      </c>
      <c r="BU69" s="73">
        <v>187560</v>
      </c>
      <c r="BV69" s="73">
        <v>119529</v>
      </c>
      <c r="BW69" s="73">
        <v>1500000</v>
      </c>
      <c r="BX69" s="73">
        <v>249916.36</v>
      </c>
      <c r="BY69" s="73">
        <v>77100</v>
      </c>
      <c r="BZ69" s="73">
        <v>427110</v>
      </c>
      <c r="CA69" s="73">
        <v>940770</v>
      </c>
      <c r="CB69" s="73">
        <v>483930</v>
      </c>
      <c r="CC69" s="73">
        <v>1214000</v>
      </c>
      <c r="CD69" s="73">
        <v>274894</v>
      </c>
      <c r="CE69" s="73">
        <v>668604</v>
      </c>
      <c r="CF69" s="73">
        <v>387178</v>
      </c>
      <c r="CG69" s="73">
        <v>0</v>
      </c>
      <c r="CH69" s="73">
        <v>310055.94</v>
      </c>
      <c r="CI69" s="73">
        <v>2710796.25</v>
      </c>
      <c r="CJ69" s="73">
        <v>77500</v>
      </c>
      <c r="CK69" s="73">
        <v>420890</v>
      </c>
      <c r="CL69" s="46">
        <f t="shared" si="46"/>
        <v>6194328</v>
      </c>
      <c r="CM69" s="46">
        <f t="shared" si="47"/>
        <v>3148069.21</v>
      </c>
      <c r="CN69" s="46">
        <f t="shared" si="48"/>
        <v>8116201</v>
      </c>
      <c r="CO69" s="46">
        <f t="shared" si="49"/>
        <v>13566259</v>
      </c>
      <c r="CP69" s="46">
        <f t="shared" si="50"/>
        <v>5874337</v>
      </c>
      <c r="CQ69" s="46">
        <f t="shared" si="51"/>
        <v>4981681</v>
      </c>
      <c r="CR69" s="46">
        <f t="shared" si="52"/>
        <v>15741224.459999999</v>
      </c>
      <c r="CS69" s="45">
        <f t="shared" si="53"/>
        <v>57622099.669999994</v>
      </c>
    </row>
    <row r="70" spans="1:97" s="68" customFormat="1">
      <c r="A70" s="66" t="s">
        <v>275</v>
      </c>
      <c r="B70" s="67">
        <f t="shared" ref="B70:C70" si="54">SUM(B58:B69)</f>
        <v>29928933.75</v>
      </c>
      <c r="C70" s="67">
        <f t="shared" si="54"/>
        <v>3123882</v>
      </c>
      <c r="D70" s="67">
        <f t="shared" ref="D70:BO70" si="55">SUM(D58:D69)</f>
        <v>4757700</v>
      </c>
      <c r="E70" s="67">
        <f t="shared" si="55"/>
        <v>4916477</v>
      </c>
      <c r="F70" s="67">
        <f t="shared" si="55"/>
        <v>3720544</v>
      </c>
      <c r="G70" s="67">
        <f t="shared" si="55"/>
        <v>3276003</v>
      </c>
      <c r="H70" s="67">
        <f t="shared" si="55"/>
        <v>5558396.0300000003</v>
      </c>
      <c r="I70" s="67">
        <f t="shared" si="55"/>
        <v>7969520.8599999994</v>
      </c>
      <c r="J70" s="67">
        <f t="shared" si="55"/>
        <v>6078040</v>
      </c>
      <c r="K70" s="67">
        <f t="shared" si="55"/>
        <v>7412052.3100000005</v>
      </c>
      <c r="L70" s="67">
        <f t="shared" si="55"/>
        <v>15855217</v>
      </c>
      <c r="M70" s="67">
        <f t="shared" si="55"/>
        <v>1986887.6</v>
      </c>
      <c r="N70" s="67">
        <f t="shared" si="55"/>
        <v>16972957.07</v>
      </c>
      <c r="O70" s="67">
        <f t="shared" si="55"/>
        <v>5083240</v>
      </c>
      <c r="P70" s="67">
        <f t="shared" si="55"/>
        <v>5925160</v>
      </c>
      <c r="Q70" s="67">
        <f t="shared" si="55"/>
        <v>9525605</v>
      </c>
      <c r="R70" s="67">
        <f t="shared" si="55"/>
        <v>5405381.4799999995</v>
      </c>
      <c r="S70" s="67">
        <f t="shared" si="55"/>
        <v>4654331</v>
      </c>
      <c r="T70" s="67">
        <f t="shared" si="55"/>
        <v>5436114.2000000002</v>
      </c>
      <c r="U70" s="67">
        <f t="shared" si="55"/>
        <v>2115470</v>
      </c>
      <c r="V70" s="67">
        <f t="shared" si="55"/>
        <v>54830000</v>
      </c>
      <c r="W70" s="67">
        <f t="shared" si="55"/>
        <v>4630000</v>
      </c>
      <c r="X70" s="67">
        <f t="shared" si="55"/>
        <v>7015736.8399999999</v>
      </c>
      <c r="Y70" s="67">
        <f t="shared" si="55"/>
        <v>6507016</v>
      </c>
      <c r="Z70" s="67">
        <f t="shared" si="55"/>
        <v>2399001</v>
      </c>
      <c r="AA70" s="67">
        <f t="shared" si="55"/>
        <v>4480748</v>
      </c>
      <c r="AB70" s="67">
        <f t="shared" si="55"/>
        <v>4500000</v>
      </c>
      <c r="AC70" s="67">
        <f t="shared" si="55"/>
        <v>18000000</v>
      </c>
      <c r="AD70" s="67">
        <f t="shared" si="55"/>
        <v>5300000</v>
      </c>
      <c r="AE70" s="67">
        <f t="shared" si="55"/>
        <v>4629536</v>
      </c>
      <c r="AF70" s="67">
        <f t="shared" si="55"/>
        <v>6890002</v>
      </c>
      <c r="AG70" s="67">
        <f t="shared" si="55"/>
        <v>7603710</v>
      </c>
      <c r="AH70" s="67">
        <f t="shared" si="55"/>
        <v>4306000</v>
      </c>
      <c r="AI70" s="67">
        <f t="shared" si="55"/>
        <v>5025000</v>
      </c>
      <c r="AJ70" s="67">
        <f t="shared" si="55"/>
        <v>66450000</v>
      </c>
      <c r="AK70" s="67">
        <f t="shared" si="55"/>
        <v>6647256</v>
      </c>
      <c r="AL70" s="67">
        <f t="shared" si="55"/>
        <v>4930790</v>
      </c>
      <c r="AM70" s="67">
        <f t="shared" si="55"/>
        <v>7598684.6600000001</v>
      </c>
      <c r="AN70" s="67">
        <f t="shared" si="55"/>
        <v>9352908.4000000004</v>
      </c>
      <c r="AO70" s="67">
        <f t="shared" si="55"/>
        <v>9955000</v>
      </c>
      <c r="AP70" s="67">
        <f t="shared" si="55"/>
        <v>2059875.57</v>
      </c>
      <c r="AQ70" s="67">
        <f t="shared" si="55"/>
        <v>21041862.539999999</v>
      </c>
      <c r="AR70" s="67">
        <f t="shared" si="55"/>
        <v>9305108</v>
      </c>
      <c r="AS70" s="67">
        <f t="shared" si="55"/>
        <v>13777428.1</v>
      </c>
      <c r="AT70" s="67">
        <f t="shared" si="55"/>
        <v>9413120</v>
      </c>
      <c r="AU70" s="67">
        <f t="shared" si="55"/>
        <v>7130244</v>
      </c>
      <c r="AV70" s="67">
        <f t="shared" si="55"/>
        <v>3460000</v>
      </c>
      <c r="AW70" s="67">
        <f t="shared" si="55"/>
        <v>6531682.4900000002</v>
      </c>
      <c r="AX70" s="67">
        <f t="shared" si="55"/>
        <v>5790299.6799999997</v>
      </c>
      <c r="AY70" s="67">
        <f t="shared" si="55"/>
        <v>3537368</v>
      </c>
      <c r="AZ70" s="67">
        <f t="shared" si="55"/>
        <v>21277547</v>
      </c>
      <c r="BA70" s="67">
        <f t="shared" si="55"/>
        <v>4635960</v>
      </c>
      <c r="BB70" s="67">
        <f t="shared" si="55"/>
        <v>28480000</v>
      </c>
      <c r="BC70" s="67">
        <f t="shared" si="55"/>
        <v>8162000</v>
      </c>
      <c r="BD70" s="67">
        <f t="shared" si="55"/>
        <v>3291685.49</v>
      </c>
      <c r="BE70" s="67">
        <f t="shared" si="55"/>
        <v>5405000</v>
      </c>
      <c r="BF70" s="67">
        <f t="shared" si="55"/>
        <v>18420000</v>
      </c>
      <c r="BG70" s="67">
        <f t="shared" si="55"/>
        <v>2587476</v>
      </c>
      <c r="BH70" s="67">
        <f t="shared" si="55"/>
        <v>2638083</v>
      </c>
      <c r="BI70" s="67">
        <f t="shared" si="55"/>
        <v>4395701</v>
      </c>
      <c r="BJ70" s="67">
        <f t="shared" si="55"/>
        <v>3952649</v>
      </c>
      <c r="BK70" s="67">
        <f t="shared" si="55"/>
        <v>37000000</v>
      </c>
      <c r="BL70" s="67">
        <f t="shared" si="55"/>
        <v>7000000</v>
      </c>
      <c r="BM70" s="67">
        <f t="shared" si="55"/>
        <v>6546744.4500000002</v>
      </c>
      <c r="BN70" s="67">
        <f t="shared" si="55"/>
        <v>7948075.5</v>
      </c>
      <c r="BO70" s="67">
        <f t="shared" si="55"/>
        <v>8806688.0999999996</v>
      </c>
      <c r="BP70" s="67">
        <f t="shared" ref="BP70:CS70" si="56">SUM(BP58:BP69)</f>
        <v>3842622</v>
      </c>
      <c r="BQ70" s="67">
        <f t="shared" si="56"/>
        <v>108491870</v>
      </c>
      <c r="BR70" s="67">
        <f t="shared" si="56"/>
        <v>6666539.4799999995</v>
      </c>
      <c r="BS70" s="67">
        <f t="shared" si="56"/>
        <v>6445344.0099999998</v>
      </c>
      <c r="BT70" s="67">
        <f t="shared" si="56"/>
        <v>16274257.280000001</v>
      </c>
      <c r="BU70" s="67">
        <f t="shared" si="56"/>
        <v>1736378</v>
      </c>
      <c r="BV70" s="67"/>
      <c r="BW70" s="67">
        <f t="shared" si="56"/>
        <v>14280000</v>
      </c>
      <c r="BX70" s="67">
        <f t="shared" si="56"/>
        <v>4802522.0500000007</v>
      </c>
      <c r="BY70" s="67">
        <f t="shared" si="56"/>
        <v>3249010.14</v>
      </c>
      <c r="BZ70" s="67">
        <f t="shared" si="56"/>
        <v>5198605</v>
      </c>
      <c r="CA70" s="67">
        <f t="shared" si="56"/>
        <v>15498518.4</v>
      </c>
      <c r="CB70" s="67">
        <f t="shared" si="56"/>
        <v>12216220</v>
      </c>
      <c r="CC70" s="67">
        <f t="shared" si="56"/>
        <v>17361014</v>
      </c>
      <c r="CD70" s="67">
        <f t="shared" si="56"/>
        <v>9613951.9500000011</v>
      </c>
      <c r="CE70" s="67">
        <f t="shared" si="56"/>
        <v>3551736</v>
      </c>
      <c r="CF70" s="67">
        <f t="shared" si="56"/>
        <v>2967875.01</v>
      </c>
      <c r="CG70" s="67">
        <f t="shared" si="56"/>
        <v>3254333.9</v>
      </c>
      <c r="CH70" s="67">
        <f t="shared" si="56"/>
        <v>3775928.25</v>
      </c>
      <c r="CI70" s="67">
        <f t="shared" si="56"/>
        <v>16947186.420000002</v>
      </c>
      <c r="CJ70" s="67">
        <f t="shared" si="56"/>
        <v>2385813.5099999998</v>
      </c>
      <c r="CK70" s="67">
        <f t="shared" si="56"/>
        <v>2477689.16</v>
      </c>
      <c r="CL70" s="67">
        <f t="shared" si="56"/>
        <v>94583653.549999997</v>
      </c>
      <c r="CM70" s="67">
        <f t="shared" si="56"/>
        <v>55118258.75</v>
      </c>
      <c r="CN70" s="67">
        <f t="shared" si="56"/>
        <v>136116749.84</v>
      </c>
      <c r="CO70" s="67">
        <f t="shared" si="56"/>
        <v>212895134.44</v>
      </c>
      <c r="CP70" s="67">
        <f t="shared" si="56"/>
        <v>77332594.489999995</v>
      </c>
      <c r="CQ70" s="67">
        <f t="shared" si="56"/>
        <v>71144130.049999997</v>
      </c>
      <c r="CR70" s="67">
        <f t="shared" si="56"/>
        <v>261464942.66000003</v>
      </c>
      <c r="CS70" s="67">
        <f t="shared" si="56"/>
        <v>908655463.77999997</v>
      </c>
    </row>
    <row r="71" spans="1:97" s="68" customFormat="1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70"/>
      <c r="CM71" s="70"/>
      <c r="CN71" s="70"/>
      <c r="CO71" s="70"/>
      <c r="CP71" s="70"/>
      <c r="CQ71" s="70"/>
      <c r="CR71" s="70"/>
      <c r="CS71" s="70"/>
    </row>
    <row r="72" spans="1:97" s="68" customFormat="1">
      <c r="A72" s="75" t="s">
        <v>271</v>
      </c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</row>
    <row r="73" spans="1:97" s="68" customFormat="1">
      <c r="A73" s="76" t="s">
        <v>269</v>
      </c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70"/>
      <c r="CM73" s="70"/>
      <c r="CN73" s="70"/>
      <c r="CO73" s="70"/>
      <c r="CP73" s="70"/>
      <c r="CQ73" s="70"/>
      <c r="CR73" s="70"/>
      <c r="CS73" s="70"/>
    </row>
    <row r="74" spans="1:97" s="47" customFormat="1">
      <c r="A74" s="77" t="s">
        <v>379</v>
      </c>
      <c r="B74" s="78">
        <f t="shared" ref="B74:C74" si="57">SUM(B75:B89)</f>
        <v>585427570.06000006</v>
      </c>
      <c r="C74" s="78">
        <f t="shared" si="57"/>
        <v>80477468</v>
      </c>
      <c r="D74" s="78">
        <f t="shared" ref="D74:BO74" si="58">SUM(D75:D89)</f>
        <v>2279240000</v>
      </c>
      <c r="E74" s="78">
        <f t="shared" si="58"/>
        <v>27825232.569999997</v>
      </c>
      <c r="F74" s="78">
        <f t="shared" si="58"/>
        <v>37881510.68</v>
      </c>
      <c r="G74" s="78">
        <f t="shared" si="58"/>
        <v>67817153.030000001</v>
      </c>
      <c r="H74" s="78">
        <f t="shared" si="58"/>
        <v>47959122.560000002</v>
      </c>
      <c r="I74" s="78">
        <f t="shared" si="58"/>
        <v>66503045.779999994</v>
      </c>
      <c r="J74" s="78">
        <f t="shared" si="58"/>
        <v>70992559</v>
      </c>
      <c r="K74" s="78">
        <f t="shared" si="58"/>
        <v>43022787.129999995</v>
      </c>
      <c r="L74" s="78">
        <f t="shared" si="58"/>
        <v>253530000</v>
      </c>
      <c r="M74" s="78">
        <f t="shared" si="58"/>
        <v>36186370.779999994</v>
      </c>
      <c r="N74" s="78">
        <f t="shared" si="58"/>
        <v>601444143</v>
      </c>
      <c r="O74" s="78">
        <f t="shared" si="58"/>
        <v>39701768.400000006</v>
      </c>
      <c r="P74" s="78">
        <f t="shared" si="58"/>
        <v>65129330.920000002</v>
      </c>
      <c r="Q74" s="78">
        <f t="shared" si="58"/>
        <v>73845921.879999995</v>
      </c>
      <c r="R74" s="78">
        <f t="shared" si="58"/>
        <v>69189187.920000002</v>
      </c>
      <c r="S74" s="78">
        <f t="shared" si="58"/>
        <v>40006858.659999996</v>
      </c>
      <c r="T74" s="78">
        <f t="shared" si="58"/>
        <v>76178732.289999992</v>
      </c>
      <c r="U74" s="78">
        <f t="shared" si="58"/>
        <v>10057228.93</v>
      </c>
      <c r="V74" s="78">
        <f t="shared" si="58"/>
        <v>588667000</v>
      </c>
      <c r="W74" s="78">
        <f t="shared" si="58"/>
        <v>64928760.25</v>
      </c>
      <c r="X74" s="78">
        <f t="shared" si="58"/>
        <v>91500003</v>
      </c>
      <c r="Y74" s="78">
        <f t="shared" si="58"/>
        <v>84093776</v>
      </c>
      <c r="Z74" s="78">
        <f t="shared" si="58"/>
        <v>40890764.950000003</v>
      </c>
      <c r="AA74" s="78">
        <f t="shared" si="58"/>
        <v>44451819.240000002</v>
      </c>
      <c r="AB74" s="78">
        <f t="shared" si="58"/>
        <v>58764801</v>
      </c>
      <c r="AC74" s="78">
        <f t="shared" si="58"/>
        <v>238270004</v>
      </c>
      <c r="AD74" s="78">
        <f t="shared" si="58"/>
        <v>54155421</v>
      </c>
      <c r="AE74" s="78">
        <f t="shared" si="58"/>
        <v>62450000</v>
      </c>
      <c r="AF74" s="78">
        <f t="shared" si="58"/>
        <v>81163990</v>
      </c>
      <c r="AG74" s="78">
        <f t="shared" si="58"/>
        <v>118004380.67</v>
      </c>
      <c r="AH74" s="78">
        <f t="shared" si="58"/>
        <v>60424340</v>
      </c>
      <c r="AI74" s="78">
        <f t="shared" si="58"/>
        <v>79358155.310000002</v>
      </c>
      <c r="AJ74" s="78">
        <f t="shared" si="58"/>
        <v>1642631327.79</v>
      </c>
      <c r="AK74" s="78">
        <f t="shared" si="58"/>
        <v>88800000</v>
      </c>
      <c r="AL74" s="78">
        <f t="shared" si="58"/>
        <v>62570000</v>
      </c>
      <c r="AM74" s="78">
        <f t="shared" si="58"/>
        <v>123500000</v>
      </c>
      <c r="AN74" s="78">
        <f t="shared" si="58"/>
        <v>91924720.929999992</v>
      </c>
      <c r="AO74" s="78">
        <f t="shared" si="58"/>
        <v>67350677.75</v>
      </c>
      <c r="AP74" s="78">
        <f t="shared" si="58"/>
        <v>25180854.039999999</v>
      </c>
      <c r="AQ74" s="78">
        <f t="shared" si="58"/>
        <v>198613149.11000001</v>
      </c>
      <c r="AR74" s="78">
        <f t="shared" si="58"/>
        <v>44350623.859999999</v>
      </c>
      <c r="AS74" s="78">
        <f t="shared" si="58"/>
        <v>68407474.489999995</v>
      </c>
      <c r="AT74" s="78">
        <f t="shared" si="58"/>
        <v>160707124.94</v>
      </c>
      <c r="AU74" s="78">
        <f t="shared" si="58"/>
        <v>39591850</v>
      </c>
      <c r="AV74" s="78">
        <f t="shared" si="58"/>
        <v>49756539</v>
      </c>
      <c r="AW74" s="78">
        <f t="shared" si="58"/>
        <v>86550000</v>
      </c>
      <c r="AX74" s="78">
        <f t="shared" si="58"/>
        <v>61003781.700000003</v>
      </c>
      <c r="AY74" s="78">
        <f t="shared" si="58"/>
        <v>21133471.25</v>
      </c>
      <c r="AZ74" s="78">
        <f t="shared" si="58"/>
        <v>317804374.64999998</v>
      </c>
      <c r="BA74" s="78">
        <f t="shared" si="58"/>
        <v>34746773.590000004</v>
      </c>
      <c r="BB74" s="78">
        <f t="shared" si="58"/>
        <v>645777752.50999999</v>
      </c>
      <c r="BC74" s="78">
        <f t="shared" si="58"/>
        <v>232241129.21000001</v>
      </c>
      <c r="BD74" s="78">
        <f t="shared" si="58"/>
        <v>14027157.5</v>
      </c>
      <c r="BE74" s="78">
        <f t="shared" si="58"/>
        <v>80064800</v>
      </c>
      <c r="BF74" s="78">
        <f t="shared" si="58"/>
        <v>586288803</v>
      </c>
      <c r="BG74" s="78">
        <f t="shared" si="58"/>
        <v>45366587</v>
      </c>
      <c r="BH74" s="78">
        <f t="shared" si="58"/>
        <v>28890002</v>
      </c>
      <c r="BI74" s="78">
        <f t="shared" si="58"/>
        <v>52870146.060000002</v>
      </c>
      <c r="BJ74" s="78">
        <f t="shared" si="58"/>
        <v>26814770.760000002</v>
      </c>
      <c r="BK74" s="78">
        <f t="shared" si="58"/>
        <v>314633398.96999997</v>
      </c>
      <c r="BL74" s="78">
        <f t="shared" si="58"/>
        <v>106138570</v>
      </c>
      <c r="BM74" s="78">
        <f t="shared" si="58"/>
        <v>62218611.639999993</v>
      </c>
      <c r="BN74" s="78">
        <f t="shared" si="58"/>
        <v>130484015.66</v>
      </c>
      <c r="BO74" s="78">
        <f t="shared" si="58"/>
        <v>44717097.259999998</v>
      </c>
      <c r="BP74" s="78">
        <f t="shared" ref="BP74:CS74" si="59">SUM(BP75:BP89)</f>
        <v>47335687</v>
      </c>
      <c r="BQ74" s="78">
        <f t="shared" si="59"/>
        <v>3221000000</v>
      </c>
      <c r="BR74" s="78">
        <f t="shared" si="59"/>
        <v>117661024.02</v>
      </c>
      <c r="BS74" s="78">
        <f t="shared" si="59"/>
        <v>32073469.560000002</v>
      </c>
      <c r="BT74" s="78">
        <f t="shared" si="59"/>
        <v>493930293.48000002</v>
      </c>
      <c r="BU74" s="78">
        <f t="shared" si="59"/>
        <v>22533362.449999999</v>
      </c>
      <c r="BV74" s="78">
        <f t="shared" si="59"/>
        <v>65439848.659999996</v>
      </c>
      <c r="BW74" s="78">
        <f t="shared" si="59"/>
        <v>194850000</v>
      </c>
      <c r="BX74" s="78">
        <f t="shared" si="59"/>
        <v>28760631.350000001</v>
      </c>
      <c r="BY74" s="78">
        <f t="shared" si="59"/>
        <v>68826815.270000011</v>
      </c>
      <c r="BZ74" s="78">
        <f t="shared" si="59"/>
        <v>77164870.810000002</v>
      </c>
      <c r="CA74" s="78">
        <f t="shared" si="59"/>
        <v>100209501.31</v>
      </c>
      <c r="CB74" s="78">
        <f t="shared" si="59"/>
        <v>244683750.11000001</v>
      </c>
      <c r="CC74" s="78">
        <f t="shared" si="59"/>
        <v>69506424.209999993</v>
      </c>
      <c r="CD74" s="78">
        <f t="shared" si="59"/>
        <v>195150474.71000001</v>
      </c>
      <c r="CE74" s="78">
        <f t="shared" si="59"/>
        <v>52786224.57</v>
      </c>
      <c r="CF74" s="78">
        <f t="shared" si="59"/>
        <v>46561850.279999994</v>
      </c>
      <c r="CG74" s="78">
        <f t="shared" si="59"/>
        <v>38551170.819999993</v>
      </c>
      <c r="CH74" s="78">
        <f t="shared" si="59"/>
        <v>14956430.420000004</v>
      </c>
      <c r="CI74" s="78">
        <f t="shared" si="59"/>
        <v>296457713.73000002</v>
      </c>
      <c r="CJ74" s="78">
        <f t="shared" si="59"/>
        <v>17244666.789999999</v>
      </c>
      <c r="CK74" s="78">
        <f t="shared" si="59"/>
        <v>43928826.910000004</v>
      </c>
      <c r="CL74" s="78">
        <f t="shared" si="59"/>
        <v>3596862819.5900002</v>
      </c>
      <c r="CM74" s="78">
        <f t="shared" si="59"/>
        <v>975553171.99999988</v>
      </c>
      <c r="CN74" s="78">
        <f t="shared" si="59"/>
        <v>1667123215.4200001</v>
      </c>
      <c r="CO74" s="78">
        <f t="shared" si="59"/>
        <v>3184622743.1000004</v>
      </c>
      <c r="CP74" s="78">
        <f t="shared" si="59"/>
        <v>1712341148.0400002</v>
      </c>
      <c r="CQ74" s="78">
        <f t="shared" si="59"/>
        <v>705527380.52999997</v>
      </c>
      <c r="CR74" s="78">
        <f t="shared" si="59"/>
        <v>5442277349.4599991</v>
      </c>
      <c r="CS74" s="78">
        <f t="shared" si="59"/>
        <v>17284307828.139999</v>
      </c>
    </row>
    <row r="75" spans="1:97" s="47" customFormat="1">
      <c r="A75" s="45" t="s">
        <v>231</v>
      </c>
      <c r="B75" s="46">
        <v>165000000</v>
      </c>
      <c r="C75" s="46">
        <v>15500000</v>
      </c>
      <c r="D75" s="46">
        <v>11000000</v>
      </c>
      <c r="E75" s="46">
        <v>10662521.630000001</v>
      </c>
      <c r="F75" s="46">
        <v>6498000</v>
      </c>
      <c r="G75" s="46">
        <v>17000000</v>
      </c>
      <c r="H75" s="46">
        <v>18290320</v>
      </c>
      <c r="I75" s="46">
        <v>30000000</v>
      </c>
      <c r="J75" s="46">
        <v>12968200</v>
      </c>
      <c r="K75" s="46">
        <v>16387802.609999999</v>
      </c>
      <c r="L75" s="46">
        <v>47000000</v>
      </c>
      <c r="M75" s="46">
        <v>4067673.65</v>
      </c>
      <c r="N75" s="46">
        <v>74763869.430000007</v>
      </c>
      <c r="O75" s="46">
        <v>13827957.93</v>
      </c>
      <c r="P75" s="46">
        <v>20478285.940000001</v>
      </c>
      <c r="Q75" s="46">
        <v>35307230.159999996</v>
      </c>
      <c r="R75" s="46">
        <v>10000000</v>
      </c>
      <c r="S75" s="46">
        <v>15528394.119999999</v>
      </c>
      <c r="T75" s="46">
        <v>9211371.9800000004</v>
      </c>
      <c r="U75" s="46">
        <v>3500000</v>
      </c>
      <c r="V75" s="46">
        <v>170000000</v>
      </c>
      <c r="W75" s="46">
        <v>7289000</v>
      </c>
      <c r="X75" s="46">
        <v>16500000</v>
      </c>
      <c r="Y75" s="46">
        <v>12000000</v>
      </c>
      <c r="Z75" s="46">
        <v>4200000</v>
      </c>
      <c r="AA75" s="46">
        <v>6000000</v>
      </c>
      <c r="AB75" s="46">
        <v>9500000</v>
      </c>
      <c r="AC75" s="46">
        <v>37000000</v>
      </c>
      <c r="AD75" s="46">
        <v>7000000</v>
      </c>
      <c r="AE75" s="46">
        <v>7500000</v>
      </c>
      <c r="AF75" s="46">
        <v>10000000</v>
      </c>
      <c r="AG75" s="46">
        <v>27500000</v>
      </c>
      <c r="AH75" s="46">
        <v>7000000</v>
      </c>
      <c r="AI75" s="46">
        <v>8000000</v>
      </c>
      <c r="AJ75" s="46">
        <v>580000000</v>
      </c>
      <c r="AK75" s="46">
        <v>13000000</v>
      </c>
      <c r="AL75" s="46">
        <v>6000000</v>
      </c>
      <c r="AM75" s="46">
        <v>26000000</v>
      </c>
      <c r="AN75" s="46">
        <v>35730776.25</v>
      </c>
      <c r="AO75" s="46">
        <v>8000000</v>
      </c>
      <c r="AP75" s="46">
        <v>3000000</v>
      </c>
      <c r="AQ75" s="46">
        <v>55831712.920000002</v>
      </c>
      <c r="AR75" s="46">
        <v>14607638</v>
      </c>
      <c r="AS75" s="46">
        <v>17000000</v>
      </c>
      <c r="AT75" s="46">
        <v>21000000</v>
      </c>
      <c r="AU75" s="46">
        <v>10000000</v>
      </c>
      <c r="AV75" s="46">
        <v>5000000</v>
      </c>
      <c r="AW75" s="46">
        <v>14000000</v>
      </c>
      <c r="AX75" s="46">
        <v>10539947.07</v>
      </c>
      <c r="AY75" s="46">
        <v>6000000</v>
      </c>
      <c r="AZ75" s="46">
        <v>152691499.30000001</v>
      </c>
      <c r="BA75" s="46">
        <v>9000000</v>
      </c>
      <c r="BB75" s="46">
        <v>321000000</v>
      </c>
      <c r="BC75" s="46">
        <v>81181145.719999999</v>
      </c>
      <c r="BD75" s="46">
        <v>5500000</v>
      </c>
      <c r="BE75" s="46">
        <v>12000000</v>
      </c>
      <c r="BF75" s="46">
        <v>88000000</v>
      </c>
      <c r="BG75" s="46">
        <v>4539506</v>
      </c>
      <c r="BH75" s="46">
        <v>3000000</v>
      </c>
      <c r="BI75" s="46">
        <v>20475691.43</v>
      </c>
      <c r="BJ75" s="46">
        <v>8000000</v>
      </c>
      <c r="BK75" s="46">
        <v>125948520.59</v>
      </c>
      <c r="BL75" s="46">
        <v>22000000</v>
      </c>
      <c r="BM75" s="46">
        <v>21016917.09</v>
      </c>
      <c r="BN75" s="46">
        <v>30000000</v>
      </c>
      <c r="BO75" s="46">
        <v>14443583.59</v>
      </c>
      <c r="BP75" s="46">
        <v>8500000</v>
      </c>
      <c r="BQ75" s="46">
        <v>1080000000</v>
      </c>
      <c r="BR75" s="46">
        <v>17537842.510000002</v>
      </c>
      <c r="BS75" s="46">
        <v>14370000</v>
      </c>
      <c r="BT75" s="46">
        <v>85000000</v>
      </c>
      <c r="BU75" s="46">
        <v>970653.04</v>
      </c>
      <c r="BV75" s="46">
        <v>15996984.210000001</v>
      </c>
      <c r="BW75" s="46">
        <v>50000000</v>
      </c>
      <c r="BX75" s="46">
        <v>7447418.9199999999</v>
      </c>
      <c r="BY75" s="46">
        <v>8630125.2400000002</v>
      </c>
      <c r="BZ75" s="46">
        <v>13995751.48</v>
      </c>
      <c r="CA75" s="46">
        <v>18602441.120000001</v>
      </c>
      <c r="CB75" s="46">
        <v>48244483.590000004</v>
      </c>
      <c r="CC75" s="46">
        <v>19939584</v>
      </c>
      <c r="CD75" s="46">
        <v>35165764.299999997</v>
      </c>
      <c r="CE75" s="46">
        <v>5200000</v>
      </c>
      <c r="CF75" s="46">
        <v>5985673.6100000003</v>
      </c>
      <c r="CG75" s="46">
        <v>4955794.8600000003</v>
      </c>
      <c r="CH75" s="46">
        <v>5224426.8600000003</v>
      </c>
      <c r="CI75" s="46">
        <v>57479368.159999996</v>
      </c>
      <c r="CJ75" s="46">
        <v>5658182.6900000004</v>
      </c>
      <c r="CK75" s="46">
        <v>4017267.84</v>
      </c>
      <c r="CL75" s="46">
        <f t="shared" ref="CL75:CL89" si="60">SUM(B75:M75)</f>
        <v>354374517.88999999</v>
      </c>
      <c r="CM75" s="46">
        <f t="shared" ref="CM75:CM89" si="61">SUM(N75:U75)</f>
        <v>182617109.56</v>
      </c>
      <c r="CN75" s="46">
        <f t="shared" ref="CN75:CN89" si="62">SUM(V75:AI75)</f>
        <v>329489000</v>
      </c>
      <c r="CO75" s="46">
        <f t="shared" ref="CO75:CO89" si="63">SUM(AJ75:BA75)</f>
        <v>987401573.53999996</v>
      </c>
      <c r="CP75" s="46">
        <f t="shared" ref="CP75:CP89" si="64">SUM(BB75:BJ75)</f>
        <v>543696343.1500001</v>
      </c>
      <c r="CQ75" s="46">
        <f t="shared" ref="CQ75:CQ89" si="65">SUM(BK75:BP75)</f>
        <v>221909021.27000001</v>
      </c>
      <c r="CR75" s="46">
        <f t="shared" ref="CR75:CR89" si="66">SUM(BQ75:CK75)</f>
        <v>1504421762.4299996</v>
      </c>
      <c r="CS75" s="45">
        <f t="shared" ref="CS75:CS89" si="67">SUM(B75:CK75)</f>
        <v>4123909327.8400006</v>
      </c>
    </row>
    <row r="76" spans="1:97" s="47" customFormat="1">
      <c r="A76" s="45" t="s">
        <v>232</v>
      </c>
      <c r="B76" s="46">
        <v>1494868.7</v>
      </c>
      <c r="C76" s="46">
        <v>1200000</v>
      </c>
      <c r="D76" s="46">
        <v>380000</v>
      </c>
      <c r="E76" s="46">
        <v>314020</v>
      </c>
      <c r="F76" s="46">
        <v>120000</v>
      </c>
      <c r="G76" s="46">
        <v>5000000</v>
      </c>
      <c r="H76" s="46">
        <v>325300</v>
      </c>
      <c r="I76" s="46">
        <v>1400000</v>
      </c>
      <c r="J76" s="46">
        <v>241400</v>
      </c>
      <c r="K76" s="46">
        <v>279842.64</v>
      </c>
      <c r="L76" s="46">
        <v>980000</v>
      </c>
      <c r="M76" s="46">
        <v>94593.06</v>
      </c>
      <c r="N76" s="46">
        <v>1086868</v>
      </c>
      <c r="O76" s="46">
        <v>185833.33</v>
      </c>
      <c r="P76" s="46">
        <v>19799.36</v>
      </c>
      <c r="Q76" s="46">
        <v>25196.44</v>
      </c>
      <c r="R76" s="46">
        <v>13506.5</v>
      </c>
      <c r="S76" s="46">
        <v>159885</v>
      </c>
      <c r="T76" s="46">
        <v>126825</v>
      </c>
      <c r="U76" s="46">
        <v>50000</v>
      </c>
      <c r="V76" s="46">
        <v>1700000</v>
      </c>
      <c r="W76" s="46">
        <v>229000</v>
      </c>
      <c r="X76" s="46">
        <v>500000</v>
      </c>
      <c r="Y76" s="46">
        <v>100000</v>
      </c>
      <c r="Z76" s="46">
        <v>100000</v>
      </c>
      <c r="AA76" s="46">
        <v>120000</v>
      </c>
      <c r="AB76" s="46">
        <v>180000</v>
      </c>
      <c r="AC76" s="46">
        <v>350000</v>
      </c>
      <c r="AD76" s="46">
        <v>200000</v>
      </c>
      <c r="AE76" s="46">
        <v>250000</v>
      </c>
      <c r="AF76" s="46">
        <v>260000</v>
      </c>
      <c r="AG76" s="46">
        <v>450000</v>
      </c>
      <c r="AH76" s="46">
        <v>200000</v>
      </c>
      <c r="AI76" s="46">
        <v>150000</v>
      </c>
      <c r="AJ76" s="46">
        <v>1200000</v>
      </c>
      <c r="AK76" s="46">
        <v>4900000</v>
      </c>
      <c r="AL76" s="46">
        <v>200000</v>
      </c>
      <c r="AM76" s="46">
        <v>1300000</v>
      </c>
      <c r="AN76" s="46">
        <v>2376825.65</v>
      </c>
      <c r="AO76" s="46">
        <v>150000</v>
      </c>
      <c r="AP76" s="46">
        <v>60000</v>
      </c>
      <c r="AQ76" s="46">
        <v>797900.05</v>
      </c>
      <c r="AR76" s="46">
        <v>456505</v>
      </c>
      <c r="AS76" s="46">
        <v>850000</v>
      </c>
      <c r="AT76" s="46">
        <v>1200000</v>
      </c>
      <c r="AU76" s="46">
        <v>500000</v>
      </c>
      <c r="AV76" s="46">
        <v>250000</v>
      </c>
      <c r="AW76" s="46">
        <v>300000</v>
      </c>
      <c r="AX76" s="46">
        <v>757448.25</v>
      </c>
      <c r="AY76" s="46">
        <v>200000</v>
      </c>
      <c r="AZ76" s="46">
        <v>22138115.780000001</v>
      </c>
      <c r="BA76" s="46">
        <v>350000</v>
      </c>
      <c r="BB76" s="46">
        <v>6500000</v>
      </c>
      <c r="BC76" s="46">
        <v>5520865.4500000002</v>
      </c>
      <c r="BD76" s="46">
        <v>112725</v>
      </c>
      <c r="BE76" s="46">
        <v>200000</v>
      </c>
      <c r="BF76" s="46">
        <v>1000000</v>
      </c>
      <c r="BG76" s="46">
        <v>150000</v>
      </c>
      <c r="BH76" s="46">
        <v>40000</v>
      </c>
      <c r="BI76" s="46">
        <v>702397.5</v>
      </c>
      <c r="BJ76" s="46">
        <v>9000</v>
      </c>
      <c r="BK76" s="46">
        <v>361750</v>
      </c>
      <c r="BL76" s="46">
        <v>600000</v>
      </c>
      <c r="BM76" s="46">
        <v>276330</v>
      </c>
      <c r="BN76" s="46">
        <v>600000</v>
      </c>
      <c r="BO76" s="46">
        <v>436320</v>
      </c>
      <c r="BP76" s="46">
        <v>250000</v>
      </c>
      <c r="BQ76" s="46">
        <v>3000000</v>
      </c>
      <c r="BR76" s="46">
        <v>304389.40000000002</v>
      </c>
      <c r="BS76" s="46">
        <v>650000</v>
      </c>
      <c r="BT76" s="46">
        <v>230000</v>
      </c>
      <c r="BU76" s="46">
        <v>3216814.5</v>
      </c>
      <c r="BV76" s="46">
        <v>380000</v>
      </c>
      <c r="BW76" s="46">
        <v>1350000</v>
      </c>
      <c r="BX76" s="46">
        <v>205100</v>
      </c>
      <c r="BY76" s="46">
        <v>301000</v>
      </c>
      <c r="BZ76" s="46">
        <v>11700</v>
      </c>
      <c r="CA76" s="46">
        <v>465150</v>
      </c>
      <c r="CB76" s="46">
        <v>1664580</v>
      </c>
      <c r="CC76" s="46">
        <v>554813</v>
      </c>
      <c r="CD76" s="46">
        <v>1150130.2</v>
      </c>
      <c r="CE76" s="46">
        <v>300000</v>
      </c>
      <c r="CF76" s="46">
        <v>130750</v>
      </c>
      <c r="CG76" s="46">
        <v>111952</v>
      </c>
      <c r="CH76" s="46">
        <v>178183.95</v>
      </c>
      <c r="CI76" s="46">
        <v>9188682.6099999994</v>
      </c>
      <c r="CJ76" s="46">
        <v>127500</v>
      </c>
      <c r="CK76" s="46">
        <v>141540</v>
      </c>
      <c r="CL76" s="46">
        <f t="shared" si="60"/>
        <v>11830024.4</v>
      </c>
      <c r="CM76" s="46">
        <f t="shared" si="61"/>
        <v>1667913.6300000001</v>
      </c>
      <c r="CN76" s="46">
        <f t="shared" si="62"/>
        <v>4789000</v>
      </c>
      <c r="CO76" s="46">
        <f t="shared" si="63"/>
        <v>37986794.730000004</v>
      </c>
      <c r="CP76" s="46">
        <f t="shared" si="64"/>
        <v>14234987.949999999</v>
      </c>
      <c r="CQ76" s="46">
        <f t="shared" si="65"/>
        <v>2524400</v>
      </c>
      <c r="CR76" s="46">
        <f t="shared" si="66"/>
        <v>23662285.659999996</v>
      </c>
      <c r="CS76" s="45">
        <f t="shared" si="67"/>
        <v>96695406.37000002</v>
      </c>
    </row>
    <row r="77" spans="1:97" s="47" customFormat="1">
      <c r="A77" s="45" t="s">
        <v>233</v>
      </c>
      <c r="B77" s="46">
        <v>101902195.29000001</v>
      </c>
      <c r="C77" s="46">
        <v>5400000</v>
      </c>
      <c r="D77" s="46">
        <v>3200000</v>
      </c>
      <c r="E77" s="46">
        <v>1097602.73</v>
      </c>
      <c r="F77" s="46">
        <v>2406000</v>
      </c>
      <c r="G77" s="46">
        <v>5000000</v>
      </c>
      <c r="H77" s="46">
        <v>6692103</v>
      </c>
      <c r="I77" s="46">
        <v>11000000</v>
      </c>
      <c r="J77" s="46">
        <v>2247400</v>
      </c>
      <c r="K77" s="46">
        <v>3036764.97</v>
      </c>
      <c r="L77" s="46">
        <v>30000000</v>
      </c>
      <c r="M77" s="46">
        <v>1215391.31</v>
      </c>
      <c r="N77" s="46">
        <v>64306503.780000001</v>
      </c>
      <c r="O77" s="46">
        <v>5739867.9699999997</v>
      </c>
      <c r="P77" s="46">
        <v>8658662.2200000007</v>
      </c>
      <c r="Q77" s="46">
        <v>17250434</v>
      </c>
      <c r="R77" s="46">
        <v>2567934.52</v>
      </c>
      <c r="S77" s="46">
        <v>4559316.79</v>
      </c>
      <c r="T77" s="46">
        <v>5616835.0999999996</v>
      </c>
      <c r="U77" s="46">
        <v>1000000</v>
      </c>
      <c r="V77" s="46">
        <v>182000000</v>
      </c>
      <c r="W77" s="46">
        <v>4659000</v>
      </c>
      <c r="X77" s="46">
        <v>5500000</v>
      </c>
      <c r="Y77" s="46">
        <v>5500000</v>
      </c>
      <c r="Z77" s="46">
        <v>1120000</v>
      </c>
      <c r="AA77" s="46">
        <v>1400000</v>
      </c>
      <c r="AB77" s="46">
        <v>3200000</v>
      </c>
      <c r="AC77" s="46">
        <v>14600000</v>
      </c>
      <c r="AD77" s="46">
        <v>3860000</v>
      </c>
      <c r="AE77" s="46">
        <v>4500000</v>
      </c>
      <c r="AF77" s="46">
        <v>6000000</v>
      </c>
      <c r="AG77" s="46">
        <v>9000000</v>
      </c>
      <c r="AH77" s="46">
        <v>4000000</v>
      </c>
      <c r="AI77" s="46">
        <v>2800000</v>
      </c>
      <c r="AJ77" s="46">
        <v>360000000</v>
      </c>
      <c r="AK77" s="46">
        <v>4500000</v>
      </c>
      <c r="AL77" s="46">
        <v>4000000</v>
      </c>
      <c r="AM77" s="46">
        <v>12000000</v>
      </c>
      <c r="AN77" s="46">
        <v>12632623.51</v>
      </c>
      <c r="AO77" s="46">
        <v>2500000</v>
      </c>
      <c r="AP77" s="46">
        <v>1000000</v>
      </c>
      <c r="AQ77" s="46">
        <v>44734544.659999996</v>
      </c>
      <c r="AR77" s="46">
        <v>6401382.7999999998</v>
      </c>
      <c r="AS77" s="46">
        <v>10000000</v>
      </c>
      <c r="AT77" s="46">
        <v>12000000</v>
      </c>
      <c r="AU77" s="46">
        <v>5000000</v>
      </c>
      <c r="AV77" s="46">
        <v>2150000</v>
      </c>
      <c r="AW77" s="46">
        <v>6000000</v>
      </c>
      <c r="AX77" s="46">
        <v>4820969.08</v>
      </c>
      <c r="AY77" s="46">
        <v>2600000</v>
      </c>
      <c r="AZ77" s="46">
        <v>23931499.260000002</v>
      </c>
      <c r="BA77" s="46">
        <v>3500000</v>
      </c>
      <c r="BB77" s="46">
        <v>168000000</v>
      </c>
      <c r="BC77" s="46">
        <v>22044602.219999999</v>
      </c>
      <c r="BD77" s="46">
        <v>1950000</v>
      </c>
      <c r="BE77" s="46">
        <v>4000000</v>
      </c>
      <c r="BF77" s="46">
        <v>68780000</v>
      </c>
      <c r="BG77" s="46">
        <v>2500000</v>
      </c>
      <c r="BH77" s="46">
        <v>1200000</v>
      </c>
      <c r="BI77" s="46">
        <v>7361908.0599999996</v>
      </c>
      <c r="BJ77" s="46">
        <v>6000000</v>
      </c>
      <c r="BK77" s="46">
        <v>83762160.530000001</v>
      </c>
      <c r="BL77" s="46">
        <v>7000000</v>
      </c>
      <c r="BM77" s="46">
        <v>6330416.5300000003</v>
      </c>
      <c r="BN77" s="46">
        <v>9600000</v>
      </c>
      <c r="BO77" s="46">
        <v>5881990.4500000002</v>
      </c>
      <c r="BP77" s="46">
        <v>3500000</v>
      </c>
      <c r="BQ77" s="46">
        <v>730000000</v>
      </c>
      <c r="BR77" s="46">
        <v>4505403.46</v>
      </c>
      <c r="BS77" s="46">
        <v>3516172.2</v>
      </c>
      <c r="BT77" s="46">
        <v>45000000</v>
      </c>
      <c r="BU77" s="46">
        <v>1137901.05</v>
      </c>
      <c r="BV77" s="46">
        <v>6522568.4400000004</v>
      </c>
      <c r="BW77" s="46">
        <v>42500000</v>
      </c>
      <c r="BX77" s="46">
        <v>1524218.5</v>
      </c>
      <c r="BY77" s="46">
        <v>2900121.31</v>
      </c>
      <c r="BZ77" s="46">
        <v>5876640.4900000002</v>
      </c>
      <c r="CA77" s="46">
        <v>5913510.75</v>
      </c>
      <c r="CB77" s="46">
        <v>26064958.559999999</v>
      </c>
      <c r="CC77" s="46">
        <v>8029463.2000000002</v>
      </c>
      <c r="CD77" s="46">
        <v>12256130.359999999</v>
      </c>
      <c r="CE77" s="46">
        <v>3700000</v>
      </c>
      <c r="CF77" s="46">
        <v>1991379.31</v>
      </c>
      <c r="CG77" s="46">
        <v>1229064.44</v>
      </c>
      <c r="CH77" s="46">
        <v>3156068.69</v>
      </c>
      <c r="CI77" s="46">
        <v>23737776.969999999</v>
      </c>
      <c r="CJ77" s="46">
        <v>2010283.81</v>
      </c>
      <c r="CK77" s="46">
        <v>3709318.25</v>
      </c>
      <c r="CL77" s="46">
        <f t="shared" si="60"/>
        <v>173197457.30000001</v>
      </c>
      <c r="CM77" s="46">
        <f t="shared" si="61"/>
        <v>109699554.38</v>
      </c>
      <c r="CN77" s="46">
        <f t="shared" si="62"/>
        <v>248139000</v>
      </c>
      <c r="CO77" s="46">
        <f t="shared" si="63"/>
        <v>517771019.30999994</v>
      </c>
      <c r="CP77" s="46">
        <f t="shared" si="64"/>
        <v>281836510.28000003</v>
      </c>
      <c r="CQ77" s="46">
        <f t="shared" si="65"/>
        <v>116074567.51000001</v>
      </c>
      <c r="CR77" s="46">
        <f t="shared" si="66"/>
        <v>935280979.79000008</v>
      </c>
      <c r="CS77" s="45">
        <f t="shared" si="67"/>
        <v>2381999088.5699992</v>
      </c>
    </row>
    <row r="78" spans="1:97" s="47" customFormat="1">
      <c r="A78" s="45" t="s">
        <v>234</v>
      </c>
      <c r="B78" s="46">
        <v>16028901.6</v>
      </c>
      <c r="C78" s="46">
        <v>2800000</v>
      </c>
      <c r="D78" s="46">
        <v>6800000</v>
      </c>
      <c r="E78" s="46">
        <v>6779785</v>
      </c>
      <c r="F78" s="46">
        <v>3518000</v>
      </c>
      <c r="G78" s="46">
        <v>6000000</v>
      </c>
      <c r="H78" s="46">
        <v>8592149</v>
      </c>
      <c r="I78" s="46">
        <v>10000000</v>
      </c>
      <c r="J78" s="46">
        <v>6633100</v>
      </c>
      <c r="K78" s="46">
        <v>12746840.26</v>
      </c>
      <c r="L78" s="46">
        <v>20500000</v>
      </c>
      <c r="M78" s="46">
        <v>5272121.68</v>
      </c>
      <c r="N78" s="46">
        <v>17544148.420000002</v>
      </c>
      <c r="O78" s="46">
        <v>4970471.83</v>
      </c>
      <c r="P78" s="46">
        <v>7956930.0999999996</v>
      </c>
      <c r="Q78" s="46">
        <v>1573380</v>
      </c>
      <c r="R78" s="46">
        <v>6018223.0800000001</v>
      </c>
      <c r="S78" s="46">
        <v>4351699.0999999996</v>
      </c>
      <c r="T78" s="46">
        <v>3723881.25</v>
      </c>
      <c r="U78" s="46">
        <v>2500000</v>
      </c>
      <c r="V78" s="46">
        <v>14000000</v>
      </c>
      <c r="W78" s="46">
        <v>4300000</v>
      </c>
      <c r="X78" s="46">
        <v>10400000</v>
      </c>
      <c r="Y78" s="46">
        <v>3000000</v>
      </c>
      <c r="Z78" s="46">
        <v>3000000</v>
      </c>
      <c r="AA78" s="46">
        <v>2000000</v>
      </c>
      <c r="AB78" s="46">
        <v>5300000</v>
      </c>
      <c r="AC78" s="46">
        <v>15000000</v>
      </c>
      <c r="AD78" s="46">
        <v>3200000</v>
      </c>
      <c r="AE78" s="46">
        <v>4000000</v>
      </c>
      <c r="AF78" s="46">
        <v>8000000</v>
      </c>
      <c r="AG78" s="46">
        <v>5000000</v>
      </c>
      <c r="AH78" s="46">
        <v>4000000</v>
      </c>
      <c r="AI78" s="46">
        <v>6000000</v>
      </c>
      <c r="AJ78" s="46">
        <v>22279015.449999999</v>
      </c>
      <c r="AK78" s="46">
        <v>4800000</v>
      </c>
      <c r="AL78" s="46">
        <v>4000000</v>
      </c>
      <c r="AM78" s="46">
        <v>6000000</v>
      </c>
      <c r="AN78" s="46">
        <v>18579788.370000001</v>
      </c>
      <c r="AO78" s="46">
        <v>4500000</v>
      </c>
      <c r="AP78" s="46">
        <v>1500000</v>
      </c>
      <c r="AQ78" s="46">
        <v>14837644.5</v>
      </c>
      <c r="AR78" s="46">
        <v>6400000</v>
      </c>
      <c r="AS78" s="46">
        <v>9000000</v>
      </c>
      <c r="AT78" s="46">
        <v>10000000</v>
      </c>
      <c r="AU78" s="46">
        <v>6000000</v>
      </c>
      <c r="AV78" s="46">
        <v>2800000</v>
      </c>
      <c r="AW78" s="46">
        <v>6000000</v>
      </c>
      <c r="AX78" s="46">
        <v>4591325.42</v>
      </c>
      <c r="AY78" s="46">
        <v>2800000</v>
      </c>
      <c r="AZ78" s="46">
        <v>19061024</v>
      </c>
      <c r="BA78" s="46">
        <v>4000000</v>
      </c>
      <c r="BB78" s="46">
        <v>9600000</v>
      </c>
      <c r="BC78" s="46">
        <v>22392029.109999999</v>
      </c>
      <c r="BD78" s="46">
        <v>3800000</v>
      </c>
      <c r="BE78" s="46">
        <v>6000000</v>
      </c>
      <c r="BF78" s="46">
        <v>8450000</v>
      </c>
      <c r="BG78" s="46">
        <v>3137832</v>
      </c>
      <c r="BH78" s="46">
        <v>1600000</v>
      </c>
      <c r="BI78" s="46">
        <v>5723609.2999999998</v>
      </c>
      <c r="BJ78" s="46">
        <v>4500000</v>
      </c>
      <c r="BK78" s="46">
        <v>12001985.83</v>
      </c>
      <c r="BL78" s="46">
        <v>6000000</v>
      </c>
      <c r="BM78" s="46">
        <v>5947512.5499999998</v>
      </c>
      <c r="BN78" s="46">
        <v>9600000</v>
      </c>
      <c r="BO78" s="46">
        <v>4727956</v>
      </c>
      <c r="BP78" s="46">
        <v>5000000</v>
      </c>
      <c r="BQ78" s="46">
        <v>40000000</v>
      </c>
      <c r="BR78" s="46">
        <v>6650752.0800000001</v>
      </c>
      <c r="BS78" s="46">
        <v>5938031</v>
      </c>
      <c r="BT78" s="46">
        <v>5000000</v>
      </c>
      <c r="BU78" s="46">
        <v>88546</v>
      </c>
      <c r="BV78" s="46">
        <v>4788933.6100000003</v>
      </c>
      <c r="BW78" s="46">
        <v>14000000</v>
      </c>
      <c r="BX78" s="46">
        <v>3211683.58</v>
      </c>
      <c r="BY78" s="46">
        <v>5177108</v>
      </c>
      <c r="BZ78" s="46">
        <v>6300000</v>
      </c>
      <c r="CA78" s="46">
        <v>9031238.1400000006</v>
      </c>
      <c r="CB78" s="46">
        <v>13191760</v>
      </c>
      <c r="CC78" s="46">
        <v>6452717.5</v>
      </c>
      <c r="CD78" s="46">
        <v>7641177.5</v>
      </c>
      <c r="CE78" s="46">
        <v>1100000</v>
      </c>
      <c r="CF78" s="46">
        <v>3003937</v>
      </c>
      <c r="CG78" s="46">
        <v>2249634</v>
      </c>
      <c r="CH78" s="46">
        <v>3006981.8</v>
      </c>
      <c r="CI78" s="46">
        <v>24617609.120000001</v>
      </c>
      <c r="CJ78" s="46">
        <v>2700227.01</v>
      </c>
      <c r="CK78" s="46">
        <v>3172493.88</v>
      </c>
      <c r="CL78" s="46">
        <f t="shared" si="60"/>
        <v>105670897.53999999</v>
      </c>
      <c r="CM78" s="46">
        <f t="shared" si="61"/>
        <v>48638733.780000001</v>
      </c>
      <c r="CN78" s="46">
        <f t="shared" si="62"/>
        <v>87200000</v>
      </c>
      <c r="CO78" s="46">
        <f t="shared" si="63"/>
        <v>147148797.74000001</v>
      </c>
      <c r="CP78" s="46">
        <f t="shared" si="64"/>
        <v>65203470.409999996</v>
      </c>
      <c r="CQ78" s="46">
        <f t="shared" si="65"/>
        <v>43277454.379999995</v>
      </c>
      <c r="CR78" s="46">
        <f t="shared" si="66"/>
        <v>167322830.22</v>
      </c>
      <c r="CS78" s="45">
        <f t="shared" si="67"/>
        <v>664462184.07000005</v>
      </c>
    </row>
    <row r="79" spans="1:97" s="26" customFormat="1">
      <c r="A79" s="45" t="s">
        <v>235</v>
      </c>
      <c r="B79" s="65">
        <v>0</v>
      </c>
      <c r="C79" s="65">
        <v>5000</v>
      </c>
      <c r="D79" s="65">
        <v>0</v>
      </c>
      <c r="E79" s="65">
        <v>0</v>
      </c>
      <c r="F79" s="65">
        <v>0</v>
      </c>
      <c r="G79" s="65">
        <v>1</v>
      </c>
      <c r="H79" s="65">
        <v>0</v>
      </c>
      <c r="I79" s="65">
        <v>0</v>
      </c>
      <c r="J79" s="65">
        <v>0</v>
      </c>
      <c r="K79" s="65">
        <v>0</v>
      </c>
      <c r="L79" s="65">
        <v>0</v>
      </c>
      <c r="M79" s="65">
        <v>0</v>
      </c>
      <c r="N79" s="65">
        <v>0</v>
      </c>
      <c r="O79" s="65">
        <v>0</v>
      </c>
      <c r="P79" s="65">
        <v>0</v>
      </c>
      <c r="Q79" s="65">
        <v>0</v>
      </c>
      <c r="R79" s="65">
        <v>5400</v>
      </c>
      <c r="S79" s="65">
        <v>0</v>
      </c>
      <c r="T79" s="65">
        <v>0</v>
      </c>
      <c r="U79" s="65">
        <v>0</v>
      </c>
      <c r="V79" s="65">
        <v>0</v>
      </c>
      <c r="W79" s="65">
        <v>0</v>
      </c>
      <c r="X79" s="65">
        <v>0</v>
      </c>
      <c r="Y79" s="65">
        <v>0</v>
      </c>
      <c r="Z79" s="65">
        <v>1</v>
      </c>
      <c r="AA79" s="65">
        <v>1</v>
      </c>
      <c r="AB79" s="65">
        <v>0</v>
      </c>
      <c r="AC79" s="65">
        <v>1</v>
      </c>
      <c r="AD79" s="65">
        <v>0</v>
      </c>
      <c r="AE79" s="65">
        <v>0</v>
      </c>
      <c r="AF79" s="65">
        <v>1</v>
      </c>
      <c r="AG79" s="65">
        <v>0</v>
      </c>
      <c r="AH79" s="65">
        <v>1</v>
      </c>
      <c r="AI79" s="65">
        <v>0</v>
      </c>
      <c r="AJ79" s="65">
        <v>0</v>
      </c>
      <c r="AK79" s="65">
        <v>0</v>
      </c>
      <c r="AL79" s="65">
        <v>0</v>
      </c>
      <c r="AM79" s="65">
        <v>0</v>
      </c>
      <c r="AN79" s="65">
        <v>0</v>
      </c>
      <c r="AO79" s="65">
        <v>0</v>
      </c>
      <c r="AP79" s="65">
        <v>0</v>
      </c>
      <c r="AQ79" s="65">
        <v>0</v>
      </c>
      <c r="AR79" s="65">
        <v>0</v>
      </c>
      <c r="AS79" s="65">
        <v>0</v>
      </c>
      <c r="AT79" s="65">
        <v>0</v>
      </c>
      <c r="AU79" s="65">
        <v>32850</v>
      </c>
      <c r="AV79" s="65">
        <v>0</v>
      </c>
      <c r="AW79" s="65">
        <v>0</v>
      </c>
      <c r="AX79" s="65">
        <v>0</v>
      </c>
      <c r="AY79" s="65">
        <v>0</v>
      </c>
      <c r="AZ79" s="65">
        <v>0</v>
      </c>
      <c r="BA79" s="65">
        <v>8500</v>
      </c>
      <c r="BB79" s="65">
        <v>0</v>
      </c>
      <c r="BC79" s="65">
        <v>0</v>
      </c>
      <c r="BD79" s="65">
        <v>0</v>
      </c>
      <c r="BE79" s="65">
        <v>0</v>
      </c>
      <c r="BF79" s="65">
        <v>1</v>
      </c>
      <c r="BG79" s="65">
        <v>1</v>
      </c>
      <c r="BH79" s="65">
        <v>1</v>
      </c>
      <c r="BI79" s="65">
        <v>1</v>
      </c>
      <c r="BJ79" s="65">
        <v>0</v>
      </c>
      <c r="BK79" s="65">
        <v>0</v>
      </c>
      <c r="BL79" s="65">
        <v>0</v>
      </c>
      <c r="BM79" s="65">
        <v>0</v>
      </c>
      <c r="BN79" s="65">
        <v>0</v>
      </c>
      <c r="BO79" s="65">
        <v>1</v>
      </c>
      <c r="BP79" s="65">
        <v>0</v>
      </c>
      <c r="BQ79" s="65">
        <v>0</v>
      </c>
      <c r="BR79" s="65">
        <v>0</v>
      </c>
      <c r="BS79" s="65">
        <v>0</v>
      </c>
      <c r="BT79" s="65">
        <v>36579</v>
      </c>
      <c r="BU79" s="65">
        <v>0</v>
      </c>
      <c r="BV79" s="65">
        <v>0</v>
      </c>
      <c r="BW79" s="65">
        <v>0</v>
      </c>
      <c r="BX79" s="65">
        <v>0</v>
      </c>
      <c r="BY79" s="65">
        <v>0</v>
      </c>
      <c r="BZ79" s="65">
        <v>0</v>
      </c>
      <c r="CA79" s="65">
        <v>0</v>
      </c>
      <c r="CB79" s="65">
        <v>0</v>
      </c>
      <c r="CC79" s="65">
        <v>11400</v>
      </c>
      <c r="CD79" s="65">
        <v>0</v>
      </c>
      <c r="CE79" s="65">
        <v>0</v>
      </c>
      <c r="CF79" s="65">
        <v>0</v>
      </c>
      <c r="CG79" s="65">
        <v>0</v>
      </c>
      <c r="CH79" s="65">
        <v>0</v>
      </c>
      <c r="CI79" s="65">
        <v>0</v>
      </c>
      <c r="CJ79" s="65">
        <v>0</v>
      </c>
      <c r="CK79" s="65">
        <v>0</v>
      </c>
      <c r="CL79" s="46">
        <f t="shared" si="60"/>
        <v>5001</v>
      </c>
      <c r="CM79" s="46">
        <f t="shared" si="61"/>
        <v>5400</v>
      </c>
      <c r="CN79" s="46">
        <f t="shared" si="62"/>
        <v>5</v>
      </c>
      <c r="CO79" s="46">
        <f t="shared" si="63"/>
        <v>41350</v>
      </c>
      <c r="CP79" s="46">
        <f t="shared" si="64"/>
        <v>4</v>
      </c>
      <c r="CQ79" s="46">
        <f t="shared" si="65"/>
        <v>1</v>
      </c>
      <c r="CR79" s="46">
        <f t="shared" si="66"/>
        <v>47979</v>
      </c>
      <c r="CS79" s="45">
        <f t="shared" si="67"/>
        <v>99740</v>
      </c>
    </row>
    <row r="80" spans="1:97" s="47" customFormat="1">
      <c r="A80" s="45" t="s">
        <v>236</v>
      </c>
      <c r="B80" s="46">
        <v>3854657.72</v>
      </c>
      <c r="C80" s="46">
        <v>700000</v>
      </c>
      <c r="D80" s="46">
        <v>670000</v>
      </c>
      <c r="E80" s="46">
        <v>361324.96</v>
      </c>
      <c r="F80" s="46">
        <v>235000</v>
      </c>
      <c r="G80" s="46">
        <v>1300000</v>
      </c>
      <c r="H80" s="46">
        <v>1159216</v>
      </c>
      <c r="I80" s="46">
        <v>750000</v>
      </c>
      <c r="J80" s="46">
        <v>726000</v>
      </c>
      <c r="K80" s="46">
        <v>691108.88</v>
      </c>
      <c r="L80" s="46">
        <v>2650000</v>
      </c>
      <c r="M80" s="46">
        <v>656556.42000000004</v>
      </c>
      <c r="N80" s="46">
        <v>1841597.7</v>
      </c>
      <c r="O80" s="46">
        <v>770092.53</v>
      </c>
      <c r="P80" s="46">
        <v>667539.81999999995</v>
      </c>
      <c r="Q80" s="46">
        <v>657010.4</v>
      </c>
      <c r="R80" s="46">
        <v>811774.69</v>
      </c>
      <c r="S80" s="46">
        <v>1533248.79</v>
      </c>
      <c r="T80" s="46">
        <v>523917.4</v>
      </c>
      <c r="U80" s="46">
        <v>300000</v>
      </c>
      <c r="V80" s="46">
        <v>2300000</v>
      </c>
      <c r="W80" s="46">
        <v>405000</v>
      </c>
      <c r="X80" s="46">
        <v>1300000</v>
      </c>
      <c r="Y80" s="46">
        <v>500000</v>
      </c>
      <c r="Z80" s="46">
        <v>400000</v>
      </c>
      <c r="AA80" s="46">
        <v>320000</v>
      </c>
      <c r="AB80" s="46">
        <v>430000</v>
      </c>
      <c r="AC80" s="46">
        <v>1000000</v>
      </c>
      <c r="AD80" s="46">
        <v>400000</v>
      </c>
      <c r="AE80" s="46">
        <v>300000</v>
      </c>
      <c r="AF80" s="46">
        <v>600000</v>
      </c>
      <c r="AG80" s="46">
        <v>800000</v>
      </c>
      <c r="AH80" s="46">
        <v>550000</v>
      </c>
      <c r="AI80" s="46">
        <v>500000</v>
      </c>
      <c r="AJ80" s="46">
        <v>3551590</v>
      </c>
      <c r="AK80" s="46">
        <v>300000</v>
      </c>
      <c r="AL80" s="46">
        <v>270000</v>
      </c>
      <c r="AM80" s="46">
        <v>1000000</v>
      </c>
      <c r="AN80" s="46">
        <v>634236.88</v>
      </c>
      <c r="AO80" s="46">
        <v>500000</v>
      </c>
      <c r="AP80" s="46">
        <v>300000</v>
      </c>
      <c r="AQ80" s="46">
        <v>521395.5</v>
      </c>
      <c r="AR80" s="46">
        <v>560000</v>
      </c>
      <c r="AS80" s="46">
        <v>1000000</v>
      </c>
      <c r="AT80" s="46">
        <v>1000000</v>
      </c>
      <c r="AU80" s="46">
        <v>900000</v>
      </c>
      <c r="AV80" s="46">
        <v>620000</v>
      </c>
      <c r="AW80" s="46">
        <v>250000</v>
      </c>
      <c r="AX80" s="46">
        <v>504053.81</v>
      </c>
      <c r="AY80" s="46">
        <v>400000</v>
      </c>
      <c r="AZ80" s="46">
        <v>1952596.36</v>
      </c>
      <c r="BA80" s="46">
        <v>700000</v>
      </c>
      <c r="BB80" s="46">
        <v>2000000</v>
      </c>
      <c r="BC80" s="46">
        <v>2189086.9</v>
      </c>
      <c r="BD80" s="46">
        <v>164432.5</v>
      </c>
      <c r="BE80" s="46">
        <v>200000</v>
      </c>
      <c r="BF80" s="46">
        <v>1800000</v>
      </c>
      <c r="BG80" s="46">
        <v>316000</v>
      </c>
      <c r="BH80" s="46">
        <v>250000</v>
      </c>
      <c r="BI80" s="46">
        <v>1115337.28</v>
      </c>
      <c r="BJ80" s="46">
        <v>750000</v>
      </c>
      <c r="BK80" s="46">
        <v>1100895.83</v>
      </c>
      <c r="BL80" s="46">
        <v>800000</v>
      </c>
      <c r="BM80" s="46">
        <v>551509.37</v>
      </c>
      <c r="BN80" s="46">
        <v>2400000</v>
      </c>
      <c r="BO80" s="46">
        <v>629686.96</v>
      </c>
      <c r="BP80" s="46">
        <v>300000</v>
      </c>
      <c r="BQ80" s="46">
        <v>7000000</v>
      </c>
      <c r="BR80" s="46">
        <v>366576.17</v>
      </c>
      <c r="BS80" s="46">
        <v>725922.35</v>
      </c>
      <c r="BT80" s="46">
        <v>1150000</v>
      </c>
      <c r="BU80" s="46">
        <v>36092.800000000003</v>
      </c>
      <c r="BV80" s="46">
        <v>287180.59999999998</v>
      </c>
      <c r="BW80" s="46">
        <v>1500000</v>
      </c>
      <c r="BX80" s="46">
        <v>506114.6</v>
      </c>
      <c r="BY80" s="46">
        <v>464165.88</v>
      </c>
      <c r="BZ80" s="46">
        <v>561627.4</v>
      </c>
      <c r="CA80" s="46">
        <v>854710</v>
      </c>
      <c r="CB80" s="46">
        <v>1500000</v>
      </c>
      <c r="CC80" s="46">
        <v>841035</v>
      </c>
      <c r="CD80" s="46">
        <v>1258822.5900000001</v>
      </c>
      <c r="CE80" s="46">
        <v>250000</v>
      </c>
      <c r="CF80" s="46">
        <v>389475.1</v>
      </c>
      <c r="CG80" s="46">
        <v>107890</v>
      </c>
      <c r="CH80" s="46">
        <v>308691.88</v>
      </c>
      <c r="CI80" s="46">
        <v>968359.42</v>
      </c>
      <c r="CJ80" s="46">
        <v>245668.3</v>
      </c>
      <c r="CK80" s="46">
        <v>200932.9</v>
      </c>
      <c r="CL80" s="46">
        <f t="shared" si="60"/>
        <v>13753863.98</v>
      </c>
      <c r="CM80" s="46">
        <f t="shared" si="61"/>
        <v>7105181.3300000001</v>
      </c>
      <c r="CN80" s="46">
        <f t="shared" si="62"/>
        <v>9805000</v>
      </c>
      <c r="CO80" s="46">
        <f t="shared" si="63"/>
        <v>14963872.549999999</v>
      </c>
      <c r="CP80" s="46">
        <f t="shared" si="64"/>
        <v>8784856.6799999997</v>
      </c>
      <c r="CQ80" s="46">
        <f t="shared" si="65"/>
        <v>5782092.1600000001</v>
      </c>
      <c r="CR80" s="46">
        <f t="shared" si="66"/>
        <v>19523264.990000002</v>
      </c>
      <c r="CS80" s="45">
        <f t="shared" si="67"/>
        <v>79718131.689999968</v>
      </c>
    </row>
    <row r="81" spans="1:97" s="47" customFormat="1">
      <c r="A81" s="45" t="s">
        <v>237</v>
      </c>
      <c r="B81" s="46">
        <v>1000000</v>
      </c>
      <c r="C81" s="46">
        <v>5000000</v>
      </c>
      <c r="D81" s="46">
        <v>5000000</v>
      </c>
      <c r="E81" s="46">
        <v>477107.63</v>
      </c>
      <c r="F81" s="46">
        <v>1000000</v>
      </c>
      <c r="G81" s="46">
        <v>2200000</v>
      </c>
      <c r="H81" s="46">
        <v>512634</v>
      </c>
      <c r="I81" s="46">
        <v>112618.8</v>
      </c>
      <c r="J81" s="46">
        <v>1038800</v>
      </c>
      <c r="K81" s="46">
        <v>0</v>
      </c>
      <c r="L81" s="46">
        <v>2600000</v>
      </c>
      <c r="M81" s="46">
        <v>1000000</v>
      </c>
      <c r="N81" s="46">
        <v>7816425</v>
      </c>
      <c r="O81" s="46">
        <v>2029480.01</v>
      </c>
      <c r="P81" s="46">
        <v>1702019.9</v>
      </c>
      <c r="Q81" s="46">
        <v>1003860</v>
      </c>
      <c r="R81" s="46">
        <v>4200000</v>
      </c>
      <c r="S81" s="46">
        <v>427912.55</v>
      </c>
      <c r="T81" s="46">
        <v>3803573.18</v>
      </c>
      <c r="U81" s="46">
        <v>1100000</v>
      </c>
      <c r="V81" s="46">
        <v>15000000</v>
      </c>
      <c r="W81" s="46">
        <v>3613760.25</v>
      </c>
      <c r="X81" s="46">
        <v>1</v>
      </c>
      <c r="Y81" s="46">
        <v>1</v>
      </c>
      <c r="Z81" s="46">
        <v>1</v>
      </c>
      <c r="AA81" s="46">
        <v>1</v>
      </c>
      <c r="AB81" s="46">
        <v>1</v>
      </c>
      <c r="AC81" s="46">
        <v>1</v>
      </c>
      <c r="AD81" s="46">
        <v>1</v>
      </c>
      <c r="AE81" s="46">
        <v>0</v>
      </c>
      <c r="AF81" s="46">
        <v>1</v>
      </c>
      <c r="AG81" s="46">
        <v>1</v>
      </c>
      <c r="AH81" s="46">
        <v>1</v>
      </c>
      <c r="AI81" s="46">
        <v>300000</v>
      </c>
      <c r="AJ81" s="46">
        <v>23122054</v>
      </c>
      <c r="AK81" s="46">
        <v>3000000</v>
      </c>
      <c r="AL81" s="46">
        <v>1500000</v>
      </c>
      <c r="AM81" s="46">
        <v>5000000</v>
      </c>
      <c r="AN81" s="46">
        <v>0</v>
      </c>
      <c r="AO81" s="46">
        <v>4500000</v>
      </c>
      <c r="AP81" s="46">
        <v>1000000</v>
      </c>
      <c r="AQ81" s="46">
        <v>23831771.59</v>
      </c>
      <c r="AR81" s="46">
        <v>4300000</v>
      </c>
      <c r="AS81" s="46">
        <v>4600000</v>
      </c>
      <c r="AT81" s="46">
        <v>4700000</v>
      </c>
      <c r="AU81" s="46">
        <v>3600000</v>
      </c>
      <c r="AV81" s="46">
        <v>442539</v>
      </c>
      <c r="AW81" s="46">
        <v>2400000</v>
      </c>
      <c r="AX81" s="46">
        <v>4600000</v>
      </c>
      <c r="AY81" s="46">
        <v>3000000</v>
      </c>
      <c r="AZ81" s="46">
        <v>9600000</v>
      </c>
      <c r="BA81" s="46">
        <v>1500000</v>
      </c>
      <c r="BB81" s="46">
        <v>0</v>
      </c>
      <c r="BC81" s="46">
        <v>0</v>
      </c>
      <c r="BD81" s="46">
        <v>0</v>
      </c>
      <c r="BE81" s="46">
        <v>1000000</v>
      </c>
      <c r="BF81" s="46">
        <v>1420000</v>
      </c>
      <c r="BG81" s="46">
        <v>50000</v>
      </c>
      <c r="BH81" s="46">
        <v>0</v>
      </c>
      <c r="BI81" s="46">
        <v>1</v>
      </c>
      <c r="BJ81" s="46">
        <v>0</v>
      </c>
      <c r="BK81" s="46">
        <v>21820</v>
      </c>
      <c r="BL81" s="46">
        <v>0</v>
      </c>
      <c r="BM81" s="46">
        <v>0</v>
      </c>
      <c r="BN81" s="46">
        <v>4664341.4800000004</v>
      </c>
      <c r="BO81" s="46">
        <v>56172.75</v>
      </c>
      <c r="BP81" s="46">
        <v>312087</v>
      </c>
      <c r="BQ81" s="46">
        <v>2000000</v>
      </c>
      <c r="BR81" s="46">
        <v>3320736.79</v>
      </c>
      <c r="BS81" s="46">
        <v>0</v>
      </c>
      <c r="BT81" s="46">
        <v>4000000</v>
      </c>
      <c r="BU81" s="46">
        <v>200000</v>
      </c>
      <c r="BV81" s="46">
        <v>327390</v>
      </c>
      <c r="BW81" s="46">
        <v>7500000</v>
      </c>
      <c r="BX81" s="46">
        <v>605955</v>
      </c>
      <c r="BY81" s="46">
        <v>0</v>
      </c>
      <c r="BZ81" s="46">
        <v>5388785.4900000002</v>
      </c>
      <c r="CA81" s="46">
        <v>563056</v>
      </c>
      <c r="CB81" s="46">
        <v>1500000</v>
      </c>
      <c r="CC81" s="46">
        <v>38480.5</v>
      </c>
      <c r="CD81" s="46">
        <v>6437971.7300000004</v>
      </c>
      <c r="CE81" s="46">
        <v>1000000</v>
      </c>
      <c r="CF81" s="46">
        <v>29130</v>
      </c>
      <c r="CG81" s="46">
        <v>542200</v>
      </c>
      <c r="CH81" s="46">
        <v>136763.98000000001</v>
      </c>
      <c r="CI81" s="46">
        <v>2334047.52</v>
      </c>
      <c r="CJ81" s="46">
        <v>450242</v>
      </c>
      <c r="CK81" s="46">
        <v>1847063.65</v>
      </c>
      <c r="CL81" s="46">
        <f t="shared" si="60"/>
        <v>19941160.43</v>
      </c>
      <c r="CM81" s="46">
        <f t="shared" si="61"/>
        <v>22083270.640000001</v>
      </c>
      <c r="CN81" s="46">
        <f t="shared" si="62"/>
        <v>18913770.25</v>
      </c>
      <c r="CO81" s="46">
        <f t="shared" si="63"/>
        <v>100696364.59</v>
      </c>
      <c r="CP81" s="46">
        <f t="shared" si="64"/>
        <v>2470001</v>
      </c>
      <c r="CQ81" s="46">
        <f t="shared" si="65"/>
        <v>5054421.2300000004</v>
      </c>
      <c r="CR81" s="46">
        <f t="shared" si="66"/>
        <v>38221822.660000004</v>
      </c>
      <c r="CS81" s="45">
        <f t="shared" si="67"/>
        <v>207380810.79999998</v>
      </c>
    </row>
    <row r="82" spans="1:97" s="47" customFormat="1">
      <c r="A82" s="45" t="s">
        <v>238</v>
      </c>
      <c r="B82" s="46">
        <v>76862280</v>
      </c>
      <c r="C82" s="46">
        <v>12592468</v>
      </c>
      <c r="D82" s="46">
        <v>11800000</v>
      </c>
      <c r="E82" s="46">
        <v>0</v>
      </c>
      <c r="F82" s="46">
        <v>12000000</v>
      </c>
      <c r="G82" s="46">
        <v>1</v>
      </c>
      <c r="H82" s="46">
        <v>0</v>
      </c>
      <c r="I82" s="46">
        <v>0</v>
      </c>
      <c r="J82" s="46">
        <v>14840000</v>
      </c>
      <c r="K82" s="46">
        <v>0</v>
      </c>
      <c r="L82" s="46">
        <v>42000000</v>
      </c>
      <c r="M82" s="46">
        <v>5538600</v>
      </c>
      <c r="N82" s="46">
        <v>65918760</v>
      </c>
      <c r="O82" s="46">
        <v>0</v>
      </c>
      <c r="P82" s="46">
        <v>1300264</v>
      </c>
      <c r="Q82" s="46">
        <v>0</v>
      </c>
      <c r="R82" s="46">
        <v>13916334</v>
      </c>
      <c r="S82" s="46">
        <v>0</v>
      </c>
      <c r="T82" s="46">
        <v>12504546</v>
      </c>
      <c r="U82" s="46">
        <v>0</v>
      </c>
      <c r="V82" s="46">
        <v>0</v>
      </c>
      <c r="W82" s="46">
        <v>12180000</v>
      </c>
      <c r="X82" s="46">
        <v>11000000</v>
      </c>
      <c r="Y82" s="46">
        <v>17765534</v>
      </c>
      <c r="Z82" s="46">
        <v>8128420</v>
      </c>
      <c r="AA82" s="46">
        <v>9048686.2400000002</v>
      </c>
      <c r="AB82" s="46">
        <v>9700000</v>
      </c>
      <c r="AC82" s="46">
        <v>32900000</v>
      </c>
      <c r="AD82" s="46">
        <v>7200000</v>
      </c>
      <c r="AE82" s="46">
        <v>13000000</v>
      </c>
      <c r="AF82" s="46">
        <v>11256997</v>
      </c>
      <c r="AG82" s="46">
        <v>20442256.670000002</v>
      </c>
      <c r="AH82" s="46">
        <v>11920000</v>
      </c>
      <c r="AI82" s="46">
        <v>10900000</v>
      </c>
      <c r="AJ82" s="46">
        <v>3000000</v>
      </c>
      <c r="AK82" s="46">
        <v>12600000</v>
      </c>
      <c r="AL82" s="46">
        <v>11900000</v>
      </c>
      <c r="AM82" s="46">
        <v>21600000</v>
      </c>
      <c r="AN82" s="46">
        <v>8220</v>
      </c>
      <c r="AO82" s="46">
        <v>16478785.859999999</v>
      </c>
      <c r="AP82" s="46">
        <v>0</v>
      </c>
      <c r="AQ82" s="46">
        <v>0</v>
      </c>
      <c r="AR82" s="46">
        <v>0</v>
      </c>
      <c r="AS82" s="46">
        <v>0</v>
      </c>
      <c r="AT82" s="46">
        <v>23495613</v>
      </c>
      <c r="AU82" s="46">
        <v>0</v>
      </c>
      <c r="AV82" s="46">
        <v>10824000</v>
      </c>
      <c r="AW82" s="46">
        <v>0</v>
      </c>
      <c r="AX82" s="46">
        <v>14571387.550000001</v>
      </c>
      <c r="AY82" s="46">
        <v>0</v>
      </c>
      <c r="AZ82" s="46">
        <v>0</v>
      </c>
      <c r="BA82" s="46">
        <v>105040</v>
      </c>
      <c r="BB82" s="46">
        <v>0</v>
      </c>
      <c r="BC82" s="46">
        <v>1109579</v>
      </c>
      <c r="BD82" s="46">
        <v>0</v>
      </c>
      <c r="BE82" s="46">
        <v>15000000</v>
      </c>
      <c r="BF82" s="46">
        <v>67560000</v>
      </c>
      <c r="BG82" s="46">
        <v>12150000</v>
      </c>
      <c r="BH82" s="46">
        <v>7000000</v>
      </c>
      <c r="BI82" s="46">
        <v>274859.83</v>
      </c>
      <c r="BJ82" s="46">
        <v>0</v>
      </c>
      <c r="BK82" s="46">
        <v>0</v>
      </c>
      <c r="BL82" s="46">
        <v>0</v>
      </c>
      <c r="BM82" s="46">
        <v>545674</v>
      </c>
      <c r="BN82" s="46">
        <v>2573935</v>
      </c>
      <c r="BO82" s="46">
        <v>1</v>
      </c>
      <c r="BP82" s="46">
        <v>1200000</v>
      </c>
      <c r="BQ82" s="46">
        <v>295000000</v>
      </c>
      <c r="BR82" s="46">
        <v>17301718.5</v>
      </c>
      <c r="BS82" s="46">
        <v>0</v>
      </c>
      <c r="BT82" s="46">
        <v>67569027.540000007</v>
      </c>
      <c r="BU82" s="46">
        <v>0</v>
      </c>
      <c r="BV82" s="46">
        <v>12518009</v>
      </c>
      <c r="BW82" s="46">
        <v>0</v>
      </c>
      <c r="BX82" s="46">
        <v>0</v>
      </c>
      <c r="BY82" s="46">
        <v>13888552</v>
      </c>
      <c r="BZ82" s="46">
        <v>13742959.470000001</v>
      </c>
      <c r="CA82" s="46">
        <v>19227504.5</v>
      </c>
      <c r="CB82" s="46">
        <v>33000199.780000001</v>
      </c>
      <c r="CC82" s="46">
        <v>0</v>
      </c>
      <c r="CD82" s="46">
        <v>35093641.539999999</v>
      </c>
      <c r="CE82" s="46">
        <v>13200000</v>
      </c>
      <c r="CF82" s="46">
        <v>10224220</v>
      </c>
      <c r="CG82" s="46">
        <v>0</v>
      </c>
      <c r="CH82" s="46">
        <v>0</v>
      </c>
      <c r="CI82" s="46">
        <v>42609874.299999997</v>
      </c>
      <c r="CJ82" s="46">
        <v>10230</v>
      </c>
      <c r="CK82" s="46">
        <v>9875454.1500000004</v>
      </c>
      <c r="CL82" s="46">
        <f t="shared" si="60"/>
        <v>175633349</v>
      </c>
      <c r="CM82" s="46">
        <f t="shared" si="61"/>
        <v>93639904</v>
      </c>
      <c r="CN82" s="46">
        <f t="shared" si="62"/>
        <v>175441893.91000003</v>
      </c>
      <c r="CO82" s="46">
        <f t="shared" si="63"/>
        <v>114583046.41</v>
      </c>
      <c r="CP82" s="46">
        <f t="shared" si="64"/>
        <v>103094438.83</v>
      </c>
      <c r="CQ82" s="46">
        <f t="shared" si="65"/>
        <v>4319610</v>
      </c>
      <c r="CR82" s="46">
        <f t="shared" si="66"/>
        <v>583261390.78000009</v>
      </c>
      <c r="CS82" s="45">
        <f t="shared" si="67"/>
        <v>1249973632.9299998</v>
      </c>
    </row>
    <row r="83" spans="1:97" s="47" customFormat="1">
      <c r="A83" s="45" t="s">
        <v>239</v>
      </c>
      <c r="B83" s="46">
        <v>139250000</v>
      </c>
      <c r="C83" s="46">
        <v>17200000</v>
      </c>
      <c r="D83" s="46">
        <v>2230000000</v>
      </c>
      <c r="E83" s="46">
        <v>1199993</v>
      </c>
      <c r="F83" s="46">
        <v>8000</v>
      </c>
      <c r="G83" s="46">
        <v>20500000</v>
      </c>
      <c r="H83" s="46">
        <v>1825093.75</v>
      </c>
      <c r="I83" s="46">
        <v>0</v>
      </c>
      <c r="J83" s="46">
        <v>20777559</v>
      </c>
      <c r="K83" s="46">
        <v>1283795.73</v>
      </c>
      <c r="L83" s="46">
        <v>51500000</v>
      </c>
      <c r="M83" s="46">
        <v>11469085</v>
      </c>
      <c r="N83" s="46">
        <v>116276485</v>
      </c>
      <c r="O83" s="46">
        <v>1315633.67</v>
      </c>
      <c r="P83" s="46">
        <v>2220050.65</v>
      </c>
      <c r="Q83" s="46">
        <v>6294136.3499999996</v>
      </c>
      <c r="R83" s="46">
        <v>19438565.489999998</v>
      </c>
      <c r="S83" s="46">
        <v>1345486.25</v>
      </c>
      <c r="T83" s="46">
        <v>18356006.43</v>
      </c>
      <c r="U83" s="46">
        <v>1460000</v>
      </c>
      <c r="V83" s="46">
        <v>9500000</v>
      </c>
      <c r="W83" s="46">
        <v>12287500</v>
      </c>
      <c r="X83" s="46">
        <v>31000000</v>
      </c>
      <c r="Y83" s="46">
        <v>28085764</v>
      </c>
      <c r="Z83" s="46">
        <v>14901660</v>
      </c>
      <c r="AA83" s="46">
        <v>14688570</v>
      </c>
      <c r="AB83" s="46">
        <v>17000000</v>
      </c>
      <c r="AC83" s="46">
        <v>55420000</v>
      </c>
      <c r="AD83" s="46">
        <v>19000000</v>
      </c>
      <c r="AE83" s="46">
        <v>20000000</v>
      </c>
      <c r="AF83" s="46">
        <v>25748900</v>
      </c>
      <c r="AG83" s="46">
        <v>34812123</v>
      </c>
      <c r="AH83" s="46">
        <v>14783848</v>
      </c>
      <c r="AI83" s="46">
        <v>17630000</v>
      </c>
      <c r="AJ83" s="46">
        <v>30730112.66</v>
      </c>
      <c r="AK83" s="46">
        <v>12500000</v>
      </c>
      <c r="AL83" s="46">
        <v>15800000</v>
      </c>
      <c r="AM83" s="46">
        <v>21600000</v>
      </c>
      <c r="AN83" s="46">
        <v>3884729.98</v>
      </c>
      <c r="AO83" s="46">
        <v>22456549.43</v>
      </c>
      <c r="AP83" s="46">
        <v>11000000</v>
      </c>
      <c r="AQ83" s="46">
        <v>10025037.18</v>
      </c>
      <c r="AR83" s="46">
        <v>0</v>
      </c>
      <c r="AS83" s="46">
        <v>3947817.01</v>
      </c>
      <c r="AT83" s="46">
        <v>32475245.52</v>
      </c>
      <c r="AU83" s="46">
        <v>1459000</v>
      </c>
      <c r="AV83" s="46">
        <v>15600000</v>
      </c>
      <c r="AW83" s="46">
        <v>21000000</v>
      </c>
      <c r="AX83" s="46">
        <v>9705666.1500000004</v>
      </c>
      <c r="AY83" s="46">
        <v>1213471.25</v>
      </c>
      <c r="AZ83" s="46">
        <v>5826200.96</v>
      </c>
      <c r="BA83" s="46">
        <v>1743530</v>
      </c>
      <c r="BB83" s="46">
        <v>0</v>
      </c>
      <c r="BC83" s="46">
        <v>3999020</v>
      </c>
      <c r="BD83" s="46">
        <v>0</v>
      </c>
      <c r="BE83" s="46">
        <v>25000000</v>
      </c>
      <c r="BF83" s="46">
        <v>152680800</v>
      </c>
      <c r="BG83" s="46">
        <v>14200000</v>
      </c>
      <c r="BH83" s="46">
        <v>13000000</v>
      </c>
      <c r="BI83" s="46">
        <v>1524815</v>
      </c>
      <c r="BJ83" s="46">
        <v>1301170</v>
      </c>
      <c r="BK83" s="46">
        <v>11726996.880000001</v>
      </c>
      <c r="BL83" s="46">
        <v>37000000</v>
      </c>
      <c r="BM83" s="46">
        <v>3344520</v>
      </c>
      <c r="BN83" s="46">
        <v>45097739.18</v>
      </c>
      <c r="BO83" s="46">
        <v>3295807</v>
      </c>
      <c r="BP83" s="46">
        <v>19173600</v>
      </c>
      <c r="BQ83" s="46">
        <v>630000000</v>
      </c>
      <c r="BR83" s="46">
        <v>26238344.25</v>
      </c>
      <c r="BS83" s="46">
        <v>0</v>
      </c>
      <c r="BT83" s="46">
        <v>121367499.38</v>
      </c>
      <c r="BU83" s="46">
        <v>7253458</v>
      </c>
      <c r="BV83" s="46">
        <v>16826710.91</v>
      </c>
      <c r="BW83" s="46">
        <v>0</v>
      </c>
      <c r="BX83" s="46">
        <v>9396873.1500000004</v>
      </c>
      <c r="BY83" s="46">
        <v>18653160</v>
      </c>
      <c r="BZ83" s="46">
        <v>17164800.620000001</v>
      </c>
      <c r="CA83" s="46">
        <v>24678808.5</v>
      </c>
      <c r="CB83" s="46">
        <v>51308181</v>
      </c>
      <c r="CC83" s="46">
        <v>2411848.75</v>
      </c>
      <c r="CD83" s="46">
        <v>46869322.5</v>
      </c>
      <c r="CE83" s="46">
        <v>16000000</v>
      </c>
      <c r="CF83" s="46">
        <v>17929431</v>
      </c>
      <c r="CG83" s="46">
        <v>20923810.5</v>
      </c>
      <c r="CH83" s="46">
        <v>451961.13</v>
      </c>
      <c r="CI83" s="46">
        <v>62456443.630000003</v>
      </c>
      <c r="CJ83" s="46">
        <v>1153025</v>
      </c>
      <c r="CK83" s="46">
        <v>12279237</v>
      </c>
      <c r="CL83" s="46">
        <f t="shared" si="60"/>
        <v>2495013526.48</v>
      </c>
      <c r="CM83" s="46">
        <f t="shared" si="61"/>
        <v>166706363.84</v>
      </c>
      <c r="CN83" s="46">
        <f t="shared" si="62"/>
        <v>314858365</v>
      </c>
      <c r="CO83" s="46">
        <f t="shared" si="63"/>
        <v>220967360.14000002</v>
      </c>
      <c r="CP83" s="46">
        <f t="shared" si="64"/>
        <v>211705805</v>
      </c>
      <c r="CQ83" s="46">
        <f t="shared" si="65"/>
        <v>119638663.06</v>
      </c>
      <c r="CR83" s="46">
        <f t="shared" si="66"/>
        <v>1103362915.3199999</v>
      </c>
      <c r="CS83" s="45">
        <f t="shared" si="67"/>
        <v>4632252998.8399992</v>
      </c>
    </row>
    <row r="84" spans="1:97" s="47" customFormat="1">
      <c r="A84" s="45" t="s">
        <v>240</v>
      </c>
      <c r="B84" s="46">
        <v>8420643</v>
      </c>
      <c r="C84" s="46">
        <v>5930000</v>
      </c>
      <c r="D84" s="46">
        <v>0</v>
      </c>
      <c r="E84" s="46">
        <v>0</v>
      </c>
      <c r="F84" s="46">
        <v>0</v>
      </c>
      <c r="G84" s="46">
        <v>75000</v>
      </c>
      <c r="H84" s="46">
        <v>0</v>
      </c>
      <c r="I84" s="46">
        <v>0</v>
      </c>
      <c r="J84" s="46">
        <v>0</v>
      </c>
      <c r="K84" s="46">
        <v>0</v>
      </c>
      <c r="L84" s="46">
        <v>2300000</v>
      </c>
      <c r="M84" s="46">
        <v>1190257.8400000001</v>
      </c>
      <c r="N84" s="46">
        <v>4757176.5</v>
      </c>
      <c r="O84" s="46">
        <v>0</v>
      </c>
      <c r="P84" s="46">
        <v>0</v>
      </c>
      <c r="Q84" s="46">
        <v>0</v>
      </c>
      <c r="R84" s="46">
        <v>0</v>
      </c>
      <c r="S84" s="46">
        <v>0</v>
      </c>
      <c r="T84" s="46">
        <v>2523134.1</v>
      </c>
      <c r="U84" s="46">
        <v>0</v>
      </c>
      <c r="V84" s="46">
        <v>167000</v>
      </c>
      <c r="W84" s="46">
        <v>0</v>
      </c>
      <c r="X84" s="46">
        <v>1</v>
      </c>
      <c r="Y84" s="46">
        <v>0</v>
      </c>
      <c r="Z84" s="46">
        <v>520000</v>
      </c>
      <c r="AA84" s="46">
        <v>474860</v>
      </c>
      <c r="AB84" s="46">
        <v>400000</v>
      </c>
      <c r="AC84" s="46">
        <v>1</v>
      </c>
      <c r="AD84" s="46">
        <v>0</v>
      </c>
      <c r="AE84" s="46">
        <v>0</v>
      </c>
      <c r="AF84" s="46">
        <v>700000</v>
      </c>
      <c r="AG84" s="46">
        <v>0</v>
      </c>
      <c r="AH84" s="46">
        <v>0</v>
      </c>
      <c r="AI84" s="46">
        <v>470000</v>
      </c>
      <c r="AJ84" s="46">
        <v>0</v>
      </c>
      <c r="AK84" s="46">
        <v>0</v>
      </c>
      <c r="AL84" s="46">
        <v>0</v>
      </c>
      <c r="AM84" s="46">
        <v>5000000</v>
      </c>
      <c r="AN84" s="46">
        <v>232868</v>
      </c>
      <c r="AO84" s="46">
        <v>0</v>
      </c>
      <c r="AP84" s="46">
        <v>0</v>
      </c>
      <c r="AQ84" s="46">
        <v>307897</v>
      </c>
      <c r="AR84" s="46">
        <v>0</v>
      </c>
      <c r="AS84" s="46">
        <v>0</v>
      </c>
      <c r="AT84" s="46">
        <v>1570717</v>
      </c>
      <c r="AU84" s="46">
        <v>0</v>
      </c>
      <c r="AV84" s="46">
        <v>0</v>
      </c>
      <c r="AW84" s="46">
        <v>0</v>
      </c>
      <c r="AX84" s="46">
        <v>0</v>
      </c>
      <c r="AY84" s="46">
        <v>0</v>
      </c>
      <c r="AZ84" s="46">
        <v>0</v>
      </c>
      <c r="BA84" s="46">
        <v>0</v>
      </c>
      <c r="BB84" s="46">
        <v>0</v>
      </c>
      <c r="BC84" s="46">
        <v>0</v>
      </c>
      <c r="BD84" s="46">
        <v>0</v>
      </c>
      <c r="BE84" s="46">
        <v>0</v>
      </c>
      <c r="BF84" s="46">
        <v>13700000</v>
      </c>
      <c r="BG84" s="46">
        <v>1</v>
      </c>
      <c r="BH84" s="46">
        <v>400000</v>
      </c>
      <c r="BI84" s="46">
        <v>13362.85</v>
      </c>
      <c r="BJ84" s="46">
        <v>0</v>
      </c>
      <c r="BK84" s="46">
        <v>0</v>
      </c>
      <c r="BL84" s="46">
        <v>0</v>
      </c>
      <c r="BM84" s="46">
        <v>0</v>
      </c>
      <c r="BN84" s="46">
        <v>0</v>
      </c>
      <c r="BO84" s="46">
        <v>1</v>
      </c>
      <c r="BP84" s="46">
        <v>0</v>
      </c>
      <c r="BQ84" s="46">
        <v>0</v>
      </c>
      <c r="BR84" s="46">
        <v>3297095.91</v>
      </c>
      <c r="BS84" s="46">
        <v>0</v>
      </c>
      <c r="BT84" s="46">
        <v>0</v>
      </c>
      <c r="BU84" s="46">
        <v>0</v>
      </c>
      <c r="BV84" s="46">
        <v>0</v>
      </c>
      <c r="BW84" s="46">
        <v>0</v>
      </c>
      <c r="BX84" s="46">
        <v>0</v>
      </c>
      <c r="BY84" s="46">
        <v>2433932.71</v>
      </c>
      <c r="BZ84" s="46">
        <v>0</v>
      </c>
      <c r="CA84" s="46">
        <v>451968</v>
      </c>
      <c r="CB84" s="46">
        <v>1037300</v>
      </c>
      <c r="CC84" s="46">
        <v>0</v>
      </c>
      <c r="CD84" s="46">
        <v>1643364</v>
      </c>
      <c r="CE84" s="46">
        <v>650000</v>
      </c>
      <c r="CF84" s="46">
        <v>0</v>
      </c>
      <c r="CG84" s="46">
        <v>1230000</v>
      </c>
      <c r="CH84" s="46">
        <v>590520</v>
      </c>
      <c r="CI84" s="46">
        <v>36032900.829999998</v>
      </c>
      <c r="CJ84" s="46">
        <v>0</v>
      </c>
      <c r="CK84" s="46">
        <v>0</v>
      </c>
      <c r="CL84" s="46">
        <f t="shared" si="60"/>
        <v>17915900.84</v>
      </c>
      <c r="CM84" s="46">
        <f t="shared" si="61"/>
        <v>7280310.5999999996</v>
      </c>
      <c r="CN84" s="46">
        <f t="shared" si="62"/>
        <v>2731862</v>
      </c>
      <c r="CO84" s="46">
        <f t="shared" si="63"/>
        <v>7111482</v>
      </c>
      <c r="CP84" s="46">
        <f t="shared" si="64"/>
        <v>14113363.85</v>
      </c>
      <c r="CQ84" s="46">
        <f t="shared" si="65"/>
        <v>1</v>
      </c>
      <c r="CR84" s="46">
        <f t="shared" si="66"/>
        <v>47367081.450000003</v>
      </c>
      <c r="CS84" s="45">
        <f t="shared" si="67"/>
        <v>96520001.74000001</v>
      </c>
    </row>
    <row r="85" spans="1:97" s="47" customFormat="1">
      <c r="A85" s="45" t="s">
        <v>241</v>
      </c>
      <c r="B85" s="65">
        <v>0</v>
      </c>
      <c r="C85" s="65">
        <v>0</v>
      </c>
      <c r="D85" s="65">
        <v>0</v>
      </c>
      <c r="E85" s="65">
        <v>0</v>
      </c>
      <c r="F85" s="65">
        <v>0</v>
      </c>
      <c r="G85" s="65">
        <v>1</v>
      </c>
      <c r="H85" s="65">
        <v>0</v>
      </c>
      <c r="I85" s="65">
        <v>0</v>
      </c>
      <c r="J85" s="65">
        <v>0</v>
      </c>
      <c r="K85" s="65">
        <v>0</v>
      </c>
      <c r="L85" s="65">
        <v>0</v>
      </c>
      <c r="M85" s="65">
        <v>0</v>
      </c>
      <c r="N85" s="65">
        <v>0</v>
      </c>
      <c r="O85" s="65">
        <v>0</v>
      </c>
      <c r="P85" s="65">
        <v>0</v>
      </c>
      <c r="Q85" s="65">
        <v>0</v>
      </c>
      <c r="R85" s="65">
        <v>0</v>
      </c>
      <c r="S85" s="65">
        <v>0</v>
      </c>
      <c r="T85" s="65">
        <v>68400</v>
      </c>
      <c r="U85" s="65">
        <v>0</v>
      </c>
      <c r="V85" s="65">
        <v>0</v>
      </c>
      <c r="W85" s="65">
        <v>0</v>
      </c>
      <c r="X85" s="65">
        <v>1</v>
      </c>
      <c r="Y85" s="65">
        <v>0</v>
      </c>
      <c r="Z85" s="65">
        <v>1</v>
      </c>
      <c r="AA85" s="65">
        <v>1</v>
      </c>
      <c r="AB85" s="65">
        <v>0</v>
      </c>
      <c r="AC85" s="65">
        <v>1</v>
      </c>
      <c r="AD85" s="65">
        <v>0</v>
      </c>
      <c r="AE85" s="65">
        <v>0</v>
      </c>
      <c r="AF85" s="65">
        <v>1</v>
      </c>
      <c r="AG85" s="65">
        <v>0</v>
      </c>
      <c r="AH85" s="65">
        <v>0</v>
      </c>
      <c r="AI85" s="65">
        <v>0</v>
      </c>
      <c r="AJ85" s="65">
        <v>0</v>
      </c>
      <c r="AK85" s="65">
        <v>0</v>
      </c>
      <c r="AL85" s="65">
        <v>0</v>
      </c>
      <c r="AM85" s="65">
        <v>0</v>
      </c>
      <c r="AN85" s="65">
        <v>276060</v>
      </c>
      <c r="AO85" s="65">
        <v>1677572</v>
      </c>
      <c r="AP85" s="65">
        <v>0</v>
      </c>
      <c r="AQ85" s="65">
        <v>0</v>
      </c>
      <c r="AR85" s="65">
        <v>0</v>
      </c>
      <c r="AS85" s="65">
        <v>0</v>
      </c>
      <c r="AT85" s="65">
        <v>0</v>
      </c>
      <c r="AU85" s="65">
        <v>0</v>
      </c>
      <c r="AV85" s="65">
        <v>0</v>
      </c>
      <c r="AW85" s="65">
        <v>0</v>
      </c>
      <c r="AX85" s="65">
        <v>0</v>
      </c>
      <c r="AY85" s="65">
        <v>0</v>
      </c>
      <c r="AZ85" s="65">
        <v>0</v>
      </c>
      <c r="BA85" s="65">
        <v>0</v>
      </c>
      <c r="BB85" s="65">
        <v>0</v>
      </c>
      <c r="BC85" s="65">
        <v>2115701.7799999998</v>
      </c>
      <c r="BD85" s="65">
        <v>0</v>
      </c>
      <c r="BE85" s="65">
        <v>0</v>
      </c>
      <c r="BF85" s="65">
        <v>1</v>
      </c>
      <c r="BG85" s="65">
        <v>1</v>
      </c>
      <c r="BH85" s="65">
        <v>1</v>
      </c>
      <c r="BI85" s="65">
        <v>1</v>
      </c>
      <c r="BJ85" s="65">
        <v>0</v>
      </c>
      <c r="BK85" s="65">
        <v>0</v>
      </c>
      <c r="BL85" s="65">
        <v>0</v>
      </c>
      <c r="BM85" s="65">
        <v>0</v>
      </c>
      <c r="BN85" s="65">
        <v>0</v>
      </c>
      <c r="BO85" s="65">
        <v>1</v>
      </c>
      <c r="BP85" s="65">
        <v>0</v>
      </c>
      <c r="BQ85" s="65">
        <v>0</v>
      </c>
      <c r="BR85" s="65">
        <v>0</v>
      </c>
      <c r="BS85" s="65">
        <v>0</v>
      </c>
      <c r="BT85" s="65">
        <v>0</v>
      </c>
      <c r="BU85" s="65">
        <v>0</v>
      </c>
      <c r="BV85" s="65">
        <v>0</v>
      </c>
      <c r="BW85" s="65">
        <v>0</v>
      </c>
      <c r="BX85" s="65">
        <v>0</v>
      </c>
      <c r="BY85" s="65">
        <v>0</v>
      </c>
      <c r="BZ85" s="65">
        <v>0</v>
      </c>
      <c r="CA85" s="65">
        <v>0</v>
      </c>
      <c r="CB85" s="65">
        <v>0</v>
      </c>
      <c r="CC85" s="65">
        <v>0</v>
      </c>
      <c r="CD85" s="65">
        <v>0</v>
      </c>
      <c r="CE85" s="65">
        <v>0</v>
      </c>
      <c r="CF85" s="65">
        <v>0</v>
      </c>
      <c r="CG85" s="65">
        <v>0</v>
      </c>
      <c r="CH85" s="65">
        <v>0</v>
      </c>
      <c r="CI85" s="65">
        <v>0</v>
      </c>
      <c r="CJ85" s="65">
        <v>0</v>
      </c>
      <c r="CK85" s="65">
        <v>0</v>
      </c>
      <c r="CL85" s="46">
        <f t="shared" si="60"/>
        <v>1</v>
      </c>
      <c r="CM85" s="46">
        <f t="shared" si="61"/>
        <v>68400</v>
      </c>
      <c r="CN85" s="46">
        <f t="shared" si="62"/>
        <v>5</v>
      </c>
      <c r="CO85" s="46">
        <f t="shared" si="63"/>
        <v>1953632</v>
      </c>
      <c r="CP85" s="46">
        <f t="shared" si="64"/>
        <v>2115705.7799999998</v>
      </c>
      <c r="CQ85" s="46">
        <f t="shared" si="65"/>
        <v>1</v>
      </c>
      <c r="CR85" s="46">
        <f t="shared" si="66"/>
        <v>0</v>
      </c>
      <c r="CS85" s="45">
        <f t="shared" si="67"/>
        <v>4137744.78</v>
      </c>
    </row>
    <row r="86" spans="1:97" s="47" customFormat="1">
      <c r="A86" s="45" t="s">
        <v>242</v>
      </c>
      <c r="B86" s="46">
        <v>26960000</v>
      </c>
      <c r="C86" s="46">
        <v>3500000</v>
      </c>
      <c r="D86" s="46">
        <v>2800000</v>
      </c>
      <c r="E86" s="46">
        <v>191421</v>
      </c>
      <c r="F86" s="46">
        <v>1868854.92</v>
      </c>
      <c r="G86" s="46">
        <v>2962310.03</v>
      </c>
      <c r="H86" s="46">
        <v>231256</v>
      </c>
      <c r="I86" s="46">
        <v>737232.54</v>
      </c>
      <c r="J86" s="46">
        <v>1850000</v>
      </c>
      <c r="K86" s="46">
        <v>237047.72</v>
      </c>
      <c r="L86" s="46">
        <v>5500000</v>
      </c>
      <c r="M86" s="46">
        <v>878156.49</v>
      </c>
      <c r="N86" s="46">
        <v>13679951.82</v>
      </c>
      <c r="O86" s="46">
        <v>272354.74</v>
      </c>
      <c r="P86" s="46">
        <v>863356.14</v>
      </c>
      <c r="Q86" s="46">
        <v>31292.85</v>
      </c>
      <c r="R86" s="46">
        <v>3000000</v>
      </c>
      <c r="S86" s="46">
        <v>135367.76</v>
      </c>
      <c r="T86" s="46">
        <v>1821579.92</v>
      </c>
      <c r="U86" s="46">
        <v>147228.93</v>
      </c>
      <c r="V86" s="46">
        <v>2000000</v>
      </c>
      <c r="W86" s="46">
        <v>2116500</v>
      </c>
      <c r="X86" s="46">
        <v>3200000</v>
      </c>
      <c r="Y86" s="46">
        <v>3600000</v>
      </c>
      <c r="Z86" s="46">
        <v>1600000</v>
      </c>
      <c r="AA86" s="46">
        <v>1500000</v>
      </c>
      <c r="AB86" s="46">
        <v>2500000</v>
      </c>
      <c r="AC86" s="46">
        <v>7000000</v>
      </c>
      <c r="AD86" s="46">
        <v>2500000</v>
      </c>
      <c r="AE86" s="46">
        <v>2000000</v>
      </c>
      <c r="AF86" s="46">
        <v>3000000</v>
      </c>
      <c r="AG86" s="46">
        <v>3200000</v>
      </c>
      <c r="AH86" s="46">
        <v>2900000</v>
      </c>
      <c r="AI86" s="46">
        <v>2000000</v>
      </c>
      <c r="AJ86" s="46">
        <v>86748555.680000007</v>
      </c>
      <c r="AK86" s="46">
        <v>2700000</v>
      </c>
      <c r="AL86" s="46">
        <v>2100000</v>
      </c>
      <c r="AM86" s="46">
        <v>5000000</v>
      </c>
      <c r="AN86" s="46">
        <v>302591.39</v>
      </c>
      <c r="AO86" s="46">
        <v>2187770.46</v>
      </c>
      <c r="AP86" s="46">
        <v>800000</v>
      </c>
      <c r="AQ86" s="46">
        <v>1262982.33</v>
      </c>
      <c r="AR86" s="46">
        <v>0</v>
      </c>
      <c r="AS86" s="46">
        <v>1109657.48</v>
      </c>
      <c r="AT86" s="46">
        <v>4250000</v>
      </c>
      <c r="AU86" s="46">
        <v>1900000</v>
      </c>
      <c r="AV86" s="46">
        <v>1200000</v>
      </c>
      <c r="AW86" s="46">
        <v>2700000</v>
      </c>
      <c r="AX86" s="46">
        <v>2069407.13</v>
      </c>
      <c r="AY86" s="46">
        <v>1450000</v>
      </c>
      <c r="AZ86" s="46">
        <v>59898.87</v>
      </c>
      <c r="BA86" s="46">
        <v>239703.59</v>
      </c>
      <c r="BB86" s="46">
        <v>0</v>
      </c>
      <c r="BC86" s="46">
        <v>1350802.9</v>
      </c>
      <c r="BD86" s="46">
        <v>0</v>
      </c>
      <c r="BE86" s="46">
        <v>4264800</v>
      </c>
      <c r="BF86" s="46">
        <v>18410000</v>
      </c>
      <c r="BG86" s="46">
        <v>1200000</v>
      </c>
      <c r="BH86" s="46">
        <v>700000</v>
      </c>
      <c r="BI86" s="46">
        <v>252873.75</v>
      </c>
      <c r="BJ86" s="46">
        <v>155926.51</v>
      </c>
      <c r="BK86" s="46">
        <v>4761033.29</v>
      </c>
      <c r="BL86" s="46">
        <v>5300000</v>
      </c>
      <c r="BM86" s="46">
        <v>1008390.26</v>
      </c>
      <c r="BN86" s="46">
        <v>5948000</v>
      </c>
      <c r="BO86" s="46">
        <v>302627.33</v>
      </c>
      <c r="BP86" s="46">
        <v>2600000</v>
      </c>
      <c r="BQ86" s="46">
        <v>72000000</v>
      </c>
      <c r="BR86" s="46">
        <v>3643129.14</v>
      </c>
      <c r="BS86" s="46">
        <v>0</v>
      </c>
      <c r="BT86" s="46">
        <v>20447283.57</v>
      </c>
      <c r="BU86" s="46">
        <v>2266911.0699999998</v>
      </c>
      <c r="BV86" s="46">
        <v>3320112.89</v>
      </c>
      <c r="BW86" s="46">
        <v>9500000</v>
      </c>
      <c r="BX86" s="46">
        <v>1805329.39</v>
      </c>
      <c r="BY86" s="46">
        <v>2566966.64</v>
      </c>
      <c r="BZ86" s="46">
        <v>2622101.2999999998</v>
      </c>
      <c r="CA86" s="46">
        <v>385587.3</v>
      </c>
      <c r="CB86" s="46">
        <v>6999304</v>
      </c>
      <c r="CC86" s="46">
        <v>5204161.2699999996</v>
      </c>
      <c r="CD86" s="46">
        <v>8836050.2200000007</v>
      </c>
      <c r="CE86" s="46">
        <v>2688024.57</v>
      </c>
      <c r="CF86" s="46">
        <v>446458.26</v>
      </c>
      <c r="CG86" s="46">
        <v>2608800</v>
      </c>
      <c r="CH86" s="46">
        <v>194356.32</v>
      </c>
      <c r="CI86" s="46">
        <v>9633045.8599999994</v>
      </c>
      <c r="CJ86" s="46">
        <v>370785.27</v>
      </c>
      <c r="CK86" s="46">
        <v>1500000</v>
      </c>
      <c r="CL86" s="46">
        <f t="shared" si="60"/>
        <v>47716278.700000003</v>
      </c>
      <c r="CM86" s="46">
        <f t="shared" si="61"/>
        <v>19951132.160000004</v>
      </c>
      <c r="CN86" s="46">
        <f t="shared" si="62"/>
        <v>39116500</v>
      </c>
      <c r="CO86" s="46">
        <f t="shared" si="63"/>
        <v>116080566.93000001</v>
      </c>
      <c r="CP86" s="46">
        <f t="shared" si="64"/>
        <v>26334403.16</v>
      </c>
      <c r="CQ86" s="46">
        <f t="shared" si="65"/>
        <v>19920050.879999995</v>
      </c>
      <c r="CR86" s="46">
        <f t="shared" si="66"/>
        <v>157038407.06999996</v>
      </c>
      <c r="CS86" s="45">
        <f t="shared" si="67"/>
        <v>426157338.89999998</v>
      </c>
    </row>
    <row r="87" spans="1:97" s="47" customFormat="1">
      <c r="A87" s="45" t="s">
        <v>243</v>
      </c>
      <c r="B87" s="46">
        <v>14725090</v>
      </c>
      <c r="C87" s="46">
        <v>1550000</v>
      </c>
      <c r="D87" s="46">
        <v>390000</v>
      </c>
      <c r="E87" s="46">
        <v>2106655.2200000002</v>
      </c>
      <c r="F87" s="46">
        <v>0</v>
      </c>
      <c r="G87" s="46">
        <v>479840</v>
      </c>
      <c r="H87" s="46">
        <v>4566598.8099999996</v>
      </c>
      <c r="I87" s="46">
        <v>1095799</v>
      </c>
      <c r="J87" s="46">
        <v>3488700</v>
      </c>
      <c r="K87" s="46">
        <v>763147</v>
      </c>
      <c r="L87" s="46">
        <v>7000000</v>
      </c>
      <c r="M87" s="46">
        <v>875700</v>
      </c>
      <c r="N87" s="46">
        <v>209644704.5</v>
      </c>
      <c r="O87" s="46">
        <v>4029215.89</v>
      </c>
      <c r="P87" s="46">
        <v>5722430</v>
      </c>
      <c r="Q87" s="46">
        <v>5535553.0700000003</v>
      </c>
      <c r="R87" s="46">
        <v>2786104.7</v>
      </c>
      <c r="S87" s="46">
        <v>6615000.0499999998</v>
      </c>
      <c r="T87" s="46">
        <v>4105499.22</v>
      </c>
      <c r="U87" s="46">
        <v>0</v>
      </c>
      <c r="V87" s="46">
        <v>32000000</v>
      </c>
      <c r="W87" s="46">
        <v>8700000</v>
      </c>
      <c r="X87" s="46">
        <v>1500000</v>
      </c>
      <c r="Y87" s="46">
        <v>7042477</v>
      </c>
      <c r="Z87" s="46">
        <v>2446681.9500000002</v>
      </c>
      <c r="AA87" s="46">
        <v>3599700</v>
      </c>
      <c r="AB87" s="46">
        <v>4284800</v>
      </c>
      <c r="AC87" s="46">
        <v>12000000</v>
      </c>
      <c r="AD87" s="46">
        <v>1800000</v>
      </c>
      <c r="AE87" s="46">
        <v>1900000</v>
      </c>
      <c r="AF87" s="46">
        <v>5941190</v>
      </c>
      <c r="AG87" s="46">
        <v>4300000</v>
      </c>
      <c r="AH87" s="46">
        <v>3620490</v>
      </c>
      <c r="AI87" s="46">
        <v>7783155.3099999996</v>
      </c>
      <c r="AJ87" s="46">
        <v>110000000</v>
      </c>
      <c r="AK87" s="46">
        <v>20000000</v>
      </c>
      <c r="AL87" s="46">
        <v>6000000</v>
      </c>
      <c r="AM87" s="46">
        <v>5000000</v>
      </c>
      <c r="AN87" s="46">
        <v>6694273.1900000004</v>
      </c>
      <c r="AO87" s="46">
        <v>2000000</v>
      </c>
      <c r="AP87" s="46">
        <v>4720854.04</v>
      </c>
      <c r="AQ87" s="46">
        <v>25639353.780000001</v>
      </c>
      <c r="AR87" s="46">
        <v>3733470</v>
      </c>
      <c r="AS87" s="46">
        <v>4800000</v>
      </c>
      <c r="AT87" s="46">
        <v>10342318.24</v>
      </c>
      <c r="AU87" s="46">
        <v>2800000</v>
      </c>
      <c r="AV87" s="46">
        <v>7000000</v>
      </c>
      <c r="AW87" s="46">
        <v>2400000</v>
      </c>
      <c r="AX87" s="46">
        <v>3681484.34</v>
      </c>
      <c r="AY87" s="46">
        <v>300000</v>
      </c>
      <c r="AZ87" s="46">
        <v>50788678.439999998</v>
      </c>
      <c r="BA87" s="46">
        <v>9000000</v>
      </c>
      <c r="BB87" s="46">
        <v>110197752.51000001</v>
      </c>
      <c r="BC87" s="46">
        <v>65992390</v>
      </c>
      <c r="BD87" s="46">
        <v>0</v>
      </c>
      <c r="BE87" s="46">
        <v>3000000</v>
      </c>
      <c r="BF87" s="46">
        <v>146068000</v>
      </c>
      <c r="BG87" s="46">
        <v>7073245</v>
      </c>
      <c r="BH87" s="46">
        <v>400000</v>
      </c>
      <c r="BI87" s="46">
        <v>9550029.1899999995</v>
      </c>
      <c r="BJ87" s="46">
        <v>1347072.85</v>
      </c>
      <c r="BK87" s="46">
        <v>39688700.810000002</v>
      </c>
      <c r="BL87" s="46">
        <v>5638570</v>
      </c>
      <c r="BM87" s="46">
        <v>3803228.73</v>
      </c>
      <c r="BN87" s="46">
        <v>1000000</v>
      </c>
      <c r="BO87" s="46">
        <v>2937119.5</v>
      </c>
      <c r="BP87" s="46">
        <v>1300000</v>
      </c>
      <c r="BQ87" s="46">
        <v>130000000</v>
      </c>
      <c r="BR87" s="46">
        <v>11678410</v>
      </c>
      <c r="BS87" s="46">
        <v>428000</v>
      </c>
      <c r="BT87" s="46">
        <v>26199000</v>
      </c>
      <c r="BU87" s="46">
        <v>1948990</v>
      </c>
      <c r="BV87" s="46">
        <v>0</v>
      </c>
      <c r="BW87" s="46">
        <v>8500000</v>
      </c>
      <c r="BX87" s="46">
        <v>515900</v>
      </c>
      <c r="BY87" s="46">
        <v>2909074.59</v>
      </c>
      <c r="BZ87" s="46">
        <v>1724435</v>
      </c>
      <c r="CA87" s="46">
        <v>1254870</v>
      </c>
      <c r="CB87" s="46">
        <v>5999725</v>
      </c>
      <c r="CC87" s="46">
        <v>8345100</v>
      </c>
      <c r="CD87" s="46">
        <v>2599194</v>
      </c>
      <c r="CE87" s="46">
        <v>1800000</v>
      </c>
      <c r="CF87" s="46">
        <v>1297738.45</v>
      </c>
      <c r="CG87" s="46">
        <v>280000</v>
      </c>
      <c r="CH87" s="46">
        <v>409250.15</v>
      </c>
      <c r="CI87" s="46">
        <v>6960384.0199999996</v>
      </c>
      <c r="CJ87" s="46">
        <v>0</v>
      </c>
      <c r="CK87" s="46">
        <v>2300000</v>
      </c>
      <c r="CL87" s="46">
        <f t="shared" si="60"/>
        <v>37041530.030000001</v>
      </c>
      <c r="CM87" s="46">
        <f t="shared" si="61"/>
        <v>238438507.42999998</v>
      </c>
      <c r="CN87" s="46">
        <f t="shared" si="62"/>
        <v>96918494.260000005</v>
      </c>
      <c r="CO87" s="46">
        <f t="shared" si="63"/>
        <v>274900432.02999997</v>
      </c>
      <c r="CP87" s="46">
        <f t="shared" si="64"/>
        <v>343628489.55000001</v>
      </c>
      <c r="CQ87" s="46">
        <f t="shared" si="65"/>
        <v>54367619.039999999</v>
      </c>
      <c r="CR87" s="46">
        <f t="shared" si="66"/>
        <v>215150071.21000001</v>
      </c>
      <c r="CS87" s="45">
        <f t="shared" si="67"/>
        <v>1260445143.5500002</v>
      </c>
    </row>
    <row r="88" spans="1:97" s="47" customFormat="1">
      <c r="A88" s="45" t="s">
        <v>244</v>
      </c>
      <c r="B88" s="46">
        <v>29928933.75</v>
      </c>
      <c r="C88" s="46">
        <v>3300000</v>
      </c>
      <c r="D88" s="46">
        <v>5000000</v>
      </c>
      <c r="E88" s="46">
        <v>3441533.9</v>
      </c>
      <c r="F88" s="46">
        <v>3862290.75</v>
      </c>
      <c r="G88" s="46">
        <v>3000000</v>
      </c>
      <c r="H88" s="46">
        <v>4523216</v>
      </c>
      <c r="I88" s="46">
        <v>9500000</v>
      </c>
      <c r="J88" s="46">
        <v>4944400</v>
      </c>
      <c r="K88" s="46">
        <v>7596437.3200000003</v>
      </c>
      <c r="L88" s="46">
        <v>16500000</v>
      </c>
      <c r="M88" s="46">
        <v>1709293.04</v>
      </c>
      <c r="N88" s="46">
        <v>17245312.09</v>
      </c>
      <c r="O88" s="46">
        <v>5220000</v>
      </c>
      <c r="P88" s="46">
        <v>15539992.789999999</v>
      </c>
      <c r="Q88" s="46">
        <v>2049804.16</v>
      </c>
      <c r="R88" s="46">
        <v>5408669.4800000004</v>
      </c>
      <c r="S88" s="46">
        <v>3715589.87</v>
      </c>
      <c r="T88" s="46">
        <v>5164308.49</v>
      </c>
      <c r="U88" s="46">
        <v>0</v>
      </c>
      <c r="V88" s="46">
        <v>60000000</v>
      </c>
      <c r="W88" s="46">
        <v>4149000</v>
      </c>
      <c r="X88" s="46">
        <v>8500000</v>
      </c>
      <c r="Y88" s="46">
        <v>4500000</v>
      </c>
      <c r="Z88" s="46">
        <v>2274000</v>
      </c>
      <c r="AA88" s="46">
        <v>3000000</v>
      </c>
      <c r="AB88" s="46">
        <v>3800000</v>
      </c>
      <c r="AC88" s="46">
        <v>18000000</v>
      </c>
      <c r="AD88" s="46">
        <v>5300000</v>
      </c>
      <c r="AE88" s="46">
        <v>4500000</v>
      </c>
      <c r="AF88" s="46">
        <v>6000000</v>
      </c>
      <c r="AG88" s="46">
        <v>7000000</v>
      </c>
      <c r="AH88" s="46">
        <v>3550000</v>
      </c>
      <c r="AI88" s="46">
        <v>5025000</v>
      </c>
      <c r="AJ88" s="46">
        <v>67000000</v>
      </c>
      <c r="AK88" s="46">
        <v>7000000</v>
      </c>
      <c r="AL88" s="46">
        <v>4000000</v>
      </c>
      <c r="AM88" s="46">
        <v>6000000</v>
      </c>
      <c r="AN88" s="46">
        <v>6356101.0700000003</v>
      </c>
      <c r="AO88" s="46">
        <v>1200000</v>
      </c>
      <c r="AP88" s="46">
        <v>1500000</v>
      </c>
      <c r="AQ88" s="46">
        <v>13677086.810000001</v>
      </c>
      <c r="AR88" s="46">
        <v>5501694</v>
      </c>
      <c r="AS88" s="46">
        <v>12000000</v>
      </c>
      <c r="AT88" s="46">
        <v>9000000</v>
      </c>
      <c r="AU88" s="46">
        <v>6600000</v>
      </c>
      <c r="AV88" s="46">
        <v>3450000</v>
      </c>
      <c r="AW88" s="46">
        <v>6500000</v>
      </c>
      <c r="AX88" s="46">
        <v>3884189.06</v>
      </c>
      <c r="AY88" s="46">
        <v>2170000</v>
      </c>
      <c r="AZ88" s="46">
        <v>19381802.399999999</v>
      </c>
      <c r="BA88" s="46">
        <v>4000000</v>
      </c>
      <c r="BB88" s="46">
        <v>28480000</v>
      </c>
      <c r="BC88" s="46">
        <v>10165999.15</v>
      </c>
      <c r="BD88" s="46">
        <v>2500000</v>
      </c>
      <c r="BE88" s="46">
        <v>7000000</v>
      </c>
      <c r="BF88" s="46">
        <v>18420000</v>
      </c>
      <c r="BG88" s="46">
        <v>50000</v>
      </c>
      <c r="BH88" s="46">
        <v>1000000</v>
      </c>
      <c r="BI88" s="46">
        <v>4205018.8499999996</v>
      </c>
      <c r="BJ88" s="46">
        <v>4000000</v>
      </c>
      <c r="BK88" s="46">
        <v>31404089.190000001</v>
      </c>
      <c r="BL88" s="46">
        <v>6800000</v>
      </c>
      <c r="BM88" s="46">
        <v>4394113.1100000003</v>
      </c>
      <c r="BN88" s="46">
        <v>9000000</v>
      </c>
      <c r="BO88" s="46">
        <v>8821757.6799999997</v>
      </c>
      <c r="BP88" s="46">
        <v>3200000</v>
      </c>
      <c r="BQ88" s="46">
        <v>120000000</v>
      </c>
      <c r="BR88" s="46">
        <v>6575767.3899999997</v>
      </c>
      <c r="BS88" s="46">
        <v>6445344.0099999998</v>
      </c>
      <c r="BT88" s="46">
        <v>20000000</v>
      </c>
      <c r="BU88" s="46">
        <v>1898957.99</v>
      </c>
      <c r="BV88" s="46">
        <v>800000</v>
      </c>
      <c r="BW88" s="46">
        <v>18000000</v>
      </c>
      <c r="BX88" s="46">
        <v>2543635.92</v>
      </c>
      <c r="BY88" s="46">
        <v>3256707.04</v>
      </c>
      <c r="BZ88" s="46">
        <v>5934780</v>
      </c>
      <c r="CA88" s="46">
        <v>17256410</v>
      </c>
      <c r="CB88" s="46">
        <v>15494427</v>
      </c>
      <c r="CC88" s="46">
        <v>14858014</v>
      </c>
      <c r="CD88" s="46">
        <v>7664623.0499999998</v>
      </c>
      <c r="CE88" s="46">
        <v>2425000</v>
      </c>
      <c r="CF88" s="46">
        <v>2967875.01</v>
      </c>
      <c r="CG88" s="46">
        <v>2550402.2200000002</v>
      </c>
      <c r="CH88" s="46">
        <v>806636.5</v>
      </c>
      <c r="CI88" s="46">
        <v>9612196.2200000007</v>
      </c>
      <c r="CJ88" s="46">
        <v>2606903.71</v>
      </c>
      <c r="CK88" s="46">
        <v>1893964.93</v>
      </c>
      <c r="CL88" s="46">
        <f t="shared" si="60"/>
        <v>93306104.760000005</v>
      </c>
      <c r="CM88" s="46">
        <f t="shared" si="61"/>
        <v>54343676.879999995</v>
      </c>
      <c r="CN88" s="46">
        <f t="shared" si="62"/>
        <v>135598000</v>
      </c>
      <c r="CO88" s="46">
        <f t="shared" si="63"/>
        <v>179220873.34</v>
      </c>
      <c r="CP88" s="46">
        <f t="shared" si="64"/>
        <v>75821018</v>
      </c>
      <c r="CQ88" s="46">
        <f t="shared" si="65"/>
        <v>63619959.979999997</v>
      </c>
      <c r="CR88" s="46">
        <f t="shared" si="66"/>
        <v>263591644.99000001</v>
      </c>
      <c r="CS88" s="45">
        <f t="shared" si="67"/>
        <v>865501277.94999993</v>
      </c>
    </row>
    <row r="89" spans="1:97" s="47" customFormat="1">
      <c r="A89" s="45" t="s">
        <v>245</v>
      </c>
      <c r="B89" s="46">
        <v>0</v>
      </c>
      <c r="C89" s="46">
        <v>5800000</v>
      </c>
      <c r="D89" s="46">
        <v>2200000</v>
      </c>
      <c r="E89" s="46">
        <v>1193267.5</v>
      </c>
      <c r="F89" s="46">
        <v>6365365.0099999998</v>
      </c>
      <c r="G89" s="46">
        <v>4300000</v>
      </c>
      <c r="H89" s="46">
        <v>1241236</v>
      </c>
      <c r="I89" s="46">
        <v>1907395.44</v>
      </c>
      <c r="J89" s="46">
        <v>1237000</v>
      </c>
      <c r="K89" s="46">
        <v>0</v>
      </c>
      <c r="L89" s="46">
        <v>25000000</v>
      </c>
      <c r="M89" s="46">
        <v>2218942.29</v>
      </c>
      <c r="N89" s="46">
        <v>6562340.7599999998</v>
      </c>
      <c r="O89" s="46">
        <v>1340860.5</v>
      </c>
      <c r="P89" s="46">
        <v>0</v>
      </c>
      <c r="Q89" s="46">
        <v>4118024.45</v>
      </c>
      <c r="R89" s="46">
        <v>1022675.46</v>
      </c>
      <c r="S89" s="46">
        <v>1634958.38</v>
      </c>
      <c r="T89" s="46">
        <v>8628854.2200000007</v>
      </c>
      <c r="U89" s="46">
        <v>0</v>
      </c>
      <c r="V89" s="46">
        <v>100000000</v>
      </c>
      <c r="W89" s="46">
        <v>5000000</v>
      </c>
      <c r="X89" s="46">
        <v>2100000</v>
      </c>
      <c r="Y89" s="46">
        <v>2000000</v>
      </c>
      <c r="Z89" s="46">
        <v>2200000</v>
      </c>
      <c r="AA89" s="46">
        <v>2300000</v>
      </c>
      <c r="AB89" s="46">
        <v>2470000</v>
      </c>
      <c r="AC89" s="46">
        <v>45000000</v>
      </c>
      <c r="AD89" s="46">
        <v>3695420</v>
      </c>
      <c r="AE89" s="46">
        <v>4500000</v>
      </c>
      <c r="AF89" s="46">
        <v>3656900</v>
      </c>
      <c r="AG89" s="46">
        <v>5500000</v>
      </c>
      <c r="AH89" s="46">
        <v>7900000</v>
      </c>
      <c r="AI89" s="46">
        <v>17800000</v>
      </c>
      <c r="AJ89" s="46">
        <v>355000000</v>
      </c>
      <c r="AK89" s="46">
        <v>3500000</v>
      </c>
      <c r="AL89" s="46">
        <v>6800000</v>
      </c>
      <c r="AM89" s="46">
        <v>8000000</v>
      </c>
      <c r="AN89" s="46">
        <v>4215626.6399999997</v>
      </c>
      <c r="AO89" s="46">
        <v>1200000</v>
      </c>
      <c r="AP89" s="46">
        <v>300000</v>
      </c>
      <c r="AQ89" s="46">
        <v>7145822.79</v>
      </c>
      <c r="AR89" s="46">
        <v>2389934.06</v>
      </c>
      <c r="AS89" s="46">
        <v>4100000</v>
      </c>
      <c r="AT89" s="46">
        <v>29673231.18</v>
      </c>
      <c r="AU89" s="46">
        <v>800000</v>
      </c>
      <c r="AV89" s="46">
        <v>420000</v>
      </c>
      <c r="AW89" s="46">
        <v>25000000</v>
      </c>
      <c r="AX89" s="46">
        <v>1277903.8400000001</v>
      </c>
      <c r="AY89" s="46">
        <v>1000000</v>
      </c>
      <c r="AZ89" s="46">
        <v>12373059.279999999</v>
      </c>
      <c r="BA89" s="46">
        <v>600000</v>
      </c>
      <c r="BB89" s="46">
        <v>0</v>
      </c>
      <c r="BC89" s="46">
        <v>14179906.98</v>
      </c>
      <c r="BD89" s="46">
        <v>0</v>
      </c>
      <c r="BE89" s="46">
        <v>2400000</v>
      </c>
      <c r="BF89" s="46">
        <v>1</v>
      </c>
      <c r="BG89" s="46">
        <v>1</v>
      </c>
      <c r="BH89" s="46">
        <v>300000</v>
      </c>
      <c r="BI89" s="46">
        <v>1670240.02</v>
      </c>
      <c r="BJ89" s="46">
        <v>751601.4</v>
      </c>
      <c r="BK89" s="46">
        <v>3855446.02</v>
      </c>
      <c r="BL89" s="46">
        <v>15000000</v>
      </c>
      <c r="BM89" s="46">
        <v>15000000</v>
      </c>
      <c r="BN89" s="46">
        <v>10000000</v>
      </c>
      <c r="BO89" s="46">
        <v>3184072</v>
      </c>
      <c r="BP89" s="46">
        <v>2000000</v>
      </c>
      <c r="BQ89" s="46">
        <v>112000000</v>
      </c>
      <c r="BR89" s="46">
        <v>16240858.42</v>
      </c>
      <c r="BS89" s="46">
        <v>0</v>
      </c>
      <c r="BT89" s="46">
        <v>97930903.989999995</v>
      </c>
      <c r="BU89" s="46">
        <v>3515038</v>
      </c>
      <c r="BV89" s="46">
        <v>3671959</v>
      </c>
      <c r="BW89" s="46">
        <v>42000000</v>
      </c>
      <c r="BX89" s="46">
        <v>998402.29</v>
      </c>
      <c r="BY89" s="46">
        <v>7645901.8600000003</v>
      </c>
      <c r="BZ89" s="46">
        <v>3841289.56</v>
      </c>
      <c r="CA89" s="46">
        <v>1524247</v>
      </c>
      <c r="CB89" s="46">
        <v>38678831.18</v>
      </c>
      <c r="CC89" s="46">
        <v>2819806.99</v>
      </c>
      <c r="CD89" s="46">
        <v>28534282.719999999</v>
      </c>
      <c r="CE89" s="46">
        <v>4473200</v>
      </c>
      <c r="CF89" s="46">
        <v>2165782.54</v>
      </c>
      <c r="CG89" s="46">
        <v>1761622.8</v>
      </c>
      <c r="CH89" s="46">
        <v>492589.16</v>
      </c>
      <c r="CI89" s="46">
        <v>10827025.07</v>
      </c>
      <c r="CJ89" s="46">
        <v>1911619</v>
      </c>
      <c r="CK89" s="46">
        <v>2991554.31</v>
      </c>
      <c r="CL89" s="46">
        <f t="shared" si="60"/>
        <v>51463206.240000002</v>
      </c>
      <c r="CM89" s="46">
        <f t="shared" si="61"/>
        <v>23307713.770000003</v>
      </c>
      <c r="CN89" s="46">
        <f t="shared" si="62"/>
        <v>204122320</v>
      </c>
      <c r="CO89" s="46">
        <f t="shared" si="63"/>
        <v>463795577.78999996</v>
      </c>
      <c r="CP89" s="46">
        <f t="shared" si="64"/>
        <v>19301750.399999999</v>
      </c>
      <c r="CQ89" s="46">
        <f t="shared" si="65"/>
        <v>49039518.019999996</v>
      </c>
      <c r="CR89" s="46">
        <f t="shared" si="66"/>
        <v>384024913.89000005</v>
      </c>
      <c r="CS89" s="45">
        <f t="shared" si="67"/>
        <v>1195055000.1099994</v>
      </c>
    </row>
    <row r="90" spans="1:97" s="47" customFormat="1">
      <c r="A90" s="45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</row>
    <row r="91" spans="1:97" s="47" customFormat="1">
      <c r="A91" s="79" t="s">
        <v>272</v>
      </c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  <c r="CA91" s="80"/>
      <c r="CB91" s="80"/>
      <c r="CC91" s="80"/>
      <c r="CD91" s="80"/>
      <c r="CE91" s="80"/>
      <c r="CF91" s="80"/>
      <c r="CG91" s="80"/>
      <c r="CH91" s="80"/>
      <c r="CI91" s="80"/>
      <c r="CJ91" s="80"/>
      <c r="CK91" s="80"/>
      <c r="CL91" s="80"/>
      <c r="CM91" s="80"/>
      <c r="CN91" s="80"/>
      <c r="CO91" s="80"/>
      <c r="CP91" s="80"/>
      <c r="CQ91" s="80"/>
      <c r="CR91" s="80"/>
      <c r="CS91" s="80"/>
    </row>
    <row r="92" spans="1:97" s="47" customFormat="1">
      <c r="A92" s="81" t="s">
        <v>270</v>
      </c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  <c r="BY92" s="82"/>
      <c r="BZ92" s="82"/>
      <c r="CA92" s="82"/>
      <c r="CB92" s="82"/>
      <c r="CC92" s="82"/>
      <c r="CD92" s="82"/>
      <c r="CE92" s="82"/>
      <c r="CF92" s="82"/>
      <c r="CG92" s="82"/>
      <c r="CH92" s="82"/>
      <c r="CI92" s="82"/>
      <c r="CJ92" s="82"/>
      <c r="CK92" s="82"/>
      <c r="CL92" s="82"/>
      <c r="CM92" s="82"/>
      <c r="CN92" s="82"/>
      <c r="CO92" s="82"/>
      <c r="CP92" s="82"/>
      <c r="CQ92" s="82"/>
      <c r="CR92" s="82"/>
      <c r="CS92" s="82"/>
    </row>
    <row r="93" spans="1:97" s="47" customFormat="1">
      <c r="A93" s="77" t="s">
        <v>380</v>
      </c>
      <c r="B93" s="83">
        <f t="shared" ref="B93" si="68">SUM(B94:B100)</f>
        <v>709616186.60000002</v>
      </c>
      <c r="C93" s="83">
        <f>SUM(C94:C100)</f>
        <v>73184000</v>
      </c>
      <c r="D93" s="83">
        <f t="shared" ref="D93:BO93" si="69">SUM(D94:D100)</f>
        <v>63210000</v>
      </c>
      <c r="E93" s="83">
        <f t="shared" si="69"/>
        <v>55680499.549999997</v>
      </c>
      <c r="F93" s="83">
        <f t="shared" si="69"/>
        <v>39987339.380000003</v>
      </c>
      <c r="G93" s="83">
        <f t="shared" si="69"/>
        <v>74485000</v>
      </c>
      <c r="H93" s="83">
        <f t="shared" si="69"/>
        <v>84711679.049999997</v>
      </c>
      <c r="I93" s="83">
        <f t="shared" si="69"/>
        <v>164198747.05000001</v>
      </c>
      <c r="J93" s="83">
        <f t="shared" si="69"/>
        <v>74237510</v>
      </c>
      <c r="K93" s="83">
        <f t="shared" si="69"/>
        <v>76852546.779999986</v>
      </c>
      <c r="L93" s="83">
        <f t="shared" si="69"/>
        <v>253670000</v>
      </c>
      <c r="M93" s="83">
        <f t="shared" si="69"/>
        <v>21742097.439999998</v>
      </c>
      <c r="N93" s="83">
        <f t="shared" si="69"/>
        <v>481971610</v>
      </c>
      <c r="O93" s="83">
        <f t="shared" si="69"/>
        <v>82805384.469999999</v>
      </c>
      <c r="P93" s="83">
        <f t="shared" si="69"/>
        <v>129309513.21000001</v>
      </c>
      <c r="Q93" s="83">
        <f t="shared" si="69"/>
        <v>136403161.37</v>
      </c>
      <c r="R93" s="83">
        <f t="shared" si="69"/>
        <v>76239684.560000002</v>
      </c>
      <c r="S93" s="83">
        <f t="shared" si="69"/>
        <v>87356392.329999998</v>
      </c>
      <c r="T93" s="83">
        <f t="shared" si="69"/>
        <v>65019016.419999987</v>
      </c>
      <c r="U93" s="83">
        <f t="shared" si="69"/>
        <v>27350000</v>
      </c>
      <c r="V93" s="83">
        <f t="shared" si="69"/>
        <v>935800000</v>
      </c>
      <c r="W93" s="83">
        <f t="shared" si="69"/>
        <v>84710000</v>
      </c>
      <c r="X93" s="83">
        <f t="shared" si="69"/>
        <v>111280000</v>
      </c>
      <c r="Y93" s="83">
        <f t="shared" si="69"/>
        <v>88232823</v>
      </c>
      <c r="Z93" s="83">
        <f t="shared" si="69"/>
        <v>30850000</v>
      </c>
      <c r="AA93" s="83">
        <f t="shared" si="69"/>
        <v>51503000</v>
      </c>
      <c r="AB93" s="83">
        <f t="shared" si="69"/>
        <v>39360000</v>
      </c>
      <c r="AC93" s="83">
        <f t="shared" si="69"/>
        <v>192950000</v>
      </c>
      <c r="AD93" s="83">
        <f t="shared" si="69"/>
        <v>49525000</v>
      </c>
      <c r="AE93" s="83">
        <f t="shared" si="69"/>
        <v>64290181.039999992</v>
      </c>
      <c r="AF93" s="83">
        <f t="shared" si="69"/>
        <v>88032000</v>
      </c>
      <c r="AG93" s="83">
        <f t="shared" si="69"/>
        <v>112602148</v>
      </c>
      <c r="AH93" s="83">
        <f t="shared" si="69"/>
        <v>61698000</v>
      </c>
      <c r="AI93" s="83">
        <f t="shared" si="69"/>
        <v>73361000</v>
      </c>
      <c r="AJ93" s="83">
        <f t="shared" si="69"/>
        <v>2401800000</v>
      </c>
      <c r="AK93" s="83">
        <f t="shared" si="69"/>
        <v>73312500</v>
      </c>
      <c r="AL93" s="83">
        <f t="shared" si="69"/>
        <v>52917000</v>
      </c>
      <c r="AM93" s="83">
        <f t="shared" si="69"/>
        <v>153493946.06</v>
      </c>
      <c r="AN93" s="83">
        <f t="shared" si="69"/>
        <v>115562965.46000001</v>
      </c>
      <c r="AO93" s="83">
        <f t="shared" si="69"/>
        <v>72658119</v>
      </c>
      <c r="AP93" s="83">
        <f t="shared" si="69"/>
        <v>28052068.390000001</v>
      </c>
      <c r="AQ93" s="83">
        <f t="shared" si="69"/>
        <v>514764779.77000004</v>
      </c>
      <c r="AR93" s="83">
        <f t="shared" si="69"/>
        <v>75570890.969999999</v>
      </c>
      <c r="AS93" s="83">
        <f t="shared" si="69"/>
        <v>144086000</v>
      </c>
      <c r="AT93" s="83">
        <f t="shared" si="69"/>
        <v>145480000</v>
      </c>
      <c r="AU93" s="83">
        <f t="shared" si="69"/>
        <v>55958000</v>
      </c>
      <c r="AV93" s="83">
        <f t="shared" si="69"/>
        <v>42399765.770000011</v>
      </c>
      <c r="AW93" s="83">
        <f t="shared" si="69"/>
        <v>106813000</v>
      </c>
      <c r="AX93" s="83">
        <f t="shared" si="69"/>
        <v>70911162.379999995</v>
      </c>
      <c r="AY93" s="83">
        <f t="shared" si="69"/>
        <v>54386993</v>
      </c>
      <c r="AZ93" s="83">
        <f t="shared" si="69"/>
        <v>495649266.27000004</v>
      </c>
      <c r="BA93" s="83">
        <f t="shared" si="69"/>
        <v>55152540</v>
      </c>
      <c r="BB93" s="83">
        <f t="shared" si="69"/>
        <v>985050000</v>
      </c>
      <c r="BC93" s="83">
        <f t="shared" si="69"/>
        <v>144180000</v>
      </c>
      <c r="BD93" s="83">
        <f t="shared" si="69"/>
        <v>59508417.049999997</v>
      </c>
      <c r="BE93" s="83">
        <f t="shared" si="69"/>
        <v>56220000</v>
      </c>
      <c r="BF93" s="83">
        <f t="shared" si="69"/>
        <v>585860000</v>
      </c>
      <c r="BG93" s="83">
        <f t="shared" si="69"/>
        <v>24158414</v>
      </c>
      <c r="BH93" s="83">
        <f t="shared" si="69"/>
        <v>34601502</v>
      </c>
      <c r="BI93" s="83">
        <f t="shared" si="69"/>
        <v>50132658.310000002</v>
      </c>
      <c r="BJ93" s="83">
        <f t="shared" si="69"/>
        <v>65751700.810000002</v>
      </c>
      <c r="BK93" s="83">
        <f t="shared" si="69"/>
        <v>743942682.30000007</v>
      </c>
      <c r="BL93" s="83">
        <f t="shared" si="69"/>
        <v>116372200</v>
      </c>
      <c r="BM93" s="83">
        <f t="shared" si="69"/>
        <v>88474080.669999987</v>
      </c>
      <c r="BN93" s="83">
        <f t="shared" si="69"/>
        <v>73215000</v>
      </c>
      <c r="BO93" s="83">
        <f t="shared" si="69"/>
        <v>73554164.060000002</v>
      </c>
      <c r="BP93" s="83">
        <f t="shared" ref="BP93:CS93" si="70">SUM(BP94:BP100)</f>
        <v>66724557</v>
      </c>
      <c r="BQ93" s="83">
        <f t="shared" si="70"/>
        <v>3742800000</v>
      </c>
      <c r="BR93" s="83">
        <f t="shared" si="70"/>
        <v>101100761.36999997</v>
      </c>
      <c r="BS93" s="83">
        <f t="shared" si="70"/>
        <v>65125864.139999993</v>
      </c>
      <c r="BT93" s="83">
        <f t="shared" si="70"/>
        <v>472737780.03000003</v>
      </c>
      <c r="BU93" s="83">
        <f t="shared" si="70"/>
        <v>24137200</v>
      </c>
      <c r="BV93" s="83">
        <f t="shared" si="70"/>
        <v>66258171.109999999</v>
      </c>
      <c r="BW93" s="83">
        <f t="shared" si="70"/>
        <v>279575000</v>
      </c>
      <c r="BX93" s="83">
        <f t="shared" si="70"/>
        <v>43983986.859999999</v>
      </c>
      <c r="BY93" s="83">
        <f t="shared" si="70"/>
        <v>51710245.18</v>
      </c>
      <c r="BZ93" s="83">
        <f t="shared" si="70"/>
        <v>78400501.140000001</v>
      </c>
      <c r="CA93" s="83">
        <f t="shared" si="70"/>
        <v>117947103.18000001</v>
      </c>
      <c r="CB93" s="83">
        <f t="shared" si="70"/>
        <v>237988288.59</v>
      </c>
      <c r="CC93" s="83">
        <f t="shared" si="70"/>
        <v>89229830.770000011</v>
      </c>
      <c r="CD93" s="83">
        <f t="shared" si="70"/>
        <v>174728039.31</v>
      </c>
      <c r="CE93" s="83">
        <f t="shared" si="70"/>
        <v>43078000</v>
      </c>
      <c r="CF93" s="83">
        <f t="shared" si="70"/>
        <v>57802059.18</v>
      </c>
      <c r="CG93" s="83">
        <f t="shared" si="70"/>
        <v>43360641.379999995</v>
      </c>
      <c r="CH93" s="83">
        <f t="shared" si="70"/>
        <v>53056300.710000001</v>
      </c>
      <c r="CI93" s="83">
        <f t="shared" si="70"/>
        <v>270136383.13000005</v>
      </c>
      <c r="CJ93" s="83">
        <f t="shared" si="70"/>
        <v>38811340.890000008</v>
      </c>
      <c r="CK93" s="83">
        <f t="shared" si="70"/>
        <v>41450894.550000004</v>
      </c>
      <c r="CL93" s="83">
        <f t="shared" si="70"/>
        <v>1691575605.8500001</v>
      </c>
      <c r="CM93" s="83">
        <f t="shared" si="70"/>
        <v>1086454762.3600001</v>
      </c>
      <c r="CN93" s="83">
        <f t="shared" si="70"/>
        <v>1984194152.04</v>
      </c>
      <c r="CO93" s="83">
        <f t="shared" si="70"/>
        <v>4658968997.0699997</v>
      </c>
      <c r="CP93" s="83">
        <f t="shared" si="70"/>
        <v>2005462692.1699998</v>
      </c>
      <c r="CQ93" s="83">
        <f t="shared" si="70"/>
        <v>1162282684.03</v>
      </c>
      <c r="CR93" s="83">
        <f t="shared" si="70"/>
        <v>6093418391.5199995</v>
      </c>
      <c r="CS93" s="83">
        <f t="shared" si="70"/>
        <v>18682357285.040001</v>
      </c>
    </row>
    <row r="94" spans="1:97" s="47" customFormat="1">
      <c r="A94" s="45" t="s">
        <v>246</v>
      </c>
      <c r="B94" s="46">
        <v>372554368.56</v>
      </c>
      <c r="C94" s="46">
        <v>58000000</v>
      </c>
      <c r="D94" s="46">
        <v>50000000</v>
      </c>
      <c r="E94" s="46">
        <v>41376582</v>
      </c>
      <c r="F94" s="46">
        <v>34593811.18</v>
      </c>
      <c r="G94" s="46">
        <v>48000000</v>
      </c>
      <c r="H94" s="46">
        <v>70000000</v>
      </c>
      <c r="I94" s="46">
        <v>115550103.05</v>
      </c>
      <c r="J94" s="46">
        <v>60301000</v>
      </c>
      <c r="K94" s="46">
        <v>64124708.770000003</v>
      </c>
      <c r="L94" s="46">
        <v>140000000</v>
      </c>
      <c r="M94" s="46">
        <v>17048756.629999999</v>
      </c>
      <c r="N94" s="46">
        <v>300561590</v>
      </c>
      <c r="O94" s="46">
        <v>64596756.689999998</v>
      </c>
      <c r="P94" s="46">
        <v>98152449.049999997</v>
      </c>
      <c r="Q94" s="46">
        <v>85978785.189999998</v>
      </c>
      <c r="R94" s="46">
        <v>60000000</v>
      </c>
      <c r="S94" s="46">
        <v>63077680.960000001</v>
      </c>
      <c r="T94" s="46">
        <v>48255925.409999996</v>
      </c>
      <c r="U94" s="46">
        <v>18000000</v>
      </c>
      <c r="V94" s="46">
        <v>450000000</v>
      </c>
      <c r="W94" s="46">
        <v>72550000</v>
      </c>
      <c r="X94" s="46">
        <v>77000000</v>
      </c>
      <c r="Y94" s="46">
        <v>78471355</v>
      </c>
      <c r="Z94" s="46">
        <v>24000000</v>
      </c>
      <c r="AA94" s="46">
        <v>39400000</v>
      </c>
      <c r="AB94" s="46">
        <v>22000000</v>
      </c>
      <c r="AC94" s="46">
        <v>129900000</v>
      </c>
      <c r="AD94" s="46">
        <v>40000000</v>
      </c>
      <c r="AE94" s="46">
        <v>54496070.579999998</v>
      </c>
      <c r="AF94" s="46">
        <v>74500000</v>
      </c>
      <c r="AG94" s="46">
        <v>68614846</v>
      </c>
      <c r="AH94" s="46">
        <v>49800000</v>
      </c>
      <c r="AI94" s="46">
        <v>44000000</v>
      </c>
      <c r="AJ94" s="46">
        <v>1299000000</v>
      </c>
      <c r="AK94" s="46">
        <v>60000000</v>
      </c>
      <c r="AL94" s="46">
        <v>40000000</v>
      </c>
      <c r="AM94" s="46">
        <v>105000000</v>
      </c>
      <c r="AN94" s="46">
        <v>60763027.990000002</v>
      </c>
      <c r="AO94" s="46">
        <v>55391374.119999997</v>
      </c>
      <c r="AP94" s="46">
        <v>19786259.879999999</v>
      </c>
      <c r="AQ94" s="46">
        <v>339460222.44999999</v>
      </c>
      <c r="AR94" s="46">
        <v>59165652.969999999</v>
      </c>
      <c r="AS94" s="46">
        <v>100500000</v>
      </c>
      <c r="AT94" s="46">
        <v>95000000</v>
      </c>
      <c r="AU94" s="46">
        <v>47000000</v>
      </c>
      <c r="AV94" s="46">
        <v>32898220.219999999</v>
      </c>
      <c r="AW94" s="46">
        <v>74000000</v>
      </c>
      <c r="AX94" s="46">
        <v>52841391.579999998</v>
      </c>
      <c r="AY94" s="46">
        <v>44000000</v>
      </c>
      <c r="AZ94" s="46">
        <v>310943975.17000002</v>
      </c>
      <c r="BA94" s="46">
        <v>45000000</v>
      </c>
      <c r="BB94" s="46">
        <v>392550000</v>
      </c>
      <c r="BC94" s="46">
        <v>100000000</v>
      </c>
      <c r="BD94" s="46">
        <v>43544660</v>
      </c>
      <c r="BE94" s="46">
        <v>40000000</v>
      </c>
      <c r="BF94" s="46">
        <v>337500000</v>
      </c>
      <c r="BG94" s="46">
        <v>18720417</v>
      </c>
      <c r="BH94" s="46">
        <v>24900000</v>
      </c>
      <c r="BI94" s="46">
        <v>37795686.020000003</v>
      </c>
      <c r="BJ94" s="46">
        <v>54700700.810000002</v>
      </c>
      <c r="BK94" s="46">
        <v>510487515.06999999</v>
      </c>
      <c r="BL94" s="46">
        <v>92000000</v>
      </c>
      <c r="BM94" s="46">
        <v>72965183.489999995</v>
      </c>
      <c r="BN94" s="46">
        <v>52100000</v>
      </c>
      <c r="BO94" s="46">
        <v>62100000</v>
      </c>
      <c r="BP94" s="46">
        <v>56200000</v>
      </c>
      <c r="BQ94" s="46">
        <v>2200000000</v>
      </c>
      <c r="BR94" s="46">
        <v>74846493.189999998</v>
      </c>
      <c r="BS94" s="46">
        <v>49231235.68</v>
      </c>
      <c r="BT94" s="46">
        <v>317570101</v>
      </c>
      <c r="BU94" s="46">
        <v>7400200</v>
      </c>
      <c r="BV94" s="46">
        <v>51910348.240000002</v>
      </c>
      <c r="BW94" s="46">
        <v>205000000</v>
      </c>
      <c r="BX94" s="46">
        <v>36814604.960000001</v>
      </c>
      <c r="BY94" s="46">
        <v>42725788.140000001</v>
      </c>
      <c r="BZ94" s="46">
        <v>59931092.979999997</v>
      </c>
      <c r="CA94" s="46">
        <v>95256114.540000007</v>
      </c>
      <c r="CB94" s="46">
        <v>158178288.59</v>
      </c>
      <c r="CC94" s="46">
        <v>72207530.790000007</v>
      </c>
      <c r="CD94" s="46">
        <v>130632741.42</v>
      </c>
      <c r="CE94" s="46">
        <v>32000000</v>
      </c>
      <c r="CF94" s="46">
        <v>49532085.140000001</v>
      </c>
      <c r="CG94" s="46">
        <v>36624568.25</v>
      </c>
      <c r="CH94" s="46">
        <v>41761301.359999999</v>
      </c>
      <c r="CI94" s="46">
        <v>202657472.93000001</v>
      </c>
      <c r="CJ94" s="46">
        <v>32590111.460000001</v>
      </c>
      <c r="CK94" s="46">
        <v>32054944.109999999</v>
      </c>
      <c r="CL94" s="46">
        <f t="shared" ref="CL94:CL100" si="71">SUM(B94:M94)</f>
        <v>1071549330.1899999</v>
      </c>
      <c r="CM94" s="46">
        <f t="shared" ref="CM94:CM100" si="72">SUM(N94:U94)</f>
        <v>738623187.30000007</v>
      </c>
      <c r="CN94" s="46">
        <f t="shared" ref="CN94:CN100" si="73">SUM(V94:AI94)</f>
        <v>1224732271.5799999</v>
      </c>
      <c r="CO94" s="46">
        <f t="shared" ref="CO94:CO100" si="74">SUM(AJ94:BA94)</f>
        <v>2840750124.3799996</v>
      </c>
      <c r="CP94" s="46">
        <f t="shared" ref="CP94:CP100" si="75">SUM(BB94:BJ94)</f>
        <v>1049711463.8299999</v>
      </c>
      <c r="CQ94" s="46">
        <f t="shared" ref="CQ94:CQ100" si="76">SUM(BK94:BP94)</f>
        <v>845852698.55999994</v>
      </c>
      <c r="CR94" s="46">
        <f t="shared" ref="CR94:CR100" si="77">SUM(BQ94:CK94)</f>
        <v>3928925022.7799997</v>
      </c>
      <c r="CS94" s="45">
        <f t="shared" ref="CS94:CS100" si="78">SUM(B94:CK94)</f>
        <v>11700144098.620001</v>
      </c>
    </row>
    <row r="95" spans="1:97" s="47" customFormat="1">
      <c r="A95" s="45" t="s">
        <v>247</v>
      </c>
      <c r="B95" s="46">
        <v>2000000</v>
      </c>
      <c r="C95" s="46">
        <v>4000</v>
      </c>
      <c r="D95" s="46">
        <v>0</v>
      </c>
      <c r="E95" s="46">
        <v>107364.8</v>
      </c>
      <c r="F95" s="46">
        <v>0</v>
      </c>
      <c r="G95" s="46">
        <v>55000</v>
      </c>
      <c r="H95" s="46">
        <v>6679.05</v>
      </c>
      <c r="I95" s="46">
        <v>124536</v>
      </c>
      <c r="J95" s="46">
        <v>0</v>
      </c>
      <c r="K95" s="46">
        <v>51944.55</v>
      </c>
      <c r="L95" s="46">
        <v>600000</v>
      </c>
      <c r="M95" s="46">
        <v>0</v>
      </c>
      <c r="N95" s="46">
        <v>1582610</v>
      </c>
      <c r="O95" s="46">
        <v>13548</v>
      </c>
      <c r="P95" s="46">
        <v>60000</v>
      </c>
      <c r="Q95" s="46">
        <v>469236.67</v>
      </c>
      <c r="R95" s="46">
        <v>40817.71</v>
      </c>
      <c r="S95" s="46">
        <v>154201</v>
      </c>
      <c r="T95" s="46">
        <v>6045.16</v>
      </c>
      <c r="U95" s="46">
        <v>0</v>
      </c>
      <c r="V95" s="46">
        <v>3200000</v>
      </c>
      <c r="W95" s="46">
        <v>37000</v>
      </c>
      <c r="X95" s="46">
        <v>80000</v>
      </c>
      <c r="Y95" s="46">
        <v>246961</v>
      </c>
      <c r="Z95" s="46">
        <v>50000</v>
      </c>
      <c r="AA95" s="46">
        <v>18000</v>
      </c>
      <c r="AB95" s="46">
        <v>40000</v>
      </c>
      <c r="AC95" s="46">
        <v>250000</v>
      </c>
      <c r="AD95" s="46">
        <v>100000</v>
      </c>
      <c r="AE95" s="46">
        <v>85370</v>
      </c>
      <c r="AF95" s="46">
        <v>27000</v>
      </c>
      <c r="AG95" s="46">
        <v>150000</v>
      </c>
      <c r="AH95" s="46">
        <v>25000</v>
      </c>
      <c r="AI95" s="46">
        <v>750000</v>
      </c>
      <c r="AJ95" s="46">
        <v>12500000</v>
      </c>
      <c r="AK95" s="46">
        <v>10000</v>
      </c>
      <c r="AL95" s="46">
        <v>12000</v>
      </c>
      <c r="AM95" s="46">
        <v>150000</v>
      </c>
      <c r="AN95" s="46">
        <v>526190.80000000005</v>
      </c>
      <c r="AO95" s="46">
        <v>45000</v>
      </c>
      <c r="AP95" s="46">
        <v>14605</v>
      </c>
      <c r="AQ95" s="46">
        <v>793396.03</v>
      </c>
      <c r="AR95" s="46">
        <v>20150</v>
      </c>
      <c r="AS95" s="46">
        <v>35000</v>
      </c>
      <c r="AT95" s="46">
        <v>150000</v>
      </c>
      <c r="AU95" s="46">
        <v>5000</v>
      </c>
      <c r="AV95" s="46">
        <v>77707.600000000006</v>
      </c>
      <c r="AW95" s="46">
        <v>50000</v>
      </c>
      <c r="AX95" s="46">
        <v>23283.25</v>
      </c>
      <c r="AY95" s="46">
        <v>6993</v>
      </c>
      <c r="AZ95" s="46">
        <v>2454308.67</v>
      </c>
      <c r="BA95" s="46">
        <v>43000</v>
      </c>
      <c r="BB95" s="46">
        <v>14000000</v>
      </c>
      <c r="BC95" s="46">
        <v>230000</v>
      </c>
      <c r="BD95" s="46">
        <v>426</v>
      </c>
      <c r="BE95" s="46">
        <v>300000</v>
      </c>
      <c r="BF95" s="46">
        <v>3500000</v>
      </c>
      <c r="BG95" s="46">
        <v>2000</v>
      </c>
      <c r="BH95" s="46">
        <v>1</v>
      </c>
      <c r="BI95" s="46">
        <v>9739.2999999999993</v>
      </c>
      <c r="BJ95" s="46">
        <v>75000</v>
      </c>
      <c r="BK95" s="46">
        <v>1511386.66</v>
      </c>
      <c r="BL95" s="46">
        <v>52200</v>
      </c>
      <c r="BM95" s="46">
        <v>26616.639999999999</v>
      </c>
      <c r="BN95" s="46">
        <v>80000</v>
      </c>
      <c r="BO95" s="46">
        <v>0</v>
      </c>
      <c r="BP95" s="46">
        <v>0</v>
      </c>
      <c r="BQ95" s="46">
        <v>26000000</v>
      </c>
      <c r="BR95" s="46">
        <v>67718</v>
      </c>
      <c r="BS95" s="46">
        <v>225956.79</v>
      </c>
      <c r="BT95" s="46">
        <v>1092080.46</v>
      </c>
      <c r="BU95" s="46">
        <v>5000</v>
      </c>
      <c r="BV95" s="46">
        <v>48342</v>
      </c>
      <c r="BW95" s="46">
        <v>230000</v>
      </c>
      <c r="BX95" s="46">
        <v>15218</v>
      </c>
      <c r="BY95" s="46">
        <v>0</v>
      </c>
      <c r="BZ95" s="46">
        <v>50000</v>
      </c>
      <c r="CA95" s="46">
        <v>65423.47</v>
      </c>
      <c r="CB95" s="46">
        <v>387000</v>
      </c>
      <c r="CC95" s="46">
        <v>12602</v>
      </c>
      <c r="CD95" s="46">
        <v>216744.63</v>
      </c>
      <c r="CE95" s="46">
        <v>38000</v>
      </c>
      <c r="CF95" s="46">
        <v>3500</v>
      </c>
      <c r="CG95" s="46">
        <v>0</v>
      </c>
      <c r="CH95" s="46">
        <v>7502</v>
      </c>
      <c r="CI95" s="46">
        <v>319991.5</v>
      </c>
      <c r="CJ95" s="46">
        <v>0</v>
      </c>
      <c r="CK95" s="46">
        <v>0</v>
      </c>
      <c r="CL95" s="46">
        <f t="shared" si="71"/>
        <v>2949524.3999999994</v>
      </c>
      <c r="CM95" s="46">
        <f t="shared" si="72"/>
        <v>2326458.54</v>
      </c>
      <c r="CN95" s="46">
        <f t="shared" si="73"/>
        <v>5059331</v>
      </c>
      <c r="CO95" s="46">
        <f t="shared" si="74"/>
        <v>16916634.350000001</v>
      </c>
      <c r="CP95" s="46">
        <f t="shared" si="75"/>
        <v>18117166.300000001</v>
      </c>
      <c r="CQ95" s="46">
        <f t="shared" si="76"/>
        <v>1670203.2999999998</v>
      </c>
      <c r="CR95" s="46">
        <f t="shared" si="77"/>
        <v>28785078.849999998</v>
      </c>
      <c r="CS95" s="45">
        <f t="shared" si="78"/>
        <v>75824396.73999998</v>
      </c>
    </row>
    <row r="96" spans="1:97" s="47" customFormat="1">
      <c r="A96" s="45" t="s">
        <v>248</v>
      </c>
      <c r="B96" s="46">
        <v>26412266.510000002</v>
      </c>
      <c r="C96" s="46">
        <v>1800000</v>
      </c>
      <c r="D96" s="46">
        <v>1200000</v>
      </c>
      <c r="E96" s="46">
        <v>1360000</v>
      </c>
      <c r="F96" s="46">
        <v>672176.06</v>
      </c>
      <c r="G96" s="46">
        <v>2200000</v>
      </c>
      <c r="H96" s="46">
        <v>1900000</v>
      </c>
      <c r="I96" s="46">
        <v>7735890</v>
      </c>
      <c r="J96" s="46">
        <v>1895100</v>
      </c>
      <c r="K96" s="46">
        <v>1094738.22</v>
      </c>
      <c r="L96" s="46">
        <v>7300000</v>
      </c>
      <c r="M96" s="46">
        <v>397415.11</v>
      </c>
      <c r="N96" s="46">
        <v>21365840</v>
      </c>
      <c r="O96" s="46">
        <v>3300000</v>
      </c>
      <c r="P96" s="46">
        <v>3176663.68</v>
      </c>
      <c r="Q96" s="46">
        <v>5962322.2999999998</v>
      </c>
      <c r="R96" s="46">
        <v>1248662.51</v>
      </c>
      <c r="S96" s="46">
        <v>1814538.85</v>
      </c>
      <c r="T96" s="46">
        <v>2588253.0499999998</v>
      </c>
      <c r="U96" s="46">
        <v>900000</v>
      </c>
      <c r="V96" s="46">
        <v>30000000</v>
      </c>
      <c r="W96" s="46">
        <v>1401000</v>
      </c>
      <c r="X96" s="46">
        <v>3000000</v>
      </c>
      <c r="Y96" s="46">
        <v>1405103</v>
      </c>
      <c r="Z96" s="46">
        <v>1000000</v>
      </c>
      <c r="AA96" s="46">
        <v>1700000</v>
      </c>
      <c r="AB96" s="46">
        <v>1500000</v>
      </c>
      <c r="AC96" s="46">
        <v>6000000</v>
      </c>
      <c r="AD96" s="46">
        <v>1200000</v>
      </c>
      <c r="AE96" s="46">
        <v>1923141.94</v>
      </c>
      <c r="AF96" s="46">
        <v>1200000</v>
      </c>
      <c r="AG96" s="46">
        <v>2250000</v>
      </c>
      <c r="AH96" s="46">
        <v>520000</v>
      </c>
      <c r="AI96" s="46">
        <v>2800000</v>
      </c>
      <c r="AJ96" s="46">
        <v>90000000</v>
      </c>
      <c r="AK96" s="46">
        <v>1600000</v>
      </c>
      <c r="AL96" s="46">
        <v>2200000</v>
      </c>
      <c r="AM96" s="46">
        <v>6988738.6900000004</v>
      </c>
      <c r="AN96" s="46">
        <v>7689494.5099999998</v>
      </c>
      <c r="AO96" s="46">
        <v>1300000</v>
      </c>
      <c r="AP96" s="46">
        <v>1392514.55</v>
      </c>
      <c r="AQ96" s="46">
        <v>13988591.67</v>
      </c>
      <c r="AR96" s="46">
        <v>3399450</v>
      </c>
      <c r="AS96" s="46">
        <v>10000000</v>
      </c>
      <c r="AT96" s="46">
        <v>6000000</v>
      </c>
      <c r="AU96" s="46">
        <v>1510000</v>
      </c>
      <c r="AV96" s="46">
        <v>899284.34</v>
      </c>
      <c r="AW96" s="46">
        <v>2750000</v>
      </c>
      <c r="AX96" s="46">
        <v>3259662.53</v>
      </c>
      <c r="AY96" s="46">
        <v>1450000</v>
      </c>
      <c r="AZ96" s="46">
        <v>19129959.77</v>
      </c>
      <c r="BA96" s="46">
        <v>1000000</v>
      </c>
      <c r="BB96" s="46">
        <v>36000000</v>
      </c>
      <c r="BC96" s="46">
        <v>2800000</v>
      </c>
      <c r="BD96" s="46">
        <v>1177342.2</v>
      </c>
      <c r="BE96" s="46">
        <v>2100000</v>
      </c>
      <c r="BF96" s="46">
        <v>20500000</v>
      </c>
      <c r="BG96" s="46">
        <v>397998</v>
      </c>
      <c r="BH96" s="46">
        <v>661500</v>
      </c>
      <c r="BI96" s="46">
        <v>1098863.3700000001</v>
      </c>
      <c r="BJ96" s="46">
        <v>1800000</v>
      </c>
      <c r="BK96" s="46">
        <v>24813830.309999999</v>
      </c>
      <c r="BL96" s="46">
        <v>2500000</v>
      </c>
      <c r="BM96" s="46">
        <v>2195860.2200000002</v>
      </c>
      <c r="BN96" s="46">
        <v>2500000</v>
      </c>
      <c r="BO96" s="46">
        <v>1960000</v>
      </c>
      <c r="BP96" s="46">
        <v>1600000</v>
      </c>
      <c r="BQ96" s="46">
        <v>150000000</v>
      </c>
      <c r="BR96" s="46">
        <v>2286588.38</v>
      </c>
      <c r="BS96" s="46">
        <v>2272431.23</v>
      </c>
      <c r="BT96" s="46">
        <v>7414943.4699999997</v>
      </c>
      <c r="BU96" s="46">
        <v>930000</v>
      </c>
      <c r="BV96" s="46">
        <v>1545270.06</v>
      </c>
      <c r="BW96" s="46">
        <v>5800000</v>
      </c>
      <c r="BX96" s="46">
        <v>1302604.29</v>
      </c>
      <c r="BY96" s="46">
        <v>1019902.16</v>
      </c>
      <c r="BZ96" s="46">
        <v>1806261.26</v>
      </c>
      <c r="CA96" s="46">
        <v>4543541.78</v>
      </c>
      <c r="CB96" s="46">
        <v>8150000</v>
      </c>
      <c r="CC96" s="46">
        <v>1350327.4</v>
      </c>
      <c r="CD96" s="46">
        <v>3660712.45</v>
      </c>
      <c r="CE96" s="46">
        <v>1540000</v>
      </c>
      <c r="CF96" s="46">
        <v>676275.44</v>
      </c>
      <c r="CG96" s="46">
        <v>591350.31000000006</v>
      </c>
      <c r="CH96" s="46">
        <v>1520972.54</v>
      </c>
      <c r="CI96" s="46">
        <v>6860278.8700000001</v>
      </c>
      <c r="CJ96" s="46">
        <v>704179.05</v>
      </c>
      <c r="CK96" s="46">
        <v>1223076.47</v>
      </c>
      <c r="CL96" s="46">
        <f t="shared" si="71"/>
        <v>53967585.899999999</v>
      </c>
      <c r="CM96" s="46">
        <f t="shared" si="72"/>
        <v>40356280.389999993</v>
      </c>
      <c r="CN96" s="46">
        <f t="shared" si="73"/>
        <v>55899244.939999998</v>
      </c>
      <c r="CO96" s="46">
        <f t="shared" si="74"/>
        <v>174557696.06000003</v>
      </c>
      <c r="CP96" s="46">
        <f t="shared" si="75"/>
        <v>66535703.57</v>
      </c>
      <c r="CQ96" s="46">
        <f t="shared" si="76"/>
        <v>35569690.530000001</v>
      </c>
      <c r="CR96" s="46">
        <f t="shared" si="77"/>
        <v>205198715.15999997</v>
      </c>
      <c r="CS96" s="45">
        <f t="shared" si="78"/>
        <v>632084916.54999983</v>
      </c>
    </row>
    <row r="97" spans="1:97" s="47" customFormat="1">
      <c r="A97" s="45" t="s">
        <v>249</v>
      </c>
      <c r="B97" s="46">
        <v>178224616.41999999</v>
      </c>
      <c r="C97" s="46">
        <v>10500000</v>
      </c>
      <c r="D97" s="46">
        <v>7800000</v>
      </c>
      <c r="E97" s="46">
        <v>6096000</v>
      </c>
      <c r="F97" s="46">
        <v>3507954.75</v>
      </c>
      <c r="G97" s="46">
        <v>19500000</v>
      </c>
      <c r="H97" s="46">
        <v>8000000</v>
      </c>
      <c r="I97" s="46">
        <v>25300000</v>
      </c>
      <c r="J97" s="46">
        <v>8139060</v>
      </c>
      <c r="K97" s="46">
        <v>7671662.4199999999</v>
      </c>
      <c r="L97" s="46">
        <v>69200000</v>
      </c>
      <c r="M97" s="46">
        <v>3372597.4</v>
      </c>
      <c r="N97" s="46">
        <v>92821650</v>
      </c>
      <c r="O97" s="46">
        <v>9700000</v>
      </c>
      <c r="P97" s="46">
        <v>20549664.59</v>
      </c>
      <c r="Q97" s="46">
        <v>30684205.59</v>
      </c>
      <c r="R97" s="46">
        <v>9818807.1699999999</v>
      </c>
      <c r="S97" s="46">
        <v>11329977.539999999</v>
      </c>
      <c r="T97" s="46">
        <v>8885498.5899999999</v>
      </c>
      <c r="U97" s="46">
        <v>5200000</v>
      </c>
      <c r="V97" s="46">
        <v>190000000</v>
      </c>
      <c r="W97" s="46">
        <v>6924000</v>
      </c>
      <c r="X97" s="46">
        <v>15500000</v>
      </c>
      <c r="Y97" s="46">
        <v>5650402</v>
      </c>
      <c r="Z97" s="46">
        <v>4000000</v>
      </c>
      <c r="AA97" s="46">
        <v>5900000</v>
      </c>
      <c r="AB97" s="46">
        <v>6000000</v>
      </c>
      <c r="AC97" s="46">
        <v>33000000</v>
      </c>
      <c r="AD97" s="46">
        <v>4500000</v>
      </c>
      <c r="AE97" s="46">
        <v>5531533.8200000003</v>
      </c>
      <c r="AF97" s="46">
        <v>7000000</v>
      </c>
      <c r="AG97" s="46">
        <v>24900000</v>
      </c>
      <c r="AH97" s="46">
        <v>6000000</v>
      </c>
      <c r="AI97" s="46">
        <v>19000000</v>
      </c>
      <c r="AJ97" s="46">
        <v>610000000</v>
      </c>
      <c r="AK97" s="46">
        <v>7400000</v>
      </c>
      <c r="AL97" s="46">
        <v>8500000</v>
      </c>
      <c r="AM97" s="46">
        <v>34847302.600000001</v>
      </c>
      <c r="AN97" s="46">
        <v>33489257.350000001</v>
      </c>
      <c r="AO97" s="46">
        <v>11000000</v>
      </c>
      <c r="AP97" s="46">
        <v>5075751.2</v>
      </c>
      <c r="AQ97" s="46">
        <v>85965265.310000002</v>
      </c>
      <c r="AR97" s="46">
        <v>7741079</v>
      </c>
      <c r="AS97" s="46">
        <v>23000000</v>
      </c>
      <c r="AT97" s="46">
        <v>35000000</v>
      </c>
      <c r="AU97" s="46">
        <v>5500000</v>
      </c>
      <c r="AV97" s="46">
        <v>4840355.63</v>
      </c>
      <c r="AW97" s="46">
        <v>25000000</v>
      </c>
      <c r="AX97" s="46">
        <v>11901648.98</v>
      </c>
      <c r="AY97" s="46">
        <v>6000000</v>
      </c>
      <c r="AZ97" s="46">
        <v>88430207.420000002</v>
      </c>
      <c r="BA97" s="46">
        <v>5800000</v>
      </c>
      <c r="BB97" s="46">
        <v>273500000</v>
      </c>
      <c r="BC97" s="46">
        <v>30000000</v>
      </c>
      <c r="BD97" s="46">
        <v>8458047</v>
      </c>
      <c r="BE97" s="46">
        <v>8600000</v>
      </c>
      <c r="BF97" s="46">
        <v>107710000</v>
      </c>
      <c r="BG97" s="46">
        <v>3027116</v>
      </c>
      <c r="BH97" s="46">
        <v>6500000</v>
      </c>
      <c r="BI97" s="46">
        <v>5079182.67</v>
      </c>
      <c r="BJ97" s="46">
        <v>6000000</v>
      </c>
      <c r="BK97" s="46">
        <v>122781184.78</v>
      </c>
      <c r="BL97" s="46">
        <v>13000000</v>
      </c>
      <c r="BM97" s="46">
        <v>7979924.7599999998</v>
      </c>
      <c r="BN97" s="46">
        <v>14500000</v>
      </c>
      <c r="BO97" s="46">
        <v>6500000</v>
      </c>
      <c r="BP97" s="46">
        <v>5400000</v>
      </c>
      <c r="BQ97" s="46">
        <v>750000000</v>
      </c>
      <c r="BR97" s="46">
        <v>16796610.039999999</v>
      </c>
      <c r="BS97" s="46">
        <v>6509537.29</v>
      </c>
      <c r="BT97" s="46">
        <v>86104799.120000005</v>
      </c>
      <c r="BU97" s="46">
        <v>14500000</v>
      </c>
      <c r="BV97" s="46">
        <v>8529727.7300000004</v>
      </c>
      <c r="BW97" s="46">
        <v>38000000</v>
      </c>
      <c r="BX97" s="46">
        <v>4549585.0199999996</v>
      </c>
      <c r="BY97" s="46">
        <v>5445017.0800000001</v>
      </c>
      <c r="BZ97" s="46">
        <v>13220243.9</v>
      </c>
      <c r="CA97" s="46">
        <v>13243455.57</v>
      </c>
      <c r="CB97" s="46">
        <v>38898000</v>
      </c>
      <c r="CC97" s="46">
        <v>7227688.6900000004</v>
      </c>
      <c r="CD97" s="46">
        <v>24354289.77</v>
      </c>
      <c r="CE97" s="46">
        <v>7000000</v>
      </c>
      <c r="CF97" s="46">
        <v>5168914.09</v>
      </c>
      <c r="CG97" s="46">
        <v>3756360.73</v>
      </c>
      <c r="CH97" s="46">
        <v>6902466.4100000001</v>
      </c>
      <c r="CI97" s="46">
        <v>35745198.420000002</v>
      </c>
      <c r="CJ97" s="46">
        <v>3377976.54</v>
      </c>
      <c r="CK97" s="46">
        <v>5356138.59</v>
      </c>
      <c r="CL97" s="46">
        <f t="shared" si="71"/>
        <v>347311890.98999995</v>
      </c>
      <c r="CM97" s="46">
        <f t="shared" si="72"/>
        <v>188989803.47999999</v>
      </c>
      <c r="CN97" s="46">
        <f t="shared" si="73"/>
        <v>333905935.81999999</v>
      </c>
      <c r="CO97" s="46">
        <f t="shared" si="74"/>
        <v>1009490867.49</v>
      </c>
      <c r="CP97" s="46">
        <f t="shared" si="75"/>
        <v>448874345.67000002</v>
      </c>
      <c r="CQ97" s="46">
        <f t="shared" si="76"/>
        <v>170161109.53999999</v>
      </c>
      <c r="CR97" s="46">
        <f t="shared" si="77"/>
        <v>1094686008.99</v>
      </c>
      <c r="CS97" s="45">
        <f t="shared" si="78"/>
        <v>3593419961.9800005</v>
      </c>
    </row>
    <row r="98" spans="1:97" s="47" customFormat="1">
      <c r="A98" s="45" t="s">
        <v>250</v>
      </c>
      <c r="B98" s="46">
        <v>37607549.520000003</v>
      </c>
      <c r="C98" s="46">
        <v>1000000</v>
      </c>
      <c r="D98" s="46">
        <v>910000</v>
      </c>
      <c r="E98" s="46">
        <v>1184088.75</v>
      </c>
      <c r="F98" s="46">
        <v>300000</v>
      </c>
      <c r="G98" s="46">
        <v>2100000</v>
      </c>
      <c r="H98" s="46">
        <v>800000</v>
      </c>
      <c r="I98" s="46">
        <v>5552796</v>
      </c>
      <c r="J98" s="46">
        <v>931400</v>
      </c>
      <c r="K98" s="46">
        <v>1291780.94</v>
      </c>
      <c r="L98" s="46">
        <v>4200000</v>
      </c>
      <c r="M98" s="46">
        <v>320680.67</v>
      </c>
      <c r="N98" s="46">
        <v>15026745</v>
      </c>
      <c r="O98" s="46">
        <v>800000</v>
      </c>
      <c r="P98" s="46">
        <v>3420795.89</v>
      </c>
      <c r="Q98" s="46">
        <v>3556521.49</v>
      </c>
      <c r="R98" s="46">
        <v>1184840.26</v>
      </c>
      <c r="S98" s="46">
        <v>1943233.48</v>
      </c>
      <c r="T98" s="46">
        <v>1375973.73</v>
      </c>
      <c r="U98" s="46">
        <v>700000</v>
      </c>
      <c r="V98" s="46">
        <v>96000000</v>
      </c>
      <c r="W98" s="46">
        <v>1690000</v>
      </c>
      <c r="X98" s="46">
        <v>3000000</v>
      </c>
      <c r="Y98" s="46">
        <v>1156253</v>
      </c>
      <c r="Z98" s="46">
        <v>800000</v>
      </c>
      <c r="AA98" s="46">
        <v>1600000</v>
      </c>
      <c r="AB98" s="46">
        <v>800000</v>
      </c>
      <c r="AC98" s="46">
        <v>7000000</v>
      </c>
      <c r="AD98" s="46">
        <v>1000000</v>
      </c>
      <c r="AE98" s="46">
        <v>1809036.26</v>
      </c>
      <c r="AF98" s="46">
        <v>1870000</v>
      </c>
      <c r="AG98" s="46">
        <v>3500000</v>
      </c>
      <c r="AH98" s="46">
        <v>2033000</v>
      </c>
      <c r="AI98" s="46">
        <v>1800000</v>
      </c>
      <c r="AJ98" s="46">
        <v>185000000</v>
      </c>
      <c r="AK98" s="46">
        <v>2000000</v>
      </c>
      <c r="AL98" s="46">
        <v>1200000</v>
      </c>
      <c r="AM98" s="46">
        <v>2337092.77</v>
      </c>
      <c r="AN98" s="46">
        <v>7677674.1299999999</v>
      </c>
      <c r="AO98" s="46">
        <v>900000</v>
      </c>
      <c r="AP98" s="46">
        <v>842705.26</v>
      </c>
      <c r="AQ98" s="46">
        <v>18654832.920000002</v>
      </c>
      <c r="AR98" s="46">
        <v>1591644</v>
      </c>
      <c r="AS98" s="46">
        <v>4500000</v>
      </c>
      <c r="AT98" s="46">
        <v>3500000</v>
      </c>
      <c r="AU98" s="46">
        <v>500000</v>
      </c>
      <c r="AV98" s="46">
        <v>1696087.78</v>
      </c>
      <c r="AW98" s="46">
        <v>2000000</v>
      </c>
      <c r="AX98" s="46">
        <v>296050.90999999997</v>
      </c>
      <c r="AY98" s="46">
        <v>950000</v>
      </c>
      <c r="AZ98" s="46">
        <v>17743024.670000002</v>
      </c>
      <c r="BA98" s="46">
        <v>1000000</v>
      </c>
      <c r="BB98" s="46">
        <v>81500000</v>
      </c>
      <c r="BC98" s="46">
        <v>4000000</v>
      </c>
      <c r="BD98" s="46">
        <v>2023461.9</v>
      </c>
      <c r="BE98" s="46">
        <v>2120000</v>
      </c>
      <c r="BF98" s="46">
        <v>13000000</v>
      </c>
      <c r="BG98" s="46">
        <v>1960883</v>
      </c>
      <c r="BH98" s="46">
        <v>720000</v>
      </c>
      <c r="BI98" s="46">
        <v>1205590.2</v>
      </c>
      <c r="BJ98" s="46">
        <v>600000</v>
      </c>
      <c r="BK98" s="46">
        <v>26588039.23</v>
      </c>
      <c r="BL98" s="46">
        <v>2700000</v>
      </c>
      <c r="BM98" s="46">
        <v>3022941.96</v>
      </c>
      <c r="BN98" s="46">
        <v>2500000</v>
      </c>
      <c r="BO98" s="46">
        <v>650164.06000000006</v>
      </c>
      <c r="BP98" s="46">
        <v>900000</v>
      </c>
      <c r="BQ98" s="46">
        <v>250000000</v>
      </c>
      <c r="BR98" s="46">
        <v>2995243.44</v>
      </c>
      <c r="BS98" s="46">
        <v>2343262.73</v>
      </c>
      <c r="BT98" s="46">
        <v>13000000</v>
      </c>
      <c r="BU98" s="46">
        <v>816000</v>
      </c>
      <c r="BV98" s="46">
        <v>1288540</v>
      </c>
      <c r="BW98" s="46">
        <v>6500000</v>
      </c>
      <c r="BX98" s="46">
        <v>802728.59</v>
      </c>
      <c r="BY98" s="46">
        <v>659642.88</v>
      </c>
      <c r="BZ98" s="46">
        <v>903000</v>
      </c>
      <c r="CA98" s="46">
        <v>1556428.57</v>
      </c>
      <c r="CB98" s="46">
        <v>8750000</v>
      </c>
      <c r="CC98" s="46">
        <v>2713634.74</v>
      </c>
      <c r="CD98" s="46">
        <v>5804473.6399999997</v>
      </c>
      <c r="CE98" s="46">
        <v>900000</v>
      </c>
      <c r="CF98" s="46">
        <v>627170.26</v>
      </c>
      <c r="CG98" s="46">
        <v>721277.8</v>
      </c>
      <c r="CH98" s="46">
        <v>1131180</v>
      </c>
      <c r="CI98" s="46">
        <v>2499313.71</v>
      </c>
      <c r="CJ98" s="46">
        <v>742492.82</v>
      </c>
      <c r="CK98" s="46">
        <v>1031795.59</v>
      </c>
      <c r="CL98" s="46">
        <f t="shared" si="71"/>
        <v>56198295.880000003</v>
      </c>
      <c r="CM98" s="46">
        <f t="shared" si="72"/>
        <v>28008109.850000005</v>
      </c>
      <c r="CN98" s="46">
        <f t="shared" si="73"/>
        <v>124058289.26000001</v>
      </c>
      <c r="CO98" s="46">
        <f t="shared" si="74"/>
        <v>252389112.44</v>
      </c>
      <c r="CP98" s="46">
        <f t="shared" si="75"/>
        <v>107129935.10000001</v>
      </c>
      <c r="CQ98" s="46">
        <f t="shared" si="76"/>
        <v>36361145.25</v>
      </c>
      <c r="CR98" s="46">
        <f t="shared" si="77"/>
        <v>305786184.76999986</v>
      </c>
      <c r="CS98" s="45">
        <f t="shared" si="78"/>
        <v>909931072.55000031</v>
      </c>
    </row>
    <row r="99" spans="1:97" s="26" customFormat="1">
      <c r="A99" s="45" t="s">
        <v>251</v>
      </c>
      <c r="B99" s="46">
        <v>900000</v>
      </c>
      <c r="C99" s="46">
        <v>80000</v>
      </c>
      <c r="D99" s="46">
        <v>550000</v>
      </c>
      <c r="E99" s="46">
        <v>118964</v>
      </c>
      <c r="F99" s="46">
        <v>0</v>
      </c>
      <c r="G99" s="46">
        <v>130000</v>
      </c>
      <c r="H99" s="46">
        <v>5000</v>
      </c>
      <c r="I99" s="46">
        <v>357880</v>
      </c>
      <c r="J99" s="46">
        <v>36250</v>
      </c>
      <c r="K99" s="46">
        <v>10983.03</v>
      </c>
      <c r="L99" s="46">
        <v>320000</v>
      </c>
      <c r="M99" s="46">
        <v>3639.43</v>
      </c>
      <c r="N99" s="46">
        <v>376261</v>
      </c>
      <c r="O99" s="46">
        <v>76286</v>
      </c>
      <c r="P99" s="46">
        <v>40000</v>
      </c>
      <c r="Q99" s="46">
        <v>40648.379999999997</v>
      </c>
      <c r="R99" s="46">
        <v>58864.36</v>
      </c>
      <c r="S99" s="46">
        <v>118691.5</v>
      </c>
      <c r="T99" s="46">
        <v>50000</v>
      </c>
      <c r="U99" s="46">
        <v>150000</v>
      </c>
      <c r="V99" s="46">
        <v>1600000</v>
      </c>
      <c r="W99" s="46">
        <v>23000</v>
      </c>
      <c r="X99" s="46">
        <v>200000</v>
      </c>
      <c r="Y99" s="46">
        <v>293823</v>
      </c>
      <c r="Z99" s="46">
        <v>0</v>
      </c>
      <c r="AA99" s="46">
        <v>65000</v>
      </c>
      <c r="AB99" s="46">
        <v>20000</v>
      </c>
      <c r="AC99" s="46">
        <v>300000</v>
      </c>
      <c r="AD99" s="46">
        <v>20000</v>
      </c>
      <c r="AE99" s="46">
        <v>23795.32</v>
      </c>
      <c r="AF99" s="46">
        <v>35000</v>
      </c>
      <c r="AG99" s="46">
        <v>158000</v>
      </c>
      <c r="AH99" s="46">
        <v>50000</v>
      </c>
      <c r="AI99" s="46">
        <v>11000</v>
      </c>
      <c r="AJ99" s="46">
        <v>300000</v>
      </c>
      <c r="AK99" s="46">
        <v>2500</v>
      </c>
      <c r="AL99" s="46">
        <v>5000</v>
      </c>
      <c r="AM99" s="46">
        <v>60812</v>
      </c>
      <c r="AN99" s="46">
        <v>29685.98</v>
      </c>
      <c r="AO99" s="46">
        <v>21744.880000000001</v>
      </c>
      <c r="AP99" s="46">
        <v>8746</v>
      </c>
      <c r="AQ99" s="46">
        <v>78440.600000000006</v>
      </c>
      <c r="AR99" s="46">
        <v>6464</v>
      </c>
      <c r="AS99" s="46">
        <v>51000</v>
      </c>
      <c r="AT99" s="46">
        <v>30000</v>
      </c>
      <c r="AU99" s="46">
        <v>13000</v>
      </c>
      <c r="AV99" s="46">
        <v>1054</v>
      </c>
      <c r="AW99" s="46">
        <v>13000</v>
      </c>
      <c r="AX99" s="46">
        <v>18266</v>
      </c>
      <c r="AY99" s="46">
        <v>10000</v>
      </c>
      <c r="AZ99" s="46">
        <v>354833.57</v>
      </c>
      <c r="BA99" s="46">
        <v>9540</v>
      </c>
      <c r="BB99" s="46">
        <v>500000</v>
      </c>
      <c r="BC99" s="46">
        <v>150000</v>
      </c>
      <c r="BD99" s="46">
        <v>169626.15</v>
      </c>
      <c r="BE99" s="46">
        <v>100000</v>
      </c>
      <c r="BF99" s="46">
        <v>150000</v>
      </c>
      <c r="BG99" s="46">
        <v>20000</v>
      </c>
      <c r="BH99" s="46">
        <v>1</v>
      </c>
      <c r="BI99" s="46">
        <v>1</v>
      </c>
      <c r="BJ99" s="46">
        <v>26000</v>
      </c>
      <c r="BK99" s="46">
        <v>316668.38</v>
      </c>
      <c r="BL99" s="46">
        <v>120000</v>
      </c>
      <c r="BM99" s="46">
        <v>28800</v>
      </c>
      <c r="BN99" s="46">
        <v>35000</v>
      </c>
      <c r="BO99" s="46">
        <v>44000</v>
      </c>
      <c r="BP99" s="46">
        <v>24557</v>
      </c>
      <c r="BQ99" s="46">
        <v>1800000</v>
      </c>
      <c r="BR99" s="46">
        <v>71910</v>
      </c>
      <c r="BS99" s="46">
        <v>0</v>
      </c>
      <c r="BT99" s="46">
        <v>75789</v>
      </c>
      <c r="BU99" s="46">
        <v>5000</v>
      </c>
      <c r="BV99" s="46">
        <v>23760</v>
      </c>
      <c r="BW99" s="46">
        <v>45000</v>
      </c>
      <c r="BX99" s="46">
        <v>1561</v>
      </c>
      <c r="BY99" s="46">
        <v>13140</v>
      </c>
      <c r="BZ99" s="46">
        <v>7500</v>
      </c>
      <c r="CA99" s="46">
        <v>60810</v>
      </c>
      <c r="CB99" s="46">
        <v>125000</v>
      </c>
      <c r="CC99" s="46">
        <v>12800</v>
      </c>
      <c r="CD99" s="46">
        <v>48651.82</v>
      </c>
      <c r="CE99" s="46">
        <v>0</v>
      </c>
      <c r="CF99" s="46">
        <v>2889.6</v>
      </c>
      <c r="CG99" s="46">
        <v>8400</v>
      </c>
      <c r="CH99" s="46">
        <v>2000</v>
      </c>
      <c r="CI99" s="46">
        <v>12900</v>
      </c>
      <c r="CJ99" s="46">
        <v>2750</v>
      </c>
      <c r="CK99" s="46">
        <v>5670</v>
      </c>
      <c r="CL99" s="46">
        <f t="shared" si="71"/>
        <v>2512716.46</v>
      </c>
      <c r="CM99" s="46">
        <f t="shared" si="72"/>
        <v>910751.24</v>
      </c>
      <c r="CN99" s="46">
        <f t="shared" si="73"/>
        <v>2799618.32</v>
      </c>
      <c r="CO99" s="46">
        <f t="shared" si="74"/>
        <v>1014087.03</v>
      </c>
      <c r="CP99" s="46">
        <f t="shared" si="75"/>
        <v>1115628.1499999999</v>
      </c>
      <c r="CQ99" s="46">
        <f t="shared" si="76"/>
        <v>569025.38</v>
      </c>
      <c r="CR99" s="46">
        <f t="shared" si="77"/>
        <v>2325531.42</v>
      </c>
      <c r="CS99" s="45">
        <f t="shared" si="78"/>
        <v>11247358</v>
      </c>
    </row>
    <row r="100" spans="1:97" s="47" customFormat="1">
      <c r="A100" s="84" t="s">
        <v>252</v>
      </c>
      <c r="B100" s="46">
        <v>91917385.590000004</v>
      </c>
      <c r="C100" s="46">
        <v>1800000</v>
      </c>
      <c r="D100" s="46">
        <v>2750000</v>
      </c>
      <c r="E100" s="46">
        <v>5437500</v>
      </c>
      <c r="F100" s="46">
        <v>913397.39</v>
      </c>
      <c r="G100" s="46">
        <v>2500000</v>
      </c>
      <c r="H100" s="46">
        <v>4000000</v>
      </c>
      <c r="I100" s="46">
        <v>9577542</v>
      </c>
      <c r="J100" s="46">
        <v>2934700</v>
      </c>
      <c r="K100" s="46">
        <v>2606728.85</v>
      </c>
      <c r="L100" s="46">
        <v>32050000</v>
      </c>
      <c r="M100" s="46">
        <v>599008.19999999995</v>
      </c>
      <c r="N100" s="46">
        <v>50236914</v>
      </c>
      <c r="O100" s="46">
        <v>4318793.78</v>
      </c>
      <c r="P100" s="46">
        <v>3909940</v>
      </c>
      <c r="Q100" s="46">
        <v>9711441.75</v>
      </c>
      <c r="R100" s="46">
        <v>3887692.55</v>
      </c>
      <c r="S100" s="46">
        <v>8918069</v>
      </c>
      <c r="T100" s="46">
        <v>3857320.48</v>
      </c>
      <c r="U100" s="46">
        <v>2400000</v>
      </c>
      <c r="V100" s="46">
        <v>165000000</v>
      </c>
      <c r="W100" s="46">
        <v>2085000</v>
      </c>
      <c r="X100" s="46">
        <v>12500000</v>
      </c>
      <c r="Y100" s="46">
        <v>1008926</v>
      </c>
      <c r="Z100" s="46">
        <v>1000000</v>
      </c>
      <c r="AA100" s="46">
        <v>2820000</v>
      </c>
      <c r="AB100" s="46">
        <v>9000000</v>
      </c>
      <c r="AC100" s="46">
        <v>16500000</v>
      </c>
      <c r="AD100" s="46">
        <v>2705000</v>
      </c>
      <c r="AE100" s="46">
        <v>421233.12</v>
      </c>
      <c r="AF100" s="46">
        <v>3400000</v>
      </c>
      <c r="AG100" s="46">
        <v>13029302</v>
      </c>
      <c r="AH100" s="46">
        <v>3270000</v>
      </c>
      <c r="AI100" s="46">
        <v>5000000</v>
      </c>
      <c r="AJ100" s="46">
        <v>205000000</v>
      </c>
      <c r="AK100" s="46">
        <v>2300000</v>
      </c>
      <c r="AL100" s="46">
        <v>1000000</v>
      </c>
      <c r="AM100" s="46">
        <v>4110000</v>
      </c>
      <c r="AN100" s="46">
        <v>5387634.7000000002</v>
      </c>
      <c r="AO100" s="46">
        <v>4000000</v>
      </c>
      <c r="AP100" s="46">
        <v>931486.5</v>
      </c>
      <c r="AQ100" s="46">
        <v>55824030.789999999</v>
      </c>
      <c r="AR100" s="46">
        <v>3646451</v>
      </c>
      <c r="AS100" s="46">
        <v>6000000</v>
      </c>
      <c r="AT100" s="46">
        <v>5800000</v>
      </c>
      <c r="AU100" s="46">
        <v>1430000</v>
      </c>
      <c r="AV100" s="46">
        <v>1987056.2</v>
      </c>
      <c r="AW100" s="46">
        <v>3000000</v>
      </c>
      <c r="AX100" s="46">
        <v>2570859.13</v>
      </c>
      <c r="AY100" s="46">
        <v>1970000</v>
      </c>
      <c r="AZ100" s="46">
        <v>56592957</v>
      </c>
      <c r="BA100" s="46">
        <v>2300000</v>
      </c>
      <c r="BB100" s="46">
        <v>187000000</v>
      </c>
      <c r="BC100" s="46">
        <v>7000000</v>
      </c>
      <c r="BD100" s="46">
        <v>4134853.8</v>
      </c>
      <c r="BE100" s="46">
        <v>3000000</v>
      </c>
      <c r="BF100" s="46">
        <v>103500000</v>
      </c>
      <c r="BG100" s="46">
        <v>30000</v>
      </c>
      <c r="BH100" s="46">
        <v>1820000</v>
      </c>
      <c r="BI100" s="46">
        <v>4943595.75</v>
      </c>
      <c r="BJ100" s="46">
        <v>2550000</v>
      </c>
      <c r="BK100" s="46">
        <v>57444057.869999997</v>
      </c>
      <c r="BL100" s="46">
        <v>6000000</v>
      </c>
      <c r="BM100" s="46">
        <v>2254753.6</v>
      </c>
      <c r="BN100" s="46">
        <v>1500000</v>
      </c>
      <c r="BO100" s="46">
        <v>2300000</v>
      </c>
      <c r="BP100" s="46">
        <v>2600000</v>
      </c>
      <c r="BQ100" s="46">
        <v>365000000</v>
      </c>
      <c r="BR100" s="46">
        <v>4036198.32</v>
      </c>
      <c r="BS100" s="46">
        <v>4543440.42</v>
      </c>
      <c r="BT100" s="46">
        <v>47480066.979999997</v>
      </c>
      <c r="BU100" s="46">
        <v>481000</v>
      </c>
      <c r="BV100" s="46">
        <v>2912183.08</v>
      </c>
      <c r="BW100" s="46">
        <v>24000000</v>
      </c>
      <c r="BX100" s="46">
        <v>497685</v>
      </c>
      <c r="BY100" s="46">
        <v>1846754.92</v>
      </c>
      <c r="BZ100" s="46">
        <v>2482403</v>
      </c>
      <c r="CA100" s="46">
        <v>3221329.25</v>
      </c>
      <c r="CB100" s="46">
        <v>23500000</v>
      </c>
      <c r="CC100" s="46">
        <v>5705247.1500000004</v>
      </c>
      <c r="CD100" s="46">
        <v>10010425.58</v>
      </c>
      <c r="CE100" s="46">
        <v>1600000</v>
      </c>
      <c r="CF100" s="46">
        <v>1791224.65</v>
      </c>
      <c r="CG100" s="46">
        <v>1658684.29</v>
      </c>
      <c r="CH100" s="46">
        <v>1730878.4</v>
      </c>
      <c r="CI100" s="46">
        <v>22041227.699999999</v>
      </c>
      <c r="CJ100" s="46">
        <v>1393831.02</v>
      </c>
      <c r="CK100" s="46">
        <v>1779269.79</v>
      </c>
      <c r="CL100" s="46">
        <f t="shared" si="71"/>
        <v>157086262.02999997</v>
      </c>
      <c r="CM100" s="46">
        <f t="shared" si="72"/>
        <v>87240171.560000002</v>
      </c>
      <c r="CN100" s="46">
        <f t="shared" si="73"/>
        <v>237739461.12</v>
      </c>
      <c r="CO100" s="46">
        <f t="shared" si="74"/>
        <v>363850475.31999999</v>
      </c>
      <c r="CP100" s="46">
        <f t="shared" si="75"/>
        <v>313978449.55000001</v>
      </c>
      <c r="CQ100" s="46">
        <f t="shared" si="76"/>
        <v>72098811.469999999</v>
      </c>
      <c r="CR100" s="46">
        <f t="shared" si="77"/>
        <v>527711849.54999995</v>
      </c>
      <c r="CS100" s="45">
        <f t="shared" si="78"/>
        <v>1759705480.5999999</v>
      </c>
    </row>
    <row r="101" spans="1:97" s="47" customFormat="1">
      <c r="A101" s="84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85"/>
      <c r="AV101" s="85"/>
      <c r="AW101" s="85"/>
      <c r="AX101" s="85"/>
      <c r="AY101" s="85"/>
      <c r="AZ101" s="85"/>
      <c r="BA101" s="85"/>
      <c r="BB101" s="85"/>
      <c r="BC101" s="85"/>
      <c r="BD101" s="85"/>
      <c r="BE101" s="85"/>
      <c r="BF101" s="85"/>
      <c r="BG101" s="85"/>
      <c r="BH101" s="85"/>
      <c r="BI101" s="85"/>
      <c r="BJ101" s="85"/>
      <c r="BK101" s="85"/>
      <c r="BL101" s="85"/>
      <c r="BM101" s="85"/>
      <c r="BN101" s="85"/>
      <c r="BO101" s="85"/>
      <c r="BP101" s="85"/>
      <c r="BQ101" s="85"/>
      <c r="BR101" s="85"/>
      <c r="BS101" s="85"/>
      <c r="BT101" s="85"/>
      <c r="BU101" s="85"/>
      <c r="BV101" s="85"/>
      <c r="BW101" s="85"/>
      <c r="BX101" s="85"/>
      <c r="BY101" s="85"/>
      <c r="BZ101" s="85"/>
      <c r="CA101" s="85"/>
      <c r="CB101" s="85"/>
      <c r="CC101" s="85"/>
      <c r="CD101" s="85"/>
      <c r="CE101" s="85"/>
      <c r="CF101" s="85"/>
      <c r="CG101" s="85"/>
      <c r="CH101" s="85"/>
      <c r="CI101" s="85"/>
      <c r="CJ101" s="85"/>
      <c r="CK101" s="85"/>
      <c r="CL101" s="85"/>
      <c r="CM101" s="85"/>
      <c r="CN101" s="85"/>
      <c r="CO101" s="85"/>
      <c r="CP101" s="85"/>
      <c r="CQ101" s="85"/>
      <c r="CR101" s="85"/>
      <c r="CS101" s="85"/>
    </row>
    <row r="102" spans="1:97" s="47" customFormat="1">
      <c r="A102" s="86" t="s">
        <v>273</v>
      </c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  <c r="AP102" s="87"/>
      <c r="AQ102" s="87"/>
      <c r="AR102" s="87"/>
      <c r="AS102" s="87"/>
      <c r="AT102" s="87"/>
      <c r="AU102" s="87"/>
      <c r="AV102" s="87"/>
      <c r="AW102" s="87"/>
      <c r="AX102" s="87"/>
      <c r="AY102" s="87"/>
      <c r="AZ102" s="87"/>
      <c r="BA102" s="87"/>
      <c r="BB102" s="87"/>
      <c r="BC102" s="87"/>
      <c r="BD102" s="87"/>
      <c r="BE102" s="87"/>
      <c r="BF102" s="87"/>
      <c r="BG102" s="87"/>
      <c r="BH102" s="87"/>
      <c r="BI102" s="87"/>
      <c r="BJ102" s="87"/>
      <c r="BK102" s="87"/>
      <c r="BL102" s="87"/>
      <c r="BM102" s="87"/>
      <c r="BN102" s="87"/>
      <c r="BO102" s="87"/>
      <c r="BP102" s="87"/>
      <c r="BQ102" s="87"/>
      <c r="BR102" s="87"/>
      <c r="BS102" s="87"/>
      <c r="BT102" s="87"/>
      <c r="BU102" s="87"/>
      <c r="BV102" s="87"/>
      <c r="BW102" s="87"/>
      <c r="BX102" s="87"/>
      <c r="BY102" s="87"/>
      <c r="BZ102" s="87"/>
      <c r="CA102" s="87"/>
      <c r="CB102" s="87"/>
      <c r="CC102" s="87"/>
      <c r="CD102" s="87"/>
      <c r="CE102" s="87"/>
      <c r="CF102" s="87"/>
      <c r="CG102" s="87"/>
      <c r="CH102" s="87"/>
      <c r="CI102" s="87"/>
      <c r="CJ102" s="87"/>
      <c r="CK102" s="87"/>
      <c r="CL102" s="87"/>
      <c r="CM102" s="87"/>
      <c r="CN102" s="87"/>
      <c r="CO102" s="87"/>
      <c r="CP102" s="87"/>
      <c r="CQ102" s="87"/>
      <c r="CR102" s="87"/>
      <c r="CS102" s="87"/>
    </row>
    <row r="103" spans="1:97" s="26" customFormat="1">
      <c r="A103" s="82" t="s">
        <v>381</v>
      </c>
      <c r="B103" s="46">
        <v>700400</v>
      </c>
      <c r="C103" s="46">
        <v>0</v>
      </c>
      <c r="D103" s="46">
        <v>0</v>
      </c>
      <c r="E103" s="46">
        <v>0</v>
      </c>
      <c r="F103" s="46">
        <v>135400</v>
      </c>
      <c r="G103" s="46">
        <v>1</v>
      </c>
      <c r="H103" s="46">
        <v>325184.65000000002</v>
      </c>
      <c r="I103" s="46">
        <v>0</v>
      </c>
      <c r="J103" s="46">
        <v>1151770</v>
      </c>
      <c r="K103" s="46">
        <v>0</v>
      </c>
      <c r="L103" s="46">
        <v>641750</v>
      </c>
      <c r="M103" s="46">
        <v>0</v>
      </c>
      <c r="N103" s="46">
        <v>3203875</v>
      </c>
      <c r="O103" s="46">
        <v>601600</v>
      </c>
      <c r="P103" s="46">
        <v>4500800</v>
      </c>
      <c r="Q103" s="46">
        <v>5080705</v>
      </c>
      <c r="R103" s="46">
        <v>879100</v>
      </c>
      <c r="S103" s="46">
        <v>5691882.7599999998</v>
      </c>
      <c r="T103" s="46">
        <v>593230</v>
      </c>
      <c r="U103" s="46">
        <v>514600</v>
      </c>
      <c r="V103" s="46">
        <v>15383216.380000001</v>
      </c>
      <c r="W103" s="46">
        <v>5784871.6699999999</v>
      </c>
      <c r="X103" s="46">
        <v>5338000</v>
      </c>
      <c r="Y103" s="46">
        <v>500000</v>
      </c>
      <c r="Z103" s="46">
        <v>1038000</v>
      </c>
      <c r="AA103" s="46">
        <v>888354.64</v>
      </c>
      <c r="AB103" s="46">
        <v>1657302.9</v>
      </c>
      <c r="AC103" s="46">
        <v>2400500</v>
      </c>
      <c r="AD103" s="46">
        <v>1100000</v>
      </c>
      <c r="AE103" s="46">
        <v>1049403.82</v>
      </c>
      <c r="AF103" s="46">
        <v>1672814</v>
      </c>
      <c r="AG103" s="46">
        <v>1611564.66</v>
      </c>
      <c r="AH103" s="46">
        <v>603369.72</v>
      </c>
      <c r="AI103" s="46">
        <v>2300000</v>
      </c>
      <c r="AJ103" s="46">
        <v>100000000</v>
      </c>
      <c r="AK103" s="46">
        <v>8904103.7599999998</v>
      </c>
      <c r="AL103" s="46">
        <v>3455590.51</v>
      </c>
      <c r="AM103" s="46">
        <v>2900000</v>
      </c>
      <c r="AN103" s="46">
        <v>333058.81</v>
      </c>
      <c r="AO103" s="46">
        <v>17821.259999999998</v>
      </c>
      <c r="AP103" s="46">
        <v>263270</v>
      </c>
      <c r="AQ103" s="46">
        <v>9047100</v>
      </c>
      <c r="AR103" s="46">
        <v>2769883</v>
      </c>
      <c r="AS103" s="46">
        <v>3258830</v>
      </c>
      <c r="AT103" s="46">
        <v>5337300</v>
      </c>
      <c r="AU103" s="46">
        <v>1215500</v>
      </c>
      <c r="AV103" s="46">
        <v>3260000</v>
      </c>
      <c r="AW103" s="46">
        <v>1708.38</v>
      </c>
      <c r="AX103" s="46">
        <v>6832765</v>
      </c>
      <c r="AY103" s="46">
        <v>568470</v>
      </c>
      <c r="AZ103" s="46">
        <v>41230101</v>
      </c>
      <c r="BA103" s="46">
        <v>7000000</v>
      </c>
      <c r="BB103" s="46">
        <v>46791300</v>
      </c>
      <c r="BC103" s="46">
        <v>13546514.15</v>
      </c>
      <c r="BD103" s="46">
        <v>408100</v>
      </c>
      <c r="BE103" s="46">
        <v>1999800</v>
      </c>
      <c r="BF103" s="46">
        <v>20413025.510000002</v>
      </c>
      <c r="BG103" s="46">
        <v>5443679.1699999999</v>
      </c>
      <c r="BH103" s="46">
        <v>345000</v>
      </c>
      <c r="BI103" s="46">
        <v>4758600</v>
      </c>
      <c r="BJ103" s="46">
        <v>2297522.85</v>
      </c>
      <c r="BK103" s="46">
        <v>16328000</v>
      </c>
      <c r="BL103" s="46">
        <v>2400000</v>
      </c>
      <c r="BM103" s="46">
        <v>2753200</v>
      </c>
      <c r="BN103" s="46">
        <v>11916118.689999999</v>
      </c>
      <c r="BO103" s="46">
        <v>5000000</v>
      </c>
      <c r="BP103" s="46">
        <v>718800</v>
      </c>
      <c r="BQ103" s="46">
        <v>59797834.93</v>
      </c>
      <c r="BR103" s="46">
        <v>1441430</v>
      </c>
      <c r="BS103" s="46">
        <v>428000</v>
      </c>
      <c r="BT103" s="46">
        <v>4332622</v>
      </c>
      <c r="BU103" s="46">
        <v>1770365</v>
      </c>
      <c r="BV103" s="46">
        <v>1117000</v>
      </c>
      <c r="BW103" s="46">
        <v>7176033</v>
      </c>
      <c r="BX103" s="46">
        <v>631192.5</v>
      </c>
      <c r="BY103" s="46">
        <v>747800</v>
      </c>
      <c r="BZ103" s="46">
        <v>1182500</v>
      </c>
      <c r="CA103" s="46">
        <v>1032700</v>
      </c>
      <c r="CB103" s="46">
        <v>1254409</v>
      </c>
      <c r="CC103" s="46">
        <v>3733100</v>
      </c>
      <c r="CD103" s="46">
        <v>3412000</v>
      </c>
      <c r="CE103" s="46">
        <v>147500</v>
      </c>
      <c r="CF103" s="46">
        <v>0</v>
      </c>
      <c r="CG103" s="46">
        <v>189000</v>
      </c>
      <c r="CH103" s="46">
        <v>689000</v>
      </c>
      <c r="CI103" s="46">
        <v>7890000</v>
      </c>
      <c r="CJ103" s="46">
        <v>0</v>
      </c>
      <c r="CK103" s="46">
        <v>1303580</v>
      </c>
      <c r="CL103" s="46">
        <f>SUM(B103:M103)</f>
        <v>2954505.65</v>
      </c>
      <c r="CM103" s="46">
        <f>SUM(N103:U103)</f>
        <v>21065792.759999998</v>
      </c>
      <c r="CN103" s="46">
        <f>SUM(V103:AI103)</f>
        <v>41327397.789999999</v>
      </c>
      <c r="CO103" s="46">
        <f>SUM(AJ103:BA103)</f>
        <v>196395501.72000003</v>
      </c>
      <c r="CP103" s="46">
        <f>SUM(BB103:BJ103)</f>
        <v>96003541.679999992</v>
      </c>
      <c r="CQ103" s="46">
        <f>SUM(BK103:BP103)</f>
        <v>39116118.689999998</v>
      </c>
      <c r="CR103" s="46">
        <f>SUM(BQ103:CK103)</f>
        <v>98276066.430000007</v>
      </c>
      <c r="CS103" s="45">
        <f>SUM(B103:CK103)</f>
        <v>495138924.71999997</v>
      </c>
    </row>
    <row r="104" spans="1:97" s="47" customFormat="1">
      <c r="A104" s="88" t="s">
        <v>382</v>
      </c>
      <c r="B104" s="73">
        <v>13525000</v>
      </c>
      <c r="C104" s="73">
        <v>2150745.5299999998</v>
      </c>
      <c r="D104" s="73">
        <v>1109100.6299999999</v>
      </c>
      <c r="E104" s="73">
        <v>1082877.45</v>
      </c>
      <c r="F104" s="73">
        <v>0</v>
      </c>
      <c r="G104" s="73">
        <v>3446800</v>
      </c>
      <c r="H104" s="73">
        <v>5486315.3499999996</v>
      </c>
      <c r="I104" s="73">
        <v>3041041.98</v>
      </c>
      <c r="J104" s="73">
        <v>2873960.82</v>
      </c>
      <c r="K104" s="73">
        <v>3496669.64</v>
      </c>
      <c r="L104" s="73">
        <v>6822491.3099999996</v>
      </c>
      <c r="M104" s="73">
        <v>1251000</v>
      </c>
      <c r="N104" s="73">
        <v>9157311</v>
      </c>
      <c r="O104" s="73">
        <v>2445256.5699999998</v>
      </c>
      <c r="P104" s="73">
        <v>3678000</v>
      </c>
      <c r="Q104" s="73">
        <v>5928066.2199999997</v>
      </c>
      <c r="R104" s="73">
        <v>1919621.83</v>
      </c>
      <c r="S104" s="73">
        <v>3211422.24</v>
      </c>
      <c r="T104" s="73">
        <v>2862480.23</v>
      </c>
      <c r="U104" s="73">
        <v>2213778.3199999998</v>
      </c>
      <c r="V104" s="73">
        <v>11292783.619999999</v>
      </c>
      <c r="W104" s="73">
        <v>3212578.33</v>
      </c>
      <c r="X104" s="73">
        <v>5110000</v>
      </c>
      <c r="Y104" s="73">
        <v>4400879.42</v>
      </c>
      <c r="Z104" s="73">
        <v>2111681.9500000002</v>
      </c>
      <c r="AA104" s="73">
        <v>2437345.36</v>
      </c>
      <c r="AB104" s="73">
        <v>2627497.1</v>
      </c>
      <c r="AC104" s="73">
        <v>6414431.5099999998</v>
      </c>
      <c r="AD104" s="73">
        <v>2740393.46</v>
      </c>
      <c r="AE104" s="73">
        <v>2906486.18</v>
      </c>
      <c r="AF104" s="73">
        <v>5195990</v>
      </c>
      <c r="AG104" s="73">
        <v>3234205.34</v>
      </c>
      <c r="AH104" s="73">
        <v>2267120.2799999998</v>
      </c>
      <c r="AI104" s="73">
        <v>3296155.31</v>
      </c>
      <c r="AJ104" s="73">
        <v>23602999.199999999</v>
      </c>
      <c r="AK104" s="73">
        <v>8182338.0099999998</v>
      </c>
      <c r="AL104" s="73">
        <v>3320948.89</v>
      </c>
      <c r="AM104" s="73">
        <v>4304418.72</v>
      </c>
      <c r="AN104" s="73">
        <v>5835941.1900000004</v>
      </c>
      <c r="AO104" s="73">
        <v>2906678.74</v>
      </c>
      <c r="AP104" s="73">
        <v>3437694.04</v>
      </c>
      <c r="AQ104" s="73">
        <v>8526436.9499999993</v>
      </c>
      <c r="AR104" s="73">
        <v>2868354.16</v>
      </c>
      <c r="AS104" s="73">
        <v>5499597.3399999999</v>
      </c>
      <c r="AT104" s="73">
        <v>3508018.24</v>
      </c>
      <c r="AU104" s="73">
        <v>2831199.4</v>
      </c>
      <c r="AV104" s="73">
        <v>3791818.66</v>
      </c>
      <c r="AW104" s="73">
        <v>2802491.62</v>
      </c>
      <c r="AX104" s="73">
        <v>3786512.06</v>
      </c>
      <c r="AY104" s="73">
        <v>800000</v>
      </c>
      <c r="AZ104" s="73">
        <v>8038750.0499999998</v>
      </c>
      <c r="BA104" s="73">
        <v>4524503.21</v>
      </c>
      <c r="BB104" s="73">
        <v>14797952.51</v>
      </c>
      <c r="BC104" s="73">
        <v>8644485.8499999996</v>
      </c>
      <c r="BD104" s="73">
        <v>1278540.77</v>
      </c>
      <c r="BE104" s="73">
        <v>5661446.4299999997</v>
      </c>
      <c r="BF104" s="73">
        <v>10567000</v>
      </c>
      <c r="BG104" s="73">
        <v>300000.13</v>
      </c>
      <c r="BH104" s="73">
        <v>1286191.54</v>
      </c>
      <c r="BI104" s="73">
        <v>4899329.46</v>
      </c>
      <c r="BJ104" s="73">
        <v>2700000</v>
      </c>
      <c r="BK104" s="73">
        <v>11702069.210000001</v>
      </c>
      <c r="BL104" s="73">
        <v>4508345.6500000004</v>
      </c>
      <c r="BM104" s="73">
        <v>2172544.5499999998</v>
      </c>
      <c r="BN104" s="73">
        <v>6430000</v>
      </c>
      <c r="BO104" s="73">
        <v>0</v>
      </c>
      <c r="BP104" s="73">
        <v>0</v>
      </c>
      <c r="BQ104" s="73">
        <v>47585582.049999997</v>
      </c>
      <c r="BR104" s="73">
        <v>3113015.33</v>
      </c>
      <c r="BS104" s="73">
        <v>0</v>
      </c>
      <c r="BT104" s="73">
        <v>9723127.3200000003</v>
      </c>
      <c r="BU104" s="73">
        <v>74457.11</v>
      </c>
      <c r="BV104" s="73">
        <v>3530877</v>
      </c>
      <c r="BW104" s="73">
        <v>9825000</v>
      </c>
      <c r="BX104" s="73">
        <v>795000</v>
      </c>
      <c r="BY104" s="73">
        <v>2063639.59</v>
      </c>
      <c r="BZ104" s="73">
        <v>1956500</v>
      </c>
      <c r="CA104" s="73">
        <v>5244502.75</v>
      </c>
      <c r="CB104" s="73">
        <v>5196466</v>
      </c>
      <c r="CC104" s="73">
        <v>2305000</v>
      </c>
      <c r="CD104" s="73">
        <v>7683785.7999999998</v>
      </c>
      <c r="CE104" s="73">
        <v>2426933.61</v>
      </c>
      <c r="CF104" s="73">
        <v>1742939.94</v>
      </c>
      <c r="CG104" s="73">
        <v>1444000</v>
      </c>
      <c r="CH104" s="73">
        <v>1423532.61</v>
      </c>
      <c r="CI104" s="73">
        <v>7745645.1699999999</v>
      </c>
      <c r="CJ104" s="73">
        <v>1584246.22</v>
      </c>
      <c r="CK104" s="73">
        <v>1590057.06</v>
      </c>
      <c r="CL104" s="46">
        <f>SUM(B104:M104)</f>
        <v>44286002.710000001</v>
      </c>
      <c r="CM104" s="46">
        <f>SUM(N104:U104)</f>
        <v>31415936.41</v>
      </c>
      <c r="CN104" s="46">
        <f>SUM(V104:AI104)</f>
        <v>57247547.859999999</v>
      </c>
      <c r="CO104" s="46">
        <f>SUM(AJ104:BA104)</f>
        <v>98568700.479999989</v>
      </c>
      <c r="CP104" s="46">
        <f>SUM(BB104:BJ104)</f>
        <v>50134946.690000005</v>
      </c>
      <c r="CQ104" s="46">
        <f>SUM(BK104:BP104)</f>
        <v>24812959.41</v>
      </c>
      <c r="CR104" s="46">
        <f>SUM(BQ104:CK104)</f>
        <v>117054307.56</v>
      </c>
      <c r="CS104" s="45">
        <f>SUM(B104:CK104)</f>
        <v>423520401.12</v>
      </c>
    </row>
    <row r="105" spans="1:97" s="47" customFormat="1">
      <c r="A105" s="88" t="s">
        <v>383</v>
      </c>
      <c r="B105" s="73">
        <v>12100000</v>
      </c>
      <c r="C105" s="73">
        <v>0</v>
      </c>
      <c r="D105" s="73">
        <v>0</v>
      </c>
      <c r="E105" s="73">
        <v>0</v>
      </c>
      <c r="F105" s="73">
        <v>0</v>
      </c>
      <c r="G105" s="73">
        <v>1</v>
      </c>
      <c r="H105" s="73">
        <v>0</v>
      </c>
      <c r="I105" s="73">
        <v>0</v>
      </c>
      <c r="J105" s="73">
        <v>75899873.519999996</v>
      </c>
      <c r="K105" s="73">
        <v>0</v>
      </c>
      <c r="L105" s="73">
        <v>0</v>
      </c>
      <c r="M105" s="73">
        <v>0</v>
      </c>
      <c r="N105" s="73">
        <v>206440829.5</v>
      </c>
      <c r="O105" s="73">
        <v>0</v>
      </c>
      <c r="P105" s="73">
        <v>0</v>
      </c>
      <c r="Q105" s="73">
        <v>0</v>
      </c>
      <c r="R105" s="73">
        <v>0</v>
      </c>
      <c r="S105" s="74">
        <v>0</v>
      </c>
      <c r="T105" s="73">
        <v>0</v>
      </c>
      <c r="U105" s="73">
        <v>0</v>
      </c>
      <c r="V105" s="73">
        <v>11100000</v>
      </c>
      <c r="W105" s="73">
        <v>0</v>
      </c>
      <c r="X105" s="73">
        <v>0</v>
      </c>
      <c r="Y105" s="73">
        <v>0</v>
      </c>
      <c r="Z105" s="73">
        <v>0</v>
      </c>
      <c r="AA105" s="73">
        <v>0</v>
      </c>
      <c r="AB105" s="73">
        <v>0</v>
      </c>
      <c r="AC105" s="73">
        <v>0</v>
      </c>
      <c r="AD105" s="73">
        <v>0</v>
      </c>
      <c r="AE105" s="73">
        <v>0</v>
      </c>
      <c r="AF105" s="73">
        <v>0</v>
      </c>
      <c r="AG105" s="73">
        <v>0</v>
      </c>
      <c r="AH105" s="73">
        <v>0</v>
      </c>
      <c r="AI105" s="73">
        <v>0</v>
      </c>
      <c r="AJ105" s="73">
        <v>277981700</v>
      </c>
      <c r="AK105" s="73">
        <v>1438000</v>
      </c>
      <c r="AL105" s="73">
        <v>3487200</v>
      </c>
      <c r="AM105" s="73">
        <v>4332200</v>
      </c>
      <c r="AN105" s="73">
        <v>0</v>
      </c>
      <c r="AO105" s="73">
        <v>2499200</v>
      </c>
      <c r="AP105" s="73">
        <v>988000</v>
      </c>
      <c r="AQ105" s="73">
        <v>15350000</v>
      </c>
      <c r="AR105" s="73">
        <v>1976000</v>
      </c>
      <c r="AS105" s="73">
        <v>988000</v>
      </c>
      <c r="AT105" s="73">
        <v>1497000</v>
      </c>
      <c r="AU105" s="73">
        <v>3637000</v>
      </c>
      <c r="AV105" s="73">
        <v>980000</v>
      </c>
      <c r="AW105" s="73">
        <v>0</v>
      </c>
      <c r="AX105" s="73">
        <v>0</v>
      </c>
      <c r="AY105" s="73">
        <v>0</v>
      </c>
      <c r="AZ105" s="73">
        <v>11177800</v>
      </c>
      <c r="BA105" s="73">
        <v>4235700</v>
      </c>
      <c r="BB105" s="73">
        <v>48608500</v>
      </c>
      <c r="BC105" s="73">
        <v>43967500</v>
      </c>
      <c r="BD105" s="73">
        <v>0</v>
      </c>
      <c r="BE105" s="73">
        <v>8033400</v>
      </c>
      <c r="BF105" s="73">
        <v>122074259</v>
      </c>
      <c r="BG105" s="73">
        <v>772000</v>
      </c>
      <c r="BH105" s="73">
        <v>1</v>
      </c>
      <c r="BI105" s="73">
        <v>1</v>
      </c>
      <c r="BJ105" s="73">
        <v>0</v>
      </c>
      <c r="BK105" s="73">
        <v>27897600</v>
      </c>
      <c r="BL105" s="73">
        <v>0</v>
      </c>
      <c r="BM105" s="73">
        <v>9370000</v>
      </c>
      <c r="BN105" s="73">
        <v>0</v>
      </c>
      <c r="BO105" s="73">
        <v>0</v>
      </c>
      <c r="BP105" s="73">
        <v>0</v>
      </c>
      <c r="BQ105" s="73">
        <v>70274000</v>
      </c>
      <c r="BR105" s="73">
        <v>9550000</v>
      </c>
      <c r="BS105" s="73">
        <v>0</v>
      </c>
      <c r="BT105" s="73">
        <v>1199000</v>
      </c>
      <c r="BU105" s="73">
        <v>0</v>
      </c>
      <c r="BV105" s="73">
        <v>0</v>
      </c>
      <c r="BW105" s="73">
        <v>0</v>
      </c>
      <c r="BX105" s="73">
        <v>11135690</v>
      </c>
      <c r="BY105" s="73">
        <v>0</v>
      </c>
      <c r="BZ105" s="73">
        <v>0</v>
      </c>
      <c r="CA105" s="73">
        <v>0</v>
      </c>
      <c r="CB105" s="73">
        <v>0</v>
      </c>
      <c r="CC105" s="73">
        <v>0</v>
      </c>
      <c r="CD105" s="73">
        <v>0</v>
      </c>
      <c r="CE105" s="73">
        <v>0</v>
      </c>
      <c r="CF105" s="73">
        <v>0</v>
      </c>
      <c r="CG105" s="73">
        <v>0</v>
      </c>
      <c r="CH105" s="73">
        <v>0</v>
      </c>
      <c r="CI105" s="73">
        <v>0</v>
      </c>
      <c r="CJ105" s="73">
        <v>0</v>
      </c>
      <c r="CK105" s="73">
        <v>0</v>
      </c>
      <c r="CL105" s="46">
        <f>SUM(B105:M105)</f>
        <v>87999874.519999996</v>
      </c>
      <c r="CM105" s="46">
        <f>SUM(N105:U105)</f>
        <v>206440829.5</v>
      </c>
      <c r="CN105" s="46">
        <f>SUM(V105:AI105)</f>
        <v>11100000</v>
      </c>
      <c r="CO105" s="46">
        <f>SUM(AJ105:BA105)</f>
        <v>330567800</v>
      </c>
      <c r="CP105" s="46">
        <f>SUM(BB105:BJ105)</f>
        <v>223455661</v>
      </c>
      <c r="CQ105" s="46">
        <f>SUM(BK105:BP105)</f>
        <v>37267600</v>
      </c>
      <c r="CR105" s="46">
        <f>SUM(BQ105:CK105)</f>
        <v>92158690</v>
      </c>
      <c r="CS105" s="45">
        <f>SUM(B105:CK105)</f>
        <v>988990455.01999998</v>
      </c>
    </row>
    <row r="106" spans="1:97" s="47" customFormat="1">
      <c r="A106" s="88" t="s">
        <v>336</v>
      </c>
      <c r="B106" s="73">
        <v>1095690</v>
      </c>
      <c r="C106" s="73">
        <v>0</v>
      </c>
      <c r="D106" s="73">
        <v>0</v>
      </c>
      <c r="E106" s="73">
        <v>0</v>
      </c>
      <c r="F106" s="73">
        <v>0</v>
      </c>
      <c r="G106" s="73">
        <v>387000</v>
      </c>
      <c r="H106" s="73">
        <v>0</v>
      </c>
      <c r="I106" s="73">
        <v>0</v>
      </c>
      <c r="J106" s="73">
        <v>0</v>
      </c>
      <c r="K106" s="73">
        <v>0</v>
      </c>
      <c r="L106" s="73">
        <v>609635.94999999995</v>
      </c>
      <c r="M106" s="73">
        <v>0</v>
      </c>
      <c r="N106" s="73">
        <v>6702600</v>
      </c>
      <c r="O106" s="73">
        <v>356000</v>
      </c>
      <c r="P106" s="73">
        <v>822000</v>
      </c>
      <c r="Q106" s="73">
        <v>0</v>
      </c>
      <c r="R106" s="73">
        <v>0</v>
      </c>
      <c r="S106" s="73">
        <v>2974627.5</v>
      </c>
      <c r="T106" s="73">
        <v>2180980</v>
      </c>
      <c r="U106" s="73">
        <v>250000</v>
      </c>
      <c r="V106" s="73">
        <v>4425000</v>
      </c>
      <c r="W106" s="73">
        <v>0</v>
      </c>
      <c r="X106" s="73">
        <v>0</v>
      </c>
      <c r="Y106" s="73">
        <v>0</v>
      </c>
      <c r="Z106" s="73">
        <v>100000</v>
      </c>
      <c r="AA106" s="73">
        <v>774000</v>
      </c>
      <c r="AB106" s="73">
        <v>0</v>
      </c>
      <c r="AC106" s="73">
        <v>499000</v>
      </c>
      <c r="AD106" s="73">
        <v>0</v>
      </c>
      <c r="AE106" s="73">
        <v>583480</v>
      </c>
      <c r="AF106" s="73">
        <v>100000</v>
      </c>
      <c r="AG106" s="73">
        <v>146000</v>
      </c>
      <c r="AH106" s="73">
        <v>750000</v>
      </c>
      <c r="AI106" s="73">
        <v>2687000</v>
      </c>
      <c r="AJ106" s="73">
        <v>5000000</v>
      </c>
      <c r="AK106" s="73">
        <v>6500000</v>
      </c>
      <c r="AL106" s="73">
        <v>0</v>
      </c>
      <c r="AM106" s="73">
        <v>1000000</v>
      </c>
      <c r="AN106" s="73">
        <v>0</v>
      </c>
      <c r="AO106" s="73">
        <v>562000</v>
      </c>
      <c r="AP106" s="73">
        <v>0</v>
      </c>
      <c r="AQ106" s="73">
        <v>0</v>
      </c>
      <c r="AR106" s="73">
        <v>0</v>
      </c>
      <c r="AS106" s="73">
        <v>2000000</v>
      </c>
      <c r="AT106" s="73">
        <v>0</v>
      </c>
      <c r="AU106" s="73">
        <v>0</v>
      </c>
      <c r="AV106" s="73">
        <v>0</v>
      </c>
      <c r="AW106" s="73">
        <v>0</v>
      </c>
      <c r="AX106" s="73">
        <v>0</v>
      </c>
      <c r="AY106" s="73">
        <v>0</v>
      </c>
      <c r="AZ106" s="73">
        <v>0</v>
      </c>
      <c r="BA106" s="73">
        <v>285000</v>
      </c>
      <c r="BB106" s="73">
        <v>15000000</v>
      </c>
      <c r="BC106" s="73">
        <v>5500000</v>
      </c>
      <c r="BD106" s="73">
        <v>94500</v>
      </c>
      <c r="BE106" s="73">
        <v>500000</v>
      </c>
      <c r="BF106" s="73">
        <v>2463300</v>
      </c>
      <c r="BG106" s="73">
        <v>0</v>
      </c>
      <c r="BH106" s="73">
        <v>500000</v>
      </c>
      <c r="BI106" s="73">
        <v>1</v>
      </c>
      <c r="BJ106" s="73">
        <v>788000</v>
      </c>
      <c r="BK106" s="73">
        <v>1500000</v>
      </c>
      <c r="BL106" s="73">
        <v>0</v>
      </c>
      <c r="BM106" s="73">
        <v>0</v>
      </c>
      <c r="BN106" s="73">
        <v>0</v>
      </c>
      <c r="BO106" s="73">
        <v>0</v>
      </c>
      <c r="BP106" s="73">
        <v>0</v>
      </c>
      <c r="BQ106" s="73">
        <v>0</v>
      </c>
      <c r="BR106" s="73">
        <v>0</v>
      </c>
      <c r="BS106" s="73">
        <v>0</v>
      </c>
      <c r="BT106" s="73">
        <v>9545900</v>
      </c>
      <c r="BU106" s="73">
        <v>0</v>
      </c>
      <c r="BV106" s="73">
        <v>0</v>
      </c>
      <c r="BW106" s="73">
        <v>0</v>
      </c>
      <c r="BX106" s="73">
        <v>282000</v>
      </c>
      <c r="BY106" s="73">
        <v>0</v>
      </c>
      <c r="BZ106" s="73">
        <v>500000</v>
      </c>
      <c r="CA106" s="73">
        <v>0</v>
      </c>
      <c r="CB106" s="73">
        <v>867000</v>
      </c>
      <c r="CC106" s="73">
        <v>0</v>
      </c>
      <c r="CD106" s="73">
        <v>0</v>
      </c>
      <c r="CE106" s="73">
        <v>0</v>
      </c>
      <c r="CF106" s="73">
        <v>0</v>
      </c>
      <c r="CG106" s="73">
        <v>0</v>
      </c>
      <c r="CH106" s="73">
        <v>0</v>
      </c>
      <c r="CI106" s="73">
        <v>0</v>
      </c>
      <c r="CJ106" s="73">
        <v>705000</v>
      </c>
      <c r="CK106" s="73">
        <v>0</v>
      </c>
      <c r="CL106" s="46">
        <f>SUM(B106:M106)</f>
        <v>2092325.95</v>
      </c>
      <c r="CM106" s="46">
        <f>SUM(N106:U106)</f>
        <v>13286207.5</v>
      </c>
      <c r="CN106" s="46">
        <f>SUM(V106:AI106)</f>
        <v>10064480</v>
      </c>
      <c r="CO106" s="46">
        <f>SUM(AJ106:BA106)</f>
        <v>15347000</v>
      </c>
      <c r="CP106" s="46">
        <f>SUM(BB106:BJ106)</f>
        <v>24845801</v>
      </c>
      <c r="CQ106" s="46">
        <f>SUM(BK106:BP106)</f>
        <v>1500000</v>
      </c>
      <c r="CR106" s="46">
        <f>SUM(BQ106:CK106)</f>
        <v>11899900</v>
      </c>
      <c r="CS106" s="45">
        <f>SUM(B106:CK106)</f>
        <v>79035714.450000003</v>
      </c>
    </row>
    <row r="107" spans="1:97" s="47" customFormat="1">
      <c r="A107" s="88" t="s">
        <v>301</v>
      </c>
      <c r="B107" s="74">
        <v>0</v>
      </c>
      <c r="C107" s="74">
        <v>0</v>
      </c>
      <c r="D107" s="74">
        <v>0</v>
      </c>
      <c r="E107" s="74">
        <v>1670000</v>
      </c>
      <c r="F107" s="74">
        <v>0</v>
      </c>
      <c r="G107" s="74">
        <v>1</v>
      </c>
      <c r="H107" s="74">
        <v>0</v>
      </c>
      <c r="I107" s="74">
        <v>0</v>
      </c>
      <c r="J107" s="74">
        <v>0</v>
      </c>
      <c r="K107" s="74">
        <v>0</v>
      </c>
      <c r="L107" s="74">
        <v>0</v>
      </c>
      <c r="M107" s="74">
        <v>0</v>
      </c>
      <c r="N107" s="74">
        <v>0</v>
      </c>
      <c r="O107" s="74">
        <v>0</v>
      </c>
      <c r="P107" s="74">
        <v>0</v>
      </c>
      <c r="Q107" s="74">
        <v>0</v>
      </c>
      <c r="R107" s="74">
        <v>0</v>
      </c>
      <c r="S107" s="74">
        <v>0</v>
      </c>
      <c r="T107" s="74">
        <v>0</v>
      </c>
      <c r="U107" s="74">
        <v>0</v>
      </c>
      <c r="V107" s="74">
        <v>0</v>
      </c>
      <c r="W107" s="74">
        <v>0</v>
      </c>
      <c r="X107" s="74">
        <v>0</v>
      </c>
      <c r="Y107" s="74">
        <v>0</v>
      </c>
      <c r="Z107" s="74">
        <v>0</v>
      </c>
      <c r="AA107" s="74">
        <v>0</v>
      </c>
      <c r="AB107" s="74">
        <v>0</v>
      </c>
      <c r="AC107" s="74">
        <v>0</v>
      </c>
      <c r="AD107" s="74">
        <v>0</v>
      </c>
      <c r="AE107" s="74">
        <v>0</v>
      </c>
      <c r="AF107" s="74">
        <v>0</v>
      </c>
      <c r="AG107" s="74">
        <v>0</v>
      </c>
      <c r="AH107" s="74">
        <v>0</v>
      </c>
      <c r="AI107" s="74">
        <v>0</v>
      </c>
      <c r="AJ107" s="74">
        <v>0</v>
      </c>
      <c r="AK107" s="74">
        <v>0</v>
      </c>
      <c r="AL107" s="74">
        <v>0</v>
      </c>
      <c r="AM107" s="74">
        <v>0</v>
      </c>
      <c r="AN107" s="74">
        <v>0</v>
      </c>
      <c r="AO107" s="74">
        <v>0</v>
      </c>
      <c r="AP107" s="74">
        <v>0</v>
      </c>
      <c r="AQ107" s="74">
        <v>0</v>
      </c>
      <c r="AR107" s="74">
        <v>0</v>
      </c>
      <c r="AS107" s="74">
        <v>0</v>
      </c>
      <c r="AT107" s="74">
        <v>0</v>
      </c>
      <c r="AU107" s="74">
        <v>0</v>
      </c>
      <c r="AV107" s="74">
        <v>0</v>
      </c>
      <c r="AW107" s="74">
        <v>0</v>
      </c>
      <c r="AX107" s="74">
        <v>0</v>
      </c>
      <c r="AY107" s="74">
        <v>0</v>
      </c>
      <c r="AZ107" s="74">
        <v>0</v>
      </c>
      <c r="BA107" s="74">
        <v>0</v>
      </c>
      <c r="BB107" s="74">
        <v>0</v>
      </c>
      <c r="BC107" s="74">
        <v>0</v>
      </c>
      <c r="BD107" s="74">
        <v>0</v>
      </c>
      <c r="BE107" s="74">
        <v>0</v>
      </c>
      <c r="BF107" s="74">
        <v>1</v>
      </c>
      <c r="BG107" s="74">
        <v>0</v>
      </c>
      <c r="BH107" s="74">
        <v>1</v>
      </c>
      <c r="BI107" s="74">
        <v>1</v>
      </c>
      <c r="BJ107" s="74">
        <v>0</v>
      </c>
      <c r="BK107" s="74">
        <v>0</v>
      </c>
      <c r="BL107" s="74">
        <v>0</v>
      </c>
      <c r="BM107" s="74">
        <v>0</v>
      </c>
      <c r="BN107" s="74">
        <v>0</v>
      </c>
      <c r="BO107" s="74">
        <v>0</v>
      </c>
      <c r="BP107" s="74">
        <v>0</v>
      </c>
      <c r="BQ107" s="74">
        <v>0</v>
      </c>
      <c r="BR107" s="74">
        <v>0</v>
      </c>
      <c r="BS107" s="74">
        <v>0</v>
      </c>
      <c r="BT107" s="74">
        <v>0</v>
      </c>
      <c r="BU107" s="74">
        <v>0</v>
      </c>
      <c r="BV107" s="74">
        <v>0</v>
      </c>
      <c r="BW107" s="74">
        <v>0</v>
      </c>
      <c r="BX107" s="74">
        <v>0</v>
      </c>
      <c r="BY107" s="74">
        <v>0</v>
      </c>
      <c r="BZ107" s="74">
        <v>0</v>
      </c>
      <c r="CA107" s="74">
        <v>0</v>
      </c>
      <c r="CB107" s="74">
        <v>0</v>
      </c>
      <c r="CC107" s="74">
        <v>0</v>
      </c>
      <c r="CD107" s="74">
        <v>0</v>
      </c>
      <c r="CE107" s="74">
        <v>0</v>
      </c>
      <c r="CF107" s="74">
        <v>0</v>
      </c>
      <c r="CG107" s="74">
        <v>0</v>
      </c>
      <c r="CH107" s="74">
        <v>0</v>
      </c>
      <c r="CI107" s="74">
        <v>0</v>
      </c>
      <c r="CJ107" s="74">
        <v>0</v>
      </c>
      <c r="CK107" s="74">
        <v>0</v>
      </c>
      <c r="CL107" s="46">
        <f>SUM(B107:M107)</f>
        <v>1670001</v>
      </c>
      <c r="CM107" s="46">
        <f>SUM(N107:U107)</f>
        <v>0</v>
      </c>
      <c r="CN107" s="46">
        <f>SUM(V107:AI107)</f>
        <v>0</v>
      </c>
      <c r="CO107" s="46">
        <f>SUM(AJ107:BA107)</f>
        <v>0</v>
      </c>
      <c r="CP107" s="46">
        <f>SUM(BB107:BJ107)</f>
        <v>3</v>
      </c>
      <c r="CQ107" s="46">
        <f>SUM(BK107:BP107)</f>
        <v>0</v>
      </c>
      <c r="CR107" s="46">
        <f>SUM(BQ107:CK107)</f>
        <v>0</v>
      </c>
      <c r="CS107" s="45">
        <f>SUM(B107:CK107)</f>
        <v>1670004</v>
      </c>
    </row>
    <row r="108" spans="1:97" s="47" customFormat="1">
      <c r="A108" s="66" t="s">
        <v>275</v>
      </c>
      <c r="B108" s="89">
        <f>SUM(B103:B107)</f>
        <v>27421090</v>
      </c>
      <c r="C108" s="89">
        <f>SUM(C103:C107)</f>
        <v>2150745.5299999998</v>
      </c>
      <c r="D108" s="89">
        <f t="shared" ref="D108:BO108" si="79">SUM(D103:D107)</f>
        <v>1109100.6299999999</v>
      </c>
      <c r="E108" s="89">
        <f t="shared" si="79"/>
        <v>2752877.45</v>
      </c>
      <c r="F108" s="89">
        <f t="shared" si="79"/>
        <v>135400</v>
      </c>
      <c r="G108" s="89">
        <f t="shared" si="79"/>
        <v>3833803</v>
      </c>
      <c r="H108" s="89">
        <f t="shared" si="79"/>
        <v>5811500</v>
      </c>
      <c r="I108" s="89">
        <f t="shared" si="79"/>
        <v>3041041.98</v>
      </c>
      <c r="J108" s="89">
        <f t="shared" si="79"/>
        <v>79925604.339999989</v>
      </c>
      <c r="K108" s="89">
        <f t="shared" si="79"/>
        <v>3496669.64</v>
      </c>
      <c r="L108" s="89">
        <f t="shared" si="79"/>
        <v>8073877.2599999998</v>
      </c>
      <c r="M108" s="89">
        <f t="shared" si="79"/>
        <v>1251000</v>
      </c>
      <c r="N108" s="89">
        <f t="shared" si="79"/>
        <v>225504615.5</v>
      </c>
      <c r="O108" s="89">
        <f t="shared" si="79"/>
        <v>3402856.57</v>
      </c>
      <c r="P108" s="89">
        <f t="shared" si="79"/>
        <v>9000800</v>
      </c>
      <c r="Q108" s="89">
        <f t="shared" si="79"/>
        <v>11008771.219999999</v>
      </c>
      <c r="R108" s="89">
        <f t="shared" si="79"/>
        <v>2798721.83</v>
      </c>
      <c r="S108" s="89">
        <f t="shared" si="79"/>
        <v>11877932.5</v>
      </c>
      <c r="T108" s="89">
        <f t="shared" si="79"/>
        <v>5636690.2300000004</v>
      </c>
      <c r="U108" s="89">
        <f t="shared" si="79"/>
        <v>2978378.32</v>
      </c>
      <c r="V108" s="89">
        <f t="shared" si="79"/>
        <v>42201000</v>
      </c>
      <c r="W108" s="89">
        <f t="shared" si="79"/>
        <v>8997450</v>
      </c>
      <c r="X108" s="89">
        <f t="shared" si="79"/>
        <v>10448000</v>
      </c>
      <c r="Y108" s="89">
        <f t="shared" si="79"/>
        <v>4900879.42</v>
      </c>
      <c r="Z108" s="89">
        <f t="shared" si="79"/>
        <v>3249681.95</v>
      </c>
      <c r="AA108" s="89">
        <f t="shared" si="79"/>
        <v>4099700</v>
      </c>
      <c r="AB108" s="89">
        <f t="shared" si="79"/>
        <v>4284800</v>
      </c>
      <c r="AC108" s="89">
        <f t="shared" si="79"/>
        <v>9313931.5099999998</v>
      </c>
      <c r="AD108" s="89">
        <f t="shared" si="79"/>
        <v>3840393.46</v>
      </c>
      <c r="AE108" s="89">
        <f t="shared" si="79"/>
        <v>4539370</v>
      </c>
      <c r="AF108" s="89">
        <f t="shared" si="79"/>
        <v>6968804</v>
      </c>
      <c r="AG108" s="89">
        <f t="shared" si="79"/>
        <v>4991770</v>
      </c>
      <c r="AH108" s="89">
        <f t="shared" si="79"/>
        <v>3620490</v>
      </c>
      <c r="AI108" s="89">
        <f t="shared" si="79"/>
        <v>8283155.3100000005</v>
      </c>
      <c r="AJ108" s="89">
        <f t="shared" si="79"/>
        <v>406584699.19999999</v>
      </c>
      <c r="AK108" s="89">
        <f t="shared" si="79"/>
        <v>25024441.77</v>
      </c>
      <c r="AL108" s="89">
        <f t="shared" si="79"/>
        <v>10263739.4</v>
      </c>
      <c r="AM108" s="89">
        <f t="shared" si="79"/>
        <v>12536618.719999999</v>
      </c>
      <c r="AN108" s="89">
        <f t="shared" si="79"/>
        <v>6169000</v>
      </c>
      <c r="AO108" s="89">
        <f t="shared" si="79"/>
        <v>5985700</v>
      </c>
      <c r="AP108" s="89">
        <f t="shared" si="79"/>
        <v>4688964.04</v>
      </c>
      <c r="AQ108" s="89">
        <f t="shared" si="79"/>
        <v>32923536.949999999</v>
      </c>
      <c r="AR108" s="89">
        <f t="shared" si="79"/>
        <v>7614237.1600000001</v>
      </c>
      <c r="AS108" s="89">
        <f t="shared" si="79"/>
        <v>11746427.34</v>
      </c>
      <c r="AT108" s="89">
        <f t="shared" si="79"/>
        <v>10342318.24</v>
      </c>
      <c r="AU108" s="89">
        <f t="shared" si="79"/>
        <v>7683699.4000000004</v>
      </c>
      <c r="AV108" s="89">
        <f t="shared" si="79"/>
        <v>8031818.6600000001</v>
      </c>
      <c r="AW108" s="89">
        <f t="shared" si="79"/>
        <v>2804200</v>
      </c>
      <c r="AX108" s="89">
        <f t="shared" si="79"/>
        <v>10619277.060000001</v>
      </c>
      <c r="AY108" s="89">
        <f t="shared" si="79"/>
        <v>1368470</v>
      </c>
      <c r="AZ108" s="89">
        <f t="shared" si="79"/>
        <v>60446651.049999997</v>
      </c>
      <c r="BA108" s="89">
        <f t="shared" si="79"/>
        <v>16045203.210000001</v>
      </c>
      <c r="BB108" s="89">
        <f t="shared" si="79"/>
        <v>125197752.50999999</v>
      </c>
      <c r="BC108" s="89">
        <f t="shared" si="79"/>
        <v>71658500</v>
      </c>
      <c r="BD108" s="89">
        <f t="shared" si="79"/>
        <v>1781140.77</v>
      </c>
      <c r="BE108" s="89">
        <f t="shared" si="79"/>
        <v>16194646.43</v>
      </c>
      <c r="BF108" s="89">
        <f t="shared" si="79"/>
        <v>155517585.50999999</v>
      </c>
      <c r="BG108" s="89">
        <f t="shared" si="79"/>
        <v>6515679.2999999998</v>
      </c>
      <c r="BH108" s="89">
        <f t="shared" si="79"/>
        <v>2131193.54</v>
      </c>
      <c r="BI108" s="89">
        <f t="shared" si="79"/>
        <v>9657932.4600000009</v>
      </c>
      <c r="BJ108" s="89">
        <f t="shared" si="79"/>
        <v>5785522.8499999996</v>
      </c>
      <c r="BK108" s="89">
        <f t="shared" si="79"/>
        <v>57427669.210000001</v>
      </c>
      <c r="BL108" s="89">
        <f t="shared" si="79"/>
        <v>6908345.6500000004</v>
      </c>
      <c r="BM108" s="89">
        <f t="shared" si="79"/>
        <v>14295744.550000001</v>
      </c>
      <c r="BN108" s="89">
        <f t="shared" si="79"/>
        <v>18346118.689999998</v>
      </c>
      <c r="BO108" s="89">
        <f t="shared" si="79"/>
        <v>5000000</v>
      </c>
      <c r="BP108" s="89">
        <f t="shared" ref="BP108:CK108" si="80">SUM(BP103:BP107)</f>
        <v>718800</v>
      </c>
      <c r="BQ108" s="89">
        <f t="shared" si="80"/>
        <v>177657416.97999999</v>
      </c>
      <c r="BR108" s="89">
        <f t="shared" si="80"/>
        <v>14104445.33</v>
      </c>
      <c r="BS108" s="89">
        <f t="shared" si="80"/>
        <v>428000</v>
      </c>
      <c r="BT108" s="89">
        <f t="shared" si="80"/>
        <v>24800649.32</v>
      </c>
      <c r="BU108" s="89">
        <f t="shared" si="80"/>
        <v>1844822.11</v>
      </c>
      <c r="BV108" s="89">
        <f t="shared" si="80"/>
        <v>4647877</v>
      </c>
      <c r="BW108" s="89">
        <f t="shared" si="80"/>
        <v>17001033</v>
      </c>
      <c r="BX108" s="89">
        <f t="shared" si="80"/>
        <v>12843882.5</v>
      </c>
      <c r="BY108" s="89">
        <f t="shared" si="80"/>
        <v>2811439.59</v>
      </c>
      <c r="BZ108" s="89">
        <f t="shared" si="80"/>
        <v>3639000</v>
      </c>
      <c r="CA108" s="89">
        <f t="shared" si="80"/>
        <v>6277202.75</v>
      </c>
      <c r="CB108" s="89">
        <f t="shared" si="80"/>
        <v>7317875</v>
      </c>
      <c r="CC108" s="89">
        <f t="shared" si="80"/>
        <v>6038100</v>
      </c>
      <c r="CD108" s="89">
        <f t="shared" si="80"/>
        <v>11095785.800000001</v>
      </c>
      <c r="CE108" s="89">
        <f t="shared" si="80"/>
        <v>2574433.61</v>
      </c>
      <c r="CF108" s="89">
        <f t="shared" si="80"/>
        <v>1742939.94</v>
      </c>
      <c r="CG108" s="89">
        <f t="shared" si="80"/>
        <v>1633000</v>
      </c>
      <c r="CH108" s="89">
        <f t="shared" si="80"/>
        <v>2112532.6100000003</v>
      </c>
      <c r="CI108" s="89">
        <f t="shared" si="80"/>
        <v>15635645.17</v>
      </c>
      <c r="CJ108" s="89">
        <f t="shared" si="80"/>
        <v>2289246.2199999997</v>
      </c>
      <c r="CK108" s="89">
        <f t="shared" si="80"/>
        <v>2893637.06</v>
      </c>
      <c r="CL108" s="89">
        <f t="shared" ref="CL108" si="81">SUM(CL103:CL107)</f>
        <v>139002709.82999998</v>
      </c>
      <c r="CM108" s="89">
        <f t="shared" ref="CM108" si="82">SUM(CM103:CM107)</f>
        <v>272208766.17000002</v>
      </c>
      <c r="CN108" s="89">
        <f t="shared" ref="CN108" si="83">SUM(CN103:CN107)</f>
        <v>119739425.65000001</v>
      </c>
      <c r="CO108" s="89">
        <f t="shared" ref="CO108" si="84">SUM(CO103:CO107)</f>
        <v>640879002.20000005</v>
      </c>
      <c r="CP108" s="89">
        <f t="shared" ref="CP108" si="85">SUM(CP103:CP107)</f>
        <v>394439953.37</v>
      </c>
      <c r="CQ108" s="89">
        <f t="shared" ref="CQ108" si="86">SUM(CQ103:CQ107)</f>
        <v>102696678.09999999</v>
      </c>
      <c r="CR108" s="89">
        <f t="shared" ref="CR108" si="87">SUM(CR103:CR107)</f>
        <v>319388963.99000001</v>
      </c>
      <c r="CS108" s="89">
        <f t="shared" ref="CS108" si="88">SUM(CS103:CS107)</f>
        <v>1988355499.3099999</v>
      </c>
    </row>
    <row r="109" spans="1:97" s="47" customFormat="1">
      <c r="A109" s="8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74"/>
      <c r="CR109" s="74"/>
      <c r="CS109" s="74"/>
    </row>
    <row r="110" spans="1:97" s="47" customFormat="1">
      <c r="A110" s="86" t="s">
        <v>274</v>
      </c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0"/>
      <c r="BP110" s="90"/>
      <c r="BQ110" s="90"/>
      <c r="BR110" s="90"/>
      <c r="BS110" s="90"/>
      <c r="BT110" s="90"/>
      <c r="BU110" s="90"/>
      <c r="BV110" s="90"/>
      <c r="BW110" s="90"/>
      <c r="BX110" s="90"/>
      <c r="BY110" s="90"/>
      <c r="BZ110" s="90"/>
      <c r="CA110" s="90"/>
      <c r="CB110" s="90"/>
      <c r="CC110" s="90"/>
      <c r="CD110" s="90"/>
      <c r="CE110" s="90"/>
      <c r="CF110" s="90"/>
      <c r="CG110" s="90"/>
      <c r="CH110" s="90"/>
      <c r="CI110" s="90"/>
      <c r="CJ110" s="90"/>
      <c r="CK110" s="90"/>
      <c r="CL110" s="90"/>
      <c r="CM110" s="90"/>
      <c r="CN110" s="90"/>
      <c r="CO110" s="90"/>
      <c r="CP110" s="90"/>
      <c r="CQ110" s="90"/>
      <c r="CR110" s="90"/>
      <c r="CS110" s="90"/>
    </row>
    <row r="111" spans="1:97" s="47" customFormat="1">
      <c r="A111" s="91" t="s">
        <v>253</v>
      </c>
      <c r="B111" s="73">
        <v>8353000</v>
      </c>
      <c r="C111" s="73">
        <v>2280000</v>
      </c>
      <c r="D111" s="73">
        <v>5100000</v>
      </c>
      <c r="E111" s="73">
        <v>2370000</v>
      </c>
      <c r="F111" s="73">
        <v>1660000</v>
      </c>
      <c r="G111" s="73">
        <v>2580000</v>
      </c>
      <c r="H111" s="73">
        <v>6120000</v>
      </c>
      <c r="I111" s="73">
        <v>5280000</v>
      </c>
      <c r="J111" s="73">
        <v>3138000</v>
      </c>
      <c r="K111" s="73">
        <v>3894000</v>
      </c>
      <c r="L111" s="73">
        <v>5346000</v>
      </c>
      <c r="M111" s="73">
        <v>1336000</v>
      </c>
      <c r="N111" s="73">
        <v>5445000</v>
      </c>
      <c r="O111" s="73">
        <v>2904000</v>
      </c>
      <c r="P111" s="73">
        <v>3300000</v>
      </c>
      <c r="Q111" s="73">
        <v>1100000</v>
      </c>
      <c r="R111" s="73">
        <v>3551200</v>
      </c>
      <c r="S111" s="73">
        <v>1485000</v>
      </c>
      <c r="T111" s="73">
        <v>1620000</v>
      </c>
      <c r="U111" s="73">
        <v>1056000</v>
      </c>
      <c r="V111" s="73">
        <v>6500000</v>
      </c>
      <c r="W111" s="73">
        <v>4616930</v>
      </c>
      <c r="X111" s="73">
        <v>4005400</v>
      </c>
      <c r="Y111" s="73">
        <v>10256729</v>
      </c>
      <c r="Z111" s="73">
        <v>4795870.8600000003</v>
      </c>
      <c r="AA111" s="73">
        <v>1265312</v>
      </c>
      <c r="AB111" s="73">
        <v>3200000</v>
      </c>
      <c r="AC111" s="73">
        <v>5612220</v>
      </c>
      <c r="AD111" s="73">
        <v>1700000</v>
      </c>
      <c r="AE111" s="73">
        <v>2918180</v>
      </c>
      <c r="AF111" s="73">
        <v>2095760</v>
      </c>
      <c r="AG111" s="73">
        <v>8446172</v>
      </c>
      <c r="AH111" s="73">
        <v>2366700</v>
      </c>
      <c r="AI111" s="73">
        <v>1731108.02</v>
      </c>
      <c r="AJ111" s="73">
        <v>16239370</v>
      </c>
      <c r="AK111" s="73">
        <v>3330500</v>
      </c>
      <c r="AL111" s="73">
        <v>2413000</v>
      </c>
      <c r="AM111" s="73">
        <v>7677849</v>
      </c>
      <c r="AN111" s="73">
        <v>2573250</v>
      </c>
      <c r="AO111" s="73">
        <v>3774750</v>
      </c>
      <c r="AP111" s="73">
        <v>977375</v>
      </c>
      <c r="AQ111" s="73">
        <v>16821707.199999999</v>
      </c>
      <c r="AR111" s="73">
        <v>2458875</v>
      </c>
      <c r="AS111" s="73">
        <v>5572375</v>
      </c>
      <c r="AT111" s="73">
        <v>5177375</v>
      </c>
      <c r="AU111" s="73">
        <v>2327000</v>
      </c>
      <c r="AV111" s="73">
        <v>1901500</v>
      </c>
      <c r="AW111" s="73">
        <v>2242625</v>
      </c>
      <c r="AX111" s="73">
        <v>3129625</v>
      </c>
      <c r="AY111" s="73">
        <v>2998500</v>
      </c>
      <c r="AZ111" s="73">
        <v>11207726.800000001</v>
      </c>
      <c r="BA111" s="73">
        <v>3726888</v>
      </c>
      <c r="BB111" s="73">
        <v>9820000</v>
      </c>
      <c r="BC111" s="73">
        <v>0</v>
      </c>
      <c r="BD111" s="73">
        <v>2136000</v>
      </c>
      <c r="BE111" s="73">
        <v>2283600</v>
      </c>
      <c r="BF111" s="73">
        <v>4073088</v>
      </c>
      <c r="BG111" s="73">
        <v>1546728</v>
      </c>
      <c r="BH111" s="73">
        <v>1830000</v>
      </c>
      <c r="BI111" s="73">
        <v>2568168</v>
      </c>
      <c r="BJ111" s="73">
        <v>2240412</v>
      </c>
      <c r="BK111" s="73">
        <v>0</v>
      </c>
      <c r="BL111" s="73">
        <v>0</v>
      </c>
      <c r="BM111" s="73">
        <v>0</v>
      </c>
      <c r="BN111" s="73">
        <v>0</v>
      </c>
      <c r="BO111" s="73">
        <v>0</v>
      </c>
      <c r="BP111" s="73">
        <v>0</v>
      </c>
      <c r="BQ111" s="73">
        <v>10758000</v>
      </c>
      <c r="BR111" s="73">
        <v>4473897</v>
      </c>
      <c r="BS111" s="73">
        <v>7562586.7800000003</v>
      </c>
      <c r="BT111" s="73">
        <v>9534310</v>
      </c>
      <c r="BU111" s="73">
        <v>388800</v>
      </c>
      <c r="BV111" s="73">
        <v>2403660</v>
      </c>
      <c r="BW111" s="73">
        <v>3776400</v>
      </c>
      <c r="BX111" s="73">
        <v>2872379.12</v>
      </c>
      <c r="BY111" s="73">
        <v>3208008</v>
      </c>
      <c r="BZ111" s="73">
        <v>4665600</v>
      </c>
      <c r="CA111" s="73">
        <v>5761080</v>
      </c>
      <c r="CB111" s="73">
        <v>7062000</v>
      </c>
      <c r="CC111" s="73">
        <v>6464350.2199999997</v>
      </c>
      <c r="CD111" s="73">
        <v>4960032</v>
      </c>
      <c r="CE111" s="73">
        <v>1749000</v>
      </c>
      <c r="CF111" s="73">
        <v>2813236.77</v>
      </c>
      <c r="CG111" s="73">
        <v>3400560</v>
      </c>
      <c r="CH111" s="73">
        <v>1452000</v>
      </c>
      <c r="CI111" s="73">
        <v>6225800</v>
      </c>
      <c r="CJ111" s="73">
        <v>1738920</v>
      </c>
      <c r="CK111" s="73">
        <v>2734200</v>
      </c>
      <c r="CL111" s="46">
        <f t="shared" ref="CL111:CL120" si="89">SUM(B111:M111)</f>
        <v>47457000</v>
      </c>
      <c r="CM111" s="46">
        <f t="shared" ref="CM111:CM120" si="90">SUM(N111:U111)</f>
        <v>20461200</v>
      </c>
      <c r="CN111" s="46">
        <f t="shared" ref="CN111:CN120" si="91">SUM(V111:AI111)</f>
        <v>59510381.880000003</v>
      </c>
      <c r="CO111" s="46">
        <f t="shared" ref="CO111:CO120" si="92">SUM(AJ111:BA111)</f>
        <v>94550291</v>
      </c>
      <c r="CP111" s="46">
        <f t="shared" ref="CP111:CP120" si="93">SUM(BB111:BJ111)</f>
        <v>26497996</v>
      </c>
      <c r="CQ111" s="46">
        <f t="shared" ref="CQ111:CQ120" si="94">SUM(BK111:BP111)</f>
        <v>0</v>
      </c>
      <c r="CR111" s="46">
        <f t="shared" ref="CR111:CR120" si="95">SUM(BQ111:CK111)</f>
        <v>94004819.890000001</v>
      </c>
      <c r="CS111" s="45">
        <f t="shared" ref="CS111:CS120" si="96">SUM(B111:CK111)</f>
        <v>342481688.76999998</v>
      </c>
    </row>
    <row r="112" spans="1:97" s="47" customFormat="1">
      <c r="A112" s="91" t="s">
        <v>254</v>
      </c>
      <c r="B112" s="73">
        <v>7049157.4000000004</v>
      </c>
      <c r="C112" s="73">
        <v>2127230</v>
      </c>
      <c r="D112" s="73">
        <v>0</v>
      </c>
      <c r="E112" s="73">
        <v>300000</v>
      </c>
      <c r="F112" s="73">
        <v>1008800</v>
      </c>
      <c r="G112" s="73">
        <v>1820000</v>
      </c>
      <c r="H112" s="73">
        <v>380000</v>
      </c>
      <c r="I112" s="73">
        <v>320000</v>
      </c>
      <c r="J112" s="73">
        <v>646320</v>
      </c>
      <c r="K112" s="73">
        <v>2298120</v>
      </c>
      <c r="L112" s="73">
        <v>320000</v>
      </c>
      <c r="M112" s="73">
        <v>173064</v>
      </c>
      <c r="N112" s="73">
        <v>6425040</v>
      </c>
      <c r="O112" s="73">
        <v>3849936</v>
      </c>
      <c r="P112" s="73">
        <v>11147210.6</v>
      </c>
      <c r="Q112" s="73">
        <v>4702192.51</v>
      </c>
      <c r="R112" s="73">
        <v>4904504.07</v>
      </c>
      <c r="S112" s="73">
        <v>3007752.85</v>
      </c>
      <c r="T112" s="73">
        <v>1692432</v>
      </c>
      <c r="U112" s="73">
        <v>1481800</v>
      </c>
      <c r="V112" s="73">
        <v>3400000</v>
      </c>
      <c r="W112" s="73">
        <v>894480</v>
      </c>
      <c r="X112" s="73">
        <v>3513531.1</v>
      </c>
      <c r="Y112" s="73">
        <v>0</v>
      </c>
      <c r="Z112" s="73">
        <v>250000</v>
      </c>
      <c r="AA112" s="73">
        <v>120000</v>
      </c>
      <c r="AB112" s="73">
        <v>0</v>
      </c>
      <c r="AC112" s="73">
        <v>3154784</v>
      </c>
      <c r="AD112" s="73">
        <v>0</v>
      </c>
      <c r="AE112" s="73">
        <v>540642.86</v>
      </c>
      <c r="AF112" s="73">
        <v>2500500</v>
      </c>
      <c r="AG112" s="73">
        <v>0</v>
      </c>
      <c r="AH112" s="73">
        <v>1891440</v>
      </c>
      <c r="AI112" s="73">
        <v>3647953.15</v>
      </c>
      <c r="AJ112" s="73">
        <v>50619.22</v>
      </c>
      <c r="AK112" s="73">
        <v>0</v>
      </c>
      <c r="AL112" s="73">
        <v>308446.78000000003</v>
      </c>
      <c r="AM112" s="73">
        <v>0</v>
      </c>
      <c r="AN112" s="73">
        <v>4919311.5999999996</v>
      </c>
      <c r="AO112" s="73">
        <v>0</v>
      </c>
      <c r="AP112" s="73">
        <v>119263.16</v>
      </c>
      <c r="AQ112" s="73">
        <v>1040000</v>
      </c>
      <c r="AR112" s="73">
        <v>0</v>
      </c>
      <c r="AS112" s="73">
        <v>1028633.9</v>
      </c>
      <c r="AT112" s="73">
        <v>473402.9</v>
      </c>
      <c r="AU112" s="73">
        <v>0</v>
      </c>
      <c r="AV112" s="73">
        <v>84655.76</v>
      </c>
      <c r="AW112" s="73">
        <v>0</v>
      </c>
      <c r="AX112" s="73">
        <v>0</v>
      </c>
      <c r="AY112" s="73">
        <v>224403.83</v>
      </c>
      <c r="AZ112" s="73">
        <v>2226791.67</v>
      </c>
      <c r="BA112" s="73">
        <v>0</v>
      </c>
      <c r="BB112" s="73">
        <v>9100000</v>
      </c>
      <c r="BC112" s="73">
        <v>3000000</v>
      </c>
      <c r="BD112" s="73">
        <v>707040</v>
      </c>
      <c r="BE112" s="73">
        <v>2969178.75</v>
      </c>
      <c r="BF112" s="73">
        <v>1223599</v>
      </c>
      <c r="BG112" s="73">
        <v>2720000</v>
      </c>
      <c r="BH112" s="73">
        <v>1</v>
      </c>
      <c r="BI112" s="73">
        <v>1</v>
      </c>
      <c r="BJ112" s="73">
        <v>24260</v>
      </c>
      <c r="BK112" s="73">
        <v>0</v>
      </c>
      <c r="BL112" s="73">
        <v>0</v>
      </c>
      <c r="BM112" s="73">
        <v>0</v>
      </c>
      <c r="BN112" s="73">
        <v>0</v>
      </c>
      <c r="BO112" s="73">
        <v>36594.800000000003</v>
      </c>
      <c r="BP112" s="73">
        <v>0</v>
      </c>
      <c r="BQ112" s="73">
        <v>25426139.239999998</v>
      </c>
      <c r="BR112" s="73">
        <v>8978285.2899999991</v>
      </c>
      <c r="BS112" s="73">
        <v>0</v>
      </c>
      <c r="BT112" s="73">
        <v>8387661.96</v>
      </c>
      <c r="BU112" s="73">
        <v>701410.4</v>
      </c>
      <c r="BV112" s="73">
        <v>2321893.33</v>
      </c>
      <c r="BW112" s="73">
        <v>2728560</v>
      </c>
      <c r="BX112" s="73">
        <v>2210284.11</v>
      </c>
      <c r="BY112" s="73">
        <v>3007597.7</v>
      </c>
      <c r="BZ112" s="73">
        <v>1575350</v>
      </c>
      <c r="CA112" s="73">
        <v>2372500</v>
      </c>
      <c r="CB112" s="73">
        <v>3159745</v>
      </c>
      <c r="CC112" s="73">
        <v>2200500</v>
      </c>
      <c r="CD112" s="73">
        <v>8770980</v>
      </c>
      <c r="CE112" s="73">
        <v>3326496.03</v>
      </c>
      <c r="CF112" s="73">
        <v>422448</v>
      </c>
      <c r="CG112" s="73">
        <v>1332500</v>
      </c>
      <c r="CH112" s="73">
        <v>1232340</v>
      </c>
      <c r="CI112" s="73">
        <v>2387174.3999999999</v>
      </c>
      <c r="CJ112" s="73">
        <v>2393790.96</v>
      </c>
      <c r="CK112" s="73">
        <v>381240</v>
      </c>
      <c r="CL112" s="46">
        <f t="shared" si="89"/>
        <v>16442691.4</v>
      </c>
      <c r="CM112" s="46">
        <f t="shared" si="90"/>
        <v>37210868.030000001</v>
      </c>
      <c r="CN112" s="46">
        <f t="shared" si="91"/>
        <v>19913331.109999999</v>
      </c>
      <c r="CO112" s="46">
        <f t="shared" si="92"/>
        <v>10475528.82</v>
      </c>
      <c r="CP112" s="46">
        <f t="shared" si="93"/>
        <v>19744079.75</v>
      </c>
      <c r="CQ112" s="46">
        <f t="shared" si="94"/>
        <v>36594.800000000003</v>
      </c>
      <c r="CR112" s="46">
        <f t="shared" si="95"/>
        <v>83316896.420000002</v>
      </c>
      <c r="CS112" s="45">
        <f t="shared" si="96"/>
        <v>187139990.33000004</v>
      </c>
    </row>
    <row r="113" spans="1:97" s="47" customFormat="1">
      <c r="A113" s="91" t="s">
        <v>255</v>
      </c>
      <c r="B113" s="73">
        <v>3600000</v>
      </c>
      <c r="C113" s="73">
        <v>1618126.39</v>
      </c>
      <c r="D113" s="73">
        <v>1075000</v>
      </c>
      <c r="E113" s="73">
        <v>500000</v>
      </c>
      <c r="F113" s="73">
        <v>571000</v>
      </c>
      <c r="G113" s="73">
        <v>560000</v>
      </c>
      <c r="H113" s="73">
        <v>2230000</v>
      </c>
      <c r="I113" s="73">
        <v>2819500</v>
      </c>
      <c r="J113" s="73">
        <v>2117600</v>
      </c>
      <c r="K113" s="73">
        <v>1272221.6499999999</v>
      </c>
      <c r="L113" s="73">
        <v>4038073.35</v>
      </c>
      <c r="M113" s="73">
        <v>330381.26</v>
      </c>
      <c r="N113" s="73">
        <v>3821256.14</v>
      </c>
      <c r="O113" s="73">
        <v>2183097.9</v>
      </c>
      <c r="P113" s="73">
        <v>1400000</v>
      </c>
      <c r="Q113" s="73">
        <v>3304969.45</v>
      </c>
      <c r="R113" s="73">
        <v>1467029.97</v>
      </c>
      <c r="S113" s="73">
        <v>456150.03</v>
      </c>
      <c r="T113" s="73">
        <v>1234039.6399999999</v>
      </c>
      <c r="U113" s="73">
        <v>300000</v>
      </c>
      <c r="V113" s="73">
        <v>8000000</v>
      </c>
      <c r="W113" s="73">
        <v>475000</v>
      </c>
      <c r="X113" s="73">
        <v>1897148.51</v>
      </c>
      <c r="Y113" s="73">
        <v>986813</v>
      </c>
      <c r="Z113" s="73">
        <v>629718.68000000005</v>
      </c>
      <c r="AA113" s="73">
        <v>482151.85</v>
      </c>
      <c r="AB113" s="73">
        <v>600000</v>
      </c>
      <c r="AC113" s="73">
        <v>2613158.58</v>
      </c>
      <c r="AD113" s="73">
        <v>606000</v>
      </c>
      <c r="AE113" s="73">
        <v>742727.27</v>
      </c>
      <c r="AF113" s="73">
        <v>985000</v>
      </c>
      <c r="AG113" s="73">
        <v>3159173</v>
      </c>
      <c r="AH113" s="73">
        <v>536700</v>
      </c>
      <c r="AI113" s="73">
        <v>467324.89</v>
      </c>
      <c r="AJ113" s="73">
        <v>7155731.4800000004</v>
      </c>
      <c r="AK113" s="73">
        <v>792266.23999999999</v>
      </c>
      <c r="AL113" s="73">
        <v>517000</v>
      </c>
      <c r="AM113" s="73">
        <v>2283009.21</v>
      </c>
      <c r="AN113" s="73">
        <v>2152825.09</v>
      </c>
      <c r="AO113" s="73">
        <v>1160661.1000000001</v>
      </c>
      <c r="AP113" s="73">
        <v>267959.07</v>
      </c>
      <c r="AQ113" s="73">
        <v>5300841.5199999996</v>
      </c>
      <c r="AR113" s="73">
        <v>844597.78</v>
      </c>
      <c r="AS113" s="73">
        <v>1897506.28</v>
      </c>
      <c r="AT113" s="73">
        <v>2000000</v>
      </c>
      <c r="AU113" s="73">
        <v>760000</v>
      </c>
      <c r="AV113" s="73">
        <v>211733.78</v>
      </c>
      <c r="AW113" s="73">
        <v>1162444.04</v>
      </c>
      <c r="AX113" s="73">
        <v>1235833.1399999999</v>
      </c>
      <c r="AY113" s="73">
        <v>1360050.77</v>
      </c>
      <c r="AZ113" s="73">
        <v>5330581.8600000003</v>
      </c>
      <c r="BA113" s="73">
        <v>1756701.87</v>
      </c>
      <c r="BB113" s="73">
        <v>2500000</v>
      </c>
      <c r="BC113" s="73">
        <v>6274599.0700000003</v>
      </c>
      <c r="BD113" s="73">
        <v>612119.77</v>
      </c>
      <c r="BE113" s="73">
        <v>746503.52</v>
      </c>
      <c r="BF113" s="73">
        <v>2501604.63</v>
      </c>
      <c r="BG113" s="73">
        <v>400000</v>
      </c>
      <c r="BH113" s="73">
        <v>250000</v>
      </c>
      <c r="BI113" s="73">
        <v>1879770.91</v>
      </c>
      <c r="BJ113" s="73">
        <v>1088700</v>
      </c>
      <c r="BK113" s="73">
        <v>5128029.76</v>
      </c>
      <c r="BL113" s="73">
        <v>2502639.23</v>
      </c>
      <c r="BM113" s="73">
        <v>3604845.88</v>
      </c>
      <c r="BN113" s="73">
        <v>1910578.05</v>
      </c>
      <c r="BO113" s="73">
        <v>2567708.9300000002</v>
      </c>
      <c r="BP113" s="73">
        <v>832410</v>
      </c>
      <c r="BQ113" s="73">
        <v>15637620</v>
      </c>
      <c r="BR113" s="73">
        <v>2673480</v>
      </c>
      <c r="BS113" s="73">
        <v>1427738.28</v>
      </c>
      <c r="BT113" s="73">
        <v>8075399.5800000001</v>
      </c>
      <c r="BU113" s="73">
        <v>0</v>
      </c>
      <c r="BV113" s="73">
        <v>505063.05</v>
      </c>
      <c r="BW113" s="73">
        <v>2758210.42</v>
      </c>
      <c r="BX113" s="73">
        <v>643146.84</v>
      </c>
      <c r="BY113" s="73">
        <v>1291151.6100000001</v>
      </c>
      <c r="BZ113" s="73">
        <v>1294421</v>
      </c>
      <c r="CA113" s="73">
        <v>2670584</v>
      </c>
      <c r="CB113" s="73">
        <v>6374059.9699999997</v>
      </c>
      <c r="CC113" s="73">
        <v>2432180</v>
      </c>
      <c r="CD113" s="73">
        <v>4548060</v>
      </c>
      <c r="CE113" s="73">
        <v>968040</v>
      </c>
      <c r="CF113" s="73">
        <v>591130.24</v>
      </c>
      <c r="CG113" s="73">
        <v>1230000</v>
      </c>
      <c r="CH113" s="73">
        <v>387000</v>
      </c>
      <c r="CI113" s="73">
        <v>4895160</v>
      </c>
      <c r="CJ113" s="73">
        <v>891008.22</v>
      </c>
      <c r="CK113" s="73">
        <v>627747.01</v>
      </c>
      <c r="CL113" s="46">
        <f t="shared" si="89"/>
        <v>20731902.650000002</v>
      </c>
      <c r="CM113" s="46">
        <f t="shared" si="90"/>
        <v>14166543.130000001</v>
      </c>
      <c r="CN113" s="46">
        <f t="shared" si="91"/>
        <v>22180915.780000001</v>
      </c>
      <c r="CO113" s="46">
        <f t="shared" si="92"/>
        <v>36189743.230000004</v>
      </c>
      <c r="CP113" s="46">
        <f t="shared" si="93"/>
        <v>16253297.899999999</v>
      </c>
      <c r="CQ113" s="46">
        <f t="shared" si="94"/>
        <v>16546211.850000001</v>
      </c>
      <c r="CR113" s="46">
        <f t="shared" si="95"/>
        <v>59921200.219999999</v>
      </c>
      <c r="CS113" s="45">
        <f t="shared" si="96"/>
        <v>185989814.76000005</v>
      </c>
    </row>
    <row r="114" spans="1:97" s="47" customFormat="1">
      <c r="A114" s="91" t="s">
        <v>256</v>
      </c>
      <c r="B114" s="73">
        <v>25000</v>
      </c>
      <c r="C114" s="73">
        <v>0</v>
      </c>
      <c r="D114" s="73">
        <v>87000</v>
      </c>
      <c r="E114" s="73">
        <v>0</v>
      </c>
      <c r="F114" s="73">
        <v>1000</v>
      </c>
      <c r="G114" s="73">
        <v>160000</v>
      </c>
      <c r="H114" s="73">
        <v>19000</v>
      </c>
      <c r="I114" s="73">
        <v>283000</v>
      </c>
      <c r="J114" s="73">
        <v>17100</v>
      </c>
      <c r="K114" s="73">
        <v>17786</v>
      </c>
      <c r="L114" s="73">
        <v>0</v>
      </c>
      <c r="M114" s="73">
        <v>9800</v>
      </c>
      <c r="N114" s="73">
        <v>51865</v>
      </c>
      <c r="O114" s="73">
        <v>57570</v>
      </c>
      <c r="P114" s="73">
        <v>0</v>
      </c>
      <c r="Q114" s="73">
        <v>0</v>
      </c>
      <c r="R114" s="73">
        <v>2550</v>
      </c>
      <c r="S114" s="73">
        <v>0</v>
      </c>
      <c r="T114" s="73">
        <v>0</v>
      </c>
      <c r="U114" s="73">
        <v>9000</v>
      </c>
      <c r="V114" s="73">
        <v>300000</v>
      </c>
      <c r="W114" s="73">
        <v>27065</v>
      </c>
      <c r="X114" s="73">
        <v>63340</v>
      </c>
      <c r="Y114" s="73">
        <v>37260</v>
      </c>
      <c r="Z114" s="73">
        <v>23362.69</v>
      </c>
      <c r="AA114" s="73">
        <v>12700</v>
      </c>
      <c r="AB114" s="73">
        <v>0</v>
      </c>
      <c r="AC114" s="73">
        <v>95228.95</v>
      </c>
      <c r="AD114" s="73">
        <v>0</v>
      </c>
      <c r="AE114" s="73">
        <v>30508.5</v>
      </c>
      <c r="AF114" s="73">
        <v>25700</v>
      </c>
      <c r="AG114" s="73">
        <v>0</v>
      </c>
      <c r="AH114" s="73">
        <v>1</v>
      </c>
      <c r="AI114" s="73">
        <v>13095</v>
      </c>
      <c r="AJ114" s="73">
        <v>16137</v>
      </c>
      <c r="AK114" s="73">
        <v>0</v>
      </c>
      <c r="AL114" s="73">
        <v>54500</v>
      </c>
      <c r="AM114" s="73">
        <v>81006</v>
      </c>
      <c r="AN114" s="73">
        <v>118867</v>
      </c>
      <c r="AO114" s="73">
        <v>21600</v>
      </c>
      <c r="AP114" s="73">
        <v>4600</v>
      </c>
      <c r="AQ114" s="73">
        <v>227937.82</v>
      </c>
      <c r="AR114" s="73">
        <v>0</v>
      </c>
      <c r="AS114" s="73">
        <v>78227.5</v>
      </c>
      <c r="AT114" s="73">
        <v>120000</v>
      </c>
      <c r="AU114" s="73">
        <v>40000</v>
      </c>
      <c r="AV114" s="73">
        <v>5755</v>
      </c>
      <c r="AW114" s="73">
        <v>0</v>
      </c>
      <c r="AX114" s="73">
        <v>43880.4</v>
      </c>
      <c r="AY114" s="73">
        <v>32249.599999999999</v>
      </c>
      <c r="AZ114" s="73">
        <v>51032.22</v>
      </c>
      <c r="BA114" s="73">
        <v>51145</v>
      </c>
      <c r="BB114" s="73">
        <v>500000</v>
      </c>
      <c r="BC114" s="73">
        <v>111945</v>
      </c>
      <c r="BD114" s="73">
        <v>26658.05</v>
      </c>
      <c r="BE114" s="73">
        <v>15000</v>
      </c>
      <c r="BF114" s="73">
        <v>1</v>
      </c>
      <c r="BG114" s="73">
        <v>1</v>
      </c>
      <c r="BH114" s="73">
        <v>50000</v>
      </c>
      <c r="BI114" s="73">
        <v>65631</v>
      </c>
      <c r="BJ114" s="73">
        <v>0</v>
      </c>
      <c r="BK114" s="73">
        <v>11100.18</v>
      </c>
      <c r="BL114" s="73">
        <v>93104.5</v>
      </c>
      <c r="BM114" s="73">
        <v>78666.009999999995</v>
      </c>
      <c r="BN114" s="73">
        <v>109253</v>
      </c>
      <c r="BO114" s="73">
        <v>73416.05</v>
      </c>
      <c r="BP114" s="73">
        <v>19795</v>
      </c>
      <c r="BQ114" s="73">
        <v>0</v>
      </c>
      <c r="BR114" s="73">
        <v>63828.5</v>
      </c>
      <c r="BS114" s="73">
        <v>87750</v>
      </c>
      <c r="BT114" s="73">
        <v>312</v>
      </c>
      <c r="BU114" s="73">
        <v>0</v>
      </c>
      <c r="BV114" s="73">
        <v>26486</v>
      </c>
      <c r="BW114" s="73">
        <v>0</v>
      </c>
      <c r="BX114" s="73">
        <v>0</v>
      </c>
      <c r="BY114" s="73">
        <v>0</v>
      </c>
      <c r="BZ114" s="73">
        <v>0</v>
      </c>
      <c r="CA114" s="73">
        <v>0</v>
      </c>
      <c r="CB114" s="73">
        <v>268801.5</v>
      </c>
      <c r="CC114" s="73">
        <v>90000</v>
      </c>
      <c r="CD114" s="73">
        <v>0</v>
      </c>
      <c r="CE114" s="73">
        <v>0</v>
      </c>
      <c r="CF114" s="73">
        <v>0</v>
      </c>
      <c r="CG114" s="73">
        <v>17310</v>
      </c>
      <c r="CH114" s="73">
        <v>6800</v>
      </c>
      <c r="CI114" s="73">
        <v>329360</v>
      </c>
      <c r="CJ114" s="73">
        <v>22765</v>
      </c>
      <c r="CK114" s="73">
        <v>0</v>
      </c>
      <c r="CL114" s="46">
        <f t="shared" si="89"/>
        <v>619686</v>
      </c>
      <c r="CM114" s="46">
        <f t="shared" si="90"/>
        <v>120985</v>
      </c>
      <c r="CN114" s="46">
        <f t="shared" si="91"/>
        <v>628261.14</v>
      </c>
      <c r="CO114" s="46">
        <f t="shared" si="92"/>
        <v>946937.54</v>
      </c>
      <c r="CP114" s="46">
        <f t="shared" si="93"/>
        <v>769236.05</v>
      </c>
      <c r="CQ114" s="46">
        <f t="shared" si="94"/>
        <v>385334.74</v>
      </c>
      <c r="CR114" s="46">
        <f t="shared" si="95"/>
        <v>913413</v>
      </c>
      <c r="CS114" s="45">
        <f t="shared" si="96"/>
        <v>4383853.47</v>
      </c>
    </row>
    <row r="115" spans="1:97" s="47" customFormat="1" ht="18.75" customHeight="1">
      <c r="A115" s="91" t="s">
        <v>257</v>
      </c>
      <c r="B115" s="73">
        <v>3000000</v>
      </c>
      <c r="C115" s="73">
        <v>539720.68000000005</v>
      </c>
      <c r="D115" s="73">
        <v>180000</v>
      </c>
      <c r="E115" s="73">
        <v>300000</v>
      </c>
      <c r="F115" s="73">
        <v>159000</v>
      </c>
      <c r="G115" s="73">
        <v>40000</v>
      </c>
      <c r="H115" s="73">
        <v>855000</v>
      </c>
      <c r="I115" s="73">
        <v>989500</v>
      </c>
      <c r="J115" s="73">
        <v>205900</v>
      </c>
      <c r="K115" s="73">
        <v>121935.6</v>
      </c>
      <c r="L115" s="73">
        <v>2778626.08</v>
      </c>
      <c r="M115" s="73">
        <v>218675.4</v>
      </c>
      <c r="N115" s="73">
        <v>906737.93</v>
      </c>
      <c r="O115" s="73">
        <v>389315</v>
      </c>
      <c r="P115" s="73">
        <v>138000</v>
      </c>
      <c r="Q115" s="73">
        <v>745835.84</v>
      </c>
      <c r="R115" s="73">
        <v>226047.73</v>
      </c>
      <c r="S115" s="73">
        <v>214528.5</v>
      </c>
      <c r="T115" s="73">
        <v>217012.42</v>
      </c>
      <c r="U115" s="73">
        <v>75000</v>
      </c>
      <c r="V115" s="73">
        <v>1500000</v>
      </c>
      <c r="W115" s="73">
        <v>112395.7</v>
      </c>
      <c r="X115" s="73">
        <v>597056.49</v>
      </c>
      <c r="Y115" s="73">
        <v>697247</v>
      </c>
      <c r="Z115" s="73">
        <v>165541.51</v>
      </c>
      <c r="AA115" s="73">
        <v>196512.9</v>
      </c>
      <c r="AB115" s="73">
        <v>200000</v>
      </c>
      <c r="AC115" s="73">
        <v>1447331.46</v>
      </c>
      <c r="AD115" s="73">
        <v>330000</v>
      </c>
      <c r="AE115" s="73">
        <v>103745.84</v>
      </c>
      <c r="AF115" s="73">
        <v>154500</v>
      </c>
      <c r="AG115" s="73">
        <v>916713</v>
      </c>
      <c r="AH115" s="73">
        <v>232200</v>
      </c>
      <c r="AI115" s="73">
        <v>77941.440000000002</v>
      </c>
      <c r="AJ115" s="73">
        <v>2383223.89</v>
      </c>
      <c r="AK115" s="73">
        <v>309258.23</v>
      </c>
      <c r="AL115" s="73">
        <v>267000</v>
      </c>
      <c r="AM115" s="73">
        <v>402140.7</v>
      </c>
      <c r="AN115" s="73">
        <v>219959.25</v>
      </c>
      <c r="AO115" s="73">
        <v>198000</v>
      </c>
      <c r="AP115" s="73">
        <v>32744.65</v>
      </c>
      <c r="AQ115" s="73">
        <v>1048091.34</v>
      </c>
      <c r="AR115" s="73">
        <v>211813.86</v>
      </c>
      <c r="AS115" s="73">
        <v>365931.4</v>
      </c>
      <c r="AT115" s="73">
        <v>241500</v>
      </c>
      <c r="AU115" s="73">
        <v>152000</v>
      </c>
      <c r="AV115" s="73">
        <v>66839.44</v>
      </c>
      <c r="AW115" s="73">
        <v>634353.98</v>
      </c>
      <c r="AX115" s="73">
        <v>268839.3</v>
      </c>
      <c r="AY115" s="73">
        <v>231036.24</v>
      </c>
      <c r="AZ115" s="73">
        <v>418591.42</v>
      </c>
      <c r="BA115" s="73">
        <v>205005.69</v>
      </c>
      <c r="BB115" s="73">
        <v>200000</v>
      </c>
      <c r="BC115" s="73">
        <v>631308.18999999994</v>
      </c>
      <c r="BD115" s="73">
        <v>199785.21</v>
      </c>
      <c r="BE115" s="73">
        <v>165000</v>
      </c>
      <c r="BF115" s="73">
        <v>819612.02</v>
      </c>
      <c r="BG115" s="73">
        <v>546000</v>
      </c>
      <c r="BH115" s="73">
        <v>100000</v>
      </c>
      <c r="BI115" s="73">
        <v>343045</v>
      </c>
      <c r="BJ115" s="73">
        <v>402000</v>
      </c>
      <c r="BK115" s="73">
        <v>0</v>
      </c>
      <c r="BL115" s="73">
        <v>735216.6</v>
      </c>
      <c r="BM115" s="73">
        <v>655861.47</v>
      </c>
      <c r="BN115" s="73">
        <v>1432903.47</v>
      </c>
      <c r="BO115" s="73">
        <v>673205.39</v>
      </c>
      <c r="BP115" s="73">
        <v>351050.41</v>
      </c>
      <c r="BQ115" s="73">
        <v>5212540</v>
      </c>
      <c r="BR115" s="73">
        <v>720481.69</v>
      </c>
      <c r="BS115" s="73">
        <v>505827.47</v>
      </c>
      <c r="BT115" s="73">
        <v>1044965.58</v>
      </c>
      <c r="BU115" s="73">
        <v>0</v>
      </c>
      <c r="BV115" s="73">
        <v>290885.71999999997</v>
      </c>
      <c r="BW115" s="73">
        <v>891577.57</v>
      </c>
      <c r="BX115" s="73">
        <v>212611.89</v>
      </c>
      <c r="BY115" s="73">
        <v>466191.09</v>
      </c>
      <c r="BZ115" s="73">
        <v>448646</v>
      </c>
      <c r="CA115" s="73">
        <v>865395</v>
      </c>
      <c r="CB115" s="73">
        <v>927366.42</v>
      </c>
      <c r="CC115" s="73">
        <v>854260.02</v>
      </c>
      <c r="CD115" s="73">
        <v>530607</v>
      </c>
      <c r="CE115" s="73">
        <v>322680</v>
      </c>
      <c r="CF115" s="73">
        <v>66527.75</v>
      </c>
      <c r="CG115" s="73">
        <v>410000</v>
      </c>
      <c r="CH115" s="73">
        <v>167000</v>
      </c>
      <c r="CI115" s="73">
        <v>458720</v>
      </c>
      <c r="CJ115" s="73">
        <v>147670.01</v>
      </c>
      <c r="CK115" s="73">
        <v>218494.15</v>
      </c>
      <c r="CL115" s="46">
        <f t="shared" si="89"/>
        <v>9388357.7599999998</v>
      </c>
      <c r="CM115" s="46">
        <f t="shared" si="90"/>
        <v>2912477.42</v>
      </c>
      <c r="CN115" s="46">
        <f t="shared" si="91"/>
        <v>6731185.3400000008</v>
      </c>
      <c r="CO115" s="46">
        <f t="shared" si="92"/>
        <v>7656329.3900000025</v>
      </c>
      <c r="CP115" s="46">
        <f t="shared" si="93"/>
        <v>3406750.42</v>
      </c>
      <c r="CQ115" s="46">
        <f t="shared" si="94"/>
        <v>3848237.3400000003</v>
      </c>
      <c r="CR115" s="46">
        <f t="shared" si="95"/>
        <v>14762447.359999999</v>
      </c>
      <c r="CS115" s="45">
        <f t="shared" si="96"/>
        <v>48705785.029999994</v>
      </c>
    </row>
    <row r="116" spans="1:97" s="47" customFormat="1" ht="18.75" customHeight="1">
      <c r="A116" s="91" t="s">
        <v>258</v>
      </c>
      <c r="B116" s="73">
        <v>150000</v>
      </c>
      <c r="C116" s="73">
        <v>133907.10999999999</v>
      </c>
      <c r="D116" s="73">
        <v>124000</v>
      </c>
      <c r="E116" s="73">
        <v>0</v>
      </c>
      <c r="F116" s="73">
        <v>80000</v>
      </c>
      <c r="G116" s="73">
        <v>40000</v>
      </c>
      <c r="H116" s="73">
        <v>190000</v>
      </c>
      <c r="I116" s="73">
        <v>169884.6</v>
      </c>
      <c r="J116" s="73">
        <v>234200</v>
      </c>
      <c r="K116" s="73">
        <v>224489.8</v>
      </c>
      <c r="L116" s="73">
        <v>426096</v>
      </c>
      <c r="M116" s="73">
        <v>74422</v>
      </c>
      <c r="N116" s="73">
        <v>267326</v>
      </c>
      <c r="O116" s="73">
        <v>93001</v>
      </c>
      <c r="P116" s="73">
        <v>13500</v>
      </c>
      <c r="Q116" s="73">
        <v>110087</v>
      </c>
      <c r="R116" s="73">
        <v>71392.5</v>
      </c>
      <c r="S116" s="73">
        <v>17904.55</v>
      </c>
      <c r="T116" s="73">
        <v>5000</v>
      </c>
      <c r="U116" s="73">
        <v>38000</v>
      </c>
      <c r="V116" s="73">
        <v>111000</v>
      </c>
      <c r="W116" s="73">
        <v>15000</v>
      </c>
      <c r="X116" s="73">
        <v>18468.7</v>
      </c>
      <c r="Y116" s="73">
        <v>135818</v>
      </c>
      <c r="Z116" s="73">
        <v>0</v>
      </c>
      <c r="AA116" s="73">
        <v>32106</v>
      </c>
      <c r="AB116" s="73">
        <v>100000</v>
      </c>
      <c r="AC116" s="73">
        <v>0</v>
      </c>
      <c r="AD116" s="73">
        <v>25000</v>
      </c>
      <c r="AE116" s="73">
        <v>36954</v>
      </c>
      <c r="AF116" s="73">
        <v>250000</v>
      </c>
      <c r="AG116" s="73">
        <v>33130</v>
      </c>
      <c r="AH116" s="73">
        <v>1</v>
      </c>
      <c r="AI116" s="73">
        <v>25966.7</v>
      </c>
      <c r="AJ116" s="73">
        <v>446707.76</v>
      </c>
      <c r="AK116" s="73">
        <v>231664.5</v>
      </c>
      <c r="AL116" s="73">
        <v>68000</v>
      </c>
      <c r="AM116" s="73">
        <v>152891.25</v>
      </c>
      <c r="AN116" s="73">
        <v>107023</v>
      </c>
      <c r="AO116" s="73">
        <v>94272.639999999999</v>
      </c>
      <c r="AP116" s="73">
        <v>19970.5</v>
      </c>
      <c r="AQ116" s="73">
        <v>400102.8</v>
      </c>
      <c r="AR116" s="73">
        <v>151573.4</v>
      </c>
      <c r="AS116" s="73">
        <v>158628</v>
      </c>
      <c r="AT116" s="73">
        <v>184418</v>
      </c>
      <c r="AU116" s="73">
        <v>115000</v>
      </c>
      <c r="AV116" s="73">
        <v>19387.62</v>
      </c>
      <c r="AW116" s="73">
        <v>10867.8</v>
      </c>
      <c r="AX116" s="73">
        <v>220000</v>
      </c>
      <c r="AY116" s="73">
        <v>196152.8</v>
      </c>
      <c r="AZ116" s="73">
        <v>221269.72</v>
      </c>
      <c r="BA116" s="73">
        <v>29473</v>
      </c>
      <c r="BB116" s="73">
        <v>200000</v>
      </c>
      <c r="BC116" s="73">
        <v>254719.75</v>
      </c>
      <c r="BD116" s="73">
        <v>52402.75</v>
      </c>
      <c r="BE116" s="73">
        <v>46000</v>
      </c>
      <c r="BF116" s="73">
        <v>524589.93999999994</v>
      </c>
      <c r="BG116" s="73">
        <v>1</v>
      </c>
      <c r="BH116" s="73">
        <v>100000</v>
      </c>
      <c r="BI116" s="73">
        <v>1616126</v>
      </c>
      <c r="BJ116" s="73">
        <v>145000</v>
      </c>
      <c r="BK116" s="73">
        <v>1042696.12</v>
      </c>
      <c r="BL116" s="73">
        <v>82198.13</v>
      </c>
      <c r="BM116" s="73">
        <v>280867.87</v>
      </c>
      <c r="BN116" s="73">
        <v>0</v>
      </c>
      <c r="BO116" s="73">
        <v>110635.78</v>
      </c>
      <c r="BP116" s="73">
        <v>90000</v>
      </c>
      <c r="BQ116" s="73">
        <v>0</v>
      </c>
      <c r="BR116" s="73">
        <v>156989</v>
      </c>
      <c r="BS116" s="73">
        <v>144453.20000000001</v>
      </c>
      <c r="BT116" s="73">
        <v>311612.90000000002</v>
      </c>
      <c r="BU116" s="73">
        <v>0</v>
      </c>
      <c r="BV116" s="73">
        <v>54987</v>
      </c>
      <c r="BW116" s="73">
        <v>10050</v>
      </c>
      <c r="BX116" s="73">
        <v>38897.25</v>
      </c>
      <c r="BY116" s="73">
        <v>0</v>
      </c>
      <c r="BZ116" s="73">
        <v>144872</v>
      </c>
      <c r="CA116" s="73">
        <v>250758</v>
      </c>
      <c r="CB116" s="73">
        <v>180147</v>
      </c>
      <c r="CC116" s="73">
        <v>641925</v>
      </c>
      <c r="CD116" s="73">
        <v>530607</v>
      </c>
      <c r="CE116" s="73">
        <v>0</v>
      </c>
      <c r="CF116" s="73">
        <v>1</v>
      </c>
      <c r="CG116" s="73">
        <v>18000</v>
      </c>
      <c r="CH116" s="73">
        <v>40200</v>
      </c>
      <c r="CI116" s="73">
        <v>324996.5</v>
      </c>
      <c r="CJ116" s="73">
        <v>62901.5</v>
      </c>
      <c r="CK116" s="73">
        <v>42723.9</v>
      </c>
      <c r="CL116" s="46">
        <f t="shared" si="89"/>
        <v>1846999.51</v>
      </c>
      <c r="CM116" s="46">
        <f t="shared" si="90"/>
        <v>616211.05000000005</v>
      </c>
      <c r="CN116" s="46">
        <f t="shared" si="91"/>
        <v>783444.39999999991</v>
      </c>
      <c r="CO116" s="46">
        <f t="shared" si="92"/>
        <v>2827402.7899999996</v>
      </c>
      <c r="CP116" s="46">
        <f t="shared" si="93"/>
        <v>2938839.44</v>
      </c>
      <c r="CQ116" s="46">
        <f t="shared" si="94"/>
        <v>1606397.9000000001</v>
      </c>
      <c r="CR116" s="46">
        <f t="shared" si="95"/>
        <v>2954121.25</v>
      </c>
      <c r="CS116" s="45">
        <f t="shared" si="96"/>
        <v>13573416.339999998</v>
      </c>
    </row>
    <row r="117" spans="1:97" s="47" customFormat="1" ht="18.75" customHeight="1">
      <c r="A117" s="91" t="s">
        <v>259</v>
      </c>
      <c r="B117" s="74">
        <v>0</v>
      </c>
      <c r="C117" s="74">
        <v>0</v>
      </c>
      <c r="D117" s="74">
        <v>0</v>
      </c>
      <c r="E117" s="74">
        <v>0</v>
      </c>
      <c r="F117" s="74">
        <v>0</v>
      </c>
      <c r="G117" s="74">
        <v>1</v>
      </c>
      <c r="H117" s="74">
        <v>0</v>
      </c>
      <c r="I117" s="74">
        <v>0</v>
      </c>
      <c r="J117" s="74">
        <v>0</v>
      </c>
      <c r="K117" s="74">
        <v>0</v>
      </c>
      <c r="L117" s="74">
        <v>0</v>
      </c>
      <c r="M117" s="74">
        <v>0</v>
      </c>
      <c r="N117" s="74">
        <v>0</v>
      </c>
      <c r="O117" s="74">
        <v>0</v>
      </c>
      <c r="P117" s="74">
        <v>0</v>
      </c>
      <c r="Q117" s="74">
        <v>0</v>
      </c>
      <c r="R117" s="74">
        <v>0</v>
      </c>
      <c r="S117" s="74">
        <v>0</v>
      </c>
      <c r="T117" s="74">
        <v>0</v>
      </c>
      <c r="U117" s="74">
        <v>0</v>
      </c>
      <c r="V117" s="74">
        <v>0</v>
      </c>
      <c r="W117" s="74">
        <v>0</v>
      </c>
      <c r="X117" s="74">
        <v>1</v>
      </c>
      <c r="Y117" s="74">
        <v>0</v>
      </c>
      <c r="Z117" s="74">
        <v>0</v>
      </c>
      <c r="AA117" s="74">
        <v>0</v>
      </c>
      <c r="AB117" s="74">
        <v>0</v>
      </c>
      <c r="AC117" s="74">
        <v>0</v>
      </c>
      <c r="AD117" s="74">
        <v>0</v>
      </c>
      <c r="AE117" s="74">
        <v>0</v>
      </c>
      <c r="AF117" s="74">
        <v>1</v>
      </c>
      <c r="AG117" s="74">
        <v>0</v>
      </c>
      <c r="AH117" s="74">
        <v>1</v>
      </c>
      <c r="AI117" s="74">
        <v>0</v>
      </c>
      <c r="AJ117" s="74">
        <v>0</v>
      </c>
      <c r="AK117" s="74">
        <v>0</v>
      </c>
      <c r="AL117" s="74">
        <v>0</v>
      </c>
      <c r="AM117" s="74">
        <v>0</v>
      </c>
      <c r="AN117" s="74">
        <v>0</v>
      </c>
      <c r="AO117" s="74">
        <v>0</v>
      </c>
      <c r="AP117" s="74">
        <v>0</v>
      </c>
      <c r="AQ117" s="74">
        <v>0</v>
      </c>
      <c r="AR117" s="74">
        <v>0</v>
      </c>
      <c r="AS117" s="74">
        <v>0</v>
      </c>
      <c r="AT117" s="74">
        <v>0</v>
      </c>
      <c r="AU117" s="74">
        <v>0</v>
      </c>
      <c r="AV117" s="74">
        <v>0</v>
      </c>
      <c r="AW117" s="74">
        <v>0</v>
      </c>
      <c r="AX117" s="74">
        <v>0</v>
      </c>
      <c r="AY117" s="74">
        <v>0</v>
      </c>
      <c r="AZ117" s="74">
        <v>0</v>
      </c>
      <c r="BA117" s="74">
        <v>0</v>
      </c>
      <c r="BB117" s="74">
        <v>0</v>
      </c>
      <c r="BC117" s="74">
        <v>0</v>
      </c>
      <c r="BD117" s="74">
        <v>0</v>
      </c>
      <c r="BE117" s="74">
        <v>0</v>
      </c>
      <c r="BF117" s="74">
        <v>1</v>
      </c>
      <c r="BG117" s="74">
        <v>1</v>
      </c>
      <c r="BH117" s="74">
        <v>1</v>
      </c>
      <c r="BI117" s="74">
        <v>1</v>
      </c>
      <c r="BJ117" s="74">
        <v>0</v>
      </c>
      <c r="BK117" s="74">
        <v>0</v>
      </c>
      <c r="BL117" s="74">
        <v>0</v>
      </c>
      <c r="BM117" s="74">
        <v>0</v>
      </c>
      <c r="BN117" s="74">
        <v>0</v>
      </c>
      <c r="BO117" s="74">
        <v>0</v>
      </c>
      <c r="BP117" s="74">
        <v>0</v>
      </c>
      <c r="BQ117" s="74">
        <v>0</v>
      </c>
      <c r="BR117" s="74">
        <v>0</v>
      </c>
      <c r="BS117" s="74">
        <v>0</v>
      </c>
      <c r="BT117" s="74">
        <v>0</v>
      </c>
      <c r="BU117" s="74">
        <v>0</v>
      </c>
      <c r="BV117" s="74">
        <v>0</v>
      </c>
      <c r="BW117" s="74">
        <v>0</v>
      </c>
      <c r="BX117" s="74">
        <v>0</v>
      </c>
      <c r="BY117" s="74">
        <v>0</v>
      </c>
      <c r="BZ117" s="74">
        <v>0</v>
      </c>
      <c r="CA117" s="74">
        <v>0</v>
      </c>
      <c r="CB117" s="74">
        <v>0</v>
      </c>
      <c r="CC117" s="74">
        <v>90000</v>
      </c>
      <c r="CD117" s="74">
        <v>0</v>
      </c>
      <c r="CE117" s="74">
        <v>0</v>
      </c>
      <c r="CF117" s="74">
        <v>0</v>
      </c>
      <c r="CG117" s="74">
        <v>0</v>
      </c>
      <c r="CH117" s="74">
        <v>0</v>
      </c>
      <c r="CI117" s="74">
        <v>0</v>
      </c>
      <c r="CJ117" s="74">
        <v>0</v>
      </c>
      <c r="CK117" s="74">
        <v>0</v>
      </c>
      <c r="CL117" s="46">
        <f t="shared" si="89"/>
        <v>1</v>
      </c>
      <c r="CM117" s="46">
        <f t="shared" si="90"/>
        <v>0</v>
      </c>
      <c r="CN117" s="46">
        <f t="shared" si="91"/>
        <v>3</v>
      </c>
      <c r="CO117" s="46">
        <f t="shared" si="92"/>
        <v>0</v>
      </c>
      <c r="CP117" s="46">
        <f t="shared" si="93"/>
        <v>4</v>
      </c>
      <c r="CQ117" s="46">
        <f t="shared" si="94"/>
        <v>0</v>
      </c>
      <c r="CR117" s="46">
        <f t="shared" si="95"/>
        <v>90000</v>
      </c>
      <c r="CS117" s="45">
        <f t="shared" si="96"/>
        <v>90008</v>
      </c>
    </row>
    <row r="118" spans="1:97" s="47" customFormat="1" ht="18.600000000000001" customHeight="1">
      <c r="A118" s="91" t="s">
        <v>260</v>
      </c>
      <c r="B118" s="73">
        <v>0</v>
      </c>
      <c r="C118" s="73">
        <v>66000</v>
      </c>
      <c r="D118" s="73">
        <v>52000</v>
      </c>
      <c r="E118" s="73">
        <v>0</v>
      </c>
      <c r="F118" s="73">
        <v>15000</v>
      </c>
      <c r="G118" s="73">
        <v>640000</v>
      </c>
      <c r="H118" s="73">
        <v>38000</v>
      </c>
      <c r="I118" s="73">
        <v>57047.06</v>
      </c>
      <c r="J118" s="73">
        <v>2000</v>
      </c>
      <c r="K118" s="73">
        <v>0</v>
      </c>
      <c r="L118" s="73">
        <v>219168.57</v>
      </c>
      <c r="M118" s="73">
        <v>113921</v>
      </c>
      <c r="N118" s="73">
        <v>29898.78</v>
      </c>
      <c r="O118" s="73">
        <v>190813.47</v>
      </c>
      <c r="P118" s="73">
        <v>0</v>
      </c>
      <c r="Q118" s="73">
        <v>0</v>
      </c>
      <c r="R118" s="73">
        <v>35256.050000000003</v>
      </c>
      <c r="S118" s="73">
        <v>0</v>
      </c>
      <c r="T118" s="73">
        <v>5000</v>
      </c>
      <c r="U118" s="73">
        <v>30000</v>
      </c>
      <c r="V118" s="73">
        <v>30000</v>
      </c>
      <c r="W118" s="73">
        <v>30000</v>
      </c>
      <c r="X118" s="73">
        <v>1</v>
      </c>
      <c r="Y118" s="73">
        <v>72682</v>
      </c>
      <c r="Z118" s="73">
        <v>0</v>
      </c>
      <c r="AA118" s="73">
        <v>25285</v>
      </c>
      <c r="AB118" s="73">
        <v>0</v>
      </c>
      <c r="AC118" s="73">
        <v>163297.17000000001</v>
      </c>
      <c r="AD118" s="73">
        <v>10000</v>
      </c>
      <c r="AE118" s="73">
        <v>4813.53</v>
      </c>
      <c r="AF118" s="73">
        <v>54000</v>
      </c>
      <c r="AG118" s="73">
        <v>114786</v>
      </c>
      <c r="AH118" s="73">
        <v>30180</v>
      </c>
      <c r="AI118" s="73">
        <v>17745.8</v>
      </c>
      <c r="AJ118" s="73">
        <v>193428.75</v>
      </c>
      <c r="AK118" s="73">
        <v>23965.5</v>
      </c>
      <c r="AL118" s="73">
        <v>25000</v>
      </c>
      <c r="AM118" s="73">
        <v>169853.58</v>
      </c>
      <c r="AN118" s="73">
        <v>51805</v>
      </c>
      <c r="AO118" s="73">
        <v>29426.1</v>
      </c>
      <c r="AP118" s="73">
        <v>0</v>
      </c>
      <c r="AQ118" s="73">
        <v>310384.38</v>
      </c>
      <c r="AR118" s="73">
        <v>5140</v>
      </c>
      <c r="AS118" s="73">
        <v>30953.97</v>
      </c>
      <c r="AT118" s="73">
        <v>110000</v>
      </c>
      <c r="AU118" s="73">
        <v>250000</v>
      </c>
      <c r="AV118" s="73">
        <v>0</v>
      </c>
      <c r="AW118" s="73">
        <v>33109.1</v>
      </c>
      <c r="AX118" s="73">
        <v>48479.97</v>
      </c>
      <c r="AY118" s="73">
        <v>24630.95</v>
      </c>
      <c r="AZ118" s="73">
        <v>118921.91</v>
      </c>
      <c r="BA118" s="73">
        <v>162974.04</v>
      </c>
      <c r="BB118" s="73">
        <v>30000</v>
      </c>
      <c r="BC118" s="73">
        <v>29568.400000000001</v>
      </c>
      <c r="BD118" s="73">
        <v>890</v>
      </c>
      <c r="BE118" s="73">
        <v>0</v>
      </c>
      <c r="BF118" s="73">
        <v>34079.4</v>
      </c>
      <c r="BG118" s="73">
        <v>1</v>
      </c>
      <c r="BH118" s="73">
        <v>50000</v>
      </c>
      <c r="BI118" s="73">
        <v>51205</v>
      </c>
      <c r="BJ118" s="73">
        <v>73000</v>
      </c>
      <c r="BK118" s="73">
        <v>0</v>
      </c>
      <c r="BL118" s="73">
        <v>10085</v>
      </c>
      <c r="BM118" s="73">
        <v>57354.89</v>
      </c>
      <c r="BN118" s="73">
        <v>22521.200000000001</v>
      </c>
      <c r="BO118" s="73">
        <v>14445.41</v>
      </c>
      <c r="BP118" s="73">
        <v>0</v>
      </c>
      <c r="BQ118" s="73">
        <v>1303135</v>
      </c>
      <c r="BR118" s="73">
        <v>52000</v>
      </c>
      <c r="BS118" s="73">
        <v>0</v>
      </c>
      <c r="BT118" s="73">
        <v>114820</v>
      </c>
      <c r="BU118" s="73">
        <v>0</v>
      </c>
      <c r="BV118" s="73">
        <v>20070</v>
      </c>
      <c r="BW118" s="73">
        <v>64697.57</v>
      </c>
      <c r="BX118" s="73">
        <v>69147</v>
      </c>
      <c r="BY118" s="73">
        <v>56090</v>
      </c>
      <c r="BZ118" s="73">
        <v>0</v>
      </c>
      <c r="CA118" s="73">
        <v>0</v>
      </c>
      <c r="CB118" s="73">
        <v>83300</v>
      </c>
      <c r="CC118" s="73">
        <v>135000</v>
      </c>
      <c r="CD118" s="73">
        <v>454806</v>
      </c>
      <c r="CE118" s="73">
        <v>0</v>
      </c>
      <c r="CF118" s="73">
        <v>0</v>
      </c>
      <c r="CG118" s="73">
        <v>8000</v>
      </c>
      <c r="CH118" s="73">
        <v>2700</v>
      </c>
      <c r="CI118" s="73">
        <v>200000</v>
      </c>
      <c r="CJ118" s="73">
        <v>0</v>
      </c>
      <c r="CK118" s="73">
        <v>71500</v>
      </c>
      <c r="CL118" s="46">
        <f t="shared" si="89"/>
        <v>1203136.6300000001</v>
      </c>
      <c r="CM118" s="46">
        <f t="shared" si="90"/>
        <v>290968.3</v>
      </c>
      <c r="CN118" s="46">
        <f t="shared" si="91"/>
        <v>552790.50000000012</v>
      </c>
      <c r="CO118" s="46">
        <f t="shared" si="92"/>
        <v>1588073.2499999998</v>
      </c>
      <c r="CP118" s="46">
        <f t="shared" si="93"/>
        <v>268743.8</v>
      </c>
      <c r="CQ118" s="46">
        <f t="shared" si="94"/>
        <v>104406.5</v>
      </c>
      <c r="CR118" s="46">
        <f t="shared" si="95"/>
        <v>2635265.5700000003</v>
      </c>
      <c r="CS118" s="45">
        <f t="shared" si="96"/>
        <v>6643384.5500000017</v>
      </c>
    </row>
    <row r="119" spans="1:97" s="47" customFormat="1" ht="18.75" customHeight="1">
      <c r="A119" s="91" t="s">
        <v>229</v>
      </c>
      <c r="B119" s="74">
        <v>100000</v>
      </c>
      <c r="C119" s="74">
        <v>84132</v>
      </c>
      <c r="D119" s="74">
        <v>0</v>
      </c>
      <c r="E119" s="74">
        <v>0</v>
      </c>
      <c r="F119" s="74">
        <v>122360</v>
      </c>
      <c r="G119" s="74">
        <v>40000</v>
      </c>
      <c r="H119" s="74">
        <v>0</v>
      </c>
      <c r="I119" s="74">
        <v>68519</v>
      </c>
      <c r="J119" s="74">
        <v>9600</v>
      </c>
      <c r="K119" s="74">
        <v>144000</v>
      </c>
      <c r="L119" s="74">
        <v>0</v>
      </c>
      <c r="M119" s="74">
        <v>0</v>
      </c>
      <c r="N119" s="74">
        <v>21058.92</v>
      </c>
      <c r="O119" s="74">
        <v>0</v>
      </c>
      <c r="P119" s="74">
        <v>165000</v>
      </c>
      <c r="Q119" s="74">
        <v>0</v>
      </c>
      <c r="R119" s="74">
        <v>40781.78</v>
      </c>
      <c r="S119" s="74">
        <v>0</v>
      </c>
      <c r="T119" s="74">
        <v>5000</v>
      </c>
      <c r="U119" s="74">
        <v>0</v>
      </c>
      <c r="V119" s="74">
        <v>450000</v>
      </c>
      <c r="W119" s="74">
        <v>17720</v>
      </c>
      <c r="X119" s="74">
        <v>124395</v>
      </c>
      <c r="Y119" s="74">
        <v>25613</v>
      </c>
      <c r="Z119" s="74">
        <v>0</v>
      </c>
      <c r="AA119" s="74">
        <v>81720</v>
      </c>
      <c r="AB119" s="74">
        <v>0</v>
      </c>
      <c r="AC119" s="74">
        <v>0</v>
      </c>
      <c r="AD119" s="74">
        <v>29000</v>
      </c>
      <c r="AE119" s="74">
        <v>5840</v>
      </c>
      <c r="AF119" s="74">
        <v>1</v>
      </c>
      <c r="AG119" s="74">
        <v>0</v>
      </c>
      <c r="AH119" s="74">
        <v>1</v>
      </c>
      <c r="AI119" s="74">
        <v>18865</v>
      </c>
      <c r="AJ119" s="74">
        <v>344386.97</v>
      </c>
      <c r="AK119" s="74">
        <v>0</v>
      </c>
      <c r="AL119" s="74">
        <v>20000</v>
      </c>
      <c r="AM119" s="74">
        <v>51620</v>
      </c>
      <c r="AN119" s="74">
        <v>0</v>
      </c>
      <c r="AO119" s="74">
        <v>0</v>
      </c>
      <c r="AP119" s="74">
        <v>115460</v>
      </c>
      <c r="AQ119" s="74">
        <v>95428.3</v>
      </c>
      <c r="AR119" s="74">
        <v>47505.5</v>
      </c>
      <c r="AS119" s="74">
        <v>20475</v>
      </c>
      <c r="AT119" s="74">
        <v>50000</v>
      </c>
      <c r="AU119" s="74">
        <v>85000</v>
      </c>
      <c r="AV119" s="74">
        <v>170659</v>
      </c>
      <c r="AW119" s="74">
        <v>49485</v>
      </c>
      <c r="AX119" s="74">
        <v>51200</v>
      </c>
      <c r="AY119" s="74">
        <v>0</v>
      </c>
      <c r="AZ119" s="74">
        <v>68935</v>
      </c>
      <c r="BA119" s="74">
        <v>0</v>
      </c>
      <c r="BB119" s="74">
        <v>200000</v>
      </c>
      <c r="BC119" s="74">
        <v>0</v>
      </c>
      <c r="BD119" s="74">
        <v>18632.75</v>
      </c>
      <c r="BE119" s="74">
        <v>0</v>
      </c>
      <c r="BF119" s="74">
        <v>1</v>
      </c>
      <c r="BG119" s="74">
        <v>1</v>
      </c>
      <c r="BH119" s="74">
        <v>1</v>
      </c>
      <c r="BI119" s="74">
        <v>199721.8</v>
      </c>
      <c r="BJ119" s="74">
        <v>0</v>
      </c>
      <c r="BK119" s="74">
        <v>0</v>
      </c>
      <c r="BL119" s="74">
        <v>0</v>
      </c>
      <c r="BM119" s="74">
        <v>0</v>
      </c>
      <c r="BN119" s="74">
        <v>80949</v>
      </c>
      <c r="BO119" s="74">
        <v>75460</v>
      </c>
      <c r="BP119" s="74">
        <v>0</v>
      </c>
      <c r="BQ119" s="74">
        <v>0</v>
      </c>
      <c r="BR119" s="74">
        <v>52600</v>
      </c>
      <c r="BS119" s="74">
        <v>0</v>
      </c>
      <c r="BT119" s="74">
        <v>299291.86</v>
      </c>
      <c r="BU119" s="74">
        <v>345955.6</v>
      </c>
      <c r="BV119" s="74">
        <v>50836</v>
      </c>
      <c r="BW119" s="74">
        <v>66747.490000000005</v>
      </c>
      <c r="BX119" s="74">
        <v>33110</v>
      </c>
      <c r="BY119" s="74">
        <v>0</v>
      </c>
      <c r="BZ119" s="74">
        <v>208136</v>
      </c>
      <c r="CA119" s="74">
        <v>86745</v>
      </c>
      <c r="CB119" s="74">
        <v>133666.43</v>
      </c>
      <c r="CC119" s="74">
        <v>270000</v>
      </c>
      <c r="CD119" s="74">
        <v>0</v>
      </c>
      <c r="CE119" s="74">
        <v>0</v>
      </c>
      <c r="CF119" s="74">
        <v>0</v>
      </c>
      <c r="CG119" s="74">
        <v>0</v>
      </c>
      <c r="CH119" s="74">
        <v>15640</v>
      </c>
      <c r="CI119" s="74">
        <v>329360</v>
      </c>
      <c r="CJ119" s="74">
        <v>21096</v>
      </c>
      <c r="CK119" s="74">
        <v>89997</v>
      </c>
      <c r="CL119" s="46">
        <f t="shared" si="89"/>
        <v>568611</v>
      </c>
      <c r="CM119" s="46">
        <f t="shared" si="90"/>
        <v>231840.69999999998</v>
      </c>
      <c r="CN119" s="46">
        <f t="shared" si="91"/>
        <v>753155</v>
      </c>
      <c r="CO119" s="46">
        <f t="shared" si="92"/>
        <v>1170154.77</v>
      </c>
      <c r="CP119" s="46">
        <f t="shared" si="93"/>
        <v>418357.55</v>
      </c>
      <c r="CQ119" s="46">
        <f t="shared" si="94"/>
        <v>156409</v>
      </c>
      <c r="CR119" s="46">
        <f t="shared" si="95"/>
        <v>2003181.38</v>
      </c>
      <c r="CS119" s="45">
        <f t="shared" si="96"/>
        <v>5301709.4000000004</v>
      </c>
    </row>
    <row r="120" spans="1:97" s="47" customFormat="1" ht="18.600000000000001" customHeight="1">
      <c r="A120" s="91" t="s">
        <v>261</v>
      </c>
      <c r="B120" s="73">
        <v>2110000</v>
      </c>
      <c r="C120" s="73">
        <v>660000</v>
      </c>
      <c r="D120" s="73">
        <v>1109100</v>
      </c>
      <c r="E120" s="73">
        <v>500000</v>
      </c>
      <c r="F120" s="73">
        <v>393660.95</v>
      </c>
      <c r="G120" s="73">
        <v>807188.63</v>
      </c>
      <c r="H120" s="73">
        <v>1900000</v>
      </c>
      <c r="I120" s="73">
        <v>0</v>
      </c>
      <c r="J120" s="73">
        <v>920457.36</v>
      </c>
      <c r="K120" s="73">
        <v>1136417.6399999999</v>
      </c>
      <c r="L120" s="73">
        <v>0</v>
      </c>
      <c r="M120" s="73">
        <v>0</v>
      </c>
      <c r="N120" s="73">
        <v>1040500</v>
      </c>
      <c r="O120" s="73">
        <v>872900</v>
      </c>
      <c r="P120" s="73">
        <v>0</v>
      </c>
      <c r="Q120" s="73">
        <v>1083700</v>
      </c>
      <c r="R120" s="73">
        <v>0</v>
      </c>
      <c r="S120" s="73">
        <v>482000</v>
      </c>
      <c r="T120" s="73">
        <v>1747467.4</v>
      </c>
      <c r="U120" s="73">
        <v>137600</v>
      </c>
      <c r="V120" s="73">
        <v>2749000</v>
      </c>
      <c r="W120" s="73">
        <v>169500</v>
      </c>
      <c r="X120" s="73">
        <v>759800</v>
      </c>
      <c r="Y120" s="73">
        <v>0</v>
      </c>
      <c r="Z120" s="73">
        <v>200000</v>
      </c>
      <c r="AA120" s="73">
        <v>0</v>
      </c>
      <c r="AB120" s="73">
        <v>0</v>
      </c>
      <c r="AC120" s="73">
        <v>1457800</v>
      </c>
      <c r="AD120" s="73">
        <v>406974.99</v>
      </c>
      <c r="AE120" s="73">
        <v>191000</v>
      </c>
      <c r="AF120" s="73">
        <v>176700</v>
      </c>
      <c r="AG120" s="73">
        <v>1240000</v>
      </c>
      <c r="AH120" s="73">
        <v>799500</v>
      </c>
      <c r="AI120" s="73">
        <v>0</v>
      </c>
      <c r="AJ120" s="73">
        <v>2454100</v>
      </c>
      <c r="AK120" s="73">
        <v>639700</v>
      </c>
      <c r="AL120" s="73">
        <v>0</v>
      </c>
      <c r="AM120" s="73">
        <v>1089200</v>
      </c>
      <c r="AN120" s="73">
        <v>900000</v>
      </c>
      <c r="AO120" s="73">
        <v>630000</v>
      </c>
      <c r="AP120" s="73">
        <v>212000</v>
      </c>
      <c r="AQ120" s="73">
        <v>2368900</v>
      </c>
      <c r="AR120" s="73">
        <v>567700</v>
      </c>
      <c r="AS120" s="73">
        <v>994400</v>
      </c>
      <c r="AT120" s="73">
        <v>1126800</v>
      </c>
      <c r="AU120" s="73">
        <v>490200</v>
      </c>
      <c r="AV120" s="73">
        <v>320600</v>
      </c>
      <c r="AW120" s="73">
        <v>567400</v>
      </c>
      <c r="AX120" s="73">
        <v>588600</v>
      </c>
      <c r="AY120" s="73">
        <v>1609860.54</v>
      </c>
      <c r="AZ120" s="73">
        <v>2764900</v>
      </c>
      <c r="BA120" s="73">
        <v>951400</v>
      </c>
      <c r="BB120" s="73">
        <v>3399317.5</v>
      </c>
      <c r="BC120" s="73">
        <v>0</v>
      </c>
      <c r="BD120" s="73">
        <v>1056900</v>
      </c>
      <c r="BE120" s="73">
        <v>708189</v>
      </c>
      <c r="BF120" s="73">
        <v>460000</v>
      </c>
      <c r="BG120" s="73">
        <v>1021791</v>
      </c>
      <c r="BH120" s="73">
        <v>587615.31000000006</v>
      </c>
      <c r="BI120" s="73">
        <v>1</v>
      </c>
      <c r="BJ120" s="73">
        <v>0</v>
      </c>
      <c r="BK120" s="73">
        <v>0</v>
      </c>
      <c r="BL120" s="73">
        <v>0</v>
      </c>
      <c r="BM120" s="73">
        <v>0</v>
      </c>
      <c r="BN120" s="73">
        <v>0</v>
      </c>
      <c r="BO120" s="73">
        <v>0</v>
      </c>
      <c r="BP120" s="73">
        <v>0</v>
      </c>
      <c r="BQ120" s="73">
        <v>0</v>
      </c>
      <c r="BR120" s="73">
        <v>1450976.17</v>
      </c>
      <c r="BS120" s="73">
        <v>1413500</v>
      </c>
      <c r="BT120" s="73">
        <v>2320264</v>
      </c>
      <c r="BU120" s="73">
        <v>118352.27</v>
      </c>
      <c r="BV120" s="73">
        <v>1038400</v>
      </c>
      <c r="BW120" s="73">
        <v>4471000</v>
      </c>
      <c r="BX120" s="73">
        <v>989989.87</v>
      </c>
      <c r="BY120" s="73">
        <v>48000</v>
      </c>
      <c r="BZ120" s="73">
        <v>1071438.8400000001</v>
      </c>
      <c r="CA120" s="73">
        <v>0</v>
      </c>
      <c r="CB120" s="73">
        <v>3098366.99</v>
      </c>
      <c r="CC120" s="73">
        <v>1866890.82</v>
      </c>
      <c r="CD120" s="73">
        <v>2815469.07</v>
      </c>
      <c r="CE120" s="73">
        <v>602082</v>
      </c>
      <c r="CF120" s="73">
        <v>985000</v>
      </c>
      <c r="CG120" s="73">
        <v>0</v>
      </c>
      <c r="CH120" s="73">
        <v>800000</v>
      </c>
      <c r="CI120" s="73">
        <v>0</v>
      </c>
      <c r="CJ120" s="73">
        <v>390000</v>
      </c>
      <c r="CK120" s="73">
        <v>0</v>
      </c>
      <c r="CL120" s="46">
        <f t="shared" si="89"/>
        <v>9536824.5800000001</v>
      </c>
      <c r="CM120" s="46">
        <f t="shared" si="90"/>
        <v>5364167.4000000004</v>
      </c>
      <c r="CN120" s="46">
        <f t="shared" si="91"/>
        <v>8150274.9900000002</v>
      </c>
      <c r="CO120" s="46">
        <f t="shared" si="92"/>
        <v>18275760.539999999</v>
      </c>
      <c r="CP120" s="46">
        <f t="shared" si="93"/>
        <v>7233813.8100000005</v>
      </c>
      <c r="CQ120" s="46">
        <f t="shared" si="94"/>
        <v>0</v>
      </c>
      <c r="CR120" s="46">
        <f t="shared" si="95"/>
        <v>23479730.029999997</v>
      </c>
      <c r="CS120" s="45">
        <f t="shared" si="96"/>
        <v>72040571.350000009</v>
      </c>
    </row>
    <row r="121" spans="1:97" s="47" customFormat="1" ht="18.75" customHeight="1">
      <c r="A121" s="66" t="s">
        <v>275</v>
      </c>
      <c r="B121" s="92">
        <f>SUM(B111:B120)</f>
        <v>24387157.399999999</v>
      </c>
      <c r="C121" s="92">
        <f t="shared" ref="C121" si="97">SUM(C111:C120)</f>
        <v>7509116.1799999997</v>
      </c>
      <c r="D121" s="92">
        <f t="shared" ref="D121:BO121" si="98">SUM(D111:D120)</f>
        <v>7727100</v>
      </c>
      <c r="E121" s="92">
        <f t="shared" si="98"/>
        <v>3970000</v>
      </c>
      <c r="F121" s="92">
        <f t="shared" si="98"/>
        <v>4010820.95</v>
      </c>
      <c r="G121" s="92">
        <f t="shared" si="98"/>
        <v>6687189.6299999999</v>
      </c>
      <c r="H121" s="92">
        <f t="shared" si="98"/>
        <v>11732000</v>
      </c>
      <c r="I121" s="92">
        <f t="shared" si="98"/>
        <v>9987450.6600000001</v>
      </c>
      <c r="J121" s="92">
        <f t="shared" si="98"/>
        <v>7291177.3600000003</v>
      </c>
      <c r="K121" s="92">
        <f t="shared" si="98"/>
        <v>9108970.6899999995</v>
      </c>
      <c r="L121" s="92">
        <f t="shared" si="98"/>
        <v>13127964</v>
      </c>
      <c r="M121" s="92">
        <f t="shared" si="98"/>
        <v>2256263.66</v>
      </c>
      <c r="N121" s="92">
        <f t="shared" si="98"/>
        <v>18008682.770000003</v>
      </c>
      <c r="O121" s="92">
        <f t="shared" si="98"/>
        <v>10540633.370000001</v>
      </c>
      <c r="P121" s="92">
        <f t="shared" si="98"/>
        <v>16163710.6</v>
      </c>
      <c r="Q121" s="92">
        <f t="shared" si="98"/>
        <v>11046784.800000001</v>
      </c>
      <c r="R121" s="92">
        <f t="shared" si="98"/>
        <v>10298762.100000001</v>
      </c>
      <c r="S121" s="92">
        <f t="shared" si="98"/>
        <v>5663335.9299999997</v>
      </c>
      <c r="T121" s="92">
        <f t="shared" si="98"/>
        <v>6525951.459999999</v>
      </c>
      <c r="U121" s="92">
        <f t="shared" si="98"/>
        <v>3127400</v>
      </c>
      <c r="V121" s="92">
        <f t="shared" si="98"/>
        <v>23040000</v>
      </c>
      <c r="W121" s="92">
        <f t="shared" si="98"/>
        <v>6358090.7000000002</v>
      </c>
      <c r="X121" s="92">
        <f t="shared" si="98"/>
        <v>10979141.799999999</v>
      </c>
      <c r="Y121" s="92">
        <f t="shared" si="98"/>
        <v>12212162</v>
      </c>
      <c r="Z121" s="92">
        <f t="shared" si="98"/>
        <v>6064493.7400000002</v>
      </c>
      <c r="AA121" s="92">
        <f t="shared" si="98"/>
        <v>2215787.75</v>
      </c>
      <c r="AB121" s="92">
        <f t="shared" si="98"/>
        <v>4100000</v>
      </c>
      <c r="AC121" s="92">
        <f t="shared" si="98"/>
        <v>14543820.159999998</v>
      </c>
      <c r="AD121" s="92">
        <f t="shared" si="98"/>
        <v>3106974.99</v>
      </c>
      <c r="AE121" s="92">
        <f t="shared" si="98"/>
        <v>4574412</v>
      </c>
      <c r="AF121" s="92">
        <f t="shared" si="98"/>
        <v>6242162</v>
      </c>
      <c r="AG121" s="92">
        <f t="shared" si="98"/>
        <v>13909974</v>
      </c>
      <c r="AH121" s="92">
        <f t="shared" si="98"/>
        <v>5856724</v>
      </c>
      <c r="AI121" s="92">
        <f t="shared" si="98"/>
        <v>6000000</v>
      </c>
      <c r="AJ121" s="92">
        <f t="shared" si="98"/>
        <v>29283705.070000004</v>
      </c>
      <c r="AK121" s="92">
        <f t="shared" si="98"/>
        <v>5327354.4700000007</v>
      </c>
      <c r="AL121" s="92">
        <f t="shared" si="98"/>
        <v>3672946.7800000003</v>
      </c>
      <c r="AM121" s="92">
        <f t="shared" si="98"/>
        <v>11907569.74</v>
      </c>
      <c r="AN121" s="92">
        <f t="shared" si="98"/>
        <v>11043040.939999999</v>
      </c>
      <c r="AO121" s="92">
        <f t="shared" si="98"/>
        <v>5908709.8399999989</v>
      </c>
      <c r="AP121" s="92">
        <f t="shared" si="98"/>
        <v>1749372.38</v>
      </c>
      <c r="AQ121" s="92">
        <f t="shared" si="98"/>
        <v>27613393.359999999</v>
      </c>
      <c r="AR121" s="92">
        <f t="shared" si="98"/>
        <v>4287205.54</v>
      </c>
      <c r="AS121" s="92">
        <f t="shared" si="98"/>
        <v>10147131.050000001</v>
      </c>
      <c r="AT121" s="92">
        <f t="shared" si="98"/>
        <v>9483495.9000000004</v>
      </c>
      <c r="AU121" s="92">
        <f t="shared" si="98"/>
        <v>4219200</v>
      </c>
      <c r="AV121" s="92">
        <f t="shared" si="98"/>
        <v>2781130.6</v>
      </c>
      <c r="AW121" s="92">
        <f t="shared" si="98"/>
        <v>4700284.92</v>
      </c>
      <c r="AX121" s="92">
        <f t="shared" si="98"/>
        <v>5586457.8099999996</v>
      </c>
      <c r="AY121" s="92">
        <f t="shared" si="98"/>
        <v>6676884.7299999995</v>
      </c>
      <c r="AZ121" s="92">
        <f t="shared" si="98"/>
        <v>22408750.600000001</v>
      </c>
      <c r="BA121" s="92">
        <f t="shared" si="98"/>
        <v>6883587.6000000006</v>
      </c>
      <c r="BB121" s="92">
        <f t="shared" si="98"/>
        <v>25949317.5</v>
      </c>
      <c r="BC121" s="92">
        <f t="shared" si="98"/>
        <v>10302140.41</v>
      </c>
      <c r="BD121" s="92">
        <f t="shared" si="98"/>
        <v>4810428.5299999993</v>
      </c>
      <c r="BE121" s="92">
        <f t="shared" si="98"/>
        <v>6933471.2699999996</v>
      </c>
      <c r="BF121" s="92">
        <f t="shared" si="98"/>
        <v>9636575.9900000002</v>
      </c>
      <c r="BG121" s="92">
        <f t="shared" si="98"/>
        <v>6234524</v>
      </c>
      <c r="BH121" s="92">
        <f t="shared" si="98"/>
        <v>2967618.31</v>
      </c>
      <c r="BI121" s="92">
        <f t="shared" si="98"/>
        <v>6723670.71</v>
      </c>
      <c r="BJ121" s="92">
        <f t="shared" si="98"/>
        <v>3973372</v>
      </c>
      <c r="BK121" s="92">
        <f t="shared" si="98"/>
        <v>6181826.0599999996</v>
      </c>
      <c r="BL121" s="92">
        <f t="shared" si="98"/>
        <v>3423243.46</v>
      </c>
      <c r="BM121" s="92">
        <f t="shared" si="98"/>
        <v>4677596.1199999992</v>
      </c>
      <c r="BN121" s="92">
        <f t="shared" si="98"/>
        <v>3556204.72</v>
      </c>
      <c r="BO121" s="92">
        <f t="shared" si="98"/>
        <v>3551466.36</v>
      </c>
      <c r="BP121" s="92">
        <f t="shared" ref="BP121:CS121" si="99">SUM(BP111:BP120)</f>
        <v>1293255.4099999999</v>
      </c>
      <c r="BQ121" s="92">
        <f t="shared" si="99"/>
        <v>58337434.239999995</v>
      </c>
      <c r="BR121" s="92">
        <f t="shared" si="99"/>
        <v>18622537.649999999</v>
      </c>
      <c r="BS121" s="92">
        <f t="shared" si="99"/>
        <v>11141855.73</v>
      </c>
      <c r="BT121" s="92">
        <f t="shared" si="99"/>
        <v>30088637.879999995</v>
      </c>
      <c r="BU121" s="92">
        <f t="shared" si="99"/>
        <v>1554518.27</v>
      </c>
      <c r="BV121" s="92">
        <f t="shared" si="99"/>
        <v>6712281.0999999996</v>
      </c>
      <c r="BW121" s="92">
        <f t="shared" si="99"/>
        <v>14767243.050000001</v>
      </c>
      <c r="BX121" s="92">
        <f t="shared" si="99"/>
        <v>7069566.0800000001</v>
      </c>
      <c r="BY121" s="92">
        <f t="shared" si="99"/>
        <v>8077038.4000000004</v>
      </c>
      <c r="BZ121" s="92">
        <f t="shared" si="99"/>
        <v>9408463.8399999999</v>
      </c>
      <c r="CA121" s="92">
        <f t="shared" si="99"/>
        <v>12007062</v>
      </c>
      <c r="CB121" s="92">
        <f t="shared" si="99"/>
        <v>21287453.310000002</v>
      </c>
      <c r="CC121" s="92">
        <f t="shared" si="99"/>
        <v>15045106.059999999</v>
      </c>
      <c r="CD121" s="92">
        <f t="shared" si="99"/>
        <v>22610561.07</v>
      </c>
      <c r="CE121" s="92">
        <f t="shared" si="99"/>
        <v>6968298.0299999993</v>
      </c>
      <c r="CF121" s="92">
        <f t="shared" si="99"/>
        <v>4878343.76</v>
      </c>
      <c r="CG121" s="92">
        <f t="shared" si="99"/>
        <v>6416370</v>
      </c>
      <c r="CH121" s="92">
        <f t="shared" si="99"/>
        <v>4103680</v>
      </c>
      <c r="CI121" s="92">
        <f t="shared" si="99"/>
        <v>15150570.9</v>
      </c>
      <c r="CJ121" s="92">
        <f t="shared" si="99"/>
        <v>5668151.6899999995</v>
      </c>
      <c r="CK121" s="92">
        <f t="shared" si="99"/>
        <v>4165902.0599999996</v>
      </c>
      <c r="CL121" s="92">
        <f t="shared" si="99"/>
        <v>107795210.53</v>
      </c>
      <c r="CM121" s="92">
        <f t="shared" si="99"/>
        <v>81375261.030000001</v>
      </c>
      <c r="CN121" s="92">
        <f t="shared" si="99"/>
        <v>119203743.14000002</v>
      </c>
      <c r="CO121" s="92">
        <f t="shared" si="99"/>
        <v>173680221.33000001</v>
      </c>
      <c r="CP121" s="92">
        <f t="shared" si="99"/>
        <v>77531118.719999999</v>
      </c>
      <c r="CQ121" s="92">
        <f t="shared" si="99"/>
        <v>22683592.129999999</v>
      </c>
      <c r="CR121" s="92">
        <f t="shared" si="99"/>
        <v>284081075.11999995</v>
      </c>
      <c r="CS121" s="92">
        <f t="shared" si="99"/>
        <v>866350222.00000012</v>
      </c>
    </row>
    <row r="122" spans="1:97" s="47" customFormat="1" ht="18.75" customHeight="1">
      <c r="A122" s="91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  <c r="CP122" s="84"/>
      <c r="CQ122" s="84"/>
      <c r="CR122" s="84"/>
      <c r="CS122" s="45"/>
    </row>
    <row r="123" spans="1:97" ht="27">
      <c r="A123" s="93" t="s">
        <v>304</v>
      </c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  <c r="AG123" s="94"/>
      <c r="AH123" s="94"/>
      <c r="AI123" s="94"/>
      <c r="AJ123" s="94"/>
      <c r="AK123" s="94"/>
      <c r="AL123" s="94"/>
      <c r="AM123" s="94"/>
      <c r="AN123" s="94"/>
      <c r="AO123" s="94"/>
      <c r="AP123" s="94"/>
      <c r="AQ123" s="94"/>
      <c r="AR123" s="94"/>
      <c r="AS123" s="94"/>
      <c r="AT123" s="94"/>
      <c r="AU123" s="94"/>
      <c r="AV123" s="94"/>
      <c r="AW123" s="94"/>
      <c r="AX123" s="94"/>
      <c r="AY123" s="94"/>
      <c r="AZ123" s="94"/>
      <c r="BA123" s="94"/>
      <c r="BB123" s="94"/>
      <c r="BC123" s="94"/>
      <c r="BD123" s="94"/>
      <c r="BE123" s="94"/>
      <c r="BF123" s="94"/>
      <c r="BG123" s="94"/>
      <c r="BH123" s="94"/>
      <c r="BI123" s="94"/>
      <c r="BJ123" s="94"/>
      <c r="BK123" s="94"/>
      <c r="BL123" s="94"/>
      <c r="BM123" s="94"/>
      <c r="BN123" s="94"/>
      <c r="BO123" s="94"/>
      <c r="BP123" s="94"/>
      <c r="BQ123" s="94"/>
      <c r="BR123" s="94"/>
      <c r="BS123" s="94"/>
      <c r="BT123" s="94"/>
      <c r="BU123" s="94"/>
      <c r="BV123" s="94"/>
      <c r="BW123" s="94"/>
      <c r="BX123" s="94"/>
      <c r="BY123" s="94"/>
      <c r="BZ123" s="94"/>
      <c r="CA123" s="94"/>
      <c r="CB123" s="94"/>
      <c r="CC123" s="94"/>
      <c r="CD123" s="94"/>
      <c r="CE123" s="94"/>
      <c r="CF123" s="94"/>
      <c r="CG123" s="94"/>
      <c r="CH123" s="94"/>
      <c r="CI123" s="94"/>
      <c r="CJ123" s="94"/>
      <c r="CK123" s="94"/>
      <c r="CL123" s="94"/>
      <c r="CM123" s="94"/>
      <c r="CN123" s="94"/>
      <c r="CO123" s="94"/>
      <c r="CP123" s="94"/>
      <c r="CQ123" s="94"/>
      <c r="CR123" s="94"/>
      <c r="CS123" s="94"/>
    </row>
    <row r="124" spans="1:97" ht="24.6">
      <c r="A124" s="23" t="s">
        <v>288</v>
      </c>
      <c r="B124" s="95">
        <f>+B9+B10+B11+B12+B13+B14+B15+B16+B17+B18</f>
        <v>1129574466.9100001</v>
      </c>
      <c r="C124" s="95">
        <f>+C9+C10+C11+C12+C13+C14+C15+C16+C17+C18</f>
        <v>122677655.33</v>
      </c>
      <c r="D124" s="95">
        <f t="shared" ref="D124:BO124" si="100">+D9+D10+D11+D12+D13+D14+D15+D16+D17+D18</f>
        <v>126257640</v>
      </c>
      <c r="E124" s="95">
        <f t="shared" si="100"/>
        <v>119761811.42</v>
      </c>
      <c r="F124" s="95">
        <f t="shared" si="100"/>
        <v>85261328.069999993</v>
      </c>
      <c r="G124" s="95">
        <f t="shared" si="100"/>
        <v>163877006.64000002</v>
      </c>
      <c r="H124" s="95">
        <f t="shared" si="100"/>
        <v>177194653.78</v>
      </c>
      <c r="I124" s="95">
        <f t="shared" si="100"/>
        <v>256843635.20000002</v>
      </c>
      <c r="J124" s="95">
        <f t="shared" si="100"/>
        <v>137133500</v>
      </c>
      <c r="K124" s="95">
        <f t="shared" si="100"/>
        <v>162046200</v>
      </c>
      <c r="L124" s="95">
        <f t="shared" si="100"/>
        <v>401023514.58999997</v>
      </c>
      <c r="M124" s="95">
        <f t="shared" si="100"/>
        <v>57508936.369999997</v>
      </c>
      <c r="N124" s="95">
        <f t="shared" si="100"/>
        <v>843900512.92999995</v>
      </c>
      <c r="O124" s="95">
        <f t="shared" si="100"/>
        <v>142045353.13</v>
      </c>
      <c r="P124" s="95">
        <f t="shared" si="100"/>
        <v>215629481.63999999</v>
      </c>
      <c r="Q124" s="95">
        <f t="shared" si="100"/>
        <v>278746720.71999997</v>
      </c>
      <c r="R124" s="95">
        <f t="shared" si="100"/>
        <v>135371119.88999999</v>
      </c>
      <c r="S124" s="95">
        <f t="shared" si="100"/>
        <v>158784741.63</v>
      </c>
      <c r="T124" s="95">
        <f t="shared" si="100"/>
        <v>124213995.25000003</v>
      </c>
      <c r="U124" s="95">
        <f t="shared" si="100"/>
        <v>69592235</v>
      </c>
      <c r="V124" s="95">
        <f t="shared" si="100"/>
        <v>1486926000</v>
      </c>
      <c r="W124" s="95">
        <f t="shared" si="100"/>
        <v>149521360</v>
      </c>
      <c r="X124" s="95">
        <f t="shared" si="100"/>
        <v>215748485.44</v>
      </c>
      <c r="Y124" s="95">
        <f t="shared" si="100"/>
        <v>158072556.31999999</v>
      </c>
      <c r="Z124" s="95">
        <f t="shared" si="100"/>
        <v>74776111</v>
      </c>
      <c r="AA124" s="95">
        <f t="shared" si="100"/>
        <v>104820990.03999999</v>
      </c>
      <c r="AB124" s="95">
        <f t="shared" si="100"/>
        <v>106550000</v>
      </c>
      <c r="AC124" s="95">
        <f t="shared" si="100"/>
        <v>352703200</v>
      </c>
      <c r="AD124" s="95">
        <f t="shared" si="100"/>
        <v>105920900</v>
      </c>
      <c r="AE124" s="95">
        <f t="shared" si="100"/>
        <v>124623471</v>
      </c>
      <c r="AF124" s="95">
        <f t="shared" si="100"/>
        <v>149597771</v>
      </c>
      <c r="AG124" s="95">
        <f t="shared" si="100"/>
        <v>233099362</v>
      </c>
      <c r="AH124" s="95">
        <f t="shared" si="100"/>
        <v>114962700</v>
      </c>
      <c r="AI124" s="95">
        <f t="shared" si="100"/>
        <v>134087226.88</v>
      </c>
      <c r="AJ124" s="95">
        <f t="shared" si="100"/>
        <v>3426495596.4100003</v>
      </c>
      <c r="AK124" s="95">
        <f t="shared" si="100"/>
        <v>150995012.02999997</v>
      </c>
      <c r="AL124" s="95">
        <f t="shared" si="100"/>
        <v>127821240.02</v>
      </c>
      <c r="AM124" s="95">
        <f t="shared" si="100"/>
        <v>285256845.66000003</v>
      </c>
      <c r="AN124" s="95">
        <f t="shared" si="100"/>
        <v>248193840.56</v>
      </c>
      <c r="AO124" s="95">
        <f t="shared" si="100"/>
        <v>130161675.11</v>
      </c>
      <c r="AP124" s="95">
        <f t="shared" si="100"/>
        <v>61334966.129999995</v>
      </c>
      <c r="AQ124" s="95">
        <f t="shared" si="100"/>
        <v>711742885.0999999</v>
      </c>
      <c r="AR124" s="95">
        <f t="shared" si="100"/>
        <v>142204888.89000002</v>
      </c>
      <c r="AS124" s="95">
        <f t="shared" si="100"/>
        <v>250091000</v>
      </c>
      <c r="AT124" s="95">
        <f t="shared" si="100"/>
        <v>257056746.22</v>
      </c>
      <c r="AU124" s="95">
        <f t="shared" si="100"/>
        <v>126244117.22999999</v>
      </c>
      <c r="AV124" s="95">
        <f t="shared" si="100"/>
        <v>94552663.819999993</v>
      </c>
      <c r="AW124" s="95">
        <f t="shared" si="100"/>
        <v>164643707.63</v>
      </c>
      <c r="AX124" s="95">
        <f t="shared" si="100"/>
        <v>153005200.78999999</v>
      </c>
      <c r="AY124" s="95">
        <f t="shared" si="100"/>
        <v>99060000</v>
      </c>
      <c r="AZ124" s="95">
        <f t="shared" si="100"/>
        <v>765906975.58000004</v>
      </c>
      <c r="BA124" s="95">
        <f t="shared" si="100"/>
        <v>112135102.72999999</v>
      </c>
      <c r="BB124" s="95">
        <f t="shared" si="100"/>
        <v>1686100000</v>
      </c>
      <c r="BC124" s="95">
        <f>+BC9+BC10+BC11+BC12+BC13+BC14+BC15+BC16+BC17+BC18</f>
        <v>346280000</v>
      </c>
      <c r="BD124" s="95">
        <f t="shared" si="100"/>
        <v>98027437.409999996</v>
      </c>
      <c r="BE124" s="95">
        <f t="shared" si="100"/>
        <v>136277141.09999999</v>
      </c>
      <c r="BF124" s="95">
        <f t="shared" si="100"/>
        <v>828893280</v>
      </c>
      <c r="BG124" s="95">
        <f t="shared" si="100"/>
        <v>93063110.379999995</v>
      </c>
      <c r="BH124" s="95">
        <f t="shared" si="100"/>
        <v>66955106.43</v>
      </c>
      <c r="BI124" s="95">
        <f t="shared" si="100"/>
        <v>125814394.56999999</v>
      </c>
      <c r="BJ124" s="95">
        <f t="shared" si="100"/>
        <v>116427080.52</v>
      </c>
      <c r="BK124" s="95">
        <f t="shared" si="100"/>
        <v>1078400000</v>
      </c>
      <c r="BL124" s="95">
        <f t="shared" si="100"/>
        <v>211253680.63999999</v>
      </c>
      <c r="BM124" s="95">
        <f t="shared" si="100"/>
        <v>170408778.78999999</v>
      </c>
      <c r="BN124" s="95">
        <f t="shared" si="100"/>
        <v>248459282.65000001</v>
      </c>
      <c r="BO124" s="95">
        <f t="shared" si="100"/>
        <v>179862245.66</v>
      </c>
      <c r="BP124" s="95">
        <f t="shared" ref="BP124:CK124" si="101">+BP9+BP10+BP11+BP12+BP13+BP14+BP15+BP16+BP17+BP18</f>
        <v>123208360.81</v>
      </c>
      <c r="BQ124" s="95">
        <f t="shared" si="101"/>
        <v>5075366349</v>
      </c>
      <c r="BR124" s="95">
        <f t="shared" si="101"/>
        <v>187777617.39000002</v>
      </c>
      <c r="BS124" s="95">
        <f t="shared" si="101"/>
        <v>148763273.17000002</v>
      </c>
      <c r="BT124" s="95">
        <f t="shared" si="101"/>
        <v>729020733.51999998</v>
      </c>
      <c r="BU124" s="95">
        <f t="shared" si="101"/>
        <v>59423911.769999996</v>
      </c>
      <c r="BV124" s="95">
        <f t="shared" si="101"/>
        <v>140727512.59</v>
      </c>
      <c r="BW124" s="95">
        <f t="shared" si="101"/>
        <v>431212499.69999999</v>
      </c>
      <c r="BX124" s="95">
        <f t="shared" si="101"/>
        <v>102938497.28999999</v>
      </c>
      <c r="BY124" s="95">
        <f t="shared" si="101"/>
        <v>102684395.18000001</v>
      </c>
      <c r="BZ124" s="95">
        <f t="shared" si="101"/>
        <v>135842018.31999999</v>
      </c>
      <c r="CA124" s="95">
        <f t="shared" si="101"/>
        <v>197747786.77000001</v>
      </c>
      <c r="CB124" s="95">
        <f t="shared" si="101"/>
        <v>377827651.12</v>
      </c>
      <c r="CC124" s="95">
        <f t="shared" si="101"/>
        <v>185525715.69</v>
      </c>
      <c r="CD124" s="95">
        <f t="shared" si="101"/>
        <v>319132111.74000001</v>
      </c>
      <c r="CE124" s="95">
        <f t="shared" si="101"/>
        <v>94700174.769999981</v>
      </c>
      <c r="CF124" s="95">
        <f t="shared" si="101"/>
        <v>91148251.739999995</v>
      </c>
      <c r="CG124" s="95">
        <f t="shared" si="101"/>
        <v>86941998.590000004</v>
      </c>
      <c r="CH124" s="95">
        <f t="shared" si="101"/>
        <v>92055725.670000002</v>
      </c>
      <c r="CI124" s="95">
        <f t="shared" si="101"/>
        <v>455948561.22000009</v>
      </c>
      <c r="CJ124" s="95">
        <f t="shared" si="101"/>
        <v>83802645.930000007</v>
      </c>
      <c r="CK124" s="95">
        <f t="shared" si="101"/>
        <v>72807389.900000006</v>
      </c>
      <c r="CL124" s="95">
        <f t="shared" ref="CL124:CS124" si="102">+CL9+CL10+CL11+CL12+CL13+CL14+CL15+CL16+CL17+CL18</f>
        <v>2939160348.3099999</v>
      </c>
      <c r="CM124" s="95">
        <f t="shared" si="102"/>
        <v>1968284160.1900003</v>
      </c>
      <c r="CN124" s="95">
        <f t="shared" si="102"/>
        <v>3511410133.6799998</v>
      </c>
      <c r="CO124" s="95">
        <f t="shared" si="102"/>
        <v>7306902463.9099998</v>
      </c>
      <c r="CP124" s="95">
        <f t="shared" si="102"/>
        <v>3497837550.4099998</v>
      </c>
      <c r="CQ124" s="95">
        <f t="shared" si="102"/>
        <v>2011592348.55</v>
      </c>
      <c r="CR124" s="95">
        <f t="shared" si="102"/>
        <v>9171394821.0700016</v>
      </c>
      <c r="CS124" s="95">
        <f t="shared" si="102"/>
        <v>30406581826.120003</v>
      </c>
    </row>
    <row r="125" spans="1:97" ht="24.6">
      <c r="A125" s="23" t="s">
        <v>289</v>
      </c>
      <c r="B125" s="95">
        <f>+B22+B23+B24+B25+B26+B27+B28+B29+B30+B31+B32+B34+B35</f>
        <v>1052374782.74</v>
      </c>
      <c r="C125" s="95">
        <f>+C22+C23+C24+C25+C26+C27+C28+C29+C30+C31+C32+C34+C35</f>
        <v>122634837.5</v>
      </c>
      <c r="D125" s="95">
        <f t="shared" ref="D125:BO125" si="103">+D22+D23+D24+D25+D26+D27+D28+D29+D30+D31+D32+D34+D35</f>
        <v>124172080.2</v>
      </c>
      <c r="E125" s="95">
        <f t="shared" si="103"/>
        <v>119600476.37</v>
      </c>
      <c r="F125" s="95">
        <f t="shared" si="103"/>
        <v>84262426.640000001</v>
      </c>
      <c r="G125" s="95">
        <f t="shared" si="103"/>
        <v>138800400</v>
      </c>
      <c r="H125" s="95">
        <f t="shared" si="103"/>
        <v>170170894.13999999</v>
      </c>
      <c r="I125" s="95">
        <f t="shared" si="103"/>
        <v>251517162.17000002</v>
      </c>
      <c r="J125" s="95">
        <f t="shared" si="103"/>
        <v>131362000</v>
      </c>
      <c r="K125" s="95">
        <f t="shared" si="103"/>
        <v>148316000</v>
      </c>
      <c r="L125" s="95">
        <f t="shared" si="103"/>
        <v>348063929.37000006</v>
      </c>
      <c r="M125" s="95">
        <f t="shared" si="103"/>
        <v>54761344.430000007</v>
      </c>
      <c r="N125" s="95">
        <f t="shared" si="103"/>
        <v>764495191.49999976</v>
      </c>
      <c r="O125" s="95">
        <f t="shared" si="103"/>
        <v>137224094.65000001</v>
      </c>
      <c r="P125" s="95">
        <f t="shared" si="103"/>
        <v>188856986.74000001</v>
      </c>
      <c r="Q125" s="95">
        <f t="shared" si="103"/>
        <v>253275259.88999999</v>
      </c>
      <c r="R125" s="95">
        <f t="shared" si="103"/>
        <v>129889762.17999998</v>
      </c>
      <c r="S125" s="95">
        <f t="shared" si="103"/>
        <v>123208095.04000001</v>
      </c>
      <c r="T125" s="95">
        <f t="shared" si="103"/>
        <v>117217317.39000002</v>
      </c>
      <c r="U125" s="95">
        <f t="shared" si="103"/>
        <v>67064430</v>
      </c>
      <c r="V125" s="95">
        <f t="shared" si="103"/>
        <v>1364042925</v>
      </c>
      <c r="W125" s="95">
        <f t="shared" si="103"/>
        <v>104247190</v>
      </c>
      <c r="X125" s="95">
        <f t="shared" si="103"/>
        <v>171353940.97999999</v>
      </c>
      <c r="Y125" s="95">
        <f t="shared" si="103"/>
        <v>140098508.88999996</v>
      </c>
      <c r="Z125" s="95">
        <f t="shared" si="103"/>
        <v>67706497.020000011</v>
      </c>
      <c r="AA125" s="95">
        <f t="shared" si="103"/>
        <v>91580659.410000011</v>
      </c>
      <c r="AB125" s="95">
        <f t="shared" si="103"/>
        <v>97825000</v>
      </c>
      <c r="AC125" s="95">
        <f t="shared" si="103"/>
        <v>334513200</v>
      </c>
      <c r="AD125" s="95">
        <f t="shared" si="103"/>
        <v>96502364.370000005</v>
      </c>
      <c r="AE125" s="95">
        <f t="shared" si="103"/>
        <v>101083595</v>
      </c>
      <c r="AF125" s="95">
        <f>+AF22+AF23+AF24+AF25+AF26+AF27+AF28+AF29+AF30+AF31+AF32+AF34+AF35</f>
        <v>130482831.22</v>
      </c>
      <c r="AG125" s="95">
        <f t="shared" si="103"/>
        <v>217557322</v>
      </c>
      <c r="AH125" s="95">
        <f t="shared" si="103"/>
        <v>107506701</v>
      </c>
      <c r="AI125" s="95">
        <f t="shared" si="103"/>
        <v>103951263.58</v>
      </c>
      <c r="AJ125" s="95">
        <f t="shared" si="103"/>
        <v>2900328738.6000009</v>
      </c>
      <c r="AK125" s="95">
        <f t="shared" si="103"/>
        <v>146292662.96000001</v>
      </c>
      <c r="AL125" s="95">
        <f t="shared" si="103"/>
        <v>99012100.700000003</v>
      </c>
      <c r="AM125" s="95">
        <f t="shared" si="103"/>
        <v>265422058.84999996</v>
      </c>
      <c r="AN125" s="95">
        <f t="shared" si="103"/>
        <v>244742351.99000004</v>
      </c>
      <c r="AO125" s="95">
        <f t="shared" si="103"/>
        <v>126852071.09</v>
      </c>
      <c r="AP125" s="95">
        <f t="shared" si="103"/>
        <v>59797976.949999996</v>
      </c>
      <c r="AQ125" s="95">
        <f t="shared" si="103"/>
        <v>618897084.37000012</v>
      </c>
      <c r="AR125" s="95">
        <f t="shared" si="103"/>
        <v>124845205.86000001</v>
      </c>
      <c r="AS125" s="95">
        <f t="shared" si="103"/>
        <v>223717296.84</v>
      </c>
      <c r="AT125" s="95">
        <f t="shared" si="103"/>
        <v>230347322.16</v>
      </c>
      <c r="AU125" s="95">
        <f t="shared" si="103"/>
        <v>118181772.92</v>
      </c>
      <c r="AV125" s="95">
        <f t="shared" si="103"/>
        <v>74603415.169999987</v>
      </c>
      <c r="AW125" s="95">
        <f t="shared" si="103"/>
        <v>153312063.90000001</v>
      </c>
      <c r="AX125" s="95">
        <f t="shared" si="103"/>
        <v>118365260.54000001</v>
      </c>
      <c r="AY125" s="95">
        <f t="shared" si="103"/>
        <v>95691318</v>
      </c>
      <c r="AZ125" s="95">
        <f t="shared" si="103"/>
        <v>740786372.94000006</v>
      </c>
      <c r="BA125" s="95">
        <f t="shared" si="103"/>
        <v>103859877.8</v>
      </c>
      <c r="BB125" s="95">
        <f t="shared" si="103"/>
        <v>1427000000</v>
      </c>
      <c r="BC125" s="95">
        <f t="shared" si="103"/>
        <v>308971098.81999999</v>
      </c>
      <c r="BD125" s="95">
        <f t="shared" si="103"/>
        <v>97993362.930000007</v>
      </c>
      <c r="BE125" s="95">
        <f t="shared" si="103"/>
        <v>123491806.56</v>
      </c>
      <c r="BF125" s="95">
        <f t="shared" si="103"/>
        <v>714045080</v>
      </c>
      <c r="BG125" s="95">
        <f t="shared" si="103"/>
        <v>80687093.379999995</v>
      </c>
      <c r="BH125" s="95">
        <f t="shared" si="103"/>
        <v>59559746.789999999</v>
      </c>
      <c r="BI125" s="95">
        <f t="shared" si="103"/>
        <v>87704119.329999998</v>
      </c>
      <c r="BJ125" s="95">
        <f t="shared" si="103"/>
        <v>95160789.479999989</v>
      </c>
      <c r="BK125" s="95">
        <f t="shared" si="103"/>
        <v>919500000</v>
      </c>
      <c r="BL125" s="95">
        <f t="shared" si="103"/>
        <v>198497673.66</v>
      </c>
      <c r="BM125" s="95">
        <f t="shared" si="103"/>
        <v>156497338.22999999</v>
      </c>
      <c r="BN125" s="95">
        <f t="shared" si="103"/>
        <v>227403578.92000002</v>
      </c>
      <c r="BO125" s="95">
        <f t="shared" si="103"/>
        <v>154159907.45000002</v>
      </c>
      <c r="BP125" s="95">
        <f t="shared" ref="BP125:CK125" si="104">+BP22+BP23+BP24+BP25+BP26+BP27+BP28+BP29+BP30+BP31+BP32+BP34+BP35</f>
        <v>119022694.13000003</v>
      </c>
      <c r="BQ125" s="95">
        <f t="shared" si="104"/>
        <v>4551993434</v>
      </c>
      <c r="BR125" s="95">
        <f t="shared" si="104"/>
        <v>170932950.36999997</v>
      </c>
      <c r="BS125" s="95">
        <f t="shared" si="104"/>
        <v>137391947.96000001</v>
      </c>
      <c r="BT125" s="95">
        <f t="shared" si="104"/>
        <v>659532342.27999997</v>
      </c>
      <c r="BU125" s="95">
        <f t="shared" si="104"/>
        <v>49427706.850000001</v>
      </c>
      <c r="BV125" s="95">
        <f t="shared" si="104"/>
        <v>130439701.33</v>
      </c>
      <c r="BW125" s="95">
        <f t="shared" si="104"/>
        <v>394530742.51999998</v>
      </c>
      <c r="BX125" s="95">
        <f t="shared" si="104"/>
        <v>98249053.100000009</v>
      </c>
      <c r="BY125" s="95">
        <f t="shared" si="104"/>
        <v>97909354.679999992</v>
      </c>
      <c r="BZ125" s="95">
        <f t="shared" si="104"/>
        <v>127404817.45999999</v>
      </c>
      <c r="CA125" s="95">
        <f t="shared" si="104"/>
        <v>185732947.59999996</v>
      </c>
      <c r="CB125" s="95">
        <f t="shared" si="104"/>
        <v>350495603.96999997</v>
      </c>
      <c r="CC125" s="95">
        <f t="shared" si="104"/>
        <v>166057784.76000002</v>
      </c>
      <c r="CD125" s="95">
        <f t="shared" si="104"/>
        <v>298922014.40999997</v>
      </c>
      <c r="CE125" s="95">
        <f t="shared" si="104"/>
        <v>90061657.479999989</v>
      </c>
      <c r="CF125" s="95">
        <f t="shared" si="104"/>
        <v>86098435.760000005</v>
      </c>
      <c r="CG125" s="95">
        <f t="shared" si="104"/>
        <v>81554940.63000001</v>
      </c>
      <c r="CH125" s="95">
        <f t="shared" si="104"/>
        <v>88341939.969999999</v>
      </c>
      <c r="CI125" s="95">
        <f t="shared" si="104"/>
        <v>415568272.42999989</v>
      </c>
      <c r="CJ125" s="95">
        <f t="shared" si="104"/>
        <v>75580556.010000005</v>
      </c>
      <c r="CK125" s="95">
        <f t="shared" si="104"/>
        <v>66210845.049999997</v>
      </c>
      <c r="CL125" s="95">
        <f t="shared" ref="CL125:CS125" si="105">+CL22+CL23+CL24+CL25+CL26+CL27+CL28+CL29+CL30+CL31+CL32+CL34+CL35</f>
        <v>2746036333.5599995</v>
      </c>
      <c r="CM125" s="95">
        <f t="shared" si="105"/>
        <v>1781231137.3899999</v>
      </c>
      <c r="CN125" s="95">
        <f t="shared" si="105"/>
        <v>3128451998.4700003</v>
      </c>
      <c r="CO125" s="95">
        <f t="shared" si="105"/>
        <v>6445054951.6400013</v>
      </c>
      <c r="CP125" s="95">
        <f t="shared" si="105"/>
        <v>2994613097.29</v>
      </c>
      <c r="CQ125" s="95">
        <f t="shared" si="105"/>
        <v>1775081192.3899996</v>
      </c>
      <c r="CR125" s="95">
        <f t="shared" si="105"/>
        <v>8322437048.6199999</v>
      </c>
      <c r="CS125" s="95">
        <f t="shared" si="105"/>
        <v>27192905759.360004</v>
      </c>
    </row>
    <row r="126" spans="1:97" ht="24.6">
      <c r="A126" s="23" t="s">
        <v>290</v>
      </c>
      <c r="B126" s="96">
        <f>SUM(B124-B125)</f>
        <v>77199684.170000076</v>
      </c>
      <c r="C126" s="96">
        <f t="shared" ref="C126" si="106">SUM(C124-C125)</f>
        <v>42817.829999998212</v>
      </c>
      <c r="D126" s="96">
        <f t="shared" ref="D126:BO126" si="107">SUM(D124-D125)</f>
        <v>2085559.799999997</v>
      </c>
      <c r="E126" s="96">
        <f t="shared" si="107"/>
        <v>161335.04999999702</v>
      </c>
      <c r="F126" s="96">
        <f t="shared" si="107"/>
        <v>998901.42999999225</v>
      </c>
      <c r="G126" s="96">
        <f t="shared" si="107"/>
        <v>25076606.640000015</v>
      </c>
      <c r="H126" s="96">
        <f t="shared" si="107"/>
        <v>7023759.6400000155</v>
      </c>
      <c r="I126" s="96">
        <f t="shared" si="107"/>
        <v>5326473.0300000012</v>
      </c>
      <c r="J126" s="96">
        <f t="shared" si="107"/>
        <v>5771500</v>
      </c>
      <c r="K126" s="96">
        <f t="shared" si="107"/>
        <v>13730200</v>
      </c>
      <c r="L126" s="96">
        <f t="shared" si="107"/>
        <v>52959585.219999909</v>
      </c>
      <c r="M126" s="96">
        <f t="shared" si="107"/>
        <v>2747591.9399999902</v>
      </c>
      <c r="N126" s="96">
        <f t="shared" si="107"/>
        <v>79405321.430000186</v>
      </c>
      <c r="O126" s="96">
        <f t="shared" si="107"/>
        <v>4821258.4799999893</v>
      </c>
      <c r="P126" s="96">
        <f t="shared" si="107"/>
        <v>26772494.899999976</v>
      </c>
      <c r="Q126" s="96">
        <f t="shared" si="107"/>
        <v>25471460.829999983</v>
      </c>
      <c r="R126" s="96">
        <f t="shared" si="107"/>
        <v>5481357.7100000083</v>
      </c>
      <c r="S126" s="96">
        <f t="shared" si="107"/>
        <v>35576646.589999989</v>
      </c>
      <c r="T126" s="96">
        <f t="shared" si="107"/>
        <v>6996677.8600000143</v>
      </c>
      <c r="U126" s="96">
        <f t="shared" si="107"/>
        <v>2527805</v>
      </c>
      <c r="V126" s="96">
        <f t="shared" si="107"/>
        <v>122883075</v>
      </c>
      <c r="W126" s="96">
        <f t="shared" si="107"/>
        <v>45274170</v>
      </c>
      <c r="X126" s="96">
        <f t="shared" si="107"/>
        <v>44394544.460000008</v>
      </c>
      <c r="Y126" s="96">
        <f t="shared" si="107"/>
        <v>17974047.430000037</v>
      </c>
      <c r="Z126" s="96">
        <f t="shared" si="107"/>
        <v>7069613.9799999893</v>
      </c>
      <c r="AA126" s="96">
        <f t="shared" si="107"/>
        <v>13240330.62999998</v>
      </c>
      <c r="AB126" s="96">
        <f t="shared" si="107"/>
        <v>8725000</v>
      </c>
      <c r="AC126" s="96">
        <f t="shared" si="107"/>
        <v>18190000</v>
      </c>
      <c r="AD126" s="96">
        <f t="shared" si="107"/>
        <v>9418535.6299999952</v>
      </c>
      <c r="AE126" s="96">
        <f t="shared" si="107"/>
        <v>23539876</v>
      </c>
      <c r="AF126" s="96">
        <f t="shared" si="107"/>
        <v>19114939.780000001</v>
      </c>
      <c r="AG126" s="96">
        <f t="shared" si="107"/>
        <v>15542040</v>
      </c>
      <c r="AH126" s="96">
        <f t="shared" si="107"/>
        <v>7455999</v>
      </c>
      <c r="AI126" s="96">
        <f t="shared" si="107"/>
        <v>30135963.299999997</v>
      </c>
      <c r="AJ126" s="96">
        <f t="shared" si="107"/>
        <v>526166857.80999947</v>
      </c>
      <c r="AK126" s="96">
        <f t="shared" si="107"/>
        <v>4702349.069999963</v>
      </c>
      <c r="AL126" s="96">
        <f t="shared" si="107"/>
        <v>28809139.319999993</v>
      </c>
      <c r="AM126" s="96">
        <f t="shared" si="107"/>
        <v>19834786.810000062</v>
      </c>
      <c r="AN126" s="96">
        <f t="shared" si="107"/>
        <v>3451488.569999963</v>
      </c>
      <c r="AO126" s="96">
        <f t="shared" si="107"/>
        <v>3309604.0199999958</v>
      </c>
      <c r="AP126" s="96">
        <f t="shared" si="107"/>
        <v>1536989.1799999997</v>
      </c>
      <c r="AQ126" s="96">
        <f t="shared" si="107"/>
        <v>92845800.729999781</v>
      </c>
      <c r="AR126" s="96">
        <f t="shared" si="107"/>
        <v>17359683.030000001</v>
      </c>
      <c r="AS126" s="96">
        <f t="shared" si="107"/>
        <v>26373703.159999996</v>
      </c>
      <c r="AT126" s="96">
        <f t="shared" si="107"/>
        <v>26709424.060000002</v>
      </c>
      <c r="AU126" s="96">
        <f t="shared" si="107"/>
        <v>8062344.3099999875</v>
      </c>
      <c r="AV126" s="96">
        <f t="shared" si="107"/>
        <v>19949248.650000006</v>
      </c>
      <c r="AW126" s="96">
        <f t="shared" si="107"/>
        <v>11331643.729999989</v>
      </c>
      <c r="AX126" s="96">
        <f t="shared" si="107"/>
        <v>34639940.249999985</v>
      </c>
      <c r="AY126" s="96">
        <f t="shared" si="107"/>
        <v>3368682</v>
      </c>
      <c r="AZ126" s="96">
        <f t="shared" si="107"/>
        <v>25120602.639999986</v>
      </c>
      <c r="BA126" s="96">
        <f t="shared" si="107"/>
        <v>8275224.9299999923</v>
      </c>
      <c r="BB126" s="96">
        <f t="shared" si="107"/>
        <v>259100000</v>
      </c>
      <c r="BC126" s="96">
        <f>SUM(BC124-BC125)</f>
        <v>37308901.180000007</v>
      </c>
      <c r="BD126" s="96">
        <f t="shared" si="107"/>
        <v>34074.479999989271</v>
      </c>
      <c r="BE126" s="96">
        <f t="shared" si="107"/>
        <v>12785334.539999992</v>
      </c>
      <c r="BF126" s="96">
        <f t="shared" si="107"/>
        <v>114848200</v>
      </c>
      <c r="BG126" s="96">
        <f t="shared" si="107"/>
        <v>12376017</v>
      </c>
      <c r="BH126" s="96">
        <f t="shared" si="107"/>
        <v>7395359.6400000006</v>
      </c>
      <c r="BI126" s="96">
        <f t="shared" si="107"/>
        <v>38110275.239999995</v>
      </c>
      <c r="BJ126" s="96">
        <f t="shared" si="107"/>
        <v>21266291.040000007</v>
      </c>
      <c r="BK126" s="96">
        <f t="shared" si="107"/>
        <v>158900000</v>
      </c>
      <c r="BL126" s="96">
        <f t="shared" si="107"/>
        <v>12756006.979999989</v>
      </c>
      <c r="BM126" s="96">
        <f t="shared" si="107"/>
        <v>13911440.560000002</v>
      </c>
      <c r="BN126" s="96">
        <f t="shared" si="107"/>
        <v>21055703.729999989</v>
      </c>
      <c r="BO126" s="96">
        <f t="shared" si="107"/>
        <v>25702338.209999979</v>
      </c>
      <c r="BP126" s="96">
        <f t="shared" ref="BP126:CK126" si="108">SUM(BP124-BP125)</f>
        <v>4185666.6799999774</v>
      </c>
      <c r="BQ126" s="96">
        <f t="shared" si="108"/>
        <v>523372915</v>
      </c>
      <c r="BR126" s="96">
        <f t="shared" si="108"/>
        <v>16844667.020000041</v>
      </c>
      <c r="BS126" s="96">
        <f t="shared" si="108"/>
        <v>11371325.210000008</v>
      </c>
      <c r="BT126" s="96">
        <f t="shared" si="108"/>
        <v>69488391.24000001</v>
      </c>
      <c r="BU126" s="96">
        <f t="shared" si="108"/>
        <v>9996204.9199999943</v>
      </c>
      <c r="BV126" s="96">
        <f t="shared" si="108"/>
        <v>10287811.260000005</v>
      </c>
      <c r="BW126" s="96">
        <f t="shared" si="108"/>
        <v>36681757.180000007</v>
      </c>
      <c r="BX126" s="96">
        <f t="shared" si="108"/>
        <v>4689444.1899999827</v>
      </c>
      <c r="BY126" s="96">
        <f t="shared" si="108"/>
        <v>4775040.5000000149</v>
      </c>
      <c r="BZ126" s="96">
        <f t="shared" si="108"/>
        <v>8437200.8599999994</v>
      </c>
      <c r="CA126" s="96">
        <f t="shared" si="108"/>
        <v>12014839.170000046</v>
      </c>
      <c r="CB126" s="96">
        <f t="shared" si="108"/>
        <v>27332047.150000036</v>
      </c>
      <c r="CC126" s="96">
        <f t="shared" si="108"/>
        <v>19467930.929999977</v>
      </c>
      <c r="CD126" s="96">
        <f t="shared" si="108"/>
        <v>20210097.330000043</v>
      </c>
      <c r="CE126" s="96">
        <f t="shared" si="108"/>
        <v>4638517.2899999917</v>
      </c>
      <c r="CF126" s="96">
        <f t="shared" si="108"/>
        <v>5049815.9799999893</v>
      </c>
      <c r="CG126" s="96">
        <f t="shared" si="108"/>
        <v>5387057.9599999934</v>
      </c>
      <c r="CH126" s="96">
        <f t="shared" si="108"/>
        <v>3713785.700000003</v>
      </c>
      <c r="CI126" s="96">
        <f t="shared" si="108"/>
        <v>40380288.7900002</v>
      </c>
      <c r="CJ126" s="96">
        <f t="shared" si="108"/>
        <v>8222089.9200000018</v>
      </c>
      <c r="CK126" s="96">
        <f t="shared" si="108"/>
        <v>6596544.8500000089</v>
      </c>
      <c r="CL126" s="96">
        <f t="shared" ref="CL126:CS126" si="109">SUM(CL124-CL125)</f>
        <v>193124014.75000048</v>
      </c>
      <c r="CM126" s="96">
        <f t="shared" si="109"/>
        <v>187053022.80000043</v>
      </c>
      <c r="CN126" s="96">
        <f t="shared" si="109"/>
        <v>382958135.20999956</v>
      </c>
      <c r="CO126" s="96">
        <f t="shared" si="109"/>
        <v>861847512.26999855</v>
      </c>
      <c r="CP126" s="96">
        <f t="shared" si="109"/>
        <v>503224453.11999989</v>
      </c>
      <c r="CQ126" s="96">
        <f t="shared" si="109"/>
        <v>236511156.16000032</v>
      </c>
      <c r="CR126" s="96">
        <f t="shared" si="109"/>
        <v>848957772.45000172</v>
      </c>
      <c r="CS126" s="96">
        <f t="shared" si="109"/>
        <v>3213676066.7599983</v>
      </c>
    </row>
    <row r="127" spans="1:97" ht="24.6">
      <c r="A127" s="23" t="s">
        <v>291</v>
      </c>
      <c r="B127" s="97" t="str">
        <f>IF(B126&gt;0,"เกินดุล",IF(B126=0,"สมดุล","ขาดดุล"))</f>
        <v>เกินดุล</v>
      </c>
      <c r="C127" s="97" t="str">
        <f t="shared" ref="C127" si="110">IF(C126&gt;0,"เกินดุล",IF(C126=0,"สมดุล","ขาดดุล"))</f>
        <v>เกินดุล</v>
      </c>
      <c r="D127" s="97" t="str">
        <f t="shared" ref="D127:BO127" si="111">IF(D126&gt;0,"เกินดุล",IF(D126=0,"สมดุล","ขาดดุล"))</f>
        <v>เกินดุล</v>
      </c>
      <c r="E127" s="97" t="str">
        <f t="shared" si="111"/>
        <v>เกินดุล</v>
      </c>
      <c r="F127" s="97" t="str">
        <f t="shared" si="111"/>
        <v>เกินดุล</v>
      </c>
      <c r="G127" s="97" t="str">
        <f t="shared" si="111"/>
        <v>เกินดุล</v>
      </c>
      <c r="H127" s="97" t="str">
        <f t="shared" si="111"/>
        <v>เกินดุล</v>
      </c>
      <c r="I127" s="97" t="str">
        <f t="shared" si="111"/>
        <v>เกินดุล</v>
      </c>
      <c r="J127" s="97" t="str">
        <f t="shared" si="111"/>
        <v>เกินดุล</v>
      </c>
      <c r="K127" s="97" t="str">
        <f t="shared" si="111"/>
        <v>เกินดุล</v>
      </c>
      <c r="L127" s="97" t="str">
        <f t="shared" si="111"/>
        <v>เกินดุล</v>
      </c>
      <c r="M127" s="97" t="str">
        <f t="shared" si="111"/>
        <v>เกินดุล</v>
      </c>
      <c r="N127" s="97" t="str">
        <f t="shared" si="111"/>
        <v>เกินดุล</v>
      </c>
      <c r="O127" s="97" t="str">
        <f t="shared" si="111"/>
        <v>เกินดุล</v>
      </c>
      <c r="P127" s="97" t="str">
        <f t="shared" si="111"/>
        <v>เกินดุล</v>
      </c>
      <c r="Q127" s="97" t="str">
        <f t="shared" si="111"/>
        <v>เกินดุล</v>
      </c>
      <c r="R127" s="97" t="str">
        <f t="shared" si="111"/>
        <v>เกินดุล</v>
      </c>
      <c r="S127" s="97" t="str">
        <f t="shared" si="111"/>
        <v>เกินดุล</v>
      </c>
      <c r="T127" s="97" t="str">
        <f t="shared" si="111"/>
        <v>เกินดุล</v>
      </c>
      <c r="U127" s="97" t="str">
        <f t="shared" si="111"/>
        <v>เกินดุล</v>
      </c>
      <c r="V127" s="97" t="str">
        <f t="shared" si="111"/>
        <v>เกินดุล</v>
      </c>
      <c r="W127" s="97" t="str">
        <f t="shared" si="111"/>
        <v>เกินดุล</v>
      </c>
      <c r="X127" s="97" t="str">
        <f t="shared" si="111"/>
        <v>เกินดุล</v>
      </c>
      <c r="Y127" s="97" t="str">
        <f t="shared" si="111"/>
        <v>เกินดุล</v>
      </c>
      <c r="Z127" s="97" t="str">
        <f t="shared" si="111"/>
        <v>เกินดุล</v>
      </c>
      <c r="AA127" s="97" t="str">
        <f t="shared" si="111"/>
        <v>เกินดุล</v>
      </c>
      <c r="AB127" s="97" t="str">
        <f t="shared" si="111"/>
        <v>เกินดุล</v>
      </c>
      <c r="AC127" s="97" t="str">
        <f t="shared" si="111"/>
        <v>เกินดุล</v>
      </c>
      <c r="AD127" s="97" t="str">
        <f t="shared" si="111"/>
        <v>เกินดุล</v>
      </c>
      <c r="AE127" s="97" t="str">
        <f t="shared" si="111"/>
        <v>เกินดุล</v>
      </c>
      <c r="AF127" s="97" t="str">
        <f t="shared" si="111"/>
        <v>เกินดุล</v>
      </c>
      <c r="AG127" s="97" t="str">
        <f t="shared" si="111"/>
        <v>เกินดุล</v>
      </c>
      <c r="AH127" s="97" t="str">
        <f t="shared" si="111"/>
        <v>เกินดุล</v>
      </c>
      <c r="AI127" s="97" t="str">
        <f t="shared" si="111"/>
        <v>เกินดุล</v>
      </c>
      <c r="AJ127" s="97" t="str">
        <f t="shared" si="111"/>
        <v>เกินดุล</v>
      </c>
      <c r="AK127" s="97" t="str">
        <f t="shared" si="111"/>
        <v>เกินดุล</v>
      </c>
      <c r="AL127" s="97" t="str">
        <f t="shared" si="111"/>
        <v>เกินดุล</v>
      </c>
      <c r="AM127" s="97" t="str">
        <f t="shared" si="111"/>
        <v>เกินดุล</v>
      </c>
      <c r="AN127" s="97" t="str">
        <f t="shared" si="111"/>
        <v>เกินดุล</v>
      </c>
      <c r="AO127" s="97" t="str">
        <f t="shared" si="111"/>
        <v>เกินดุล</v>
      </c>
      <c r="AP127" s="97" t="str">
        <f t="shared" si="111"/>
        <v>เกินดุล</v>
      </c>
      <c r="AQ127" s="97" t="str">
        <f t="shared" si="111"/>
        <v>เกินดุล</v>
      </c>
      <c r="AR127" s="97" t="str">
        <f t="shared" si="111"/>
        <v>เกินดุล</v>
      </c>
      <c r="AS127" s="97" t="str">
        <f t="shared" si="111"/>
        <v>เกินดุล</v>
      </c>
      <c r="AT127" s="97" t="str">
        <f t="shared" si="111"/>
        <v>เกินดุล</v>
      </c>
      <c r="AU127" s="97" t="str">
        <f t="shared" si="111"/>
        <v>เกินดุล</v>
      </c>
      <c r="AV127" s="97" t="str">
        <f t="shared" si="111"/>
        <v>เกินดุล</v>
      </c>
      <c r="AW127" s="97" t="str">
        <f t="shared" si="111"/>
        <v>เกินดุล</v>
      </c>
      <c r="AX127" s="97" t="str">
        <f t="shared" si="111"/>
        <v>เกินดุล</v>
      </c>
      <c r="AY127" s="97" t="str">
        <f t="shared" si="111"/>
        <v>เกินดุล</v>
      </c>
      <c r="AZ127" s="97" t="str">
        <f t="shared" si="111"/>
        <v>เกินดุล</v>
      </c>
      <c r="BA127" s="97" t="str">
        <f t="shared" si="111"/>
        <v>เกินดุล</v>
      </c>
      <c r="BB127" s="97" t="str">
        <f t="shared" si="111"/>
        <v>เกินดุล</v>
      </c>
      <c r="BC127" s="97" t="str">
        <f t="shared" si="111"/>
        <v>เกินดุล</v>
      </c>
      <c r="BD127" s="97" t="str">
        <f t="shared" si="111"/>
        <v>เกินดุล</v>
      </c>
      <c r="BE127" s="97" t="str">
        <f t="shared" si="111"/>
        <v>เกินดุล</v>
      </c>
      <c r="BF127" s="97" t="str">
        <f t="shared" si="111"/>
        <v>เกินดุล</v>
      </c>
      <c r="BG127" s="97" t="str">
        <f t="shared" si="111"/>
        <v>เกินดุล</v>
      </c>
      <c r="BH127" s="97" t="str">
        <f t="shared" si="111"/>
        <v>เกินดุล</v>
      </c>
      <c r="BI127" s="97" t="str">
        <f t="shared" si="111"/>
        <v>เกินดุล</v>
      </c>
      <c r="BJ127" s="97" t="str">
        <f t="shared" si="111"/>
        <v>เกินดุล</v>
      </c>
      <c r="BK127" s="97" t="str">
        <f>IF(BK126&gt;0,"เกินดุล",IF(BK126=0,"สมดุล","ขาดดุล"))</f>
        <v>เกินดุล</v>
      </c>
      <c r="BL127" s="97" t="str">
        <f t="shared" si="111"/>
        <v>เกินดุล</v>
      </c>
      <c r="BM127" s="97" t="str">
        <f t="shared" si="111"/>
        <v>เกินดุล</v>
      </c>
      <c r="BN127" s="97" t="str">
        <f t="shared" si="111"/>
        <v>เกินดุล</v>
      </c>
      <c r="BO127" s="97" t="str">
        <f t="shared" si="111"/>
        <v>เกินดุล</v>
      </c>
      <c r="BP127" s="97" t="str">
        <f t="shared" ref="BP127:CK127" si="112">IF(BP126&gt;0,"เกินดุล",IF(BP126=0,"สมดุล","ขาดดุล"))</f>
        <v>เกินดุล</v>
      </c>
      <c r="BQ127" s="97" t="str">
        <f t="shared" si="112"/>
        <v>เกินดุล</v>
      </c>
      <c r="BR127" s="97" t="str">
        <f t="shared" si="112"/>
        <v>เกินดุล</v>
      </c>
      <c r="BS127" s="97" t="str">
        <f t="shared" si="112"/>
        <v>เกินดุล</v>
      </c>
      <c r="BT127" s="97" t="str">
        <f t="shared" si="112"/>
        <v>เกินดุล</v>
      </c>
      <c r="BU127" s="97" t="str">
        <f t="shared" si="112"/>
        <v>เกินดุล</v>
      </c>
      <c r="BV127" s="97" t="str">
        <f t="shared" si="112"/>
        <v>เกินดุล</v>
      </c>
      <c r="BW127" s="97" t="str">
        <f t="shared" si="112"/>
        <v>เกินดุล</v>
      </c>
      <c r="BX127" s="97" t="str">
        <f t="shared" si="112"/>
        <v>เกินดุล</v>
      </c>
      <c r="BY127" s="97" t="str">
        <f t="shared" si="112"/>
        <v>เกินดุล</v>
      </c>
      <c r="BZ127" s="97" t="str">
        <f t="shared" si="112"/>
        <v>เกินดุล</v>
      </c>
      <c r="CA127" s="97" t="str">
        <f t="shared" si="112"/>
        <v>เกินดุล</v>
      </c>
      <c r="CB127" s="97" t="str">
        <f t="shared" si="112"/>
        <v>เกินดุล</v>
      </c>
      <c r="CC127" s="97" t="str">
        <f t="shared" si="112"/>
        <v>เกินดุล</v>
      </c>
      <c r="CD127" s="97" t="str">
        <f t="shared" si="112"/>
        <v>เกินดุล</v>
      </c>
      <c r="CE127" s="97" t="str">
        <f t="shared" si="112"/>
        <v>เกินดุล</v>
      </c>
      <c r="CF127" s="97" t="str">
        <f t="shared" si="112"/>
        <v>เกินดุล</v>
      </c>
      <c r="CG127" s="97" t="str">
        <f t="shared" si="112"/>
        <v>เกินดุล</v>
      </c>
      <c r="CH127" s="97" t="str">
        <f t="shared" si="112"/>
        <v>เกินดุล</v>
      </c>
      <c r="CI127" s="97" t="str">
        <f t="shared" si="112"/>
        <v>เกินดุล</v>
      </c>
      <c r="CJ127" s="97" t="str">
        <f t="shared" si="112"/>
        <v>เกินดุล</v>
      </c>
      <c r="CK127" s="97" t="str">
        <f t="shared" si="112"/>
        <v>เกินดุล</v>
      </c>
      <c r="CL127" s="97" t="str">
        <f t="shared" ref="CL127:CS127" si="113">IF(CL126&gt;0,"เกินดุล",IF(CL126=0,"สมดุล","ขาดดุล"))</f>
        <v>เกินดุล</v>
      </c>
      <c r="CM127" s="97" t="str">
        <f t="shared" si="113"/>
        <v>เกินดุล</v>
      </c>
      <c r="CN127" s="97" t="str">
        <f t="shared" si="113"/>
        <v>เกินดุล</v>
      </c>
      <c r="CO127" s="97" t="str">
        <f t="shared" si="113"/>
        <v>เกินดุล</v>
      </c>
      <c r="CP127" s="97" t="str">
        <f t="shared" si="113"/>
        <v>เกินดุล</v>
      </c>
      <c r="CQ127" s="97" t="str">
        <f t="shared" si="113"/>
        <v>เกินดุล</v>
      </c>
      <c r="CR127" s="97" t="str">
        <f t="shared" si="113"/>
        <v>เกินดุล</v>
      </c>
      <c r="CS127" s="97" t="str">
        <f t="shared" si="113"/>
        <v>เกินดุล</v>
      </c>
    </row>
    <row r="128" spans="1:97" ht="24.6">
      <c r="A128" s="23" t="s">
        <v>292</v>
      </c>
      <c r="B128" s="96">
        <f>IF(B126&lt;=0,0,ROUNDUP((B126*20%),2))</f>
        <v>15439936.84</v>
      </c>
      <c r="C128" s="96">
        <f t="shared" ref="C128" si="114">IF(C126&lt;=0,0,ROUNDUP((C126*20%),2))</f>
        <v>8563.57</v>
      </c>
      <c r="D128" s="96">
        <f t="shared" ref="D128:BO128" si="115">IF(D126&lt;=0,0,ROUNDUP((D126*20%),2))</f>
        <v>417111.96</v>
      </c>
      <c r="E128" s="96">
        <f t="shared" si="115"/>
        <v>32267.01</v>
      </c>
      <c r="F128" s="96">
        <f t="shared" si="115"/>
        <v>199780.29</v>
      </c>
      <c r="G128" s="96">
        <f t="shared" si="115"/>
        <v>5015321.33</v>
      </c>
      <c r="H128" s="96">
        <f t="shared" si="115"/>
        <v>1404751.93</v>
      </c>
      <c r="I128" s="96">
        <f t="shared" si="115"/>
        <v>1065294.6100000001</v>
      </c>
      <c r="J128" s="96">
        <f t="shared" si="115"/>
        <v>1154300</v>
      </c>
      <c r="K128" s="96">
        <f t="shared" si="115"/>
        <v>2746040</v>
      </c>
      <c r="L128" s="96">
        <f t="shared" si="115"/>
        <v>10591917.049999999</v>
      </c>
      <c r="M128" s="96">
        <f t="shared" si="115"/>
        <v>549518.39</v>
      </c>
      <c r="N128" s="96">
        <f t="shared" si="115"/>
        <v>15881064.289999999</v>
      </c>
      <c r="O128" s="96">
        <f t="shared" si="115"/>
        <v>964251.7</v>
      </c>
      <c r="P128" s="96">
        <f t="shared" si="115"/>
        <v>5354498.9800000004</v>
      </c>
      <c r="Q128" s="96">
        <f t="shared" si="115"/>
        <v>5094292.17</v>
      </c>
      <c r="R128" s="96">
        <f t="shared" si="115"/>
        <v>1096271.55</v>
      </c>
      <c r="S128" s="96">
        <f t="shared" si="115"/>
        <v>7115329.3199999994</v>
      </c>
      <c r="T128" s="96">
        <f t="shared" si="115"/>
        <v>1399335.58</v>
      </c>
      <c r="U128" s="96">
        <f t="shared" si="115"/>
        <v>505561</v>
      </c>
      <c r="V128" s="96">
        <f t="shared" si="115"/>
        <v>24576615</v>
      </c>
      <c r="W128" s="96">
        <f t="shared" si="115"/>
        <v>9054834</v>
      </c>
      <c r="X128" s="96">
        <f t="shared" si="115"/>
        <v>8878908.9000000004</v>
      </c>
      <c r="Y128" s="96">
        <f t="shared" si="115"/>
        <v>3594809.4899999998</v>
      </c>
      <c r="Z128" s="96">
        <f t="shared" si="115"/>
        <v>1413922.8</v>
      </c>
      <c r="AA128" s="96">
        <f t="shared" si="115"/>
        <v>2648066.13</v>
      </c>
      <c r="AB128" s="96">
        <f t="shared" si="115"/>
        <v>1745000</v>
      </c>
      <c r="AC128" s="96">
        <f t="shared" si="115"/>
        <v>3638000</v>
      </c>
      <c r="AD128" s="96">
        <f t="shared" si="115"/>
        <v>1883707.1300000001</v>
      </c>
      <c r="AE128" s="96">
        <f t="shared" si="115"/>
        <v>4707975.2</v>
      </c>
      <c r="AF128" s="96">
        <f t="shared" si="115"/>
        <v>3822987.96</v>
      </c>
      <c r="AG128" s="96">
        <f t="shared" si="115"/>
        <v>3108408</v>
      </c>
      <c r="AH128" s="96">
        <f t="shared" si="115"/>
        <v>1491199.8</v>
      </c>
      <c r="AI128" s="96">
        <f t="shared" si="115"/>
        <v>6027192.6600000001</v>
      </c>
      <c r="AJ128" s="96">
        <f t="shared" si="115"/>
        <v>105233371.57000001</v>
      </c>
      <c r="AK128" s="96">
        <f t="shared" si="115"/>
        <v>940469.82000000007</v>
      </c>
      <c r="AL128" s="96">
        <f t="shared" si="115"/>
        <v>5761827.8700000001</v>
      </c>
      <c r="AM128" s="96">
        <f t="shared" si="115"/>
        <v>3966957.3699999996</v>
      </c>
      <c r="AN128" s="96">
        <f t="shared" si="115"/>
        <v>690297.72</v>
      </c>
      <c r="AO128" s="96">
        <f t="shared" si="115"/>
        <v>661920.81000000006</v>
      </c>
      <c r="AP128" s="96">
        <f t="shared" si="115"/>
        <v>307397.84000000003</v>
      </c>
      <c r="AQ128" s="96">
        <f t="shared" si="115"/>
        <v>18569160.150000002</v>
      </c>
      <c r="AR128" s="96">
        <f t="shared" si="115"/>
        <v>3471936.61</v>
      </c>
      <c r="AS128" s="96">
        <f t="shared" si="115"/>
        <v>5274740.6399999997</v>
      </c>
      <c r="AT128" s="96">
        <f t="shared" si="115"/>
        <v>5341884.8199999994</v>
      </c>
      <c r="AU128" s="96">
        <f t="shared" si="115"/>
        <v>1612468.87</v>
      </c>
      <c r="AV128" s="96">
        <f t="shared" si="115"/>
        <v>3989849.73</v>
      </c>
      <c r="AW128" s="96">
        <f t="shared" si="115"/>
        <v>2266328.75</v>
      </c>
      <c r="AX128" s="96">
        <f t="shared" si="115"/>
        <v>6927988.0499999998</v>
      </c>
      <c r="AY128" s="96">
        <f t="shared" si="115"/>
        <v>673736.4</v>
      </c>
      <c r="AZ128" s="96">
        <f t="shared" si="115"/>
        <v>5024120.5299999993</v>
      </c>
      <c r="BA128" s="96">
        <f t="shared" si="115"/>
        <v>1655044.99</v>
      </c>
      <c r="BB128" s="96">
        <f t="shared" si="115"/>
        <v>51820000</v>
      </c>
      <c r="BC128" s="96">
        <f t="shared" si="115"/>
        <v>7461780.2400000002</v>
      </c>
      <c r="BD128" s="96">
        <f t="shared" si="115"/>
        <v>6814.9000000000005</v>
      </c>
      <c r="BE128" s="96">
        <f t="shared" si="115"/>
        <v>2557066.9099999997</v>
      </c>
      <c r="BF128" s="96">
        <f t="shared" si="115"/>
        <v>22969640</v>
      </c>
      <c r="BG128" s="96">
        <f t="shared" si="115"/>
        <v>2475203.4</v>
      </c>
      <c r="BH128" s="96">
        <f t="shared" si="115"/>
        <v>1479071.93</v>
      </c>
      <c r="BI128" s="96">
        <f t="shared" si="115"/>
        <v>7622055.0499999998</v>
      </c>
      <c r="BJ128" s="96">
        <f t="shared" si="115"/>
        <v>4253258.21</v>
      </c>
      <c r="BK128" s="96">
        <f t="shared" si="115"/>
        <v>31780000</v>
      </c>
      <c r="BL128" s="96">
        <f t="shared" si="115"/>
        <v>2551201.4</v>
      </c>
      <c r="BM128" s="96">
        <f t="shared" si="115"/>
        <v>2782288.1199999996</v>
      </c>
      <c r="BN128" s="96">
        <f t="shared" si="115"/>
        <v>4211140.75</v>
      </c>
      <c r="BO128" s="96">
        <f t="shared" si="115"/>
        <v>5140467.6499999994</v>
      </c>
      <c r="BP128" s="96">
        <f t="shared" ref="BP128:CK128" si="116">IF(BP126&lt;=0,0,ROUNDUP((BP126*20%),2))</f>
        <v>837133.34</v>
      </c>
      <c r="BQ128" s="96">
        <f t="shared" si="116"/>
        <v>104674583</v>
      </c>
      <c r="BR128" s="96">
        <f t="shared" si="116"/>
        <v>3368933.4099999997</v>
      </c>
      <c r="BS128" s="96">
        <f t="shared" si="116"/>
        <v>2274265.0499999998</v>
      </c>
      <c r="BT128" s="96">
        <f t="shared" si="116"/>
        <v>13897678.25</v>
      </c>
      <c r="BU128" s="96">
        <f t="shared" si="116"/>
        <v>1999240.99</v>
      </c>
      <c r="BV128" s="96">
        <f t="shared" si="116"/>
        <v>2057562.26</v>
      </c>
      <c r="BW128" s="96">
        <f t="shared" si="116"/>
        <v>7336351.4399999995</v>
      </c>
      <c r="BX128" s="96">
        <f t="shared" si="116"/>
        <v>937888.84</v>
      </c>
      <c r="BY128" s="96">
        <f t="shared" si="116"/>
        <v>955008.11</v>
      </c>
      <c r="BZ128" s="96">
        <f t="shared" si="116"/>
        <v>1687440.18</v>
      </c>
      <c r="CA128" s="96">
        <f t="shared" si="116"/>
        <v>2402967.84</v>
      </c>
      <c r="CB128" s="96">
        <f t="shared" si="116"/>
        <v>5466409.4399999995</v>
      </c>
      <c r="CC128" s="96">
        <f t="shared" si="116"/>
        <v>3893586.19</v>
      </c>
      <c r="CD128" s="96">
        <f t="shared" si="116"/>
        <v>4042019.4699999997</v>
      </c>
      <c r="CE128" s="96">
        <f t="shared" si="116"/>
        <v>927703.46</v>
      </c>
      <c r="CF128" s="96">
        <f t="shared" si="116"/>
        <v>1009963.2</v>
      </c>
      <c r="CG128" s="96">
        <f t="shared" si="116"/>
        <v>1077411.6000000001</v>
      </c>
      <c r="CH128" s="96">
        <f t="shared" si="116"/>
        <v>742757.15</v>
      </c>
      <c r="CI128" s="96">
        <f t="shared" si="116"/>
        <v>8076057.7599999998</v>
      </c>
      <c r="CJ128" s="96">
        <f t="shared" si="116"/>
        <v>1644417.99</v>
      </c>
      <c r="CK128" s="96">
        <f t="shared" si="116"/>
        <v>1319308.97</v>
      </c>
      <c r="CL128" s="96">
        <f t="shared" ref="CL128:CS128" si="117">IF(CL126&lt;=0,0,ROUNDUP((CL126*20%),2))</f>
        <v>38624802.960000001</v>
      </c>
      <c r="CM128" s="96">
        <f t="shared" si="117"/>
        <v>37410604.57</v>
      </c>
      <c r="CN128" s="96">
        <f t="shared" si="117"/>
        <v>76591627.050000012</v>
      </c>
      <c r="CO128" s="96">
        <f t="shared" si="117"/>
        <v>172369502.45999998</v>
      </c>
      <c r="CP128" s="96">
        <f t="shared" si="117"/>
        <v>100644890.63000001</v>
      </c>
      <c r="CQ128" s="96">
        <f t="shared" si="117"/>
        <v>47302231.239999995</v>
      </c>
      <c r="CR128" s="96">
        <f t="shared" si="117"/>
        <v>169791554.49000001</v>
      </c>
      <c r="CS128" s="96">
        <f t="shared" si="117"/>
        <v>642735213.36000001</v>
      </c>
    </row>
    <row r="129" spans="1:97" ht="24.6">
      <c r="A129" s="23" t="s">
        <v>293</v>
      </c>
      <c r="B129" s="96">
        <f>+B103+B106</f>
        <v>1796090</v>
      </c>
      <c r="C129" s="96">
        <f>+C103+C106</f>
        <v>0</v>
      </c>
      <c r="D129" s="96">
        <f t="shared" ref="D129:BO129" si="118">+D103+D106</f>
        <v>0</v>
      </c>
      <c r="E129" s="96">
        <f t="shared" si="118"/>
        <v>0</v>
      </c>
      <c r="F129" s="96">
        <f t="shared" si="118"/>
        <v>135400</v>
      </c>
      <c r="G129" s="96">
        <f t="shared" si="118"/>
        <v>387001</v>
      </c>
      <c r="H129" s="96">
        <f t="shared" si="118"/>
        <v>325184.65000000002</v>
      </c>
      <c r="I129" s="96">
        <f t="shared" si="118"/>
        <v>0</v>
      </c>
      <c r="J129" s="96">
        <f t="shared" si="118"/>
        <v>1151770</v>
      </c>
      <c r="K129" s="96">
        <f t="shared" si="118"/>
        <v>0</v>
      </c>
      <c r="L129" s="96">
        <f t="shared" si="118"/>
        <v>1251385.95</v>
      </c>
      <c r="M129" s="96">
        <f t="shared" si="118"/>
        <v>0</v>
      </c>
      <c r="N129" s="96">
        <f t="shared" si="118"/>
        <v>9906475</v>
      </c>
      <c r="O129" s="96">
        <f t="shared" si="118"/>
        <v>957600</v>
      </c>
      <c r="P129" s="96">
        <f t="shared" si="118"/>
        <v>5322800</v>
      </c>
      <c r="Q129" s="96">
        <f t="shared" si="118"/>
        <v>5080705</v>
      </c>
      <c r="R129" s="96">
        <f t="shared" si="118"/>
        <v>879100</v>
      </c>
      <c r="S129" s="96">
        <f t="shared" si="118"/>
        <v>8666510.2599999998</v>
      </c>
      <c r="T129" s="96">
        <f t="shared" si="118"/>
        <v>2774210</v>
      </c>
      <c r="U129" s="96">
        <f t="shared" si="118"/>
        <v>764600</v>
      </c>
      <c r="V129" s="96">
        <f t="shared" si="118"/>
        <v>19808216.380000003</v>
      </c>
      <c r="W129" s="96">
        <f t="shared" si="118"/>
        <v>5784871.6699999999</v>
      </c>
      <c r="X129" s="96">
        <f t="shared" si="118"/>
        <v>5338000</v>
      </c>
      <c r="Y129" s="96">
        <f t="shared" si="118"/>
        <v>500000</v>
      </c>
      <c r="Z129" s="96">
        <f t="shared" si="118"/>
        <v>1138000</v>
      </c>
      <c r="AA129" s="96">
        <f t="shared" si="118"/>
        <v>1662354.6400000001</v>
      </c>
      <c r="AB129" s="96">
        <f t="shared" si="118"/>
        <v>1657302.9</v>
      </c>
      <c r="AC129" s="96">
        <f t="shared" si="118"/>
        <v>2899500</v>
      </c>
      <c r="AD129" s="96">
        <f t="shared" si="118"/>
        <v>1100000</v>
      </c>
      <c r="AE129" s="96">
        <f t="shared" si="118"/>
        <v>1632883.82</v>
      </c>
      <c r="AF129" s="96">
        <f t="shared" si="118"/>
        <v>1772814</v>
      </c>
      <c r="AG129" s="96">
        <f t="shared" si="118"/>
        <v>1757564.66</v>
      </c>
      <c r="AH129" s="96">
        <f t="shared" si="118"/>
        <v>1353369.72</v>
      </c>
      <c r="AI129" s="96">
        <f t="shared" si="118"/>
        <v>4987000</v>
      </c>
      <c r="AJ129" s="96">
        <f t="shared" si="118"/>
        <v>105000000</v>
      </c>
      <c r="AK129" s="96">
        <f t="shared" si="118"/>
        <v>15404103.76</v>
      </c>
      <c r="AL129" s="96">
        <f t="shared" si="118"/>
        <v>3455590.51</v>
      </c>
      <c r="AM129" s="96">
        <f t="shared" si="118"/>
        <v>3900000</v>
      </c>
      <c r="AN129" s="96">
        <f t="shared" si="118"/>
        <v>333058.81</v>
      </c>
      <c r="AO129" s="96">
        <f t="shared" si="118"/>
        <v>579821.26</v>
      </c>
      <c r="AP129" s="96">
        <f t="shared" si="118"/>
        <v>263270</v>
      </c>
      <c r="AQ129" s="96">
        <f t="shared" si="118"/>
        <v>9047100</v>
      </c>
      <c r="AR129" s="96">
        <f t="shared" si="118"/>
        <v>2769883</v>
      </c>
      <c r="AS129" s="96">
        <f t="shared" si="118"/>
        <v>5258830</v>
      </c>
      <c r="AT129" s="96">
        <f t="shared" si="118"/>
        <v>5337300</v>
      </c>
      <c r="AU129" s="96">
        <f t="shared" si="118"/>
        <v>1215500</v>
      </c>
      <c r="AV129" s="96">
        <f t="shared" si="118"/>
        <v>3260000</v>
      </c>
      <c r="AW129" s="96">
        <f t="shared" si="118"/>
        <v>1708.38</v>
      </c>
      <c r="AX129" s="96">
        <f t="shared" si="118"/>
        <v>6832765</v>
      </c>
      <c r="AY129" s="96">
        <f t="shared" si="118"/>
        <v>568470</v>
      </c>
      <c r="AZ129" s="96">
        <f t="shared" si="118"/>
        <v>41230101</v>
      </c>
      <c r="BA129" s="96">
        <f t="shared" si="118"/>
        <v>7285000</v>
      </c>
      <c r="BB129" s="96">
        <f>+BB103+BB106</f>
        <v>61791300</v>
      </c>
      <c r="BC129" s="96">
        <f t="shared" si="118"/>
        <v>19046514.149999999</v>
      </c>
      <c r="BD129" s="96">
        <f t="shared" si="118"/>
        <v>502600</v>
      </c>
      <c r="BE129" s="96">
        <f t="shared" si="118"/>
        <v>2499800</v>
      </c>
      <c r="BF129" s="96">
        <f t="shared" si="118"/>
        <v>22876325.510000002</v>
      </c>
      <c r="BG129" s="96">
        <f>+BG103+BG106</f>
        <v>5443679.1699999999</v>
      </c>
      <c r="BH129" s="96">
        <f t="shared" si="118"/>
        <v>845000</v>
      </c>
      <c r="BI129" s="96">
        <f t="shared" si="118"/>
        <v>4758601</v>
      </c>
      <c r="BJ129" s="96">
        <f t="shared" si="118"/>
        <v>3085522.85</v>
      </c>
      <c r="BK129" s="96">
        <f t="shared" si="118"/>
        <v>17828000</v>
      </c>
      <c r="BL129" s="96">
        <f t="shared" si="118"/>
        <v>2400000</v>
      </c>
      <c r="BM129" s="96">
        <f t="shared" si="118"/>
        <v>2753200</v>
      </c>
      <c r="BN129" s="96">
        <f t="shared" si="118"/>
        <v>11916118.689999999</v>
      </c>
      <c r="BO129" s="96">
        <f t="shared" si="118"/>
        <v>5000000</v>
      </c>
      <c r="BP129" s="96">
        <f t="shared" ref="BP129:CK129" si="119">+BP103+BP106</f>
        <v>718800</v>
      </c>
      <c r="BQ129" s="96">
        <f t="shared" si="119"/>
        <v>59797834.93</v>
      </c>
      <c r="BR129" s="96">
        <f t="shared" si="119"/>
        <v>1441430</v>
      </c>
      <c r="BS129" s="96">
        <f t="shared" si="119"/>
        <v>428000</v>
      </c>
      <c r="BT129" s="96">
        <f t="shared" si="119"/>
        <v>13878522</v>
      </c>
      <c r="BU129" s="96">
        <f t="shared" si="119"/>
        <v>1770365</v>
      </c>
      <c r="BV129" s="96">
        <f t="shared" si="119"/>
        <v>1117000</v>
      </c>
      <c r="BW129" s="96">
        <f t="shared" si="119"/>
        <v>7176033</v>
      </c>
      <c r="BX129" s="96">
        <f t="shared" si="119"/>
        <v>913192.5</v>
      </c>
      <c r="BY129" s="96">
        <f t="shared" si="119"/>
        <v>747800</v>
      </c>
      <c r="BZ129" s="96">
        <f t="shared" si="119"/>
        <v>1682500</v>
      </c>
      <c r="CA129" s="96">
        <f t="shared" si="119"/>
        <v>1032700</v>
      </c>
      <c r="CB129" s="96">
        <f t="shared" si="119"/>
        <v>2121409</v>
      </c>
      <c r="CC129" s="96">
        <f t="shared" si="119"/>
        <v>3733100</v>
      </c>
      <c r="CD129" s="96">
        <f t="shared" si="119"/>
        <v>3412000</v>
      </c>
      <c r="CE129" s="96">
        <f t="shared" si="119"/>
        <v>147500</v>
      </c>
      <c r="CF129" s="96">
        <f t="shared" si="119"/>
        <v>0</v>
      </c>
      <c r="CG129" s="96">
        <f t="shared" si="119"/>
        <v>189000</v>
      </c>
      <c r="CH129" s="96">
        <f t="shared" si="119"/>
        <v>689000</v>
      </c>
      <c r="CI129" s="96">
        <f t="shared" si="119"/>
        <v>7890000</v>
      </c>
      <c r="CJ129" s="96">
        <f t="shared" si="119"/>
        <v>705000</v>
      </c>
      <c r="CK129" s="96">
        <f t="shared" si="119"/>
        <v>1303580</v>
      </c>
      <c r="CL129" s="96">
        <f t="shared" ref="CL129:CS129" si="120">+CL103+CL106</f>
        <v>5046831.5999999996</v>
      </c>
      <c r="CM129" s="96">
        <f t="shared" si="120"/>
        <v>34352000.259999998</v>
      </c>
      <c r="CN129" s="96">
        <f t="shared" si="120"/>
        <v>51391877.789999999</v>
      </c>
      <c r="CO129" s="96">
        <f t="shared" si="120"/>
        <v>211742501.72000003</v>
      </c>
      <c r="CP129" s="96">
        <f t="shared" si="120"/>
        <v>120849342.67999999</v>
      </c>
      <c r="CQ129" s="96">
        <f t="shared" si="120"/>
        <v>40616118.689999998</v>
      </c>
      <c r="CR129" s="96">
        <f t="shared" si="120"/>
        <v>110175966.43000001</v>
      </c>
      <c r="CS129" s="96">
        <f t="shared" si="120"/>
        <v>574174639.16999996</v>
      </c>
    </row>
    <row r="130" spans="1:97" ht="24.6">
      <c r="A130" s="23" t="s">
        <v>300</v>
      </c>
      <c r="B130" s="96">
        <f>IF(B126=0,0,(B129/B126)*100)</f>
        <v>2.3265509688418695</v>
      </c>
      <c r="C130" s="96">
        <f t="shared" ref="C130" si="121">IF(C126=0,0,(C129/C126)*100)</f>
        <v>0</v>
      </c>
      <c r="D130" s="96">
        <f t="shared" ref="D130:BO130" si="122">IF(D126=0,0,(D129/D126)*100)</f>
        <v>0</v>
      </c>
      <c r="E130" s="96">
        <f t="shared" si="122"/>
        <v>0</v>
      </c>
      <c r="F130" s="96">
        <f t="shared" si="122"/>
        <v>13.554890996602243</v>
      </c>
      <c r="G130" s="96">
        <f t="shared" si="122"/>
        <v>1.5432749955198872</v>
      </c>
      <c r="H130" s="96">
        <f t="shared" si="122"/>
        <v>4.6297804404935379</v>
      </c>
      <c r="I130" s="96">
        <f t="shared" si="122"/>
        <v>0</v>
      </c>
      <c r="J130" s="96">
        <f t="shared" si="122"/>
        <v>19.956163908862514</v>
      </c>
      <c r="K130" s="96">
        <f t="shared" si="122"/>
        <v>0</v>
      </c>
      <c r="L130" s="96">
        <f t="shared" si="122"/>
        <v>2.3629073845680737</v>
      </c>
      <c r="M130" s="96">
        <f t="shared" si="122"/>
        <v>0</v>
      </c>
      <c r="N130" s="96">
        <f t="shared" si="122"/>
        <v>12.475832628840951</v>
      </c>
      <c r="O130" s="96">
        <f t="shared" si="122"/>
        <v>19.862034030583693</v>
      </c>
      <c r="P130" s="96">
        <f t="shared" si="122"/>
        <v>19.881598707485438</v>
      </c>
      <c r="Q130" s="96">
        <f t="shared" si="122"/>
        <v>19.946657295823435</v>
      </c>
      <c r="R130" s="96">
        <f t="shared" si="122"/>
        <v>16.037997272029862</v>
      </c>
      <c r="S130" s="96">
        <f t="shared" si="122"/>
        <v>24.360110045998585</v>
      </c>
      <c r="T130" s="96">
        <f t="shared" si="122"/>
        <v>39.650389163407823</v>
      </c>
      <c r="U130" s="96">
        <f t="shared" si="122"/>
        <v>30.247586344674531</v>
      </c>
      <c r="V130" s="96">
        <f t="shared" si="122"/>
        <v>16.119564374508048</v>
      </c>
      <c r="W130" s="96">
        <f t="shared" si="122"/>
        <v>12.777421805855301</v>
      </c>
      <c r="X130" s="96">
        <f t="shared" si="122"/>
        <v>12.023999941726171</v>
      </c>
      <c r="Y130" s="96">
        <f t="shared" si="122"/>
        <v>2.7817885868347183</v>
      </c>
      <c r="Z130" s="96">
        <f t="shared" si="122"/>
        <v>16.097059941595308</v>
      </c>
      <c r="AA130" s="96">
        <f t="shared" si="122"/>
        <v>12.555235110469463</v>
      </c>
      <c r="AB130" s="96">
        <f t="shared" si="122"/>
        <v>18.994875644699139</v>
      </c>
      <c r="AC130" s="96">
        <f t="shared" si="122"/>
        <v>15.940076965365584</v>
      </c>
      <c r="AD130" s="96">
        <f t="shared" si="122"/>
        <v>11.679097932127275</v>
      </c>
      <c r="AE130" s="96">
        <f t="shared" si="122"/>
        <v>6.9366712891775633</v>
      </c>
      <c r="AF130" s="96">
        <f t="shared" si="122"/>
        <v>9.274494298197574</v>
      </c>
      <c r="AG130" s="96">
        <f t="shared" si="122"/>
        <v>11.308455389382603</v>
      </c>
      <c r="AH130" s="96">
        <f t="shared" si="122"/>
        <v>18.151420352926547</v>
      </c>
      <c r="AI130" s="96">
        <f t="shared" si="122"/>
        <v>16.548334461238213</v>
      </c>
      <c r="AJ130" s="96">
        <f t="shared" si="122"/>
        <v>19.955646852602761</v>
      </c>
      <c r="AK130" s="96">
        <f t="shared" si="122"/>
        <v>327.58316174941308</v>
      </c>
      <c r="AL130" s="96">
        <f t="shared" si="122"/>
        <v>11.994771768836031</v>
      </c>
      <c r="AM130" s="96">
        <f t="shared" si="122"/>
        <v>19.662424594519692</v>
      </c>
      <c r="AN130" s="96">
        <f t="shared" si="122"/>
        <v>9.6497149923925019</v>
      </c>
      <c r="AO130" s="96">
        <f t="shared" si="122"/>
        <v>17.519354475524256</v>
      </c>
      <c r="AP130" s="96">
        <f t="shared" si="122"/>
        <v>17.128942963671353</v>
      </c>
      <c r="AQ130" s="96">
        <f t="shared" si="122"/>
        <v>9.7442209866975222</v>
      </c>
      <c r="AR130" s="96">
        <f t="shared" si="122"/>
        <v>15.955838566944156</v>
      </c>
      <c r="AS130" s="96">
        <f t="shared" si="122"/>
        <v>19.939672362642913</v>
      </c>
      <c r="AT130" s="96">
        <f t="shared" si="122"/>
        <v>19.982834478236217</v>
      </c>
      <c r="AU130" s="96">
        <f t="shared" si="122"/>
        <v>15.076260120674528</v>
      </c>
      <c r="AV130" s="96">
        <f t="shared" si="122"/>
        <v>16.34146757702576</v>
      </c>
      <c r="AW130" s="96">
        <f t="shared" si="122"/>
        <v>1.507618877460068E-2</v>
      </c>
      <c r="AX130" s="96">
        <f t="shared" si="122"/>
        <v>19.725106194431159</v>
      </c>
      <c r="AY130" s="96">
        <f t="shared" si="122"/>
        <v>16.875145828546597</v>
      </c>
      <c r="AZ130" s="96">
        <f t="shared" si="122"/>
        <v>164.12863015614352</v>
      </c>
      <c r="BA130" s="96">
        <f t="shared" si="122"/>
        <v>88.033860851199933</v>
      </c>
      <c r="BB130" s="96">
        <f t="shared" si="122"/>
        <v>23.848436896950982</v>
      </c>
      <c r="BC130" s="96">
        <f t="shared" si="122"/>
        <v>51.050857965793341</v>
      </c>
      <c r="BD130" s="96">
        <f t="shared" si="122"/>
        <v>1475.0041673421231</v>
      </c>
      <c r="BE130" s="96">
        <f t="shared" si="122"/>
        <v>19.552089092226456</v>
      </c>
      <c r="BF130" s="96">
        <f t="shared" si="122"/>
        <v>19.918749714840985</v>
      </c>
      <c r="BG130" s="96">
        <f t="shared" si="122"/>
        <v>43.985711800492837</v>
      </c>
      <c r="BH130" s="96">
        <f t="shared" si="122"/>
        <v>11.426083938224807</v>
      </c>
      <c r="BI130" s="96">
        <f t="shared" si="122"/>
        <v>12.486398930557817</v>
      </c>
      <c r="BJ130" s="96">
        <f t="shared" si="122"/>
        <v>14.508984402575914</v>
      </c>
      <c r="BK130" s="96">
        <f t="shared" si="122"/>
        <v>11.219634990560101</v>
      </c>
      <c r="BL130" s="96">
        <f t="shared" si="122"/>
        <v>18.814665151586503</v>
      </c>
      <c r="BM130" s="96">
        <f t="shared" si="122"/>
        <v>19.790905105229445</v>
      </c>
      <c r="BN130" s="96">
        <f t="shared" si="122"/>
        <v>56.593305276337134</v>
      </c>
      <c r="BO130" s="96">
        <f t="shared" si="122"/>
        <v>19.453483022235915</v>
      </c>
      <c r="BP130" s="96">
        <f t="shared" ref="BP130:CK130" si="123">IF(BP126=0,0,(BP129/BP126)*100)</f>
        <v>17.172891559535358</v>
      </c>
      <c r="BQ130" s="96">
        <f t="shared" si="123"/>
        <v>11.425473733198441</v>
      </c>
      <c r="BR130" s="96">
        <f t="shared" si="123"/>
        <v>8.5571890396441717</v>
      </c>
      <c r="BS130" s="96">
        <f t="shared" si="123"/>
        <v>3.7638533072962712</v>
      </c>
      <c r="BT130" s="96">
        <f t="shared" si="123"/>
        <v>19.972432448559875</v>
      </c>
      <c r="BU130" s="96">
        <f t="shared" si="123"/>
        <v>17.71037122756384</v>
      </c>
      <c r="BV130" s="96">
        <f t="shared" si="123"/>
        <v>10.857508674784915</v>
      </c>
      <c r="BW130" s="96">
        <f t="shared" si="123"/>
        <v>19.562947774793592</v>
      </c>
      <c r="BX130" s="96">
        <f t="shared" si="123"/>
        <v>19.473363217486195</v>
      </c>
      <c r="BY130" s="96">
        <f t="shared" si="123"/>
        <v>15.660600156166165</v>
      </c>
      <c r="BZ130" s="96">
        <f t="shared" si="123"/>
        <v>19.941447737443106</v>
      </c>
      <c r="CA130" s="96">
        <f t="shared" si="123"/>
        <v>8.595204524905812</v>
      </c>
      <c r="CB130" s="96">
        <f t="shared" si="123"/>
        <v>7.7616176657297959</v>
      </c>
      <c r="CC130" s="96">
        <f t="shared" si="123"/>
        <v>19.175638199164315</v>
      </c>
      <c r="CD130" s="96">
        <f t="shared" si="123"/>
        <v>16.882650015421735</v>
      </c>
      <c r="CE130" s="96">
        <f t="shared" si="123"/>
        <v>3.179895444563499</v>
      </c>
      <c r="CF130" s="96">
        <f t="shared" si="123"/>
        <v>0</v>
      </c>
      <c r="CG130" s="96">
        <f t="shared" si="123"/>
        <v>3.5084085117213073</v>
      </c>
      <c r="CH130" s="96">
        <f t="shared" si="123"/>
        <v>18.552497522945373</v>
      </c>
      <c r="CI130" s="96">
        <f t="shared" si="123"/>
        <v>19.539236187815192</v>
      </c>
      <c r="CJ130" s="96">
        <f t="shared" si="123"/>
        <v>8.5744622943749054</v>
      </c>
      <c r="CK130" s="96">
        <f t="shared" si="123"/>
        <v>19.76155744624397</v>
      </c>
      <c r="CL130" s="96">
        <f t="shared" ref="CL130:CS130" si="124">IF(CL126=0,0,(CL129/CL126)*100)</f>
        <v>2.6132594677741845</v>
      </c>
      <c r="CM130" s="96">
        <f t="shared" si="124"/>
        <v>18.364846365904288</v>
      </c>
      <c r="CN130" s="96">
        <f t="shared" si="124"/>
        <v>13.419711729538964</v>
      </c>
      <c r="CO130" s="96">
        <f t="shared" si="124"/>
        <v>24.568441482449344</v>
      </c>
      <c r="CP130" s="96">
        <f t="shared" si="124"/>
        <v>24.014998065124235</v>
      </c>
      <c r="CQ130" s="96">
        <f t="shared" si="124"/>
        <v>17.173024456623562</v>
      </c>
      <c r="CR130" s="96">
        <f t="shared" si="124"/>
        <v>12.977791122878102</v>
      </c>
      <c r="CS130" s="96">
        <f t="shared" si="124"/>
        <v>17.866599720763958</v>
      </c>
    </row>
    <row r="131" spans="1:97" ht="24.6">
      <c r="A131" s="23" t="s">
        <v>299</v>
      </c>
      <c r="B131" s="96">
        <f>B128-B129</f>
        <v>13643846.84</v>
      </c>
      <c r="C131" s="96">
        <f t="shared" ref="C131" si="125">C128-C129</f>
        <v>8563.57</v>
      </c>
      <c r="D131" s="96">
        <f t="shared" ref="D131:BO131" si="126">D128-D129</f>
        <v>417111.96</v>
      </c>
      <c r="E131" s="96">
        <f t="shared" si="126"/>
        <v>32267.01</v>
      </c>
      <c r="F131" s="96">
        <f t="shared" si="126"/>
        <v>64380.290000000008</v>
      </c>
      <c r="G131" s="96">
        <f t="shared" si="126"/>
        <v>4628320.33</v>
      </c>
      <c r="H131" s="96">
        <f t="shared" si="126"/>
        <v>1079567.2799999998</v>
      </c>
      <c r="I131" s="96">
        <f t="shared" si="126"/>
        <v>1065294.6100000001</v>
      </c>
      <c r="J131" s="96">
        <f t="shared" si="126"/>
        <v>2530</v>
      </c>
      <c r="K131" s="96">
        <f t="shared" si="126"/>
        <v>2746040</v>
      </c>
      <c r="L131" s="96">
        <f t="shared" si="126"/>
        <v>9340531.0999999996</v>
      </c>
      <c r="M131" s="96">
        <f t="shared" si="126"/>
        <v>549518.39</v>
      </c>
      <c r="N131" s="96">
        <f t="shared" si="126"/>
        <v>5974589.2899999991</v>
      </c>
      <c r="O131" s="96">
        <f t="shared" si="126"/>
        <v>6651.6999999999534</v>
      </c>
      <c r="P131" s="96">
        <f t="shared" si="126"/>
        <v>31698.980000000447</v>
      </c>
      <c r="Q131" s="96">
        <f t="shared" si="126"/>
        <v>13587.169999999925</v>
      </c>
      <c r="R131" s="96">
        <f t="shared" si="126"/>
        <v>217171.55000000005</v>
      </c>
      <c r="S131" s="96">
        <f t="shared" si="126"/>
        <v>-1551180.9400000004</v>
      </c>
      <c r="T131" s="96">
        <f t="shared" si="126"/>
        <v>-1374874.42</v>
      </c>
      <c r="U131" s="96">
        <f t="shared" si="126"/>
        <v>-259039</v>
      </c>
      <c r="V131" s="96">
        <f t="shared" si="126"/>
        <v>4768398.6199999973</v>
      </c>
      <c r="W131" s="96">
        <f t="shared" si="126"/>
        <v>3269962.33</v>
      </c>
      <c r="X131" s="96">
        <f t="shared" si="126"/>
        <v>3540908.9000000004</v>
      </c>
      <c r="Y131" s="96">
        <f t="shared" si="126"/>
        <v>3094809.4899999998</v>
      </c>
      <c r="Z131" s="96">
        <f t="shared" si="126"/>
        <v>275922.80000000005</v>
      </c>
      <c r="AA131" s="96">
        <f t="shared" si="126"/>
        <v>985711.48999999976</v>
      </c>
      <c r="AB131" s="96">
        <f t="shared" si="126"/>
        <v>87697.100000000093</v>
      </c>
      <c r="AC131" s="96">
        <f t="shared" si="126"/>
        <v>738500</v>
      </c>
      <c r="AD131" s="96">
        <f t="shared" si="126"/>
        <v>783707.13000000012</v>
      </c>
      <c r="AE131" s="96">
        <f t="shared" si="126"/>
        <v>3075091.38</v>
      </c>
      <c r="AF131" s="96">
        <f t="shared" si="126"/>
        <v>2050173.96</v>
      </c>
      <c r="AG131" s="96">
        <f t="shared" si="126"/>
        <v>1350843.34</v>
      </c>
      <c r="AH131" s="96">
        <f t="shared" si="126"/>
        <v>137830.08000000007</v>
      </c>
      <c r="AI131" s="96">
        <f t="shared" si="126"/>
        <v>1040192.6600000001</v>
      </c>
      <c r="AJ131" s="96">
        <f t="shared" si="126"/>
        <v>233371.57000000775</v>
      </c>
      <c r="AK131" s="96">
        <f t="shared" si="126"/>
        <v>-14463633.939999999</v>
      </c>
      <c r="AL131" s="96">
        <f t="shared" si="126"/>
        <v>2306237.3600000003</v>
      </c>
      <c r="AM131" s="96">
        <f t="shared" si="126"/>
        <v>66957.369999999646</v>
      </c>
      <c r="AN131" s="96">
        <f t="shared" si="126"/>
        <v>357238.91</v>
      </c>
      <c r="AO131" s="96">
        <f t="shared" si="126"/>
        <v>82099.550000000047</v>
      </c>
      <c r="AP131" s="96">
        <f t="shared" si="126"/>
        <v>44127.840000000026</v>
      </c>
      <c r="AQ131" s="96">
        <f t="shared" si="126"/>
        <v>9522060.1500000022</v>
      </c>
      <c r="AR131" s="96">
        <f t="shared" si="126"/>
        <v>702053.60999999987</v>
      </c>
      <c r="AS131" s="96">
        <f t="shared" si="126"/>
        <v>15910.639999999665</v>
      </c>
      <c r="AT131" s="96">
        <f t="shared" si="126"/>
        <v>4584.8199999993667</v>
      </c>
      <c r="AU131" s="96">
        <f t="shared" si="126"/>
        <v>396968.87000000011</v>
      </c>
      <c r="AV131" s="96">
        <f t="shared" si="126"/>
        <v>729849.73</v>
      </c>
      <c r="AW131" s="96">
        <f t="shared" si="126"/>
        <v>2264620.37</v>
      </c>
      <c r="AX131" s="96">
        <f t="shared" si="126"/>
        <v>95223.049999999814</v>
      </c>
      <c r="AY131" s="96">
        <f t="shared" si="126"/>
        <v>105266.40000000002</v>
      </c>
      <c r="AZ131" s="96">
        <f t="shared" si="126"/>
        <v>-36205980.469999999</v>
      </c>
      <c r="BA131" s="96">
        <f t="shared" si="126"/>
        <v>-5629955.0099999998</v>
      </c>
      <c r="BB131" s="96">
        <f t="shared" si="126"/>
        <v>-9971300</v>
      </c>
      <c r="BC131" s="96">
        <f t="shared" si="126"/>
        <v>-11584733.909999998</v>
      </c>
      <c r="BD131" s="96">
        <f t="shared" si="126"/>
        <v>-495785.1</v>
      </c>
      <c r="BE131" s="96">
        <f t="shared" si="126"/>
        <v>57266.909999999683</v>
      </c>
      <c r="BF131" s="96">
        <f t="shared" si="126"/>
        <v>93314.489999998361</v>
      </c>
      <c r="BG131" s="96">
        <f t="shared" si="126"/>
        <v>-2968475.77</v>
      </c>
      <c r="BH131" s="96">
        <f t="shared" si="126"/>
        <v>634071.92999999993</v>
      </c>
      <c r="BI131" s="96">
        <f t="shared" si="126"/>
        <v>2863454.05</v>
      </c>
      <c r="BJ131" s="96">
        <f t="shared" si="126"/>
        <v>1167735.3599999999</v>
      </c>
      <c r="BK131" s="96">
        <f t="shared" si="126"/>
        <v>13952000</v>
      </c>
      <c r="BL131" s="96">
        <f t="shared" si="126"/>
        <v>151201.39999999991</v>
      </c>
      <c r="BM131" s="96">
        <f t="shared" si="126"/>
        <v>29088.119999999646</v>
      </c>
      <c r="BN131" s="96">
        <f t="shared" si="126"/>
        <v>-7704977.9399999995</v>
      </c>
      <c r="BO131" s="96">
        <f t="shared" si="126"/>
        <v>140467.64999999944</v>
      </c>
      <c r="BP131" s="96">
        <f t="shared" ref="BP131:CK131" si="127">BP128-BP129</f>
        <v>118333.33999999997</v>
      </c>
      <c r="BQ131" s="96">
        <f t="shared" si="127"/>
        <v>44876748.07</v>
      </c>
      <c r="BR131" s="96">
        <f t="shared" si="127"/>
        <v>1927503.4099999997</v>
      </c>
      <c r="BS131" s="96">
        <f t="shared" si="127"/>
        <v>1846265.0499999998</v>
      </c>
      <c r="BT131" s="96">
        <f t="shared" si="127"/>
        <v>19156.25</v>
      </c>
      <c r="BU131" s="96">
        <f t="shared" si="127"/>
        <v>228875.99</v>
      </c>
      <c r="BV131" s="96">
        <f t="shared" si="127"/>
        <v>940562.26</v>
      </c>
      <c r="BW131" s="96">
        <f t="shared" si="127"/>
        <v>160318.43999999948</v>
      </c>
      <c r="BX131" s="96">
        <f t="shared" si="127"/>
        <v>24696.339999999967</v>
      </c>
      <c r="BY131" s="96">
        <f t="shared" si="127"/>
        <v>207208.11</v>
      </c>
      <c r="BZ131" s="96">
        <f t="shared" si="127"/>
        <v>4940.1799999999348</v>
      </c>
      <c r="CA131" s="96">
        <f t="shared" si="127"/>
        <v>1370267.8399999999</v>
      </c>
      <c r="CB131" s="96">
        <f t="shared" si="127"/>
        <v>3345000.4399999995</v>
      </c>
      <c r="CC131" s="96">
        <f t="shared" si="127"/>
        <v>160486.18999999994</v>
      </c>
      <c r="CD131" s="96">
        <f t="shared" si="127"/>
        <v>630019.46999999974</v>
      </c>
      <c r="CE131" s="96">
        <f t="shared" si="127"/>
        <v>780203.46</v>
      </c>
      <c r="CF131" s="96">
        <f t="shared" si="127"/>
        <v>1009963.2</v>
      </c>
      <c r="CG131" s="96">
        <f t="shared" si="127"/>
        <v>888411.60000000009</v>
      </c>
      <c r="CH131" s="96">
        <f t="shared" si="127"/>
        <v>53757.150000000023</v>
      </c>
      <c r="CI131" s="96">
        <f t="shared" si="127"/>
        <v>186057.75999999978</v>
      </c>
      <c r="CJ131" s="96">
        <f t="shared" si="127"/>
        <v>939417.99</v>
      </c>
      <c r="CK131" s="96">
        <f t="shared" si="127"/>
        <v>15728.969999999972</v>
      </c>
      <c r="CL131" s="96">
        <f t="shared" ref="CL131:CS131" si="128">CL128-CL129</f>
        <v>33577971.359999999</v>
      </c>
      <c r="CM131" s="96">
        <f t="shared" si="128"/>
        <v>3058604.3100000024</v>
      </c>
      <c r="CN131" s="96">
        <f t="shared" si="128"/>
        <v>25199749.260000013</v>
      </c>
      <c r="CO131" s="96">
        <f t="shared" si="128"/>
        <v>-39372999.26000005</v>
      </c>
      <c r="CP131" s="96">
        <f t="shared" si="128"/>
        <v>-20204452.049999982</v>
      </c>
      <c r="CQ131" s="96">
        <f t="shared" si="128"/>
        <v>6686112.549999997</v>
      </c>
      <c r="CR131" s="96">
        <f t="shared" si="128"/>
        <v>59615588.060000002</v>
      </c>
      <c r="CS131" s="96">
        <f t="shared" si="128"/>
        <v>68560574.190000057</v>
      </c>
    </row>
    <row r="132" spans="1:97" ht="24.6">
      <c r="A132" s="23" t="s">
        <v>302</v>
      </c>
      <c r="B132" s="98" t="str">
        <f>IF(B131&gt;=0,"ไม่เกิน","เกิน")</f>
        <v>ไม่เกิน</v>
      </c>
      <c r="C132" s="98" t="str">
        <f t="shared" ref="C132" si="129">IF(C131&gt;=0,"ไม่เกิน","เกิน")</f>
        <v>ไม่เกิน</v>
      </c>
      <c r="D132" s="98" t="str">
        <f t="shared" ref="D132:BO132" si="130">IF(D131&gt;=0,"ไม่เกิน","เกิน")</f>
        <v>ไม่เกิน</v>
      </c>
      <c r="E132" s="98" t="str">
        <f t="shared" si="130"/>
        <v>ไม่เกิน</v>
      </c>
      <c r="F132" s="98" t="str">
        <f t="shared" si="130"/>
        <v>ไม่เกิน</v>
      </c>
      <c r="G132" s="98" t="str">
        <f t="shared" si="130"/>
        <v>ไม่เกิน</v>
      </c>
      <c r="H132" s="98" t="str">
        <f t="shared" si="130"/>
        <v>ไม่เกิน</v>
      </c>
      <c r="I132" s="98" t="str">
        <f t="shared" si="130"/>
        <v>ไม่เกิน</v>
      </c>
      <c r="J132" s="98" t="str">
        <f t="shared" si="130"/>
        <v>ไม่เกิน</v>
      </c>
      <c r="K132" s="98" t="str">
        <f t="shared" si="130"/>
        <v>ไม่เกิน</v>
      </c>
      <c r="L132" s="98" t="str">
        <f t="shared" si="130"/>
        <v>ไม่เกิน</v>
      </c>
      <c r="M132" s="98" t="str">
        <f t="shared" si="130"/>
        <v>ไม่เกิน</v>
      </c>
      <c r="N132" s="98" t="str">
        <f t="shared" si="130"/>
        <v>ไม่เกิน</v>
      </c>
      <c r="O132" s="98" t="str">
        <f t="shared" si="130"/>
        <v>ไม่เกิน</v>
      </c>
      <c r="P132" s="98" t="str">
        <f t="shared" si="130"/>
        <v>ไม่เกิน</v>
      </c>
      <c r="Q132" s="98" t="str">
        <f t="shared" si="130"/>
        <v>ไม่เกิน</v>
      </c>
      <c r="R132" s="98" t="str">
        <f t="shared" si="130"/>
        <v>ไม่เกิน</v>
      </c>
      <c r="S132" s="98" t="str">
        <f t="shared" si="130"/>
        <v>เกิน</v>
      </c>
      <c r="T132" s="98" t="str">
        <f t="shared" si="130"/>
        <v>เกิน</v>
      </c>
      <c r="U132" s="98" t="str">
        <f t="shared" si="130"/>
        <v>เกิน</v>
      </c>
      <c r="V132" s="98" t="str">
        <f t="shared" si="130"/>
        <v>ไม่เกิน</v>
      </c>
      <c r="W132" s="98" t="str">
        <f t="shared" si="130"/>
        <v>ไม่เกิน</v>
      </c>
      <c r="X132" s="98" t="str">
        <f t="shared" si="130"/>
        <v>ไม่เกิน</v>
      </c>
      <c r="Y132" s="98" t="str">
        <f t="shared" si="130"/>
        <v>ไม่เกิน</v>
      </c>
      <c r="Z132" s="98" t="str">
        <f t="shared" si="130"/>
        <v>ไม่เกิน</v>
      </c>
      <c r="AA132" s="98" t="str">
        <f t="shared" si="130"/>
        <v>ไม่เกิน</v>
      </c>
      <c r="AB132" s="98" t="str">
        <f t="shared" si="130"/>
        <v>ไม่เกิน</v>
      </c>
      <c r="AC132" s="98" t="str">
        <f t="shared" si="130"/>
        <v>ไม่เกิน</v>
      </c>
      <c r="AD132" s="98" t="str">
        <f t="shared" si="130"/>
        <v>ไม่เกิน</v>
      </c>
      <c r="AE132" s="98" t="str">
        <f t="shared" si="130"/>
        <v>ไม่เกิน</v>
      </c>
      <c r="AF132" s="98" t="str">
        <f t="shared" si="130"/>
        <v>ไม่เกิน</v>
      </c>
      <c r="AG132" s="98" t="str">
        <f t="shared" si="130"/>
        <v>ไม่เกิน</v>
      </c>
      <c r="AH132" s="98" t="str">
        <f t="shared" si="130"/>
        <v>ไม่เกิน</v>
      </c>
      <c r="AI132" s="98" t="str">
        <f t="shared" si="130"/>
        <v>ไม่เกิน</v>
      </c>
      <c r="AJ132" s="98" t="str">
        <f t="shared" si="130"/>
        <v>ไม่เกิน</v>
      </c>
      <c r="AK132" s="98" t="str">
        <f t="shared" si="130"/>
        <v>เกิน</v>
      </c>
      <c r="AL132" s="98" t="str">
        <f t="shared" si="130"/>
        <v>ไม่เกิน</v>
      </c>
      <c r="AM132" s="98" t="str">
        <f t="shared" si="130"/>
        <v>ไม่เกิน</v>
      </c>
      <c r="AN132" s="98" t="str">
        <f t="shared" si="130"/>
        <v>ไม่เกิน</v>
      </c>
      <c r="AO132" s="98" t="str">
        <f t="shared" si="130"/>
        <v>ไม่เกิน</v>
      </c>
      <c r="AP132" s="98" t="str">
        <f t="shared" si="130"/>
        <v>ไม่เกิน</v>
      </c>
      <c r="AQ132" s="98" t="str">
        <f t="shared" si="130"/>
        <v>ไม่เกิน</v>
      </c>
      <c r="AR132" s="98" t="str">
        <f t="shared" si="130"/>
        <v>ไม่เกิน</v>
      </c>
      <c r="AS132" s="98" t="str">
        <f t="shared" si="130"/>
        <v>ไม่เกิน</v>
      </c>
      <c r="AT132" s="98" t="str">
        <f t="shared" si="130"/>
        <v>ไม่เกิน</v>
      </c>
      <c r="AU132" s="98" t="str">
        <f t="shared" si="130"/>
        <v>ไม่เกิน</v>
      </c>
      <c r="AV132" s="98" t="str">
        <f t="shared" si="130"/>
        <v>ไม่เกิน</v>
      </c>
      <c r="AW132" s="98" t="str">
        <f t="shared" si="130"/>
        <v>ไม่เกิน</v>
      </c>
      <c r="AX132" s="98" t="str">
        <f t="shared" si="130"/>
        <v>ไม่เกิน</v>
      </c>
      <c r="AY132" s="98" t="str">
        <f t="shared" si="130"/>
        <v>ไม่เกิน</v>
      </c>
      <c r="AZ132" s="98" t="str">
        <f t="shared" si="130"/>
        <v>เกิน</v>
      </c>
      <c r="BA132" s="98" t="str">
        <f t="shared" si="130"/>
        <v>เกิน</v>
      </c>
      <c r="BB132" s="98" t="str">
        <f t="shared" si="130"/>
        <v>เกิน</v>
      </c>
      <c r="BC132" s="98" t="str">
        <f t="shared" si="130"/>
        <v>เกิน</v>
      </c>
      <c r="BD132" s="98" t="str">
        <f t="shared" si="130"/>
        <v>เกิน</v>
      </c>
      <c r="BE132" s="98" t="str">
        <f t="shared" si="130"/>
        <v>ไม่เกิน</v>
      </c>
      <c r="BF132" s="98" t="str">
        <f t="shared" si="130"/>
        <v>ไม่เกิน</v>
      </c>
      <c r="BG132" s="98" t="str">
        <f t="shared" si="130"/>
        <v>เกิน</v>
      </c>
      <c r="BH132" s="98" t="str">
        <f t="shared" si="130"/>
        <v>ไม่เกิน</v>
      </c>
      <c r="BI132" s="98" t="str">
        <f t="shared" si="130"/>
        <v>ไม่เกิน</v>
      </c>
      <c r="BJ132" s="98" t="str">
        <f t="shared" si="130"/>
        <v>ไม่เกิน</v>
      </c>
      <c r="BK132" s="98" t="str">
        <f t="shared" si="130"/>
        <v>ไม่เกิน</v>
      </c>
      <c r="BL132" s="98" t="str">
        <f t="shared" si="130"/>
        <v>ไม่เกิน</v>
      </c>
      <c r="BM132" s="98" t="str">
        <f t="shared" si="130"/>
        <v>ไม่เกิน</v>
      </c>
      <c r="BN132" s="98" t="str">
        <f t="shared" si="130"/>
        <v>เกิน</v>
      </c>
      <c r="BO132" s="98" t="str">
        <f t="shared" si="130"/>
        <v>ไม่เกิน</v>
      </c>
      <c r="BP132" s="98" t="str">
        <f t="shared" ref="BP132:CK132" si="131">IF(BP131&gt;=0,"ไม่เกิน","เกิน")</f>
        <v>ไม่เกิน</v>
      </c>
      <c r="BQ132" s="98" t="str">
        <f t="shared" si="131"/>
        <v>ไม่เกิน</v>
      </c>
      <c r="BR132" s="98" t="str">
        <f t="shared" si="131"/>
        <v>ไม่เกิน</v>
      </c>
      <c r="BS132" s="98" t="str">
        <f t="shared" si="131"/>
        <v>ไม่เกิน</v>
      </c>
      <c r="BT132" s="98" t="str">
        <f t="shared" si="131"/>
        <v>ไม่เกิน</v>
      </c>
      <c r="BU132" s="98" t="str">
        <f t="shared" si="131"/>
        <v>ไม่เกิน</v>
      </c>
      <c r="BV132" s="98" t="str">
        <f t="shared" si="131"/>
        <v>ไม่เกิน</v>
      </c>
      <c r="BW132" s="98" t="str">
        <f t="shared" si="131"/>
        <v>ไม่เกิน</v>
      </c>
      <c r="BX132" s="98" t="str">
        <f t="shared" si="131"/>
        <v>ไม่เกิน</v>
      </c>
      <c r="BY132" s="98" t="str">
        <f t="shared" si="131"/>
        <v>ไม่เกิน</v>
      </c>
      <c r="BZ132" s="98" t="str">
        <f t="shared" si="131"/>
        <v>ไม่เกิน</v>
      </c>
      <c r="CA132" s="98" t="str">
        <f t="shared" si="131"/>
        <v>ไม่เกิน</v>
      </c>
      <c r="CB132" s="98" t="str">
        <f t="shared" si="131"/>
        <v>ไม่เกิน</v>
      </c>
      <c r="CC132" s="98" t="str">
        <f t="shared" si="131"/>
        <v>ไม่เกิน</v>
      </c>
      <c r="CD132" s="98" t="str">
        <f t="shared" si="131"/>
        <v>ไม่เกิน</v>
      </c>
      <c r="CE132" s="98" t="str">
        <f t="shared" si="131"/>
        <v>ไม่เกิน</v>
      </c>
      <c r="CF132" s="98" t="str">
        <f t="shared" si="131"/>
        <v>ไม่เกิน</v>
      </c>
      <c r="CG132" s="98" t="str">
        <f t="shared" si="131"/>
        <v>ไม่เกิน</v>
      </c>
      <c r="CH132" s="98" t="str">
        <f t="shared" si="131"/>
        <v>ไม่เกิน</v>
      </c>
      <c r="CI132" s="98" t="str">
        <f t="shared" si="131"/>
        <v>ไม่เกิน</v>
      </c>
      <c r="CJ132" s="98" t="str">
        <f t="shared" si="131"/>
        <v>ไม่เกิน</v>
      </c>
      <c r="CK132" s="98" t="str">
        <f t="shared" si="131"/>
        <v>ไม่เกิน</v>
      </c>
      <c r="CL132" s="98" t="str">
        <f t="shared" ref="CL132:CS132" si="132">IF(CL131&gt;=0,"ไม่เกิน","เกิน")</f>
        <v>ไม่เกิน</v>
      </c>
      <c r="CM132" s="98" t="str">
        <f t="shared" si="132"/>
        <v>ไม่เกิน</v>
      </c>
      <c r="CN132" s="98" t="str">
        <f t="shared" si="132"/>
        <v>ไม่เกิน</v>
      </c>
      <c r="CO132" s="98" t="str">
        <f t="shared" si="132"/>
        <v>เกิน</v>
      </c>
      <c r="CP132" s="98" t="str">
        <f t="shared" si="132"/>
        <v>เกิน</v>
      </c>
      <c r="CQ132" s="98" t="str">
        <f t="shared" si="132"/>
        <v>ไม่เกิน</v>
      </c>
      <c r="CR132" s="98" t="str">
        <f t="shared" si="132"/>
        <v>ไม่เกิน</v>
      </c>
      <c r="CS132" s="98" t="str">
        <f t="shared" si="132"/>
        <v>ไม่เกิน</v>
      </c>
    </row>
    <row r="133" spans="1:97" ht="24.6">
      <c r="A133" s="23" t="s">
        <v>384</v>
      </c>
      <c r="B133" s="96">
        <f>+B44</f>
        <v>176905736.49000001</v>
      </c>
      <c r="C133" s="96">
        <f>+C44</f>
        <v>11382626.57</v>
      </c>
      <c r="D133" s="96">
        <f t="shared" ref="D133:BO133" si="133">+D44</f>
        <v>7650349.6100000003</v>
      </c>
      <c r="E133" s="96">
        <f t="shared" si="133"/>
        <v>2827814.66</v>
      </c>
      <c r="F133" s="96">
        <f t="shared" si="133"/>
        <v>3572898.73</v>
      </c>
      <c r="G133" s="96">
        <f t="shared" si="133"/>
        <v>-3918323.64</v>
      </c>
      <c r="H133" s="96">
        <f t="shared" si="133"/>
        <v>998735.15</v>
      </c>
      <c r="I133" s="96">
        <f t="shared" si="133"/>
        <v>-2268768.96</v>
      </c>
      <c r="J133" s="96">
        <f t="shared" si="133"/>
        <v>-6041788.7400000002</v>
      </c>
      <c r="K133" s="96">
        <f t="shared" si="133"/>
        <v>-13262385.199999999</v>
      </c>
      <c r="L133" s="96">
        <f t="shared" si="133"/>
        <v>-23282207.859999999</v>
      </c>
      <c r="M133" s="96">
        <f t="shared" si="133"/>
        <v>-5398671.5800000001</v>
      </c>
      <c r="N133" s="96">
        <f t="shared" si="133"/>
        <v>18151518.449999999</v>
      </c>
      <c r="O133" s="96">
        <f t="shared" si="133"/>
        <v>12677798.210000001</v>
      </c>
      <c r="P133" s="96">
        <f t="shared" si="133"/>
        <v>-8898601.1600000001</v>
      </c>
      <c r="Q133" s="96">
        <f t="shared" si="133"/>
        <v>8764891.4900000002</v>
      </c>
      <c r="R133" s="96">
        <f t="shared" si="133"/>
        <v>12742302.689999999</v>
      </c>
      <c r="S133" s="96">
        <f t="shared" si="133"/>
        <v>13063444.98</v>
      </c>
      <c r="T133" s="96">
        <f t="shared" si="133"/>
        <v>3428084.09</v>
      </c>
      <c r="U133" s="96">
        <f t="shared" si="133"/>
        <v>-6082055.9800000004</v>
      </c>
      <c r="V133" s="96">
        <f t="shared" si="133"/>
        <v>185453522.69999999</v>
      </c>
      <c r="W133" s="96">
        <f t="shared" si="133"/>
        <v>24537207.32</v>
      </c>
      <c r="X133" s="96">
        <f t="shared" si="133"/>
        <v>13571988.93</v>
      </c>
      <c r="Y133" s="96">
        <f t="shared" si="133"/>
        <v>5333876.43</v>
      </c>
      <c r="Z133" s="96">
        <f t="shared" si="133"/>
        <v>-5894782.1200000001</v>
      </c>
      <c r="AA133" s="96">
        <f t="shared" si="133"/>
        <v>2165574.7599999998</v>
      </c>
      <c r="AB133" s="96">
        <f t="shared" si="133"/>
        <v>-131623.57999999999</v>
      </c>
      <c r="AC133" s="96">
        <f t="shared" si="133"/>
        <v>-16409824.029999999</v>
      </c>
      <c r="AD133" s="96">
        <f t="shared" si="133"/>
        <v>-61817.74</v>
      </c>
      <c r="AE133" s="96">
        <f t="shared" si="133"/>
        <v>-2354661.81</v>
      </c>
      <c r="AF133" s="96">
        <f t="shared" si="133"/>
        <v>-4284565.3600000003</v>
      </c>
      <c r="AG133" s="96">
        <f t="shared" si="133"/>
        <v>-2623477.7599999998</v>
      </c>
      <c r="AH133" s="96">
        <f t="shared" si="133"/>
        <v>6235795.5700000003</v>
      </c>
      <c r="AI133" s="96">
        <f t="shared" si="133"/>
        <v>-4569766.62</v>
      </c>
      <c r="AJ133" s="96">
        <f t="shared" si="133"/>
        <v>673769649.72000003</v>
      </c>
      <c r="AK133" s="96">
        <f t="shared" si="133"/>
        <v>35042167.380000003</v>
      </c>
      <c r="AL133" s="96">
        <f t="shared" si="133"/>
        <v>12886213.34</v>
      </c>
      <c r="AM133" s="96">
        <f t="shared" si="133"/>
        <v>33850006.200000003</v>
      </c>
      <c r="AN133" s="96">
        <f t="shared" si="133"/>
        <v>-2988379.58</v>
      </c>
      <c r="AO133" s="96">
        <f t="shared" si="133"/>
        <v>3487521.14</v>
      </c>
      <c r="AP133" s="96">
        <f t="shared" si="133"/>
        <v>2205779.58</v>
      </c>
      <c r="AQ133" s="96">
        <f t="shared" si="133"/>
        <v>51939125.539999999</v>
      </c>
      <c r="AR133" s="96">
        <f t="shared" si="133"/>
        <v>7542607.8700000001</v>
      </c>
      <c r="AS133" s="96">
        <f t="shared" si="133"/>
        <v>6922741.8399999999</v>
      </c>
      <c r="AT133" s="96">
        <f t="shared" si="133"/>
        <v>-4957322.0199999996</v>
      </c>
      <c r="AU133" s="96">
        <f t="shared" si="133"/>
        <v>12666985.02</v>
      </c>
      <c r="AV133" s="96">
        <f t="shared" si="133"/>
        <v>4435991.2</v>
      </c>
      <c r="AW133" s="96">
        <f t="shared" si="133"/>
        <v>19230101.960000001</v>
      </c>
      <c r="AX133" s="96">
        <f t="shared" si="133"/>
        <v>10627532.98</v>
      </c>
      <c r="AY133" s="96">
        <f t="shared" si="133"/>
        <v>1475716.15</v>
      </c>
      <c r="AZ133" s="96">
        <f t="shared" si="133"/>
        <v>209092271.68000001</v>
      </c>
      <c r="BA133" s="96">
        <f t="shared" si="133"/>
        <v>22379442.140000001</v>
      </c>
      <c r="BB133" s="96">
        <f t="shared" si="133"/>
        <v>492612757.99000001</v>
      </c>
      <c r="BC133" s="96">
        <f t="shared" si="133"/>
        <v>-44777145.280000001</v>
      </c>
      <c r="BD133" s="96">
        <f t="shared" si="133"/>
        <v>-6762900.8300000001</v>
      </c>
      <c r="BE133" s="96">
        <f t="shared" si="133"/>
        <v>3742204.49</v>
      </c>
      <c r="BF133" s="96">
        <f t="shared" si="133"/>
        <v>39797275.32</v>
      </c>
      <c r="BG133" s="96">
        <f t="shared" si="133"/>
        <v>29384127.59</v>
      </c>
      <c r="BH133" s="96">
        <f t="shared" si="133"/>
        <v>-7866565.1500000004</v>
      </c>
      <c r="BI133" s="96">
        <f t="shared" si="133"/>
        <v>6107520.9299999997</v>
      </c>
      <c r="BJ133" s="96">
        <f t="shared" si="133"/>
        <v>119988.91</v>
      </c>
      <c r="BK133" s="96">
        <f t="shared" si="133"/>
        <v>257528691.93000001</v>
      </c>
      <c r="BL133" s="96">
        <f t="shared" si="133"/>
        <v>-3366852.8000000087</v>
      </c>
      <c r="BM133" s="96">
        <f t="shared" si="133"/>
        <v>-1298721.5099999965</v>
      </c>
      <c r="BN133" s="96">
        <f t="shared" si="133"/>
        <v>-14839384.32</v>
      </c>
      <c r="BO133" s="96">
        <f t="shared" si="133"/>
        <v>-8205351.6299999999</v>
      </c>
      <c r="BP133" s="96">
        <f t="shared" ref="BP133:CK133" si="134">+BP44</f>
        <v>-347788.55</v>
      </c>
      <c r="BQ133" s="96">
        <f t="shared" si="134"/>
        <v>1212580904.9000001</v>
      </c>
      <c r="BR133" s="96">
        <f t="shared" si="134"/>
        <v>-5412958.5999999996</v>
      </c>
      <c r="BS133" s="96">
        <f t="shared" si="134"/>
        <v>-10042834.74</v>
      </c>
      <c r="BT133" s="96">
        <f t="shared" si="134"/>
        <v>54093608.450000003</v>
      </c>
      <c r="BU133" s="96">
        <f t="shared" si="134"/>
        <v>19322868.329999998</v>
      </c>
      <c r="BV133" s="96">
        <f t="shared" si="134"/>
        <v>2367624.6</v>
      </c>
      <c r="BW133" s="96">
        <f t="shared" si="134"/>
        <v>-21903214.5</v>
      </c>
      <c r="BX133" s="96">
        <f t="shared" si="134"/>
        <v>-1783719.26</v>
      </c>
      <c r="BY133" s="96">
        <f t="shared" si="134"/>
        <v>-2575602</v>
      </c>
      <c r="BZ133" s="96">
        <f t="shared" si="134"/>
        <v>2591101.7000000002</v>
      </c>
      <c r="CA133" s="96">
        <f t="shared" si="134"/>
        <v>13326395.52</v>
      </c>
      <c r="CB133" s="96">
        <f t="shared" si="134"/>
        <v>1261299.21</v>
      </c>
      <c r="CC133" s="96">
        <f t="shared" si="134"/>
        <v>15734421.619999999</v>
      </c>
      <c r="CD133" s="96">
        <f t="shared" si="134"/>
        <v>5157123.87</v>
      </c>
      <c r="CE133" s="96">
        <f t="shared" si="134"/>
        <v>-2428234.9700000002</v>
      </c>
      <c r="CF133" s="96">
        <f t="shared" si="134"/>
        <v>2087614.79</v>
      </c>
      <c r="CG133" s="96">
        <f t="shared" si="134"/>
        <v>-2591887.86</v>
      </c>
      <c r="CH133" s="96">
        <f t="shared" si="134"/>
        <v>-449584.97</v>
      </c>
      <c r="CI133" s="96">
        <f t="shared" si="134"/>
        <v>-20812316.98</v>
      </c>
      <c r="CJ133" s="96">
        <f t="shared" si="134"/>
        <v>-3289466.53</v>
      </c>
      <c r="CK133" s="96">
        <f t="shared" si="134"/>
        <v>5413487.0999999996</v>
      </c>
      <c r="CL133" s="96">
        <f t="shared" ref="CL133:CS133" si="135">+CL44</f>
        <v>149166015.22999999</v>
      </c>
      <c r="CM133" s="96">
        <f t="shared" si="135"/>
        <v>53847382.769999996</v>
      </c>
      <c r="CN133" s="96">
        <f t="shared" si="135"/>
        <v>200967446.68999994</v>
      </c>
      <c r="CO133" s="96">
        <f t="shared" si="135"/>
        <v>1099608152.1400003</v>
      </c>
      <c r="CP133" s="96">
        <f t="shared" si="135"/>
        <v>512357263.97000009</v>
      </c>
      <c r="CQ133" s="96">
        <f t="shared" si="135"/>
        <v>229470593.12</v>
      </c>
      <c r="CR133" s="96">
        <f t="shared" si="135"/>
        <v>1262646629.6799998</v>
      </c>
      <c r="CS133" s="96">
        <f t="shared" si="135"/>
        <v>3508063483.599999</v>
      </c>
    </row>
    <row r="134" spans="1:97" ht="24.6">
      <c r="A134" s="23" t="s">
        <v>385</v>
      </c>
      <c r="B134" s="96">
        <f>+B45-B46</f>
        <v>-100363252.52000001</v>
      </c>
      <c r="C134" s="96">
        <f>+C45-C46</f>
        <v>-7520294.370000001</v>
      </c>
      <c r="D134" s="96">
        <f t="shared" ref="D134:BO134" si="136">+D45-D46</f>
        <v>-7273599.9100000001</v>
      </c>
      <c r="E134" s="96">
        <f t="shared" si="136"/>
        <v>-11662241.690000001</v>
      </c>
      <c r="F134" s="96">
        <f t="shared" si="136"/>
        <v>-4876267.7100000009</v>
      </c>
      <c r="G134" s="96">
        <f t="shared" si="136"/>
        <v>-22012798.52</v>
      </c>
      <c r="H134" s="96">
        <f t="shared" si="136"/>
        <v>-25731887.849999998</v>
      </c>
      <c r="I134" s="96">
        <f t="shared" si="136"/>
        <v>-41045428.939999998</v>
      </c>
      <c r="J134" s="96">
        <f t="shared" si="136"/>
        <v>-18705788.210000001</v>
      </c>
      <c r="K134" s="96">
        <f t="shared" si="136"/>
        <v>-26906293.829999998</v>
      </c>
      <c r="L134" s="96">
        <f t="shared" si="136"/>
        <v>-78081177.150000006</v>
      </c>
      <c r="M134" s="96">
        <f t="shared" si="136"/>
        <v>-9649330.0100000016</v>
      </c>
      <c r="N134" s="96">
        <f t="shared" si="136"/>
        <v>-91139802.029999986</v>
      </c>
      <c r="O134" s="96">
        <f t="shared" si="136"/>
        <v>-333024.5700000003</v>
      </c>
      <c r="P134" s="96">
        <f t="shared" si="136"/>
        <v>-33492648.460000001</v>
      </c>
      <c r="Q134" s="96">
        <f t="shared" si="136"/>
        <v>-41538598.809999995</v>
      </c>
      <c r="R134" s="96">
        <f t="shared" si="136"/>
        <v>-5186895.46</v>
      </c>
      <c r="S134" s="96">
        <f t="shared" si="136"/>
        <v>-4301764.43</v>
      </c>
      <c r="T134" s="96">
        <f t="shared" si="136"/>
        <v>-8970438.3000000007</v>
      </c>
      <c r="U134" s="96">
        <f t="shared" si="136"/>
        <v>-10506603.84</v>
      </c>
      <c r="V134" s="96">
        <f t="shared" si="136"/>
        <v>-133968598.69</v>
      </c>
      <c r="W134" s="96">
        <f t="shared" si="136"/>
        <v>15677499.469999999</v>
      </c>
      <c r="X134" s="96">
        <f t="shared" si="136"/>
        <v>-73454914.99000001</v>
      </c>
      <c r="Y134" s="96">
        <f t="shared" si="136"/>
        <v>-19072207.289999999</v>
      </c>
      <c r="Z134" s="96">
        <f t="shared" si="136"/>
        <v>-11600050.32</v>
      </c>
      <c r="AA134" s="96">
        <f t="shared" si="136"/>
        <v>-5444471.040000001</v>
      </c>
      <c r="AB134" s="96">
        <f t="shared" si="136"/>
        <v>-11605108.720000001</v>
      </c>
      <c r="AC134" s="96">
        <f t="shared" si="136"/>
        <v>-68086528.310000002</v>
      </c>
      <c r="AD134" s="96">
        <f t="shared" si="136"/>
        <v>-10799989.1</v>
      </c>
      <c r="AE134" s="96">
        <f t="shared" si="136"/>
        <v>-13518094.489999998</v>
      </c>
      <c r="AF134" s="96">
        <f t="shared" si="136"/>
        <v>-17890665.709999997</v>
      </c>
      <c r="AG134" s="96">
        <f t="shared" si="136"/>
        <v>-29650369.059999999</v>
      </c>
      <c r="AH134" s="96">
        <f t="shared" si="136"/>
        <v>-4345319.16</v>
      </c>
      <c r="AI134" s="96">
        <f t="shared" si="136"/>
        <v>-23023274.02</v>
      </c>
      <c r="AJ134" s="96">
        <f t="shared" si="136"/>
        <v>-198752615.85999998</v>
      </c>
      <c r="AK134" s="96">
        <f t="shared" si="136"/>
        <v>22563389.009999998</v>
      </c>
      <c r="AL134" s="96">
        <f t="shared" si="136"/>
        <v>3414113.16</v>
      </c>
      <c r="AM134" s="96">
        <f t="shared" si="136"/>
        <v>-37356047.760000005</v>
      </c>
      <c r="AN134" s="96">
        <f t="shared" si="136"/>
        <v>-39372399.25</v>
      </c>
      <c r="AO134" s="96">
        <f t="shared" si="136"/>
        <v>-9209975.5099999998</v>
      </c>
      <c r="AP134" s="96">
        <f t="shared" si="136"/>
        <v>-2891292.29</v>
      </c>
      <c r="AQ134" s="96">
        <f t="shared" si="136"/>
        <v>-97885987.370000005</v>
      </c>
      <c r="AR134" s="96">
        <f t="shared" si="136"/>
        <v>-9620654.7899999991</v>
      </c>
      <c r="AS134" s="96">
        <f t="shared" si="136"/>
        <v>-23621753.170000002</v>
      </c>
      <c r="AT134" s="96">
        <f t="shared" si="136"/>
        <v>-32721921.890000001</v>
      </c>
      <c r="AU134" s="96">
        <f t="shared" si="136"/>
        <v>3687803.9499999997</v>
      </c>
      <c r="AV134" s="96">
        <f t="shared" si="136"/>
        <v>-4191487.2</v>
      </c>
      <c r="AW134" s="96">
        <f t="shared" si="136"/>
        <v>3916901.17</v>
      </c>
      <c r="AX134" s="96">
        <f t="shared" si="136"/>
        <v>-2456437.0300000012</v>
      </c>
      <c r="AY134" s="96">
        <f t="shared" si="136"/>
        <v>-7600492.4700000007</v>
      </c>
      <c r="AZ134" s="96">
        <f t="shared" si="136"/>
        <v>80756790.620000005</v>
      </c>
      <c r="BA134" s="96">
        <f t="shared" si="136"/>
        <v>12427055.079999998</v>
      </c>
      <c r="BB134" s="96">
        <f t="shared" si="136"/>
        <v>220874955.98000002</v>
      </c>
      <c r="BC134" s="96">
        <f t="shared" si="136"/>
        <v>-92532629.689999998</v>
      </c>
      <c r="BD134" s="96">
        <f t="shared" si="136"/>
        <v>-19837342.57</v>
      </c>
      <c r="BE134" s="96">
        <f t="shared" si="136"/>
        <v>-13903898.450000001</v>
      </c>
      <c r="BF134" s="96">
        <f t="shared" si="136"/>
        <v>-103097463.60999998</v>
      </c>
      <c r="BG134" s="96">
        <f t="shared" si="136"/>
        <v>17689150.07</v>
      </c>
      <c r="BH134" s="96">
        <f t="shared" si="136"/>
        <v>-16256467.850000001</v>
      </c>
      <c r="BI134" s="96">
        <f t="shared" si="136"/>
        <v>-14970589.689999998</v>
      </c>
      <c r="BJ134" s="96">
        <f t="shared" si="136"/>
        <v>-11243009.310000001</v>
      </c>
      <c r="BK134" s="96">
        <f t="shared" si="136"/>
        <v>4689396.5200000107</v>
      </c>
      <c r="BL134" s="96">
        <f t="shared" si="136"/>
        <v>-25208613.709999997</v>
      </c>
      <c r="BM134" s="96">
        <f t="shared" si="136"/>
        <v>-16598270.019999998</v>
      </c>
      <c r="BN134" s="96">
        <f t="shared" si="136"/>
        <v>-52556145.809999995</v>
      </c>
      <c r="BO134" s="96">
        <f t="shared" si="136"/>
        <v>-25720782.340000004</v>
      </c>
      <c r="BP134" s="96">
        <f t="shared" ref="BP134:CK134" si="137">+BP45-BP46</f>
        <v>-18308326.43</v>
      </c>
      <c r="BQ134" s="96">
        <f t="shared" si="137"/>
        <v>63697080.919999957</v>
      </c>
      <c r="BR134" s="96">
        <f t="shared" si="137"/>
        <v>-22900369.539999999</v>
      </c>
      <c r="BS134" s="96">
        <f t="shared" si="137"/>
        <v>-25895590.160000004</v>
      </c>
      <c r="BT134" s="96">
        <f t="shared" si="137"/>
        <v>-82689747.420000002</v>
      </c>
      <c r="BU134" s="96">
        <f t="shared" si="137"/>
        <v>12270593.939999999</v>
      </c>
      <c r="BV134" s="96">
        <f t="shared" si="137"/>
        <v>-12354329.010000002</v>
      </c>
      <c r="BW134" s="96">
        <f t="shared" si="137"/>
        <v>-91310051</v>
      </c>
      <c r="BX134" s="96">
        <f t="shared" si="137"/>
        <v>-9840057.6199999992</v>
      </c>
      <c r="BY134" s="96">
        <f t="shared" si="137"/>
        <v>-15998312.399999999</v>
      </c>
      <c r="BZ134" s="96">
        <f t="shared" si="137"/>
        <v>-11810403.170000002</v>
      </c>
      <c r="CA134" s="96">
        <f t="shared" si="137"/>
        <v>-32665255.789999999</v>
      </c>
      <c r="CB134" s="96">
        <f t="shared" si="137"/>
        <v>-55308541.700000003</v>
      </c>
      <c r="CC134" s="96">
        <f t="shared" si="137"/>
        <v>-3955374.549999997</v>
      </c>
      <c r="CD134" s="96">
        <f t="shared" si="137"/>
        <v>-27399426.710000001</v>
      </c>
      <c r="CE134" s="96">
        <f t="shared" si="137"/>
        <v>-11483931.380000003</v>
      </c>
      <c r="CF134" s="96">
        <f t="shared" si="137"/>
        <v>-15799112.590000002</v>
      </c>
      <c r="CG134" s="96">
        <f t="shared" si="137"/>
        <v>-12083340.109999999</v>
      </c>
      <c r="CH134" s="96">
        <f t="shared" si="137"/>
        <v>-7656047.71</v>
      </c>
      <c r="CI134" s="96">
        <f t="shared" si="137"/>
        <v>-75326813.900000006</v>
      </c>
      <c r="CJ134" s="96">
        <f t="shared" si="137"/>
        <v>-9156220.620000001</v>
      </c>
      <c r="CK134" s="96">
        <f t="shared" si="137"/>
        <v>-2941259.41</v>
      </c>
      <c r="CL134" s="96">
        <f t="shared" ref="CL134:CS134" si="138">+CL45-CL46</f>
        <v>-353828360.70999992</v>
      </c>
      <c r="CM134" s="96">
        <f t="shared" si="138"/>
        <v>-195469775.90000004</v>
      </c>
      <c r="CN134" s="96">
        <f t="shared" si="138"/>
        <v>-406782091.43000007</v>
      </c>
      <c r="CO134" s="96">
        <f t="shared" si="138"/>
        <v>-338915011.5999999</v>
      </c>
      <c r="CP134" s="96">
        <f t="shared" si="138"/>
        <v>-33277295.120000124</v>
      </c>
      <c r="CQ134" s="96">
        <f t="shared" si="138"/>
        <v>-133702741.78999993</v>
      </c>
      <c r="CR134" s="96">
        <f t="shared" si="138"/>
        <v>-450606509.93000007</v>
      </c>
      <c r="CS134" s="96">
        <f t="shared" si="138"/>
        <v>-1912581786.4799995</v>
      </c>
    </row>
    <row r="135" spans="1:97" ht="24.6">
      <c r="A135" s="105" t="s">
        <v>386</v>
      </c>
      <c r="B135" s="96">
        <f>SUM(B125/12)</f>
        <v>87697898.561666667</v>
      </c>
      <c r="C135" s="96">
        <f>SUM(C125/12)</f>
        <v>10219569.791666666</v>
      </c>
      <c r="D135" s="96">
        <f t="shared" ref="D135:BO135" si="139">SUM(D125/12)</f>
        <v>10347673.35</v>
      </c>
      <c r="E135" s="96">
        <f t="shared" si="139"/>
        <v>9966706.3641666677</v>
      </c>
      <c r="F135" s="96">
        <f t="shared" si="139"/>
        <v>7021868.8866666667</v>
      </c>
      <c r="G135" s="96">
        <f t="shared" si="139"/>
        <v>11566700</v>
      </c>
      <c r="H135" s="96">
        <f t="shared" si="139"/>
        <v>14180907.844999999</v>
      </c>
      <c r="I135" s="96">
        <f t="shared" si="139"/>
        <v>20959763.514166668</v>
      </c>
      <c r="J135" s="96">
        <f t="shared" si="139"/>
        <v>10946833.333333334</v>
      </c>
      <c r="K135" s="96">
        <f t="shared" si="139"/>
        <v>12359666.666666666</v>
      </c>
      <c r="L135" s="96">
        <f t="shared" si="139"/>
        <v>29005327.447500005</v>
      </c>
      <c r="M135" s="96">
        <f t="shared" si="139"/>
        <v>4563445.3691666676</v>
      </c>
      <c r="N135" s="96">
        <f t="shared" si="139"/>
        <v>63707932.624999978</v>
      </c>
      <c r="O135" s="96">
        <f t="shared" si="139"/>
        <v>11435341.220833333</v>
      </c>
      <c r="P135" s="96">
        <f t="shared" si="139"/>
        <v>15738082.228333334</v>
      </c>
      <c r="Q135" s="96">
        <f t="shared" si="139"/>
        <v>21106271.657499999</v>
      </c>
      <c r="R135" s="96">
        <f t="shared" si="139"/>
        <v>10824146.848333331</v>
      </c>
      <c r="S135" s="96">
        <f t="shared" si="139"/>
        <v>10267341.253333334</v>
      </c>
      <c r="T135" s="96">
        <f t="shared" si="139"/>
        <v>9768109.7825000007</v>
      </c>
      <c r="U135" s="96">
        <f t="shared" si="139"/>
        <v>5588702.5</v>
      </c>
      <c r="V135" s="96">
        <f t="shared" si="139"/>
        <v>113670243.75</v>
      </c>
      <c r="W135" s="96">
        <f t="shared" si="139"/>
        <v>8687265.833333334</v>
      </c>
      <c r="X135" s="96">
        <f t="shared" si="139"/>
        <v>14279495.081666665</v>
      </c>
      <c r="Y135" s="96">
        <f t="shared" si="139"/>
        <v>11674875.740833329</v>
      </c>
      <c r="Z135" s="96">
        <f t="shared" si="139"/>
        <v>5642208.0850000009</v>
      </c>
      <c r="AA135" s="96">
        <f t="shared" si="139"/>
        <v>7631721.6175000006</v>
      </c>
      <c r="AB135" s="96">
        <f t="shared" si="139"/>
        <v>8152083.333333333</v>
      </c>
      <c r="AC135" s="96">
        <f t="shared" si="139"/>
        <v>27876100</v>
      </c>
      <c r="AD135" s="96">
        <f t="shared" si="139"/>
        <v>8041863.6975000007</v>
      </c>
      <c r="AE135" s="96">
        <f t="shared" si="139"/>
        <v>8423632.916666666</v>
      </c>
      <c r="AF135" s="96">
        <f t="shared" si="139"/>
        <v>10873569.268333333</v>
      </c>
      <c r="AG135" s="96">
        <f t="shared" si="139"/>
        <v>18129776.833333332</v>
      </c>
      <c r="AH135" s="96">
        <f t="shared" si="139"/>
        <v>8958891.75</v>
      </c>
      <c r="AI135" s="96">
        <f t="shared" si="139"/>
        <v>8662605.2983333338</v>
      </c>
      <c r="AJ135" s="96">
        <f t="shared" si="139"/>
        <v>241694061.55000007</v>
      </c>
      <c r="AK135" s="96">
        <f t="shared" si="139"/>
        <v>12191055.246666668</v>
      </c>
      <c r="AL135" s="96">
        <f t="shared" si="139"/>
        <v>8251008.3916666666</v>
      </c>
      <c r="AM135" s="96">
        <f t="shared" si="139"/>
        <v>22118504.904166665</v>
      </c>
      <c r="AN135" s="96">
        <f t="shared" si="139"/>
        <v>20395195.999166671</v>
      </c>
      <c r="AO135" s="96">
        <f t="shared" si="139"/>
        <v>10571005.924166666</v>
      </c>
      <c r="AP135" s="96">
        <f t="shared" si="139"/>
        <v>4983164.7458333327</v>
      </c>
      <c r="AQ135" s="96">
        <f t="shared" si="139"/>
        <v>51574757.030833341</v>
      </c>
      <c r="AR135" s="96">
        <f t="shared" si="139"/>
        <v>10403767.155000001</v>
      </c>
      <c r="AS135" s="96">
        <f t="shared" si="139"/>
        <v>18643108.07</v>
      </c>
      <c r="AT135" s="96">
        <f t="shared" si="139"/>
        <v>19195610.18</v>
      </c>
      <c r="AU135" s="96">
        <f t="shared" si="139"/>
        <v>9848481.0766666662</v>
      </c>
      <c r="AV135" s="96">
        <f t="shared" si="139"/>
        <v>6216951.2641666653</v>
      </c>
      <c r="AW135" s="96">
        <f t="shared" si="139"/>
        <v>12776005.325000001</v>
      </c>
      <c r="AX135" s="96">
        <f t="shared" si="139"/>
        <v>9863771.7116666678</v>
      </c>
      <c r="AY135" s="96">
        <f t="shared" si="139"/>
        <v>7974276.5</v>
      </c>
      <c r="AZ135" s="96">
        <f t="shared" si="139"/>
        <v>61732197.745000005</v>
      </c>
      <c r="BA135" s="96">
        <f t="shared" si="139"/>
        <v>8654989.8166666664</v>
      </c>
      <c r="BB135" s="96">
        <f t="shared" si="139"/>
        <v>118916666.66666667</v>
      </c>
      <c r="BC135" s="96">
        <f t="shared" si="139"/>
        <v>25747591.568333331</v>
      </c>
      <c r="BD135" s="96">
        <f t="shared" si="139"/>
        <v>8166113.5775000006</v>
      </c>
      <c r="BE135" s="96">
        <f t="shared" si="139"/>
        <v>10290983.880000001</v>
      </c>
      <c r="BF135" s="96">
        <f t="shared" si="139"/>
        <v>59503756.666666664</v>
      </c>
      <c r="BG135" s="96">
        <f t="shared" si="139"/>
        <v>6723924.4483333332</v>
      </c>
      <c r="BH135" s="96">
        <f t="shared" si="139"/>
        <v>4963312.2324999999</v>
      </c>
      <c r="BI135" s="96">
        <f t="shared" si="139"/>
        <v>7308676.6108333329</v>
      </c>
      <c r="BJ135" s="96">
        <f t="shared" si="139"/>
        <v>7930065.7899999991</v>
      </c>
      <c r="BK135" s="96">
        <f t="shared" si="139"/>
        <v>76625000</v>
      </c>
      <c r="BL135" s="96">
        <f t="shared" si="139"/>
        <v>16541472.805</v>
      </c>
      <c r="BM135" s="96">
        <f t="shared" si="139"/>
        <v>13041444.852499999</v>
      </c>
      <c r="BN135" s="96">
        <f t="shared" si="139"/>
        <v>18950298.243333336</v>
      </c>
      <c r="BO135" s="96">
        <f t="shared" si="139"/>
        <v>12846658.954166668</v>
      </c>
      <c r="BP135" s="96">
        <f t="shared" ref="BP135:CK135" si="140">SUM(BP125/12)</f>
        <v>9918557.8441666681</v>
      </c>
      <c r="BQ135" s="96">
        <f t="shared" si="140"/>
        <v>379332786.16666669</v>
      </c>
      <c r="BR135" s="96">
        <f t="shared" si="140"/>
        <v>14244412.530833332</v>
      </c>
      <c r="BS135" s="96">
        <f t="shared" si="140"/>
        <v>11449328.996666668</v>
      </c>
      <c r="BT135" s="96">
        <f t="shared" si="140"/>
        <v>54961028.523333333</v>
      </c>
      <c r="BU135" s="96">
        <f t="shared" si="140"/>
        <v>4118975.5708333333</v>
      </c>
      <c r="BV135" s="96">
        <f t="shared" si="140"/>
        <v>10869975.110833334</v>
      </c>
      <c r="BW135" s="96">
        <f t="shared" si="140"/>
        <v>32877561.876666665</v>
      </c>
      <c r="BX135" s="96">
        <f t="shared" si="140"/>
        <v>8187421.0916666677</v>
      </c>
      <c r="BY135" s="96">
        <f t="shared" si="140"/>
        <v>8159112.8899999997</v>
      </c>
      <c r="BZ135" s="96">
        <f t="shared" si="140"/>
        <v>10617068.121666666</v>
      </c>
      <c r="CA135" s="96">
        <f t="shared" si="140"/>
        <v>15477745.633333331</v>
      </c>
      <c r="CB135" s="96">
        <f t="shared" si="140"/>
        <v>29207966.997499999</v>
      </c>
      <c r="CC135" s="96">
        <f t="shared" si="140"/>
        <v>13838148.730000002</v>
      </c>
      <c r="CD135" s="96">
        <f t="shared" si="140"/>
        <v>24910167.867499996</v>
      </c>
      <c r="CE135" s="96">
        <f t="shared" si="140"/>
        <v>7505138.1233333321</v>
      </c>
      <c r="CF135" s="96">
        <f t="shared" si="140"/>
        <v>7174869.6466666674</v>
      </c>
      <c r="CG135" s="96">
        <f t="shared" si="140"/>
        <v>6796245.0525000012</v>
      </c>
      <c r="CH135" s="96">
        <f t="shared" si="140"/>
        <v>7361828.3308333335</v>
      </c>
      <c r="CI135" s="96">
        <f t="shared" si="140"/>
        <v>34630689.369166657</v>
      </c>
      <c r="CJ135" s="96">
        <f t="shared" si="140"/>
        <v>6298379.6675000004</v>
      </c>
      <c r="CK135" s="96">
        <f t="shared" si="140"/>
        <v>5517570.4208333334</v>
      </c>
      <c r="CL135" s="96">
        <f t="shared" ref="CL135:CS135" si="141">SUM(CL125/12)</f>
        <v>228836361.12999997</v>
      </c>
      <c r="CM135" s="96">
        <f t="shared" si="141"/>
        <v>148435928.11583331</v>
      </c>
      <c r="CN135" s="96">
        <f t="shared" si="141"/>
        <v>260704333.20583335</v>
      </c>
      <c r="CO135" s="96">
        <f t="shared" si="141"/>
        <v>537087912.63666677</v>
      </c>
      <c r="CP135" s="96">
        <f t="shared" si="141"/>
        <v>249551091.44083333</v>
      </c>
      <c r="CQ135" s="96">
        <f t="shared" si="141"/>
        <v>147923432.69916663</v>
      </c>
      <c r="CR135" s="96">
        <f t="shared" si="141"/>
        <v>693536420.71833336</v>
      </c>
      <c r="CS135" s="96">
        <f t="shared" si="141"/>
        <v>2266075479.9466672</v>
      </c>
    </row>
    <row r="136" spans="1:97" ht="24.6">
      <c r="A136" s="23" t="s">
        <v>303</v>
      </c>
      <c r="B136" s="96">
        <f>IFERROR(SUM(B133/B135),0)</f>
        <v>2.0172175091014859</v>
      </c>
      <c r="C136" s="96">
        <f>IFERROR(SUM(C133/C135),0)</f>
        <v>1.1138068237746881</v>
      </c>
      <c r="D136" s="96">
        <f t="shared" ref="D136:BO136" si="142">IFERROR(SUM(D133/D135),0)</f>
        <v>0.73933041286039447</v>
      </c>
      <c r="E136" s="96">
        <f t="shared" si="142"/>
        <v>0.28372609332275017</v>
      </c>
      <c r="F136" s="96">
        <f t="shared" si="142"/>
        <v>0.50882447218351312</v>
      </c>
      <c r="G136" s="96">
        <f t="shared" si="142"/>
        <v>-0.33875899262538151</v>
      </c>
      <c r="H136" s="96">
        <f t="shared" si="142"/>
        <v>7.0428153184292838E-2</v>
      </c>
      <c r="I136" s="96">
        <f t="shared" si="142"/>
        <v>-0.10824401518015903</v>
      </c>
      <c r="J136" s="96">
        <f t="shared" si="142"/>
        <v>-0.55192114066472797</v>
      </c>
      <c r="K136" s="96">
        <f t="shared" si="142"/>
        <v>-1.0730374497694113</v>
      </c>
      <c r="L136" s="96">
        <f t="shared" si="142"/>
        <v>-0.80268729605418443</v>
      </c>
      <c r="M136" s="96">
        <f t="shared" si="142"/>
        <v>-1.183025355464232</v>
      </c>
      <c r="N136" s="96">
        <f t="shared" si="142"/>
        <v>0.28491771278851802</v>
      </c>
      <c r="O136" s="96">
        <f t="shared" si="142"/>
        <v>1.1086506266120957</v>
      </c>
      <c r="P136" s="96">
        <f t="shared" si="142"/>
        <v>-0.56541839284457496</v>
      </c>
      <c r="Q136" s="96">
        <f t="shared" si="142"/>
        <v>0.41527426692082037</v>
      </c>
      <c r="R136" s="96">
        <f t="shared" si="142"/>
        <v>1.1772108110268311</v>
      </c>
      <c r="S136" s="96">
        <f t="shared" si="142"/>
        <v>1.2723298717434661</v>
      </c>
      <c r="T136" s="96">
        <f t="shared" si="142"/>
        <v>0.35094651537819155</v>
      </c>
      <c r="U136" s="96">
        <f t="shared" si="142"/>
        <v>-1.0882769265316949</v>
      </c>
      <c r="V136" s="96">
        <f t="shared" si="142"/>
        <v>1.6315045748285377</v>
      </c>
      <c r="W136" s="96">
        <f t="shared" si="142"/>
        <v>2.8245028747537462</v>
      </c>
      <c r="X136" s="96">
        <f t="shared" si="142"/>
        <v>0.95045299937985717</v>
      </c>
      <c r="Y136" s="96">
        <f t="shared" si="142"/>
        <v>0.45686794004535403</v>
      </c>
      <c r="Z136" s="96">
        <f t="shared" si="142"/>
        <v>-1.0447651045822779</v>
      </c>
      <c r="AA136" s="96">
        <f t="shared" si="142"/>
        <v>0.28375966374798123</v>
      </c>
      <c r="AB136" s="96">
        <f t="shared" si="142"/>
        <v>-1.6146005213391258E-2</v>
      </c>
      <c r="AC136" s="96">
        <f t="shared" si="142"/>
        <v>-0.58867000871714481</v>
      </c>
      <c r="AD136" s="96">
        <f t="shared" si="142"/>
        <v>-7.6869917627698011E-3</v>
      </c>
      <c r="AE136" s="96">
        <f t="shared" si="142"/>
        <v>-0.2795304393358784</v>
      </c>
      <c r="AF136" s="96">
        <f t="shared" si="142"/>
        <v>-0.39403486143945127</v>
      </c>
      <c r="AG136" s="96">
        <f t="shared" si="142"/>
        <v>-0.14470546350998015</v>
      </c>
      <c r="AH136" s="96">
        <f t="shared" si="142"/>
        <v>0.69604541990363933</v>
      </c>
      <c r="AI136" s="96">
        <f t="shared" si="142"/>
        <v>-0.52752797370084648</v>
      </c>
      <c r="AJ136" s="96">
        <f t="shared" si="142"/>
        <v>2.7876963356032438</v>
      </c>
      <c r="AK136" s="96">
        <f t="shared" si="142"/>
        <v>2.8744162560973865</v>
      </c>
      <c r="AL136" s="96">
        <f t="shared" si="142"/>
        <v>1.5617743587577473</v>
      </c>
      <c r="AM136" s="96">
        <f t="shared" si="142"/>
        <v>1.5303930508261148</v>
      </c>
      <c r="AN136" s="96">
        <f t="shared" si="142"/>
        <v>-0.1465236999988675</v>
      </c>
      <c r="AO136" s="96">
        <f t="shared" si="142"/>
        <v>0.32991383838193511</v>
      </c>
      <c r="AP136" s="96">
        <f t="shared" si="142"/>
        <v>0.44264632868988729</v>
      </c>
      <c r="AQ136" s="96">
        <f t="shared" si="142"/>
        <v>1.0070648613807105</v>
      </c>
      <c r="AR136" s="96">
        <f t="shared" si="142"/>
        <v>0.72498814685361912</v>
      </c>
      <c r="AS136" s="96">
        <f t="shared" si="142"/>
        <v>0.37132981335552595</v>
      </c>
      <c r="AT136" s="96">
        <f t="shared" si="142"/>
        <v>-0.25825290123702643</v>
      </c>
      <c r="AU136" s="96">
        <f t="shared" si="142"/>
        <v>1.2861866638512431</v>
      </c>
      <c r="AV136" s="96">
        <f t="shared" si="142"/>
        <v>0.71353160279190497</v>
      </c>
      <c r="AW136" s="96">
        <f t="shared" si="142"/>
        <v>1.5051732893669563</v>
      </c>
      <c r="AX136" s="96">
        <f t="shared" si="142"/>
        <v>1.0774309554863248</v>
      </c>
      <c r="AY136" s="96">
        <f t="shared" si="142"/>
        <v>0.18505956621895414</v>
      </c>
      <c r="AZ136" s="96">
        <f t="shared" si="142"/>
        <v>3.3870861449596683</v>
      </c>
      <c r="BA136" s="96">
        <f t="shared" si="142"/>
        <v>2.5857271486217752</v>
      </c>
      <c r="BB136" s="96">
        <f t="shared" si="142"/>
        <v>4.1425039214295722</v>
      </c>
      <c r="BC136" s="96">
        <f t="shared" si="142"/>
        <v>-1.7390809218471097</v>
      </c>
      <c r="BD136" s="96">
        <f t="shared" si="142"/>
        <v>-0.82816639345229581</v>
      </c>
      <c r="BE136" s="96">
        <f t="shared" si="142"/>
        <v>0.36363913631939337</v>
      </c>
      <c r="BF136" s="96">
        <f t="shared" si="142"/>
        <v>0.66881954265408572</v>
      </c>
      <c r="BG136" s="96">
        <f t="shared" si="142"/>
        <v>4.3700859246393637</v>
      </c>
      <c r="BH136" s="96">
        <f t="shared" si="142"/>
        <v>-1.5849426313519761</v>
      </c>
      <c r="BI136" s="96">
        <f t="shared" si="142"/>
        <v>0.83565346439697274</v>
      </c>
      <c r="BJ136" s="96">
        <f t="shared" si="142"/>
        <v>1.5130884557264185E-2</v>
      </c>
      <c r="BK136" s="96">
        <f t="shared" si="142"/>
        <v>3.3608964689070149</v>
      </c>
      <c r="BL136" s="96">
        <f t="shared" si="142"/>
        <v>-0.2035400861634466</v>
      </c>
      <c r="BM136" s="96">
        <f t="shared" si="142"/>
        <v>-9.9584173739080462E-2</v>
      </c>
      <c r="BN136" s="96">
        <f t="shared" si="142"/>
        <v>-0.78306864248009689</v>
      </c>
      <c r="BO136" s="96">
        <f t="shared" si="142"/>
        <v>-0.6387148331153204</v>
      </c>
      <c r="BP136" s="96">
        <f t="shared" ref="BP136:CK136" si="143">IFERROR(SUM(BP133/BP135),0)</f>
        <v>-3.5064427254869759E-2</v>
      </c>
      <c r="BQ136" s="96">
        <f t="shared" si="143"/>
        <v>3.1966150807940732</v>
      </c>
      <c r="BR136" s="96">
        <f t="shared" si="143"/>
        <v>-0.380005745290173</v>
      </c>
      <c r="BS136" s="96">
        <f t="shared" si="143"/>
        <v>-0.87715487457158836</v>
      </c>
      <c r="BT136" s="96">
        <f t="shared" si="143"/>
        <v>0.98421754292743857</v>
      </c>
      <c r="BU136" s="96">
        <f t="shared" si="143"/>
        <v>4.6911830375557866</v>
      </c>
      <c r="BV136" s="96">
        <f t="shared" si="143"/>
        <v>0.21781324941952779</v>
      </c>
      <c r="BW136" s="96">
        <f t="shared" si="143"/>
        <v>-0.66620555934668613</v>
      </c>
      <c r="BX136" s="96">
        <f t="shared" si="143"/>
        <v>-0.21786094058549249</v>
      </c>
      <c r="BY136" s="96">
        <f t="shared" si="143"/>
        <v>-0.31567181809148864</v>
      </c>
      <c r="BZ136" s="96">
        <f t="shared" si="143"/>
        <v>0.2440505863113224</v>
      </c>
      <c r="CA136" s="96">
        <f t="shared" si="143"/>
        <v>0.86100365232129672</v>
      </c>
      <c r="CB136" s="96">
        <f t="shared" si="143"/>
        <v>4.3183396164065732E-2</v>
      </c>
      <c r="CC136" s="96">
        <f t="shared" si="143"/>
        <v>1.137032266887624</v>
      </c>
      <c r="CD136" s="96">
        <f t="shared" si="143"/>
        <v>0.20702886859018077</v>
      </c>
      <c r="CE136" s="96">
        <f t="shared" si="143"/>
        <v>-0.3235430088156091</v>
      </c>
      <c r="CF136" s="96">
        <f t="shared" si="143"/>
        <v>0.29096205127153402</v>
      </c>
      <c r="CG136" s="96">
        <f t="shared" si="143"/>
        <v>-0.38137057154032034</v>
      </c>
      <c r="CH136" s="96">
        <f t="shared" si="143"/>
        <v>-6.1069743791364463E-2</v>
      </c>
      <c r="CI136" s="96">
        <f t="shared" si="143"/>
        <v>-0.60097899750532235</v>
      </c>
      <c r="CJ136" s="96">
        <f t="shared" si="143"/>
        <v>-0.52227187048977619</v>
      </c>
      <c r="CK136" s="96">
        <f t="shared" si="143"/>
        <v>0.9811360231234505</v>
      </c>
      <c r="CL136" s="96">
        <f t="shared" ref="CL136" si="144">IFERROR(SUM(CL133/CL135),0)</f>
        <v>0.65184577526672027</v>
      </c>
      <c r="CM136" s="96">
        <f t="shared" ref="CM136" si="145">IFERROR(SUM(CM133/CM135),0)</f>
        <v>0.36276515701764406</v>
      </c>
      <c r="CN136" s="96">
        <f t="shared" ref="CN136" si="146">IFERROR(SUM(CN133/CN135),0)</f>
        <v>0.77086346904456904</v>
      </c>
      <c r="CO136" s="96">
        <f t="shared" ref="CO136" si="147">IFERROR(SUM(CO133/CO135),0)</f>
        <v>2.0473522607161549</v>
      </c>
      <c r="CP136" s="96">
        <f t="shared" ref="CP136" si="148">IFERROR(SUM(CP133/CP135),0)</f>
        <v>2.0531157007240584</v>
      </c>
      <c r="CQ136" s="96">
        <f t="shared" ref="CQ136" si="149">IFERROR(SUM(CQ133/CQ135),0)</f>
        <v>1.5512795297731947</v>
      </c>
      <c r="CR136" s="96">
        <f t="shared" ref="CR136" si="150">IFERROR(SUM(CR133/CR135),0)</f>
        <v>1.8205916689598047</v>
      </c>
      <c r="CS136" s="96">
        <f t="shared" ref="CS136" si="151">IFERROR(SUM(CS133/CS135),0)</f>
        <v>1.5480788326091248</v>
      </c>
    </row>
    <row r="137" spans="1:97" ht="24.6">
      <c r="A137" s="23" t="s">
        <v>298</v>
      </c>
      <c r="B137" s="99">
        <f t="shared" ref="B137:C137" si="152">IF(AND(B133&gt;0,B131&gt;=0),(B133-B131), IF(AND(B133&gt;0,B131&lt;0),(B133+B131), IF(AND(B133&lt;0,B131&lt;0),(B133+B131), IF(AND(B133&lt;0,B131&gt;=0),(B133+B131),("-*-")))))</f>
        <v>163261889.65000001</v>
      </c>
      <c r="C137" s="99">
        <f t="shared" si="152"/>
        <v>11374063</v>
      </c>
      <c r="D137" s="99">
        <f t="shared" ref="D137:BO137" si="153">IF(AND(D133&gt;0,D131&gt;=0),(D133-D131), IF(AND(D133&gt;0,D131&lt;0),(D133+D131), IF(AND(D133&lt;0,D131&lt;0),(D133+D131), IF(AND(D133&lt;0,D131&gt;=0),(D133+D131),("-*-")))))</f>
        <v>7233237.6500000004</v>
      </c>
      <c r="E137" s="99">
        <f t="shared" si="153"/>
        <v>2795547.6500000004</v>
      </c>
      <c r="F137" s="99">
        <f t="shared" si="153"/>
        <v>3508518.44</v>
      </c>
      <c r="G137" s="99">
        <f t="shared" si="153"/>
        <v>709996.69</v>
      </c>
      <c r="H137" s="99">
        <f t="shared" si="153"/>
        <v>-80832.129999999772</v>
      </c>
      <c r="I137" s="99">
        <f t="shared" si="153"/>
        <v>-1203474.3499999999</v>
      </c>
      <c r="J137" s="99">
        <f t="shared" si="153"/>
        <v>-6039258.7400000002</v>
      </c>
      <c r="K137" s="99">
        <f t="shared" si="153"/>
        <v>-10516345.199999999</v>
      </c>
      <c r="L137" s="99">
        <f t="shared" si="153"/>
        <v>-13941676.76</v>
      </c>
      <c r="M137" s="99">
        <f t="shared" si="153"/>
        <v>-4849153.1900000004</v>
      </c>
      <c r="N137" s="99">
        <f t="shared" si="153"/>
        <v>12176929.16</v>
      </c>
      <c r="O137" s="99">
        <f t="shared" si="153"/>
        <v>12671146.510000002</v>
      </c>
      <c r="P137" s="99">
        <f t="shared" si="153"/>
        <v>-8866902.1799999997</v>
      </c>
      <c r="Q137" s="99">
        <f t="shared" si="153"/>
        <v>8751304.3200000003</v>
      </c>
      <c r="R137" s="99">
        <f t="shared" si="153"/>
        <v>12525131.139999999</v>
      </c>
      <c r="S137" s="99">
        <f t="shared" si="153"/>
        <v>11512264.039999999</v>
      </c>
      <c r="T137" s="99">
        <f t="shared" si="153"/>
        <v>2053209.67</v>
      </c>
      <c r="U137" s="99">
        <f t="shared" si="153"/>
        <v>-6341094.9800000004</v>
      </c>
      <c r="V137" s="99">
        <f t="shared" si="153"/>
        <v>180685124.07999998</v>
      </c>
      <c r="W137" s="99">
        <f t="shared" si="153"/>
        <v>21267244.990000002</v>
      </c>
      <c r="X137" s="99">
        <f t="shared" si="153"/>
        <v>10031080.029999999</v>
      </c>
      <c r="Y137" s="99">
        <f t="shared" si="153"/>
        <v>2239066.94</v>
      </c>
      <c r="Z137" s="99">
        <f t="shared" si="153"/>
        <v>-5618859.3200000003</v>
      </c>
      <c r="AA137" s="99">
        <f t="shared" si="153"/>
        <v>1179863.27</v>
      </c>
      <c r="AB137" s="99">
        <f t="shared" si="153"/>
        <v>-43926.479999999894</v>
      </c>
      <c r="AC137" s="99">
        <f t="shared" si="153"/>
        <v>-15671324.029999999</v>
      </c>
      <c r="AD137" s="99">
        <f t="shared" si="153"/>
        <v>721889.39000000013</v>
      </c>
      <c r="AE137" s="99">
        <f t="shared" si="153"/>
        <v>720429.56999999983</v>
      </c>
      <c r="AF137" s="99">
        <f t="shared" si="153"/>
        <v>-2234391.4000000004</v>
      </c>
      <c r="AG137" s="99">
        <f t="shared" si="153"/>
        <v>-1272634.4199999997</v>
      </c>
      <c r="AH137" s="99">
        <f t="shared" si="153"/>
        <v>6097965.4900000002</v>
      </c>
      <c r="AI137" s="99">
        <f t="shared" si="153"/>
        <v>-3529573.96</v>
      </c>
      <c r="AJ137" s="99">
        <f t="shared" si="153"/>
        <v>673536278.14999998</v>
      </c>
      <c r="AK137" s="99">
        <f t="shared" si="153"/>
        <v>20578533.440000005</v>
      </c>
      <c r="AL137" s="99">
        <f t="shared" si="153"/>
        <v>10579975.98</v>
      </c>
      <c r="AM137" s="99">
        <f t="shared" si="153"/>
        <v>33783048.830000006</v>
      </c>
      <c r="AN137" s="99">
        <f t="shared" si="153"/>
        <v>-2631140.67</v>
      </c>
      <c r="AO137" s="99">
        <f t="shared" si="153"/>
        <v>3405421.59</v>
      </c>
      <c r="AP137" s="99">
        <f t="shared" si="153"/>
        <v>2161651.7400000002</v>
      </c>
      <c r="AQ137" s="99">
        <f t="shared" si="153"/>
        <v>42417065.390000001</v>
      </c>
      <c r="AR137" s="99">
        <f t="shared" si="153"/>
        <v>6840554.2599999998</v>
      </c>
      <c r="AS137" s="99">
        <f t="shared" si="153"/>
        <v>6906831.2000000002</v>
      </c>
      <c r="AT137" s="99">
        <f t="shared" si="153"/>
        <v>-4952737.2</v>
      </c>
      <c r="AU137" s="99">
        <f t="shared" si="153"/>
        <v>12270016.149999999</v>
      </c>
      <c r="AV137" s="99">
        <f t="shared" si="153"/>
        <v>3706141.47</v>
      </c>
      <c r="AW137" s="99">
        <f t="shared" si="153"/>
        <v>16965481.59</v>
      </c>
      <c r="AX137" s="99">
        <f t="shared" si="153"/>
        <v>10532309.93</v>
      </c>
      <c r="AY137" s="99">
        <f t="shared" si="153"/>
        <v>1370449.75</v>
      </c>
      <c r="AZ137" s="99">
        <f t="shared" si="153"/>
        <v>172886291.21000001</v>
      </c>
      <c r="BA137" s="99">
        <f t="shared" si="153"/>
        <v>16749487.130000001</v>
      </c>
      <c r="BB137" s="99">
        <f t="shared" si="153"/>
        <v>482641457.99000001</v>
      </c>
      <c r="BC137" s="99">
        <f t="shared" si="153"/>
        <v>-56361879.189999998</v>
      </c>
      <c r="BD137" s="99">
        <f t="shared" si="153"/>
        <v>-7258685.9299999997</v>
      </c>
      <c r="BE137" s="99">
        <f t="shared" si="153"/>
        <v>3684937.5800000005</v>
      </c>
      <c r="BF137" s="99">
        <f t="shared" si="153"/>
        <v>39703960.829999998</v>
      </c>
      <c r="BG137" s="99">
        <f t="shared" si="153"/>
        <v>26415651.82</v>
      </c>
      <c r="BH137" s="99">
        <f t="shared" si="153"/>
        <v>-7232493.2200000007</v>
      </c>
      <c r="BI137" s="99">
        <f t="shared" si="153"/>
        <v>3244066.88</v>
      </c>
      <c r="BJ137" s="99">
        <f t="shared" si="153"/>
        <v>-1047746.4499999998</v>
      </c>
      <c r="BK137" s="99">
        <f t="shared" si="153"/>
        <v>243576691.93000001</v>
      </c>
      <c r="BL137" s="99">
        <f t="shared" si="153"/>
        <v>-3215651.4000000088</v>
      </c>
      <c r="BM137" s="99">
        <f t="shared" si="153"/>
        <v>-1269633.3899999969</v>
      </c>
      <c r="BN137" s="99">
        <f t="shared" si="153"/>
        <v>-22544362.259999998</v>
      </c>
      <c r="BO137" s="99">
        <f t="shared" si="153"/>
        <v>-8064883.9800000004</v>
      </c>
      <c r="BP137" s="99">
        <f t="shared" ref="BP137:CK137" si="154">IF(AND(BP133&gt;0,BP131&gt;=0),(BP133-BP131), IF(AND(BP133&gt;0,BP131&lt;0),(BP133+BP131), IF(AND(BP133&lt;0,BP131&lt;0),(BP133+BP131), IF(AND(BP133&lt;0,BP131&gt;=0),(BP133+BP131),("-*-")))))</f>
        <v>-229455.21000000002</v>
      </c>
      <c r="BQ137" s="99">
        <f t="shared" si="154"/>
        <v>1167704156.8300002</v>
      </c>
      <c r="BR137" s="99">
        <f t="shared" si="154"/>
        <v>-3485455.19</v>
      </c>
      <c r="BS137" s="99">
        <f t="shared" si="154"/>
        <v>-8196569.6900000004</v>
      </c>
      <c r="BT137" s="99">
        <f t="shared" si="154"/>
        <v>54074452.200000003</v>
      </c>
      <c r="BU137" s="99">
        <f t="shared" si="154"/>
        <v>19093992.34</v>
      </c>
      <c r="BV137" s="99">
        <f t="shared" si="154"/>
        <v>1427062.34</v>
      </c>
      <c r="BW137" s="99">
        <f t="shared" si="154"/>
        <v>-21742896.060000002</v>
      </c>
      <c r="BX137" s="99">
        <f t="shared" si="154"/>
        <v>-1759022.92</v>
      </c>
      <c r="BY137" s="99">
        <f t="shared" si="154"/>
        <v>-2368393.89</v>
      </c>
      <c r="BZ137" s="99">
        <f t="shared" si="154"/>
        <v>2586161.5200000005</v>
      </c>
      <c r="CA137" s="99">
        <f t="shared" si="154"/>
        <v>11956127.68</v>
      </c>
      <c r="CB137" s="99">
        <f t="shared" si="154"/>
        <v>-2083701.2299999995</v>
      </c>
      <c r="CC137" s="99">
        <f t="shared" si="154"/>
        <v>15573935.43</v>
      </c>
      <c r="CD137" s="99">
        <f t="shared" si="154"/>
        <v>4527104.4000000004</v>
      </c>
      <c r="CE137" s="99">
        <f t="shared" si="154"/>
        <v>-1648031.5100000002</v>
      </c>
      <c r="CF137" s="99">
        <f t="shared" si="154"/>
        <v>1077651.5900000001</v>
      </c>
      <c r="CG137" s="99">
        <f t="shared" si="154"/>
        <v>-1703476.2599999998</v>
      </c>
      <c r="CH137" s="99">
        <f t="shared" si="154"/>
        <v>-395827.81999999995</v>
      </c>
      <c r="CI137" s="99">
        <f t="shared" si="154"/>
        <v>-20626259.219999999</v>
      </c>
      <c r="CJ137" s="99">
        <f t="shared" si="154"/>
        <v>-2350048.54</v>
      </c>
      <c r="CK137" s="99">
        <f t="shared" si="154"/>
        <v>5397758.1299999999</v>
      </c>
      <c r="CL137" s="99">
        <f t="shared" ref="CL137:CS137" si="155">IF(AND(CL133&gt;0,CL131&gt;=0),(CL133-CL131), IF(AND(CL133&gt;0,CL131&lt;0),(CL133+CL131), IF(AND(CL133&lt;0,CL131&lt;0),(CL133+CL131), IF(AND(CL133&lt;0,CL131&gt;=0),(CL133+CL131),("-*-")))))</f>
        <v>115588043.86999999</v>
      </c>
      <c r="CM137" s="99">
        <f t="shared" si="155"/>
        <v>50788778.459999993</v>
      </c>
      <c r="CN137" s="99">
        <f t="shared" si="155"/>
        <v>175767697.42999992</v>
      </c>
      <c r="CO137" s="99">
        <f t="shared" si="155"/>
        <v>1060235152.8800004</v>
      </c>
      <c r="CP137" s="99">
        <f t="shared" si="155"/>
        <v>492152811.92000008</v>
      </c>
      <c r="CQ137" s="99">
        <f t="shared" si="155"/>
        <v>222784480.56999999</v>
      </c>
      <c r="CR137" s="99">
        <f t="shared" si="155"/>
        <v>1203031041.6199999</v>
      </c>
      <c r="CS137" s="99">
        <f t="shared" si="155"/>
        <v>3439502909.4099989</v>
      </c>
    </row>
    <row r="138" spans="1:97" ht="24.6">
      <c r="A138" s="23" t="s">
        <v>297</v>
      </c>
      <c r="B138" s="96">
        <f>IFERROR(SUM(B137/B135),0)</f>
        <v>1.8616397009239496</v>
      </c>
      <c r="C138" s="96">
        <f>IFERROR(SUM(C137/C135),0)</f>
        <v>1.1129688658004706</v>
      </c>
      <c r="D138" s="96">
        <f t="shared" ref="D138:BO138" si="156">IFERROR(SUM(D137/D135),0)</f>
        <v>0.69902067888526853</v>
      </c>
      <c r="E138" s="96">
        <f t="shared" si="156"/>
        <v>0.28048861357557819</v>
      </c>
      <c r="F138" s="96">
        <f t="shared" si="156"/>
        <v>0.49965593157999277</v>
      </c>
      <c r="G138" s="96">
        <f t="shared" si="156"/>
        <v>6.1382822239705356E-2</v>
      </c>
      <c r="H138" s="96">
        <f t="shared" si="156"/>
        <v>-5.7000673640580854E-3</v>
      </c>
      <c r="I138" s="96">
        <f t="shared" si="156"/>
        <v>-5.7418317205085528E-2</v>
      </c>
      <c r="J138" s="96">
        <f t="shared" si="156"/>
        <v>-0.55169002359890984</v>
      </c>
      <c r="K138" s="96">
        <f t="shared" si="156"/>
        <v>-0.85085993689150186</v>
      </c>
      <c r="L138" s="96">
        <f t="shared" si="156"/>
        <v>-0.48065917494758864</v>
      </c>
      <c r="M138" s="96">
        <f t="shared" si="156"/>
        <v>-1.0626079196134885</v>
      </c>
      <c r="N138" s="96">
        <f t="shared" si="156"/>
        <v>0.19113678090413477</v>
      </c>
      <c r="O138" s="96">
        <f t="shared" si="156"/>
        <v>1.1080689474237315</v>
      </c>
      <c r="P138" s="96">
        <f t="shared" si="156"/>
        <v>-0.56340423511302284</v>
      </c>
      <c r="Q138" s="96">
        <f t="shared" si="156"/>
        <v>0.41463051655976729</v>
      </c>
      <c r="R138" s="96">
        <f t="shared" si="156"/>
        <v>1.1571471927996413</v>
      </c>
      <c r="S138" s="96">
        <f t="shared" si="156"/>
        <v>1.1212507460256564</v>
      </c>
      <c r="T138" s="96">
        <f t="shared" si="156"/>
        <v>0.21019518778120364</v>
      </c>
      <c r="U138" s="96">
        <f t="shared" si="156"/>
        <v>-1.1346273987566882</v>
      </c>
      <c r="V138" s="96">
        <f t="shared" si="156"/>
        <v>1.5895551739766547</v>
      </c>
      <c r="W138" s="96">
        <f t="shared" si="156"/>
        <v>2.4480941872869666</v>
      </c>
      <c r="X138" s="96">
        <f t="shared" si="156"/>
        <v>0.70248142337181285</v>
      </c>
      <c r="Y138" s="96">
        <f t="shared" si="156"/>
        <v>0.19178507674979159</v>
      </c>
      <c r="Z138" s="96">
        <f t="shared" si="156"/>
        <v>-0.99586176818574379</v>
      </c>
      <c r="AA138" s="96">
        <f t="shared" si="156"/>
        <v>0.15459988311084383</v>
      </c>
      <c r="AB138" s="96">
        <f t="shared" si="156"/>
        <v>-5.3883747508305518E-3</v>
      </c>
      <c r="AC138" s="96">
        <f t="shared" si="156"/>
        <v>-0.56217778060776069</v>
      </c>
      <c r="AD138" s="96">
        <f t="shared" si="156"/>
        <v>8.9766429419142743E-2</v>
      </c>
      <c r="AE138" s="96">
        <f t="shared" si="156"/>
        <v>8.552480587972755E-2</v>
      </c>
      <c r="AF138" s="96">
        <f t="shared" si="156"/>
        <v>-0.2054883125182391</v>
      </c>
      <c r="AG138" s="96">
        <f t="shared" si="156"/>
        <v>-7.0195812761475324E-2</v>
      </c>
      <c r="AH138" s="96">
        <f t="shared" si="156"/>
        <v>0.68066069555980513</v>
      </c>
      <c r="AI138" s="96">
        <f t="shared" si="156"/>
        <v>-0.40744947258292863</v>
      </c>
      <c r="AJ138" s="96">
        <f t="shared" si="156"/>
        <v>2.7867307695959389</v>
      </c>
      <c r="AK138" s="96">
        <f t="shared" si="156"/>
        <v>1.6880026399377264</v>
      </c>
      <c r="AL138" s="96">
        <f t="shared" si="156"/>
        <v>1.2822646006136098</v>
      </c>
      <c r="AM138" s="96">
        <f t="shared" si="156"/>
        <v>1.5273658403392349</v>
      </c>
      <c r="AN138" s="96">
        <f t="shared" si="156"/>
        <v>-0.12900786391596855</v>
      </c>
      <c r="AO138" s="96">
        <f t="shared" si="156"/>
        <v>0.32214735422811297</v>
      </c>
      <c r="AP138" s="96">
        <f t="shared" si="156"/>
        <v>0.43379094416002656</v>
      </c>
      <c r="AQ138" s="96">
        <f t="shared" si="156"/>
        <v>0.8224384918506058</v>
      </c>
      <c r="AR138" s="96">
        <f t="shared" si="156"/>
        <v>0.65750743534398137</v>
      </c>
      <c r="AS138" s="96">
        <f t="shared" si="156"/>
        <v>0.37047638055128218</v>
      </c>
      <c r="AT138" s="96">
        <f t="shared" si="156"/>
        <v>-0.2580140539194884</v>
      </c>
      <c r="AU138" s="96">
        <f t="shared" si="156"/>
        <v>1.2458790400755817</v>
      </c>
      <c r="AV138" s="96">
        <f t="shared" si="156"/>
        <v>0.59613487584525571</v>
      </c>
      <c r="AW138" s="96">
        <f t="shared" si="156"/>
        <v>1.3279175421758833</v>
      </c>
      <c r="AX138" s="96">
        <f t="shared" si="156"/>
        <v>1.0677771381856496</v>
      </c>
      <c r="AY138" s="96">
        <f t="shared" si="156"/>
        <v>0.1718588200446774</v>
      </c>
      <c r="AZ138" s="96">
        <f t="shared" si="156"/>
        <v>2.8005853918266328</v>
      </c>
      <c r="BA138" s="96">
        <f t="shared" si="156"/>
        <v>1.9352405357827218</v>
      </c>
      <c r="BB138" s="96">
        <f t="shared" si="156"/>
        <v>4.0586527651576736</v>
      </c>
      <c r="BC138" s="96">
        <f t="shared" si="156"/>
        <v>-2.189015583862175</v>
      </c>
      <c r="BD138" s="96">
        <f t="shared" si="156"/>
        <v>-0.88887888480999999</v>
      </c>
      <c r="BE138" s="96">
        <f t="shared" si="156"/>
        <v>0.35807437101922662</v>
      </c>
      <c r="BF138" s="96">
        <f t="shared" si="156"/>
        <v>0.6672513309103677</v>
      </c>
      <c r="BG138" s="96">
        <f t="shared" si="156"/>
        <v>3.9286062808971147</v>
      </c>
      <c r="BH138" s="96">
        <f t="shared" si="156"/>
        <v>-1.4571908598941847</v>
      </c>
      <c r="BI138" s="96">
        <f t="shared" si="156"/>
        <v>0.44386515544981986</v>
      </c>
      <c r="BJ138" s="96">
        <f t="shared" si="156"/>
        <v>-0.13212329856345364</v>
      </c>
      <c r="BK138" s="96">
        <f t="shared" si="156"/>
        <v>3.1788149028384991</v>
      </c>
      <c r="BL138" s="96">
        <f t="shared" si="156"/>
        <v>-0.19439934024665639</v>
      </c>
      <c r="BM138" s="96">
        <f t="shared" si="156"/>
        <v>-9.735373682591715E-2</v>
      </c>
      <c r="BN138" s="96">
        <f t="shared" si="156"/>
        <v>-1.1896573853623145</v>
      </c>
      <c r="BO138" s="96">
        <f t="shared" si="156"/>
        <v>-0.62778065555980589</v>
      </c>
      <c r="BP138" s="96">
        <f t="shared" ref="BP138:CK138" si="157">IFERROR(SUM(BP137/BP135),0)</f>
        <v>-2.3133928702643792E-2</v>
      </c>
      <c r="BQ138" s="96">
        <f t="shared" si="157"/>
        <v>3.0783106533716502</v>
      </c>
      <c r="BR138" s="96">
        <f t="shared" si="157"/>
        <v>-0.24468929009570692</v>
      </c>
      <c r="BS138" s="96">
        <f t="shared" si="157"/>
        <v>-0.71589956864601689</v>
      </c>
      <c r="BT138" s="96">
        <f t="shared" si="157"/>
        <v>0.9838690005053865</v>
      </c>
      <c r="BU138" s="96">
        <f t="shared" si="157"/>
        <v>4.63561679637177</v>
      </c>
      <c r="BV138" s="96">
        <f t="shared" si="157"/>
        <v>0.13128478450495698</v>
      </c>
      <c r="BW138" s="96">
        <f t="shared" si="157"/>
        <v>-0.66132933280040518</v>
      </c>
      <c r="BX138" s="96">
        <f t="shared" si="157"/>
        <v>-0.21484456464446064</v>
      </c>
      <c r="BY138" s="96">
        <f t="shared" si="157"/>
        <v>-0.29027590645335466</v>
      </c>
      <c r="BZ138" s="96">
        <f t="shared" si="157"/>
        <v>0.24358528082930159</v>
      </c>
      <c r="CA138" s="96">
        <f t="shared" si="157"/>
        <v>0.77247216508397254</v>
      </c>
      <c r="CB138" s="96">
        <f t="shared" si="157"/>
        <v>-7.1340166543544442E-2</v>
      </c>
      <c r="CC138" s="96">
        <f t="shared" si="157"/>
        <v>1.1254348926194839</v>
      </c>
      <c r="CD138" s="96">
        <f t="shared" si="157"/>
        <v>0.18173720964387641</v>
      </c>
      <c r="CE138" s="96">
        <f t="shared" si="157"/>
        <v>-0.21958709925355024</v>
      </c>
      <c r="CF138" s="96">
        <f t="shared" si="157"/>
        <v>0.15019807230932206</v>
      </c>
      <c r="CG138" s="96">
        <f t="shared" si="157"/>
        <v>-0.25064962296693161</v>
      </c>
      <c r="CH138" s="96">
        <f t="shared" si="157"/>
        <v>-5.3767597152756974E-2</v>
      </c>
      <c r="CI138" s="96">
        <f t="shared" si="157"/>
        <v>-0.59560637098851787</v>
      </c>
      <c r="CJ138" s="96">
        <f t="shared" si="157"/>
        <v>-0.37311954249541118</v>
      </c>
      <c r="CK138" s="96">
        <f t="shared" si="157"/>
        <v>0.97828531732355528</v>
      </c>
      <c r="CL138" s="96">
        <f t="shared" ref="CL138" si="158">IFERROR(SUM(CL137/CL135),0)</f>
        <v>0.50511222648019394</v>
      </c>
      <c r="CM138" s="96">
        <f t="shared" ref="CM138" si="159">IFERROR(SUM(CM137/CM135),0)</f>
        <v>0.34215960451546823</v>
      </c>
      <c r="CN138" s="96">
        <f t="shared" ref="CN138" si="160">IFERROR(SUM(CN137/CN135),0)</f>
        <v>0.67420320663111655</v>
      </c>
      <c r="CO138" s="96">
        <f t="shared" ref="CO138" si="161">IFERROR(SUM(CO137/CO135),0)</f>
        <v>1.9740439654936641</v>
      </c>
      <c r="CP138" s="96">
        <f t="shared" ref="CP138" si="162">IFERROR(SUM(CP137/CP135),0)</f>
        <v>1.9721525122509262</v>
      </c>
      <c r="CQ138" s="96">
        <f t="shared" ref="CQ138" si="163">IFERROR(SUM(CQ137/CQ135),0)</f>
        <v>1.5060797096500527</v>
      </c>
      <c r="CR138" s="96">
        <f t="shared" ref="CR138" si="164">IFERROR(SUM(CR137/CR135),0)</f>
        <v>1.7346328263106288</v>
      </c>
      <c r="CS138" s="96">
        <f t="shared" ref="CS138" si="165">IFERROR(SUM(CS137/CS135),0)</f>
        <v>1.517823629374847</v>
      </c>
    </row>
    <row r="139" spans="1:97" ht="24.6">
      <c r="A139" s="23" t="s">
        <v>296</v>
      </c>
      <c r="B139" s="100" t="str">
        <f t="shared" ref="B139:C139" si="166">IF(B126&gt;=0, "Normal", "Risk")</f>
        <v>Normal</v>
      </c>
      <c r="C139" s="100" t="str">
        <f t="shared" si="166"/>
        <v>Normal</v>
      </c>
      <c r="D139" s="100" t="str">
        <f t="shared" ref="D139:BO139" si="167">IF(D126&gt;=0, "Normal", "Risk")</f>
        <v>Normal</v>
      </c>
      <c r="E139" s="100" t="str">
        <f t="shared" si="167"/>
        <v>Normal</v>
      </c>
      <c r="F139" s="100" t="str">
        <f t="shared" si="167"/>
        <v>Normal</v>
      </c>
      <c r="G139" s="100" t="str">
        <f t="shared" si="167"/>
        <v>Normal</v>
      </c>
      <c r="H139" s="100" t="str">
        <f t="shared" si="167"/>
        <v>Normal</v>
      </c>
      <c r="I139" s="100" t="str">
        <f t="shared" si="167"/>
        <v>Normal</v>
      </c>
      <c r="J139" s="100" t="str">
        <f t="shared" si="167"/>
        <v>Normal</v>
      </c>
      <c r="K139" s="100" t="str">
        <f t="shared" si="167"/>
        <v>Normal</v>
      </c>
      <c r="L139" s="100" t="str">
        <f t="shared" si="167"/>
        <v>Normal</v>
      </c>
      <c r="M139" s="100" t="str">
        <f t="shared" si="167"/>
        <v>Normal</v>
      </c>
      <c r="N139" s="100" t="str">
        <f t="shared" si="167"/>
        <v>Normal</v>
      </c>
      <c r="O139" s="100" t="str">
        <f t="shared" si="167"/>
        <v>Normal</v>
      </c>
      <c r="P139" s="100" t="str">
        <f t="shared" si="167"/>
        <v>Normal</v>
      </c>
      <c r="Q139" s="100" t="str">
        <f t="shared" si="167"/>
        <v>Normal</v>
      </c>
      <c r="R139" s="100" t="str">
        <f t="shared" si="167"/>
        <v>Normal</v>
      </c>
      <c r="S139" s="100" t="str">
        <f t="shared" si="167"/>
        <v>Normal</v>
      </c>
      <c r="T139" s="100" t="str">
        <f t="shared" si="167"/>
        <v>Normal</v>
      </c>
      <c r="U139" s="100" t="str">
        <f t="shared" si="167"/>
        <v>Normal</v>
      </c>
      <c r="V139" s="100" t="str">
        <f t="shared" si="167"/>
        <v>Normal</v>
      </c>
      <c r="W139" s="100" t="str">
        <f t="shared" si="167"/>
        <v>Normal</v>
      </c>
      <c r="X139" s="100" t="str">
        <f t="shared" si="167"/>
        <v>Normal</v>
      </c>
      <c r="Y139" s="100" t="str">
        <f t="shared" si="167"/>
        <v>Normal</v>
      </c>
      <c r="Z139" s="100" t="str">
        <f t="shared" si="167"/>
        <v>Normal</v>
      </c>
      <c r="AA139" s="100" t="str">
        <f t="shared" si="167"/>
        <v>Normal</v>
      </c>
      <c r="AB139" s="100" t="str">
        <f t="shared" si="167"/>
        <v>Normal</v>
      </c>
      <c r="AC139" s="100" t="str">
        <f t="shared" si="167"/>
        <v>Normal</v>
      </c>
      <c r="AD139" s="100" t="str">
        <f t="shared" si="167"/>
        <v>Normal</v>
      </c>
      <c r="AE139" s="100" t="str">
        <f t="shared" si="167"/>
        <v>Normal</v>
      </c>
      <c r="AF139" s="100" t="str">
        <f t="shared" si="167"/>
        <v>Normal</v>
      </c>
      <c r="AG139" s="100" t="str">
        <f t="shared" si="167"/>
        <v>Normal</v>
      </c>
      <c r="AH139" s="100" t="str">
        <f t="shared" si="167"/>
        <v>Normal</v>
      </c>
      <c r="AI139" s="100" t="str">
        <f t="shared" si="167"/>
        <v>Normal</v>
      </c>
      <c r="AJ139" s="100" t="str">
        <f t="shared" si="167"/>
        <v>Normal</v>
      </c>
      <c r="AK139" s="100" t="str">
        <f t="shared" si="167"/>
        <v>Normal</v>
      </c>
      <c r="AL139" s="100" t="str">
        <f t="shared" si="167"/>
        <v>Normal</v>
      </c>
      <c r="AM139" s="100" t="str">
        <f t="shared" si="167"/>
        <v>Normal</v>
      </c>
      <c r="AN139" s="100" t="str">
        <f t="shared" si="167"/>
        <v>Normal</v>
      </c>
      <c r="AO139" s="100" t="str">
        <f t="shared" si="167"/>
        <v>Normal</v>
      </c>
      <c r="AP139" s="100" t="str">
        <f t="shared" si="167"/>
        <v>Normal</v>
      </c>
      <c r="AQ139" s="100" t="str">
        <f t="shared" si="167"/>
        <v>Normal</v>
      </c>
      <c r="AR139" s="100" t="str">
        <f t="shared" si="167"/>
        <v>Normal</v>
      </c>
      <c r="AS139" s="100" t="str">
        <f t="shared" si="167"/>
        <v>Normal</v>
      </c>
      <c r="AT139" s="100" t="str">
        <f t="shared" si="167"/>
        <v>Normal</v>
      </c>
      <c r="AU139" s="100" t="str">
        <f t="shared" si="167"/>
        <v>Normal</v>
      </c>
      <c r="AV139" s="100" t="str">
        <f t="shared" si="167"/>
        <v>Normal</v>
      </c>
      <c r="AW139" s="100" t="str">
        <f t="shared" si="167"/>
        <v>Normal</v>
      </c>
      <c r="AX139" s="100" t="str">
        <f t="shared" si="167"/>
        <v>Normal</v>
      </c>
      <c r="AY139" s="100" t="str">
        <f t="shared" si="167"/>
        <v>Normal</v>
      </c>
      <c r="AZ139" s="100" t="str">
        <f t="shared" si="167"/>
        <v>Normal</v>
      </c>
      <c r="BA139" s="100" t="str">
        <f t="shared" si="167"/>
        <v>Normal</v>
      </c>
      <c r="BB139" s="100" t="str">
        <f t="shared" si="167"/>
        <v>Normal</v>
      </c>
      <c r="BC139" s="100" t="str">
        <f t="shared" si="167"/>
        <v>Normal</v>
      </c>
      <c r="BD139" s="100" t="str">
        <f t="shared" si="167"/>
        <v>Normal</v>
      </c>
      <c r="BE139" s="100" t="str">
        <f t="shared" si="167"/>
        <v>Normal</v>
      </c>
      <c r="BF139" s="100" t="str">
        <f t="shared" si="167"/>
        <v>Normal</v>
      </c>
      <c r="BG139" s="100" t="str">
        <f t="shared" si="167"/>
        <v>Normal</v>
      </c>
      <c r="BH139" s="100" t="str">
        <f t="shared" si="167"/>
        <v>Normal</v>
      </c>
      <c r="BI139" s="100" t="str">
        <f t="shared" si="167"/>
        <v>Normal</v>
      </c>
      <c r="BJ139" s="100" t="str">
        <f t="shared" si="167"/>
        <v>Normal</v>
      </c>
      <c r="BK139" s="100" t="str">
        <f t="shared" si="167"/>
        <v>Normal</v>
      </c>
      <c r="BL139" s="100" t="str">
        <f t="shared" si="167"/>
        <v>Normal</v>
      </c>
      <c r="BM139" s="100" t="str">
        <f t="shared" si="167"/>
        <v>Normal</v>
      </c>
      <c r="BN139" s="100" t="str">
        <f t="shared" si="167"/>
        <v>Normal</v>
      </c>
      <c r="BO139" s="100" t="str">
        <f t="shared" si="167"/>
        <v>Normal</v>
      </c>
      <c r="BP139" s="100" t="str">
        <f t="shared" ref="BP139:CK139" si="168">IF(BP126&gt;=0, "Normal", "Risk")</f>
        <v>Normal</v>
      </c>
      <c r="BQ139" s="100" t="str">
        <f t="shared" si="168"/>
        <v>Normal</v>
      </c>
      <c r="BR139" s="100" t="str">
        <f t="shared" si="168"/>
        <v>Normal</v>
      </c>
      <c r="BS139" s="100" t="str">
        <f t="shared" si="168"/>
        <v>Normal</v>
      </c>
      <c r="BT139" s="100" t="str">
        <f t="shared" si="168"/>
        <v>Normal</v>
      </c>
      <c r="BU139" s="100" t="str">
        <f t="shared" si="168"/>
        <v>Normal</v>
      </c>
      <c r="BV139" s="100" t="str">
        <f t="shared" si="168"/>
        <v>Normal</v>
      </c>
      <c r="BW139" s="100" t="str">
        <f t="shared" si="168"/>
        <v>Normal</v>
      </c>
      <c r="BX139" s="100" t="str">
        <f t="shared" si="168"/>
        <v>Normal</v>
      </c>
      <c r="BY139" s="100" t="str">
        <f t="shared" si="168"/>
        <v>Normal</v>
      </c>
      <c r="BZ139" s="100" t="str">
        <f t="shared" si="168"/>
        <v>Normal</v>
      </c>
      <c r="CA139" s="100" t="str">
        <f t="shared" si="168"/>
        <v>Normal</v>
      </c>
      <c r="CB139" s="100" t="str">
        <f t="shared" si="168"/>
        <v>Normal</v>
      </c>
      <c r="CC139" s="100" t="str">
        <f t="shared" si="168"/>
        <v>Normal</v>
      </c>
      <c r="CD139" s="100" t="str">
        <f t="shared" si="168"/>
        <v>Normal</v>
      </c>
      <c r="CE139" s="100" t="str">
        <f t="shared" si="168"/>
        <v>Normal</v>
      </c>
      <c r="CF139" s="100" t="str">
        <f t="shared" si="168"/>
        <v>Normal</v>
      </c>
      <c r="CG139" s="100" t="str">
        <f t="shared" si="168"/>
        <v>Normal</v>
      </c>
      <c r="CH139" s="100" t="str">
        <f t="shared" si="168"/>
        <v>Normal</v>
      </c>
      <c r="CI139" s="100" t="str">
        <f t="shared" si="168"/>
        <v>Normal</v>
      </c>
      <c r="CJ139" s="100" t="str">
        <f t="shared" si="168"/>
        <v>Normal</v>
      </c>
      <c r="CK139" s="100" t="str">
        <f t="shared" si="168"/>
        <v>Normal</v>
      </c>
      <c r="CL139" s="100" t="str">
        <f t="shared" ref="CL139:CS139" si="169">IF(CL126&gt;=0, "Normal", "Risk")</f>
        <v>Normal</v>
      </c>
      <c r="CM139" s="100" t="str">
        <f t="shared" si="169"/>
        <v>Normal</v>
      </c>
      <c r="CN139" s="100" t="str">
        <f t="shared" si="169"/>
        <v>Normal</v>
      </c>
      <c r="CO139" s="100" t="str">
        <f t="shared" si="169"/>
        <v>Normal</v>
      </c>
      <c r="CP139" s="100" t="str">
        <f t="shared" si="169"/>
        <v>Normal</v>
      </c>
      <c r="CQ139" s="100" t="str">
        <f t="shared" si="169"/>
        <v>Normal</v>
      </c>
      <c r="CR139" s="100" t="str">
        <f t="shared" si="169"/>
        <v>Normal</v>
      </c>
      <c r="CS139" s="100" t="str">
        <f t="shared" si="169"/>
        <v>Normal</v>
      </c>
    </row>
    <row r="140" spans="1:97" ht="24.6">
      <c r="A140" s="23" t="s">
        <v>295</v>
      </c>
      <c r="B140" s="100" t="str">
        <f t="shared" ref="B140:C140" si="170">IF(B131&gt;=0, "Normal", "Risk")</f>
        <v>Normal</v>
      </c>
      <c r="C140" s="100" t="str">
        <f t="shared" si="170"/>
        <v>Normal</v>
      </c>
      <c r="D140" s="100" t="str">
        <f t="shared" ref="D140:BO140" si="171">IF(D131&gt;=0, "Normal", "Risk")</f>
        <v>Normal</v>
      </c>
      <c r="E140" s="100" t="str">
        <f t="shared" si="171"/>
        <v>Normal</v>
      </c>
      <c r="F140" s="100" t="str">
        <f t="shared" si="171"/>
        <v>Normal</v>
      </c>
      <c r="G140" s="100" t="str">
        <f t="shared" si="171"/>
        <v>Normal</v>
      </c>
      <c r="H140" s="100" t="str">
        <f t="shared" si="171"/>
        <v>Normal</v>
      </c>
      <c r="I140" s="100" t="str">
        <f t="shared" si="171"/>
        <v>Normal</v>
      </c>
      <c r="J140" s="100" t="str">
        <f t="shared" si="171"/>
        <v>Normal</v>
      </c>
      <c r="K140" s="100" t="str">
        <f t="shared" si="171"/>
        <v>Normal</v>
      </c>
      <c r="L140" s="100" t="str">
        <f t="shared" si="171"/>
        <v>Normal</v>
      </c>
      <c r="M140" s="100" t="str">
        <f t="shared" si="171"/>
        <v>Normal</v>
      </c>
      <c r="N140" s="100" t="str">
        <f t="shared" si="171"/>
        <v>Normal</v>
      </c>
      <c r="O140" s="100" t="str">
        <f t="shared" si="171"/>
        <v>Normal</v>
      </c>
      <c r="P140" s="100" t="str">
        <f t="shared" si="171"/>
        <v>Normal</v>
      </c>
      <c r="Q140" s="100" t="str">
        <f t="shared" si="171"/>
        <v>Normal</v>
      </c>
      <c r="R140" s="100" t="str">
        <f t="shared" si="171"/>
        <v>Normal</v>
      </c>
      <c r="S140" s="100" t="str">
        <f t="shared" si="171"/>
        <v>Risk</v>
      </c>
      <c r="T140" s="100" t="str">
        <f t="shared" si="171"/>
        <v>Risk</v>
      </c>
      <c r="U140" s="100" t="str">
        <f t="shared" si="171"/>
        <v>Risk</v>
      </c>
      <c r="V140" s="100" t="str">
        <f t="shared" si="171"/>
        <v>Normal</v>
      </c>
      <c r="W140" s="100" t="str">
        <f t="shared" si="171"/>
        <v>Normal</v>
      </c>
      <c r="X140" s="100" t="str">
        <f t="shared" si="171"/>
        <v>Normal</v>
      </c>
      <c r="Y140" s="100" t="str">
        <f t="shared" si="171"/>
        <v>Normal</v>
      </c>
      <c r="Z140" s="100" t="str">
        <f t="shared" si="171"/>
        <v>Normal</v>
      </c>
      <c r="AA140" s="100" t="str">
        <f t="shared" si="171"/>
        <v>Normal</v>
      </c>
      <c r="AB140" s="100" t="str">
        <f t="shared" si="171"/>
        <v>Normal</v>
      </c>
      <c r="AC140" s="100" t="str">
        <f t="shared" si="171"/>
        <v>Normal</v>
      </c>
      <c r="AD140" s="100" t="str">
        <f t="shared" si="171"/>
        <v>Normal</v>
      </c>
      <c r="AE140" s="100" t="str">
        <f t="shared" si="171"/>
        <v>Normal</v>
      </c>
      <c r="AF140" s="100" t="str">
        <f t="shared" si="171"/>
        <v>Normal</v>
      </c>
      <c r="AG140" s="100" t="str">
        <f t="shared" si="171"/>
        <v>Normal</v>
      </c>
      <c r="AH140" s="100" t="str">
        <f t="shared" si="171"/>
        <v>Normal</v>
      </c>
      <c r="AI140" s="100" t="str">
        <f t="shared" si="171"/>
        <v>Normal</v>
      </c>
      <c r="AJ140" s="100" t="str">
        <f t="shared" si="171"/>
        <v>Normal</v>
      </c>
      <c r="AK140" s="100" t="str">
        <f t="shared" si="171"/>
        <v>Risk</v>
      </c>
      <c r="AL140" s="100" t="str">
        <f t="shared" si="171"/>
        <v>Normal</v>
      </c>
      <c r="AM140" s="100" t="str">
        <f t="shared" si="171"/>
        <v>Normal</v>
      </c>
      <c r="AN140" s="100" t="str">
        <f t="shared" si="171"/>
        <v>Normal</v>
      </c>
      <c r="AO140" s="100" t="str">
        <f t="shared" si="171"/>
        <v>Normal</v>
      </c>
      <c r="AP140" s="100" t="str">
        <f t="shared" si="171"/>
        <v>Normal</v>
      </c>
      <c r="AQ140" s="100" t="str">
        <f t="shared" si="171"/>
        <v>Normal</v>
      </c>
      <c r="AR140" s="100" t="str">
        <f t="shared" si="171"/>
        <v>Normal</v>
      </c>
      <c r="AS140" s="100" t="str">
        <f t="shared" si="171"/>
        <v>Normal</v>
      </c>
      <c r="AT140" s="100" t="str">
        <f t="shared" si="171"/>
        <v>Normal</v>
      </c>
      <c r="AU140" s="100" t="str">
        <f t="shared" si="171"/>
        <v>Normal</v>
      </c>
      <c r="AV140" s="100" t="str">
        <f t="shared" si="171"/>
        <v>Normal</v>
      </c>
      <c r="AW140" s="100" t="str">
        <f t="shared" si="171"/>
        <v>Normal</v>
      </c>
      <c r="AX140" s="100" t="str">
        <f t="shared" si="171"/>
        <v>Normal</v>
      </c>
      <c r="AY140" s="100" t="str">
        <f t="shared" si="171"/>
        <v>Normal</v>
      </c>
      <c r="AZ140" s="100" t="str">
        <f t="shared" si="171"/>
        <v>Risk</v>
      </c>
      <c r="BA140" s="100" t="str">
        <f t="shared" si="171"/>
        <v>Risk</v>
      </c>
      <c r="BB140" s="100" t="str">
        <f t="shared" si="171"/>
        <v>Risk</v>
      </c>
      <c r="BC140" s="100" t="str">
        <f t="shared" si="171"/>
        <v>Risk</v>
      </c>
      <c r="BD140" s="100" t="str">
        <f t="shared" si="171"/>
        <v>Risk</v>
      </c>
      <c r="BE140" s="100" t="str">
        <f t="shared" si="171"/>
        <v>Normal</v>
      </c>
      <c r="BF140" s="100" t="str">
        <f t="shared" si="171"/>
        <v>Normal</v>
      </c>
      <c r="BG140" s="100" t="str">
        <f t="shared" si="171"/>
        <v>Risk</v>
      </c>
      <c r="BH140" s="100" t="str">
        <f t="shared" si="171"/>
        <v>Normal</v>
      </c>
      <c r="BI140" s="100" t="str">
        <f t="shared" si="171"/>
        <v>Normal</v>
      </c>
      <c r="BJ140" s="100" t="str">
        <f t="shared" si="171"/>
        <v>Normal</v>
      </c>
      <c r="BK140" s="100" t="str">
        <f t="shared" si="171"/>
        <v>Normal</v>
      </c>
      <c r="BL140" s="100" t="str">
        <f t="shared" si="171"/>
        <v>Normal</v>
      </c>
      <c r="BM140" s="100" t="str">
        <f t="shared" si="171"/>
        <v>Normal</v>
      </c>
      <c r="BN140" s="100" t="str">
        <f t="shared" si="171"/>
        <v>Risk</v>
      </c>
      <c r="BO140" s="100" t="str">
        <f t="shared" si="171"/>
        <v>Normal</v>
      </c>
      <c r="BP140" s="100" t="str">
        <f t="shared" ref="BP140:CK140" si="172">IF(BP131&gt;=0, "Normal", "Risk")</f>
        <v>Normal</v>
      </c>
      <c r="BQ140" s="100" t="str">
        <f t="shared" si="172"/>
        <v>Normal</v>
      </c>
      <c r="BR140" s="100" t="str">
        <f t="shared" si="172"/>
        <v>Normal</v>
      </c>
      <c r="BS140" s="100" t="str">
        <f t="shared" si="172"/>
        <v>Normal</v>
      </c>
      <c r="BT140" s="100" t="str">
        <f t="shared" si="172"/>
        <v>Normal</v>
      </c>
      <c r="BU140" s="100" t="str">
        <f t="shared" si="172"/>
        <v>Normal</v>
      </c>
      <c r="BV140" s="100" t="str">
        <f t="shared" si="172"/>
        <v>Normal</v>
      </c>
      <c r="BW140" s="100" t="str">
        <f t="shared" si="172"/>
        <v>Normal</v>
      </c>
      <c r="BX140" s="100" t="str">
        <f t="shared" si="172"/>
        <v>Normal</v>
      </c>
      <c r="BY140" s="100" t="str">
        <f t="shared" si="172"/>
        <v>Normal</v>
      </c>
      <c r="BZ140" s="100" t="str">
        <f t="shared" si="172"/>
        <v>Normal</v>
      </c>
      <c r="CA140" s="100" t="str">
        <f t="shared" si="172"/>
        <v>Normal</v>
      </c>
      <c r="CB140" s="100" t="str">
        <f t="shared" si="172"/>
        <v>Normal</v>
      </c>
      <c r="CC140" s="100" t="str">
        <f t="shared" si="172"/>
        <v>Normal</v>
      </c>
      <c r="CD140" s="100" t="str">
        <f t="shared" si="172"/>
        <v>Normal</v>
      </c>
      <c r="CE140" s="100" t="str">
        <f t="shared" si="172"/>
        <v>Normal</v>
      </c>
      <c r="CF140" s="100" t="str">
        <f t="shared" si="172"/>
        <v>Normal</v>
      </c>
      <c r="CG140" s="100" t="str">
        <f t="shared" si="172"/>
        <v>Normal</v>
      </c>
      <c r="CH140" s="100" t="str">
        <f t="shared" si="172"/>
        <v>Normal</v>
      </c>
      <c r="CI140" s="100" t="str">
        <f t="shared" si="172"/>
        <v>Normal</v>
      </c>
      <c r="CJ140" s="100" t="str">
        <f t="shared" si="172"/>
        <v>Normal</v>
      </c>
      <c r="CK140" s="100" t="str">
        <f t="shared" si="172"/>
        <v>Normal</v>
      </c>
      <c r="CL140" s="100" t="str">
        <f t="shared" ref="CL140:CS140" si="173">IF(CL131&gt;=0, "Normal", "Risk")</f>
        <v>Normal</v>
      </c>
      <c r="CM140" s="100" t="str">
        <f t="shared" si="173"/>
        <v>Normal</v>
      </c>
      <c r="CN140" s="100" t="str">
        <f t="shared" si="173"/>
        <v>Normal</v>
      </c>
      <c r="CO140" s="100" t="str">
        <f t="shared" si="173"/>
        <v>Risk</v>
      </c>
      <c r="CP140" s="100" t="str">
        <f t="shared" si="173"/>
        <v>Risk</v>
      </c>
      <c r="CQ140" s="100" t="str">
        <f t="shared" si="173"/>
        <v>Normal</v>
      </c>
      <c r="CR140" s="100" t="str">
        <f t="shared" si="173"/>
        <v>Normal</v>
      </c>
      <c r="CS140" s="100" t="str">
        <f t="shared" si="173"/>
        <v>Normal</v>
      </c>
    </row>
    <row r="141" spans="1:97" ht="24.6">
      <c r="A141" s="23" t="s">
        <v>294</v>
      </c>
      <c r="B141" s="100" t="str">
        <f t="shared" ref="B141:C141" si="174">IF(B138&gt;1, "Normal", "Risk")</f>
        <v>Normal</v>
      </c>
      <c r="C141" s="100" t="str">
        <f t="shared" si="174"/>
        <v>Normal</v>
      </c>
      <c r="D141" s="100" t="str">
        <f t="shared" ref="D141:BO141" si="175">IF(D138&gt;1, "Normal", "Risk")</f>
        <v>Risk</v>
      </c>
      <c r="E141" s="100" t="str">
        <f t="shared" si="175"/>
        <v>Risk</v>
      </c>
      <c r="F141" s="100" t="str">
        <f t="shared" si="175"/>
        <v>Risk</v>
      </c>
      <c r="G141" s="100" t="str">
        <f t="shared" si="175"/>
        <v>Risk</v>
      </c>
      <c r="H141" s="100" t="str">
        <f t="shared" si="175"/>
        <v>Risk</v>
      </c>
      <c r="I141" s="100" t="str">
        <f t="shared" si="175"/>
        <v>Risk</v>
      </c>
      <c r="J141" s="100" t="str">
        <f t="shared" si="175"/>
        <v>Risk</v>
      </c>
      <c r="K141" s="100" t="str">
        <f t="shared" si="175"/>
        <v>Risk</v>
      </c>
      <c r="L141" s="100" t="str">
        <f t="shared" si="175"/>
        <v>Risk</v>
      </c>
      <c r="M141" s="100" t="str">
        <f t="shared" si="175"/>
        <v>Risk</v>
      </c>
      <c r="N141" s="100" t="str">
        <f t="shared" si="175"/>
        <v>Risk</v>
      </c>
      <c r="O141" s="100" t="str">
        <f t="shared" si="175"/>
        <v>Normal</v>
      </c>
      <c r="P141" s="100" t="str">
        <f t="shared" si="175"/>
        <v>Risk</v>
      </c>
      <c r="Q141" s="100" t="str">
        <f t="shared" si="175"/>
        <v>Risk</v>
      </c>
      <c r="R141" s="100" t="str">
        <f t="shared" si="175"/>
        <v>Normal</v>
      </c>
      <c r="S141" s="100" t="str">
        <f t="shared" si="175"/>
        <v>Normal</v>
      </c>
      <c r="T141" s="100" t="str">
        <f t="shared" si="175"/>
        <v>Risk</v>
      </c>
      <c r="U141" s="100" t="str">
        <f t="shared" si="175"/>
        <v>Risk</v>
      </c>
      <c r="V141" s="100" t="str">
        <f t="shared" si="175"/>
        <v>Normal</v>
      </c>
      <c r="W141" s="100" t="str">
        <f t="shared" si="175"/>
        <v>Normal</v>
      </c>
      <c r="X141" s="100" t="str">
        <f t="shared" si="175"/>
        <v>Risk</v>
      </c>
      <c r="Y141" s="100" t="str">
        <f t="shared" si="175"/>
        <v>Risk</v>
      </c>
      <c r="Z141" s="100" t="str">
        <f t="shared" si="175"/>
        <v>Risk</v>
      </c>
      <c r="AA141" s="100" t="str">
        <f t="shared" si="175"/>
        <v>Risk</v>
      </c>
      <c r="AB141" s="100" t="str">
        <f t="shared" si="175"/>
        <v>Risk</v>
      </c>
      <c r="AC141" s="100" t="str">
        <f t="shared" si="175"/>
        <v>Risk</v>
      </c>
      <c r="AD141" s="100" t="str">
        <f t="shared" si="175"/>
        <v>Risk</v>
      </c>
      <c r="AE141" s="100" t="str">
        <f t="shared" si="175"/>
        <v>Risk</v>
      </c>
      <c r="AF141" s="100" t="str">
        <f t="shared" si="175"/>
        <v>Risk</v>
      </c>
      <c r="AG141" s="100" t="str">
        <f t="shared" si="175"/>
        <v>Risk</v>
      </c>
      <c r="AH141" s="100" t="str">
        <f t="shared" si="175"/>
        <v>Risk</v>
      </c>
      <c r="AI141" s="100" t="str">
        <f t="shared" si="175"/>
        <v>Risk</v>
      </c>
      <c r="AJ141" s="100" t="str">
        <f t="shared" si="175"/>
        <v>Normal</v>
      </c>
      <c r="AK141" s="100" t="str">
        <f t="shared" si="175"/>
        <v>Normal</v>
      </c>
      <c r="AL141" s="100" t="str">
        <f t="shared" si="175"/>
        <v>Normal</v>
      </c>
      <c r="AM141" s="100" t="str">
        <f t="shared" si="175"/>
        <v>Normal</v>
      </c>
      <c r="AN141" s="100" t="str">
        <f t="shared" si="175"/>
        <v>Risk</v>
      </c>
      <c r="AO141" s="100" t="str">
        <f t="shared" si="175"/>
        <v>Risk</v>
      </c>
      <c r="AP141" s="100" t="str">
        <f t="shared" si="175"/>
        <v>Risk</v>
      </c>
      <c r="AQ141" s="100" t="str">
        <f t="shared" si="175"/>
        <v>Risk</v>
      </c>
      <c r="AR141" s="100" t="str">
        <f t="shared" si="175"/>
        <v>Risk</v>
      </c>
      <c r="AS141" s="100" t="str">
        <f t="shared" si="175"/>
        <v>Risk</v>
      </c>
      <c r="AT141" s="100" t="str">
        <f t="shared" si="175"/>
        <v>Risk</v>
      </c>
      <c r="AU141" s="100" t="str">
        <f t="shared" si="175"/>
        <v>Normal</v>
      </c>
      <c r="AV141" s="100" t="str">
        <f t="shared" si="175"/>
        <v>Risk</v>
      </c>
      <c r="AW141" s="100" t="str">
        <f t="shared" si="175"/>
        <v>Normal</v>
      </c>
      <c r="AX141" s="100" t="str">
        <f t="shared" si="175"/>
        <v>Normal</v>
      </c>
      <c r="AY141" s="100" t="str">
        <f t="shared" si="175"/>
        <v>Risk</v>
      </c>
      <c r="AZ141" s="100" t="str">
        <f t="shared" si="175"/>
        <v>Normal</v>
      </c>
      <c r="BA141" s="100" t="str">
        <f t="shared" si="175"/>
        <v>Normal</v>
      </c>
      <c r="BB141" s="100" t="str">
        <f t="shared" si="175"/>
        <v>Normal</v>
      </c>
      <c r="BC141" s="100" t="str">
        <f t="shared" si="175"/>
        <v>Risk</v>
      </c>
      <c r="BD141" s="100" t="str">
        <f t="shared" si="175"/>
        <v>Risk</v>
      </c>
      <c r="BE141" s="100" t="str">
        <f t="shared" si="175"/>
        <v>Risk</v>
      </c>
      <c r="BF141" s="100" t="str">
        <f t="shared" si="175"/>
        <v>Risk</v>
      </c>
      <c r="BG141" s="100" t="str">
        <f t="shared" si="175"/>
        <v>Normal</v>
      </c>
      <c r="BH141" s="100" t="str">
        <f t="shared" si="175"/>
        <v>Risk</v>
      </c>
      <c r="BI141" s="100" t="str">
        <f t="shared" si="175"/>
        <v>Risk</v>
      </c>
      <c r="BJ141" s="100" t="str">
        <f t="shared" si="175"/>
        <v>Risk</v>
      </c>
      <c r="BK141" s="100" t="str">
        <f t="shared" si="175"/>
        <v>Normal</v>
      </c>
      <c r="BL141" s="100" t="str">
        <f t="shared" si="175"/>
        <v>Risk</v>
      </c>
      <c r="BM141" s="100" t="str">
        <f t="shared" si="175"/>
        <v>Risk</v>
      </c>
      <c r="BN141" s="100" t="str">
        <f t="shared" si="175"/>
        <v>Risk</v>
      </c>
      <c r="BO141" s="100" t="str">
        <f t="shared" si="175"/>
        <v>Risk</v>
      </c>
      <c r="BP141" s="100" t="str">
        <f t="shared" ref="BP141:CK141" si="176">IF(BP138&gt;1, "Normal", "Risk")</f>
        <v>Risk</v>
      </c>
      <c r="BQ141" s="100" t="str">
        <f t="shared" si="176"/>
        <v>Normal</v>
      </c>
      <c r="BR141" s="100" t="str">
        <f t="shared" si="176"/>
        <v>Risk</v>
      </c>
      <c r="BS141" s="100" t="str">
        <f t="shared" si="176"/>
        <v>Risk</v>
      </c>
      <c r="BT141" s="100" t="str">
        <f t="shared" si="176"/>
        <v>Risk</v>
      </c>
      <c r="BU141" s="100" t="str">
        <f t="shared" si="176"/>
        <v>Normal</v>
      </c>
      <c r="BV141" s="100" t="str">
        <f t="shared" si="176"/>
        <v>Risk</v>
      </c>
      <c r="BW141" s="100" t="str">
        <f t="shared" si="176"/>
        <v>Risk</v>
      </c>
      <c r="BX141" s="100" t="str">
        <f t="shared" si="176"/>
        <v>Risk</v>
      </c>
      <c r="BY141" s="100" t="str">
        <f t="shared" si="176"/>
        <v>Risk</v>
      </c>
      <c r="BZ141" s="100" t="str">
        <f t="shared" si="176"/>
        <v>Risk</v>
      </c>
      <c r="CA141" s="100" t="str">
        <f t="shared" si="176"/>
        <v>Risk</v>
      </c>
      <c r="CB141" s="100" t="str">
        <f t="shared" si="176"/>
        <v>Risk</v>
      </c>
      <c r="CC141" s="100" t="str">
        <f t="shared" si="176"/>
        <v>Normal</v>
      </c>
      <c r="CD141" s="100" t="str">
        <f t="shared" si="176"/>
        <v>Risk</v>
      </c>
      <c r="CE141" s="100" t="str">
        <f t="shared" si="176"/>
        <v>Risk</v>
      </c>
      <c r="CF141" s="100" t="str">
        <f t="shared" si="176"/>
        <v>Risk</v>
      </c>
      <c r="CG141" s="100" t="str">
        <f t="shared" si="176"/>
        <v>Risk</v>
      </c>
      <c r="CH141" s="100" t="str">
        <f t="shared" si="176"/>
        <v>Risk</v>
      </c>
      <c r="CI141" s="100" t="str">
        <f t="shared" si="176"/>
        <v>Risk</v>
      </c>
      <c r="CJ141" s="100" t="str">
        <f t="shared" si="176"/>
        <v>Risk</v>
      </c>
      <c r="CK141" s="100" t="str">
        <f t="shared" si="176"/>
        <v>Risk</v>
      </c>
      <c r="CL141" s="100" t="str">
        <f t="shared" ref="CL141:CS141" si="177">IF(CL138&gt;1, "Normal", "Risk")</f>
        <v>Risk</v>
      </c>
      <c r="CM141" s="100" t="str">
        <f t="shared" si="177"/>
        <v>Risk</v>
      </c>
      <c r="CN141" s="100" t="str">
        <f t="shared" si="177"/>
        <v>Risk</v>
      </c>
      <c r="CO141" s="100" t="str">
        <f t="shared" si="177"/>
        <v>Normal</v>
      </c>
      <c r="CP141" s="100" t="str">
        <f t="shared" si="177"/>
        <v>Normal</v>
      </c>
      <c r="CQ141" s="100" t="str">
        <f t="shared" si="177"/>
        <v>Normal</v>
      </c>
      <c r="CR141" s="100" t="str">
        <f t="shared" si="177"/>
        <v>Normal</v>
      </c>
      <c r="CS141" s="100" t="str">
        <f t="shared" si="177"/>
        <v>Normal</v>
      </c>
    </row>
    <row r="142" spans="1:97" ht="24.6">
      <c r="A142" s="101" t="s">
        <v>287</v>
      </c>
      <c r="B142" s="102">
        <f>IF(AND(B139="Normal",B140="Normal",B141="Normal"),1,IF(AND(B139="Normal",B140="Normal",B141="Risk"),2,IF(AND(B139="Normal",B140="Risk",B141="Normal"),3,IF(AND(B139="Normal",B140="Risk",B141="Risk"),4,IF(AND(B139="Risk",B140="Normal",B141="Normal"),5,IF(AND(B139="Risk",B140="Normal",B141="Risk"),6,IF(AND(B139="Risk",B140="Risk",B141="Normal"),7,IF(AND(B139="Risk",B140="Risk",B141="Risk"),8,"Unknows"))))))))</f>
        <v>1</v>
      </c>
      <c r="C142" s="102">
        <f t="shared" ref="C142" si="178">IF(AND(C139="Normal",C140="Normal",C141="Normal"),1,IF(AND(C139="Normal",C140="Normal",C141="Risk"),2,IF(AND(C139="Normal",C140="Risk",C141="Normal"),3,IF(AND(C139="Normal",C140="Risk",C141="Risk"),4,IF(AND(C139="Risk",C140="Normal",C141="Normal"),5,IF(AND(C139="Risk",C140="Normal",C141="Risk"),6,IF(AND(C139="Risk",C140="Risk",C141="Normal"),7,IF(AND(C139="Risk",C140="Risk",C141="Risk"),8,"Unknows"))))))))</f>
        <v>1</v>
      </c>
      <c r="D142" s="102">
        <f t="shared" ref="D142:BO142" si="179">IF(AND(D139="Normal",D140="Normal",D141="Normal"),1,IF(AND(D139="Normal",D140="Normal",D141="Risk"),2,IF(AND(D139="Normal",D140="Risk",D141="Normal"),3,IF(AND(D139="Normal",D140="Risk",D141="Risk"),4,IF(AND(D139="Risk",D140="Normal",D141="Normal"),5,IF(AND(D139="Risk",D140="Normal",D141="Risk"),6,IF(AND(D139="Risk",D140="Risk",D141="Normal"),7,IF(AND(D139="Risk",D140="Risk",D141="Risk"),8,"Unknows"))))))))</f>
        <v>2</v>
      </c>
      <c r="E142" s="102">
        <f t="shared" si="179"/>
        <v>2</v>
      </c>
      <c r="F142" s="102">
        <f t="shared" si="179"/>
        <v>2</v>
      </c>
      <c r="G142" s="102">
        <f t="shared" si="179"/>
        <v>2</v>
      </c>
      <c r="H142" s="102">
        <f t="shared" si="179"/>
        <v>2</v>
      </c>
      <c r="I142" s="102">
        <f t="shared" si="179"/>
        <v>2</v>
      </c>
      <c r="J142" s="102">
        <f t="shared" si="179"/>
        <v>2</v>
      </c>
      <c r="K142" s="102">
        <f t="shared" si="179"/>
        <v>2</v>
      </c>
      <c r="L142" s="102">
        <f t="shared" si="179"/>
        <v>2</v>
      </c>
      <c r="M142" s="102">
        <f t="shared" si="179"/>
        <v>2</v>
      </c>
      <c r="N142" s="102">
        <f t="shared" si="179"/>
        <v>2</v>
      </c>
      <c r="O142" s="102">
        <f t="shared" si="179"/>
        <v>1</v>
      </c>
      <c r="P142" s="102">
        <f t="shared" si="179"/>
        <v>2</v>
      </c>
      <c r="Q142" s="102">
        <f t="shared" si="179"/>
        <v>2</v>
      </c>
      <c r="R142" s="102">
        <f t="shared" si="179"/>
        <v>1</v>
      </c>
      <c r="S142" s="102">
        <f t="shared" si="179"/>
        <v>3</v>
      </c>
      <c r="T142" s="102">
        <f t="shared" si="179"/>
        <v>4</v>
      </c>
      <c r="U142" s="102">
        <f t="shared" si="179"/>
        <v>4</v>
      </c>
      <c r="V142" s="102">
        <f t="shared" si="179"/>
        <v>1</v>
      </c>
      <c r="W142" s="102">
        <f t="shared" si="179"/>
        <v>1</v>
      </c>
      <c r="X142" s="102">
        <f t="shared" si="179"/>
        <v>2</v>
      </c>
      <c r="Y142" s="102">
        <f t="shared" si="179"/>
        <v>2</v>
      </c>
      <c r="Z142" s="102">
        <f t="shared" si="179"/>
        <v>2</v>
      </c>
      <c r="AA142" s="102">
        <f t="shared" si="179"/>
        <v>2</v>
      </c>
      <c r="AB142" s="102">
        <f t="shared" si="179"/>
        <v>2</v>
      </c>
      <c r="AC142" s="102">
        <f t="shared" si="179"/>
        <v>2</v>
      </c>
      <c r="AD142" s="102">
        <f t="shared" si="179"/>
        <v>2</v>
      </c>
      <c r="AE142" s="102">
        <f t="shared" si="179"/>
        <v>2</v>
      </c>
      <c r="AF142" s="102">
        <f t="shared" si="179"/>
        <v>2</v>
      </c>
      <c r="AG142" s="102">
        <f t="shared" si="179"/>
        <v>2</v>
      </c>
      <c r="AH142" s="102">
        <f t="shared" si="179"/>
        <v>2</v>
      </c>
      <c r="AI142" s="102">
        <f t="shared" si="179"/>
        <v>2</v>
      </c>
      <c r="AJ142" s="102">
        <f t="shared" si="179"/>
        <v>1</v>
      </c>
      <c r="AK142" s="102">
        <f t="shared" si="179"/>
        <v>3</v>
      </c>
      <c r="AL142" s="102">
        <f t="shared" si="179"/>
        <v>1</v>
      </c>
      <c r="AM142" s="102">
        <f t="shared" si="179"/>
        <v>1</v>
      </c>
      <c r="AN142" s="102">
        <f t="shared" si="179"/>
        <v>2</v>
      </c>
      <c r="AO142" s="102">
        <f t="shared" si="179"/>
        <v>2</v>
      </c>
      <c r="AP142" s="102">
        <f t="shared" si="179"/>
        <v>2</v>
      </c>
      <c r="AQ142" s="102">
        <f t="shared" si="179"/>
        <v>2</v>
      </c>
      <c r="AR142" s="102">
        <f t="shared" si="179"/>
        <v>2</v>
      </c>
      <c r="AS142" s="102">
        <f t="shared" si="179"/>
        <v>2</v>
      </c>
      <c r="AT142" s="102">
        <f t="shared" si="179"/>
        <v>2</v>
      </c>
      <c r="AU142" s="102">
        <f t="shared" si="179"/>
        <v>1</v>
      </c>
      <c r="AV142" s="102">
        <f t="shared" si="179"/>
        <v>2</v>
      </c>
      <c r="AW142" s="102">
        <f t="shared" si="179"/>
        <v>1</v>
      </c>
      <c r="AX142" s="102">
        <f t="shared" si="179"/>
        <v>1</v>
      </c>
      <c r="AY142" s="102">
        <f t="shared" si="179"/>
        <v>2</v>
      </c>
      <c r="AZ142" s="102">
        <f t="shared" si="179"/>
        <v>3</v>
      </c>
      <c r="BA142" s="102">
        <f t="shared" si="179"/>
        <v>3</v>
      </c>
      <c r="BB142" s="102">
        <f t="shared" si="179"/>
        <v>3</v>
      </c>
      <c r="BC142" s="102">
        <f t="shared" si="179"/>
        <v>4</v>
      </c>
      <c r="BD142" s="102">
        <f t="shared" si="179"/>
        <v>4</v>
      </c>
      <c r="BE142" s="102">
        <f t="shared" si="179"/>
        <v>2</v>
      </c>
      <c r="BF142" s="102">
        <f t="shared" si="179"/>
        <v>2</v>
      </c>
      <c r="BG142" s="102">
        <f t="shared" si="179"/>
        <v>3</v>
      </c>
      <c r="BH142" s="102">
        <f t="shared" si="179"/>
        <v>2</v>
      </c>
      <c r="BI142" s="102">
        <f t="shared" si="179"/>
        <v>2</v>
      </c>
      <c r="BJ142" s="102">
        <f t="shared" si="179"/>
        <v>2</v>
      </c>
      <c r="BK142" s="102">
        <f t="shared" si="179"/>
        <v>1</v>
      </c>
      <c r="BL142" s="102">
        <f t="shared" si="179"/>
        <v>2</v>
      </c>
      <c r="BM142" s="102">
        <f t="shared" si="179"/>
        <v>2</v>
      </c>
      <c r="BN142" s="102">
        <f t="shared" si="179"/>
        <v>4</v>
      </c>
      <c r="BO142" s="102">
        <f t="shared" si="179"/>
        <v>2</v>
      </c>
      <c r="BP142" s="102">
        <f t="shared" ref="BP142:CK142" si="180">IF(AND(BP139="Normal",BP140="Normal",BP141="Normal"),1,IF(AND(BP139="Normal",BP140="Normal",BP141="Risk"),2,IF(AND(BP139="Normal",BP140="Risk",BP141="Normal"),3,IF(AND(BP139="Normal",BP140="Risk",BP141="Risk"),4,IF(AND(BP139="Risk",BP140="Normal",BP141="Normal"),5,IF(AND(BP139="Risk",BP140="Normal",BP141="Risk"),6,IF(AND(BP139="Risk",BP140="Risk",BP141="Normal"),7,IF(AND(BP139="Risk",BP140="Risk",BP141="Risk"),8,"Unknows"))))))))</f>
        <v>2</v>
      </c>
      <c r="BQ142" s="102">
        <f t="shared" si="180"/>
        <v>1</v>
      </c>
      <c r="BR142" s="102">
        <f t="shared" si="180"/>
        <v>2</v>
      </c>
      <c r="BS142" s="102">
        <f t="shared" si="180"/>
        <v>2</v>
      </c>
      <c r="BT142" s="102">
        <f t="shared" si="180"/>
        <v>2</v>
      </c>
      <c r="BU142" s="102">
        <f t="shared" si="180"/>
        <v>1</v>
      </c>
      <c r="BV142" s="102">
        <f t="shared" si="180"/>
        <v>2</v>
      </c>
      <c r="BW142" s="102">
        <f t="shared" si="180"/>
        <v>2</v>
      </c>
      <c r="BX142" s="102">
        <f t="shared" si="180"/>
        <v>2</v>
      </c>
      <c r="BY142" s="102">
        <f t="shared" si="180"/>
        <v>2</v>
      </c>
      <c r="BZ142" s="102">
        <f t="shared" si="180"/>
        <v>2</v>
      </c>
      <c r="CA142" s="102">
        <f t="shared" si="180"/>
        <v>2</v>
      </c>
      <c r="CB142" s="102">
        <f t="shared" si="180"/>
        <v>2</v>
      </c>
      <c r="CC142" s="102">
        <f t="shared" si="180"/>
        <v>1</v>
      </c>
      <c r="CD142" s="102">
        <f t="shared" si="180"/>
        <v>2</v>
      </c>
      <c r="CE142" s="102">
        <f t="shared" si="180"/>
        <v>2</v>
      </c>
      <c r="CF142" s="102">
        <f t="shared" si="180"/>
        <v>2</v>
      </c>
      <c r="CG142" s="102">
        <f t="shared" si="180"/>
        <v>2</v>
      </c>
      <c r="CH142" s="102">
        <f t="shared" si="180"/>
        <v>2</v>
      </c>
      <c r="CI142" s="102">
        <f t="shared" si="180"/>
        <v>2</v>
      </c>
      <c r="CJ142" s="102">
        <f t="shared" si="180"/>
        <v>2</v>
      </c>
      <c r="CK142" s="102">
        <f t="shared" si="180"/>
        <v>2</v>
      </c>
      <c r="CL142" s="102">
        <f t="shared" ref="CL142:CS142" si="181">IF(AND(CL139="Normal",CL140="Normal",CL141="Normal"),1,IF(AND(CL139="Normal",CL140="Normal",CL141="Risk"),2,IF(AND(CL139="Normal",CL140="Risk",CL141="Normal"),3,IF(AND(CL139="Normal",CL140="Risk",CL141="Risk"),4,IF(AND(CL139="Risk",CL140="Normal",CL141="Normal"),5,IF(AND(CL139="Risk",CL140="Normal",CL141="Risk"),6,IF(AND(CL139="Risk",CL140="Risk",CL141="Normal"),7,IF(AND(CL139="Risk",CL140="Risk",CL141="Risk"),8,"Unknows"))))))))</f>
        <v>2</v>
      </c>
      <c r="CM142" s="102">
        <f t="shared" si="181"/>
        <v>2</v>
      </c>
      <c r="CN142" s="102">
        <f t="shared" si="181"/>
        <v>2</v>
      </c>
      <c r="CO142" s="102">
        <f t="shared" si="181"/>
        <v>3</v>
      </c>
      <c r="CP142" s="102">
        <f t="shared" si="181"/>
        <v>3</v>
      </c>
      <c r="CQ142" s="102">
        <f t="shared" si="181"/>
        <v>1</v>
      </c>
      <c r="CR142" s="102">
        <f t="shared" si="181"/>
        <v>1</v>
      </c>
      <c r="CS142" s="102">
        <f t="shared" si="181"/>
        <v>1</v>
      </c>
    </row>
    <row r="144" spans="1:97" ht="21" customHeight="1">
      <c r="A144" s="30" t="s">
        <v>394</v>
      </c>
      <c r="B144" s="31" t="s">
        <v>0</v>
      </c>
      <c r="C144" s="31"/>
      <c r="D144" s="32"/>
      <c r="E144" s="31"/>
      <c r="F144" s="31"/>
      <c r="G144" s="31"/>
      <c r="H144" s="31"/>
      <c r="I144" s="31"/>
      <c r="J144" s="31"/>
      <c r="K144" s="31"/>
      <c r="L144" s="31"/>
      <c r="M144" s="31"/>
      <c r="N144" s="33" t="s">
        <v>1</v>
      </c>
      <c r="O144" s="33"/>
      <c r="P144" s="33"/>
      <c r="Q144" s="33"/>
      <c r="R144" s="33"/>
      <c r="S144" s="33"/>
      <c r="T144" s="33"/>
      <c r="U144" s="33"/>
      <c r="V144" s="31" t="s">
        <v>2</v>
      </c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3" t="s">
        <v>3</v>
      </c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1" t="s">
        <v>4</v>
      </c>
      <c r="BC144" s="31"/>
      <c r="BD144" s="31"/>
      <c r="BE144" s="31"/>
      <c r="BF144" s="31"/>
      <c r="BG144" s="31"/>
      <c r="BH144" s="31"/>
      <c r="BI144" s="31"/>
      <c r="BJ144" s="31"/>
      <c r="BK144" s="33" t="s">
        <v>5</v>
      </c>
      <c r="BL144" s="33"/>
      <c r="BM144" s="33"/>
      <c r="BN144" s="33"/>
      <c r="BO144" s="33"/>
      <c r="BP144" s="33"/>
      <c r="BQ144" s="31" t="s">
        <v>6</v>
      </c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4"/>
      <c r="CL144" s="359" t="s">
        <v>368</v>
      </c>
      <c r="CM144" s="359" t="s">
        <v>369</v>
      </c>
      <c r="CN144" s="359" t="s">
        <v>370</v>
      </c>
      <c r="CO144" s="359" t="s">
        <v>371</v>
      </c>
      <c r="CP144" s="359" t="s">
        <v>372</v>
      </c>
      <c r="CQ144" s="359" t="s">
        <v>373</v>
      </c>
      <c r="CR144" s="359" t="s">
        <v>374</v>
      </c>
      <c r="CS144" s="359" t="s">
        <v>7</v>
      </c>
    </row>
    <row r="145" spans="1:97" ht="21" customHeight="1">
      <c r="A145" s="30"/>
      <c r="B145" s="36" t="s">
        <v>8</v>
      </c>
      <c r="C145" s="36" t="s">
        <v>9</v>
      </c>
      <c r="D145" s="36" t="s">
        <v>10</v>
      </c>
      <c r="E145" s="36" t="s">
        <v>11</v>
      </c>
      <c r="F145" s="36" t="s">
        <v>12</v>
      </c>
      <c r="G145" s="36" t="s">
        <v>13</v>
      </c>
      <c r="H145" s="36" t="s">
        <v>14</v>
      </c>
      <c r="I145" s="36" t="s">
        <v>15</v>
      </c>
      <c r="J145" s="36" t="s">
        <v>16</v>
      </c>
      <c r="K145" s="36" t="s">
        <v>17</v>
      </c>
      <c r="L145" s="37">
        <v>11451</v>
      </c>
      <c r="M145" s="36" t="s">
        <v>18</v>
      </c>
      <c r="N145" s="38" t="s">
        <v>19</v>
      </c>
      <c r="O145" s="38" t="s">
        <v>20</v>
      </c>
      <c r="P145" s="38" t="s">
        <v>21</v>
      </c>
      <c r="Q145" s="38" t="s">
        <v>22</v>
      </c>
      <c r="R145" s="38" t="s">
        <v>23</v>
      </c>
      <c r="S145" s="38" t="s">
        <v>24</v>
      </c>
      <c r="T145" s="38" t="s">
        <v>25</v>
      </c>
      <c r="U145" s="38" t="s">
        <v>26</v>
      </c>
      <c r="V145" s="36" t="s">
        <v>27</v>
      </c>
      <c r="W145" s="36" t="s">
        <v>28</v>
      </c>
      <c r="X145" s="36" t="s">
        <v>29</v>
      </c>
      <c r="Y145" s="36" t="s">
        <v>30</v>
      </c>
      <c r="Z145" s="36" t="s">
        <v>31</v>
      </c>
      <c r="AA145" s="36" t="s">
        <v>32</v>
      </c>
      <c r="AB145" s="36" t="s">
        <v>33</v>
      </c>
      <c r="AC145" s="36" t="s">
        <v>34</v>
      </c>
      <c r="AD145" s="36" t="s">
        <v>35</v>
      </c>
      <c r="AE145" s="36" t="s">
        <v>36</v>
      </c>
      <c r="AF145" s="36" t="s">
        <v>37</v>
      </c>
      <c r="AG145" s="36" t="s">
        <v>38</v>
      </c>
      <c r="AH145" s="36" t="s">
        <v>39</v>
      </c>
      <c r="AI145" s="36" t="s">
        <v>40</v>
      </c>
      <c r="AJ145" s="38" t="s">
        <v>41</v>
      </c>
      <c r="AK145" s="38" t="s">
        <v>42</v>
      </c>
      <c r="AL145" s="38" t="s">
        <v>43</v>
      </c>
      <c r="AM145" s="38" t="s">
        <v>44</v>
      </c>
      <c r="AN145" s="38" t="s">
        <v>45</v>
      </c>
      <c r="AO145" s="38" t="s">
        <v>46</v>
      </c>
      <c r="AP145" s="38" t="s">
        <v>47</v>
      </c>
      <c r="AQ145" s="38" t="s">
        <v>48</v>
      </c>
      <c r="AR145" s="38" t="s">
        <v>49</v>
      </c>
      <c r="AS145" s="38" t="s">
        <v>50</v>
      </c>
      <c r="AT145" s="38" t="s">
        <v>51</v>
      </c>
      <c r="AU145" s="38" t="s">
        <v>52</v>
      </c>
      <c r="AV145" s="38" t="s">
        <v>53</v>
      </c>
      <c r="AW145" s="38" t="s">
        <v>54</v>
      </c>
      <c r="AX145" s="38" t="s">
        <v>55</v>
      </c>
      <c r="AY145" s="38" t="s">
        <v>56</v>
      </c>
      <c r="AZ145" s="38" t="s">
        <v>57</v>
      </c>
      <c r="BA145" s="38" t="s">
        <v>58</v>
      </c>
      <c r="BB145" s="36" t="s">
        <v>59</v>
      </c>
      <c r="BC145" s="36" t="s">
        <v>60</v>
      </c>
      <c r="BD145" s="36" t="s">
        <v>61</v>
      </c>
      <c r="BE145" s="36" t="s">
        <v>62</v>
      </c>
      <c r="BF145" s="36" t="s">
        <v>63</v>
      </c>
      <c r="BG145" s="36" t="s">
        <v>64</v>
      </c>
      <c r="BH145" s="39">
        <v>28778</v>
      </c>
      <c r="BI145" s="36" t="s">
        <v>65</v>
      </c>
      <c r="BJ145" s="36" t="s">
        <v>66</v>
      </c>
      <c r="BK145" s="38" t="s">
        <v>67</v>
      </c>
      <c r="BL145" s="38" t="s">
        <v>68</v>
      </c>
      <c r="BM145" s="38" t="s">
        <v>69</v>
      </c>
      <c r="BN145" s="38" t="s">
        <v>70</v>
      </c>
      <c r="BO145" s="38" t="s">
        <v>71</v>
      </c>
      <c r="BP145" s="38" t="s">
        <v>72</v>
      </c>
      <c r="BQ145" s="36" t="s">
        <v>73</v>
      </c>
      <c r="BR145" s="36" t="s">
        <v>74</v>
      </c>
      <c r="BS145" s="36" t="s">
        <v>75</v>
      </c>
      <c r="BT145" s="36" t="s">
        <v>76</v>
      </c>
      <c r="BU145" s="36" t="s">
        <v>77</v>
      </c>
      <c r="BV145" s="36" t="s">
        <v>78</v>
      </c>
      <c r="BW145" s="36" t="s">
        <v>79</v>
      </c>
      <c r="BX145" s="36" t="s">
        <v>80</v>
      </c>
      <c r="BY145" s="36" t="s">
        <v>81</v>
      </c>
      <c r="BZ145" s="36" t="s">
        <v>82</v>
      </c>
      <c r="CA145" s="36" t="s">
        <v>83</v>
      </c>
      <c r="CB145" s="36" t="s">
        <v>84</v>
      </c>
      <c r="CC145" s="36" t="s">
        <v>85</v>
      </c>
      <c r="CD145" s="36" t="s">
        <v>86</v>
      </c>
      <c r="CE145" s="36" t="s">
        <v>87</v>
      </c>
      <c r="CF145" s="36" t="s">
        <v>88</v>
      </c>
      <c r="CG145" s="36" t="s">
        <v>89</v>
      </c>
      <c r="CH145" s="36" t="s">
        <v>90</v>
      </c>
      <c r="CI145" s="36" t="s">
        <v>91</v>
      </c>
      <c r="CJ145" s="36" t="s">
        <v>92</v>
      </c>
      <c r="CK145" s="36" t="s">
        <v>93</v>
      </c>
      <c r="CL145" s="359"/>
      <c r="CM145" s="359"/>
      <c r="CN145" s="359"/>
      <c r="CO145" s="359"/>
      <c r="CP145" s="359"/>
      <c r="CQ145" s="359"/>
      <c r="CR145" s="359"/>
      <c r="CS145" s="359"/>
    </row>
    <row r="146" spans="1:97" ht="21" customHeight="1">
      <c r="A146" s="30" t="s">
        <v>94</v>
      </c>
      <c r="B146" s="36" t="s">
        <v>95</v>
      </c>
      <c r="C146" s="36" t="s">
        <v>96</v>
      </c>
      <c r="D146" s="36" t="s">
        <v>97</v>
      </c>
      <c r="E146" s="36" t="s">
        <v>98</v>
      </c>
      <c r="F146" s="36" t="s">
        <v>99</v>
      </c>
      <c r="G146" s="36" t="s">
        <v>100</v>
      </c>
      <c r="H146" s="36" t="s">
        <v>101</v>
      </c>
      <c r="I146" s="36" t="s">
        <v>102</v>
      </c>
      <c r="J146" s="36" t="s">
        <v>103</v>
      </c>
      <c r="K146" s="36" t="s">
        <v>104</v>
      </c>
      <c r="L146" s="36" t="s">
        <v>105</v>
      </c>
      <c r="M146" s="36" t="s">
        <v>106</v>
      </c>
      <c r="N146" s="38" t="s">
        <v>107</v>
      </c>
      <c r="O146" s="38" t="s">
        <v>108</v>
      </c>
      <c r="P146" s="38" t="s">
        <v>109</v>
      </c>
      <c r="Q146" s="38" t="s">
        <v>110</v>
      </c>
      <c r="R146" s="38" t="s">
        <v>111</v>
      </c>
      <c r="S146" s="38" t="s">
        <v>112</v>
      </c>
      <c r="T146" s="38" t="s">
        <v>113</v>
      </c>
      <c r="U146" s="38" t="s">
        <v>114</v>
      </c>
      <c r="V146" s="36" t="s">
        <v>115</v>
      </c>
      <c r="W146" s="36" t="s">
        <v>116</v>
      </c>
      <c r="X146" s="36" t="s">
        <v>117</v>
      </c>
      <c r="Y146" s="36" t="s">
        <v>118</v>
      </c>
      <c r="Z146" s="36" t="s">
        <v>119</v>
      </c>
      <c r="AA146" s="36" t="s">
        <v>120</v>
      </c>
      <c r="AB146" s="36" t="s">
        <v>121</v>
      </c>
      <c r="AC146" s="36" t="s">
        <v>122</v>
      </c>
      <c r="AD146" s="36" t="s">
        <v>123</v>
      </c>
      <c r="AE146" s="36" t="s">
        <v>124</v>
      </c>
      <c r="AF146" s="36" t="s">
        <v>125</v>
      </c>
      <c r="AG146" s="36" t="s">
        <v>126</v>
      </c>
      <c r="AH146" s="36" t="s">
        <v>127</v>
      </c>
      <c r="AI146" s="36" t="s">
        <v>128</v>
      </c>
      <c r="AJ146" s="38" t="s">
        <v>129</v>
      </c>
      <c r="AK146" s="38" t="s">
        <v>130</v>
      </c>
      <c r="AL146" s="38" t="s">
        <v>131</v>
      </c>
      <c r="AM146" s="38" t="s">
        <v>132</v>
      </c>
      <c r="AN146" s="38" t="s">
        <v>133</v>
      </c>
      <c r="AO146" s="38" t="s">
        <v>134</v>
      </c>
      <c r="AP146" s="38" t="s">
        <v>135</v>
      </c>
      <c r="AQ146" s="38" t="s">
        <v>136</v>
      </c>
      <c r="AR146" s="38" t="s">
        <v>137</v>
      </c>
      <c r="AS146" s="38" t="s">
        <v>329</v>
      </c>
      <c r="AT146" s="38" t="s">
        <v>138</v>
      </c>
      <c r="AU146" s="38" t="s">
        <v>328</v>
      </c>
      <c r="AV146" s="38" t="s">
        <v>139</v>
      </c>
      <c r="AW146" s="38" t="s">
        <v>140</v>
      </c>
      <c r="AX146" s="38" t="s">
        <v>141</v>
      </c>
      <c r="AY146" s="38" t="s">
        <v>142</v>
      </c>
      <c r="AZ146" s="38" t="s">
        <v>143</v>
      </c>
      <c r="BA146" s="38" t="s">
        <v>144</v>
      </c>
      <c r="BB146" s="36" t="s">
        <v>145</v>
      </c>
      <c r="BC146" s="36" t="s">
        <v>146</v>
      </c>
      <c r="BD146" s="36" t="s">
        <v>147</v>
      </c>
      <c r="BE146" s="36" t="s">
        <v>148</v>
      </c>
      <c r="BF146" s="36" t="s">
        <v>149</v>
      </c>
      <c r="BG146" s="36" t="s">
        <v>150</v>
      </c>
      <c r="BH146" s="36" t="s">
        <v>151</v>
      </c>
      <c r="BI146" s="36" t="s">
        <v>152</v>
      </c>
      <c r="BJ146" s="36" t="s">
        <v>153</v>
      </c>
      <c r="BK146" s="38" t="s">
        <v>154</v>
      </c>
      <c r="BL146" s="38" t="s">
        <v>155</v>
      </c>
      <c r="BM146" s="38" t="s">
        <v>156</v>
      </c>
      <c r="BN146" s="38" t="s">
        <v>157</v>
      </c>
      <c r="BO146" s="38" t="s">
        <v>158</v>
      </c>
      <c r="BP146" s="38" t="s">
        <v>334</v>
      </c>
      <c r="BQ146" s="36" t="s">
        <v>159</v>
      </c>
      <c r="BR146" s="36" t="s">
        <v>160</v>
      </c>
      <c r="BS146" s="36" t="s">
        <v>161</v>
      </c>
      <c r="BT146" s="36" t="s">
        <v>162</v>
      </c>
      <c r="BU146" s="36" t="s">
        <v>163</v>
      </c>
      <c r="BV146" s="36" t="s">
        <v>164</v>
      </c>
      <c r="BW146" s="36" t="s">
        <v>165</v>
      </c>
      <c r="BX146" s="36" t="s">
        <v>166</v>
      </c>
      <c r="BY146" s="36" t="s">
        <v>167</v>
      </c>
      <c r="BZ146" s="36" t="s">
        <v>168</v>
      </c>
      <c r="CA146" s="36" t="s">
        <v>169</v>
      </c>
      <c r="CB146" s="36" t="s">
        <v>170</v>
      </c>
      <c r="CC146" s="36" t="s">
        <v>171</v>
      </c>
      <c r="CD146" s="36" t="s">
        <v>172</v>
      </c>
      <c r="CE146" s="36" t="s">
        <v>173</v>
      </c>
      <c r="CF146" s="36" t="s">
        <v>174</v>
      </c>
      <c r="CG146" s="36" t="s">
        <v>175</v>
      </c>
      <c r="CH146" s="36" t="s">
        <v>176</v>
      </c>
      <c r="CI146" s="36" t="s">
        <v>177</v>
      </c>
      <c r="CJ146" s="36" t="s">
        <v>178</v>
      </c>
      <c r="CK146" s="36" t="s">
        <v>179</v>
      </c>
      <c r="CL146" s="359"/>
      <c r="CM146" s="359"/>
      <c r="CN146" s="359"/>
      <c r="CO146" s="359"/>
      <c r="CP146" s="359"/>
      <c r="CQ146" s="359"/>
      <c r="CR146" s="359"/>
      <c r="CS146" s="359"/>
    </row>
    <row r="147" spans="1:97" ht="24.6">
      <c r="A147" s="23" t="s">
        <v>288</v>
      </c>
      <c r="B147" s="95">
        <v>1129574466.9100001</v>
      </c>
      <c r="C147" s="95">
        <v>122677655.33</v>
      </c>
      <c r="D147" s="95">
        <v>126257640</v>
      </c>
      <c r="E147" s="95">
        <v>119761811.42</v>
      </c>
      <c r="F147" s="95">
        <v>85261328.069999993</v>
      </c>
      <c r="G147" s="95">
        <v>163877006.64000002</v>
      </c>
      <c r="H147" s="95">
        <v>177194653.78</v>
      </c>
      <c r="I147" s="95">
        <v>256843635.20000002</v>
      </c>
      <c r="J147" s="95">
        <v>137133500</v>
      </c>
      <c r="K147" s="95">
        <v>162046200</v>
      </c>
      <c r="L147" s="95">
        <v>401023514.58999997</v>
      </c>
      <c r="M147" s="95">
        <v>57508936.369999997</v>
      </c>
      <c r="N147" s="95">
        <v>843900512.92999995</v>
      </c>
      <c r="O147" s="95">
        <v>142045353.13</v>
      </c>
      <c r="P147" s="95">
        <v>215629481.63999999</v>
      </c>
      <c r="Q147" s="95">
        <v>278746720.71999997</v>
      </c>
      <c r="R147" s="95">
        <v>135371119.88999999</v>
      </c>
      <c r="S147" s="95">
        <v>158784741.63</v>
      </c>
      <c r="T147" s="95">
        <v>124213995.25000003</v>
      </c>
      <c r="U147" s="95">
        <v>69592235</v>
      </c>
      <c r="V147" s="95">
        <v>1486926000</v>
      </c>
      <c r="W147" s="95">
        <v>149521360</v>
      </c>
      <c r="X147" s="95">
        <v>215748485.44</v>
      </c>
      <c r="Y147" s="95">
        <v>158072556.31999999</v>
      </c>
      <c r="Z147" s="95">
        <v>74776111</v>
      </c>
      <c r="AA147" s="95">
        <v>104820990.03999999</v>
      </c>
      <c r="AB147" s="95">
        <v>106550000</v>
      </c>
      <c r="AC147" s="95">
        <v>352703200</v>
      </c>
      <c r="AD147" s="95">
        <v>105920900</v>
      </c>
      <c r="AE147" s="95">
        <v>124623471</v>
      </c>
      <c r="AF147" s="95">
        <v>149597771</v>
      </c>
      <c r="AG147" s="95">
        <v>233099362</v>
      </c>
      <c r="AH147" s="95">
        <v>114962700</v>
      </c>
      <c r="AI147" s="95">
        <v>134087226.88</v>
      </c>
      <c r="AJ147" s="95">
        <v>3426495596.4100003</v>
      </c>
      <c r="AK147" s="95">
        <v>150995012.02999997</v>
      </c>
      <c r="AL147" s="95">
        <v>127821240.02</v>
      </c>
      <c r="AM147" s="95">
        <v>285256845.66000003</v>
      </c>
      <c r="AN147" s="95">
        <v>248193840.56</v>
      </c>
      <c r="AO147" s="95">
        <v>130161675.11</v>
      </c>
      <c r="AP147" s="95">
        <v>61334966.129999995</v>
      </c>
      <c r="AQ147" s="95">
        <v>711742885.0999999</v>
      </c>
      <c r="AR147" s="95">
        <v>142204888.89000002</v>
      </c>
      <c r="AS147" s="95">
        <v>250091000</v>
      </c>
      <c r="AT147" s="95">
        <v>257056746.22</v>
      </c>
      <c r="AU147" s="95">
        <v>126244117.22999999</v>
      </c>
      <c r="AV147" s="95">
        <v>94552663.819999993</v>
      </c>
      <c r="AW147" s="95">
        <v>164643707.63</v>
      </c>
      <c r="AX147" s="95">
        <v>153005200.78999999</v>
      </c>
      <c r="AY147" s="95">
        <v>99060000</v>
      </c>
      <c r="AZ147" s="95">
        <v>765906975.58000004</v>
      </c>
      <c r="BA147" s="95">
        <v>112135102.72999999</v>
      </c>
      <c r="BB147" s="95">
        <v>1686100000</v>
      </c>
      <c r="BC147" s="95">
        <v>346280000</v>
      </c>
      <c r="BD147" s="95">
        <v>98027437.409999996</v>
      </c>
      <c r="BE147" s="95">
        <v>136277141.09999999</v>
      </c>
      <c r="BF147" s="95">
        <v>828893280</v>
      </c>
      <c r="BG147" s="95">
        <v>93063110.379999995</v>
      </c>
      <c r="BH147" s="95">
        <v>66955106.43</v>
      </c>
      <c r="BI147" s="95">
        <v>125814394.56999999</v>
      </c>
      <c r="BJ147" s="95">
        <v>116427080.52</v>
      </c>
      <c r="BK147" s="95">
        <v>1078400000</v>
      </c>
      <c r="BL147" s="95">
        <v>211253680.63999999</v>
      </c>
      <c r="BM147" s="95">
        <v>170408778.78999999</v>
      </c>
      <c r="BN147" s="95">
        <v>248459282.65000001</v>
      </c>
      <c r="BO147" s="95">
        <v>179862245.66</v>
      </c>
      <c r="BP147" s="95">
        <v>123208360.81</v>
      </c>
      <c r="BQ147" s="95">
        <v>5075366349</v>
      </c>
      <c r="BR147" s="95">
        <v>187777617.39000002</v>
      </c>
      <c r="BS147" s="95">
        <v>148763273.17000002</v>
      </c>
      <c r="BT147" s="95">
        <v>729020733.51999998</v>
      </c>
      <c r="BU147" s="95">
        <v>59423911.769999996</v>
      </c>
      <c r="BV147" s="95">
        <v>140727512.59</v>
      </c>
      <c r="BW147" s="95">
        <v>431212499.69999999</v>
      </c>
      <c r="BX147" s="95">
        <v>102938497.28999999</v>
      </c>
      <c r="BY147" s="95">
        <v>102684395.18000001</v>
      </c>
      <c r="BZ147" s="95">
        <v>135842018.31999999</v>
      </c>
      <c r="CA147" s="95">
        <v>197747786.77000001</v>
      </c>
      <c r="CB147" s="95">
        <v>377827651.12</v>
      </c>
      <c r="CC147" s="95">
        <v>185525715.69</v>
      </c>
      <c r="CD147" s="95">
        <v>319132111.74000001</v>
      </c>
      <c r="CE147" s="95">
        <v>94700174.769999981</v>
      </c>
      <c r="CF147" s="95">
        <v>91148251.739999995</v>
      </c>
      <c r="CG147" s="95">
        <v>86941998.590000004</v>
      </c>
      <c r="CH147" s="95">
        <v>92055725.670000002</v>
      </c>
      <c r="CI147" s="95">
        <v>455948561.22000009</v>
      </c>
      <c r="CJ147" s="95">
        <v>83802645.930000007</v>
      </c>
      <c r="CK147" s="95">
        <v>72807389.900000006</v>
      </c>
      <c r="CL147" s="95">
        <v>2939160348.3099999</v>
      </c>
      <c r="CM147" s="95">
        <v>1968284160.1900003</v>
      </c>
      <c r="CN147" s="95">
        <v>3511410133.6799998</v>
      </c>
      <c r="CO147" s="95">
        <v>7306902463.9099998</v>
      </c>
      <c r="CP147" s="95">
        <v>3494837550.4099998</v>
      </c>
      <c r="CQ147" s="95">
        <v>2011592348.55</v>
      </c>
      <c r="CR147" s="95">
        <v>9171394821.0700016</v>
      </c>
      <c r="CS147" s="95">
        <v>30403581826.120003</v>
      </c>
    </row>
    <row r="148" spans="1:97" ht="24.6">
      <c r="A148" s="23" t="s">
        <v>289</v>
      </c>
      <c r="B148" s="95">
        <v>1052374782.74</v>
      </c>
      <c r="C148" s="95">
        <v>122634837.5</v>
      </c>
      <c r="D148" s="95">
        <v>124172080.2</v>
      </c>
      <c r="E148" s="95">
        <v>119600476.37</v>
      </c>
      <c r="F148" s="95">
        <v>84262426.640000001</v>
      </c>
      <c r="G148" s="95">
        <v>138800400</v>
      </c>
      <c r="H148" s="95">
        <v>170170894.13999999</v>
      </c>
      <c r="I148" s="95">
        <v>251517162.17000002</v>
      </c>
      <c r="J148" s="95">
        <v>131362000</v>
      </c>
      <c r="K148" s="95">
        <v>148316000</v>
      </c>
      <c r="L148" s="95">
        <v>348063929.37000006</v>
      </c>
      <c r="M148" s="95">
        <v>54761344.430000007</v>
      </c>
      <c r="N148" s="95">
        <v>764495191.49999976</v>
      </c>
      <c r="O148" s="95">
        <v>137224094.65000001</v>
      </c>
      <c r="P148" s="95">
        <v>188856986.74000001</v>
      </c>
      <c r="Q148" s="95">
        <v>253275259.88999999</v>
      </c>
      <c r="R148" s="95">
        <v>129889762.17999998</v>
      </c>
      <c r="S148" s="95">
        <v>123208095.04000001</v>
      </c>
      <c r="T148" s="95">
        <v>117217317.39000002</v>
      </c>
      <c r="U148" s="95">
        <v>67064430</v>
      </c>
      <c r="V148" s="95">
        <v>1364042925</v>
      </c>
      <c r="W148" s="95">
        <v>104247190</v>
      </c>
      <c r="X148" s="95">
        <v>171353940.97999999</v>
      </c>
      <c r="Y148" s="95">
        <v>140098508.88999996</v>
      </c>
      <c r="Z148" s="95">
        <v>67706497.020000011</v>
      </c>
      <c r="AA148" s="95">
        <v>91580659.410000011</v>
      </c>
      <c r="AB148" s="95">
        <v>97825000</v>
      </c>
      <c r="AC148" s="95">
        <v>334513200</v>
      </c>
      <c r="AD148" s="95">
        <v>96502364.370000005</v>
      </c>
      <c r="AE148" s="95">
        <v>101083595</v>
      </c>
      <c r="AF148" s="95">
        <v>130482831.22</v>
      </c>
      <c r="AG148" s="95">
        <v>217557322</v>
      </c>
      <c r="AH148" s="95">
        <v>107506701</v>
      </c>
      <c r="AI148" s="95">
        <v>103951263.58</v>
      </c>
      <c r="AJ148" s="95">
        <v>2900328738.6000009</v>
      </c>
      <c r="AK148" s="95">
        <v>146292662.96000001</v>
      </c>
      <c r="AL148" s="95">
        <v>99012100.700000003</v>
      </c>
      <c r="AM148" s="95">
        <v>265422058.84999996</v>
      </c>
      <c r="AN148" s="95">
        <v>244742351.99000004</v>
      </c>
      <c r="AO148" s="95">
        <v>126852071.09</v>
      </c>
      <c r="AP148" s="95">
        <v>59797976.949999996</v>
      </c>
      <c r="AQ148" s="95">
        <v>618897084.37000012</v>
      </c>
      <c r="AR148" s="95">
        <v>124845205.86000001</v>
      </c>
      <c r="AS148" s="95">
        <v>223717296.84</v>
      </c>
      <c r="AT148" s="95">
        <v>230347322.16</v>
      </c>
      <c r="AU148" s="95">
        <v>118181772.92</v>
      </c>
      <c r="AV148" s="95">
        <v>74603415.169999987</v>
      </c>
      <c r="AW148" s="95">
        <v>153312063.90000001</v>
      </c>
      <c r="AX148" s="95">
        <v>118365260.54000001</v>
      </c>
      <c r="AY148" s="95">
        <v>95691318</v>
      </c>
      <c r="AZ148" s="95">
        <v>740786372.94000006</v>
      </c>
      <c r="BA148" s="95">
        <v>103859877.8</v>
      </c>
      <c r="BB148" s="95">
        <v>1427000000</v>
      </c>
      <c r="BC148" s="95">
        <v>308971098.81999999</v>
      </c>
      <c r="BD148" s="95">
        <v>97993362.930000007</v>
      </c>
      <c r="BE148" s="95">
        <v>123491806.56</v>
      </c>
      <c r="BF148" s="95">
        <v>714045080</v>
      </c>
      <c r="BG148" s="95">
        <v>80687093.379999995</v>
      </c>
      <c r="BH148" s="95">
        <v>59559746.789999999</v>
      </c>
      <c r="BI148" s="95">
        <v>87704119.329999998</v>
      </c>
      <c r="BJ148" s="95">
        <v>95160789.479999989</v>
      </c>
      <c r="BK148" s="95">
        <v>919500000</v>
      </c>
      <c r="BL148" s="95">
        <v>198497673.66</v>
      </c>
      <c r="BM148" s="95">
        <v>156497338.22999999</v>
      </c>
      <c r="BN148" s="95">
        <v>227403578.92000002</v>
      </c>
      <c r="BO148" s="95">
        <v>154159907.45000002</v>
      </c>
      <c r="BP148" s="95">
        <v>119022694.13000003</v>
      </c>
      <c r="BQ148" s="95">
        <v>4551993434</v>
      </c>
      <c r="BR148" s="95">
        <v>170932950.36999997</v>
      </c>
      <c r="BS148" s="95">
        <v>137391947.96000001</v>
      </c>
      <c r="BT148" s="95">
        <v>659532342.27999997</v>
      </c>
      <c r="BU148" s="95">
        <v>49427706.850000001</v>
      </c>
      <c r="BV148" s="95">
        <v>130439701.33</v>
      </c>
      <c r="BW148" s="95">
        <v>394530742.51999998</v>
      </c>
      <c r="BX148" s="95">
        <v>98249053.100000009</v>
      </c>
      <c r="BY148" s="95">
        <v>97909354.679999992</v>
      </c>
      <c r="BZ148" s="95">
        <v>127404817.45999999</v>
      </c>
      <c r="CA148" s="95">
        <v>185732947.59999996</v>
      </c>
      <c r="CB148" s="95">
        <v>350495603.96999997</v>
      </c>
      <c r="CC148" s="95">
        <v>166057784.76000002</v>
      </c>
      <c r="CD148" s="95">
        <v>298922014.40999997</v>
      </c>
      <c r="CE148" s="95">
        <v>90061657.479999989</v>
      </c>
      <c r="CF148" s="95">
        <v>86098435.760000005</v>
      </c>
      <c r="CG148" s="95">
        <v>81554940.63000001</v>
      </c>
      <c r="CH148" s="95">
        <v>88341939.969999999</v>
      </c>
      <c r="CI148" s="95">
        <v>415568272.42999989</v>
      </c>
      <c r="CJ148" s="95">
        <v>75580556.010000005</v>
      </c>
      <c r="CK148" s="95">
        <v>66210845.049999997</v>
      </c>
      <c r="CL148" s="95">
        <v>2746036333.5599995</v>
      </c>
      <c r="CM148" s="95">
        <v>1781231137.3899999</v>
      </c>
      <c r="CN148" s="95">
        <v>3127951998.4700003</v>
      </c>
      <c r="CO148" s="95">
        <v>6445054951.6400013</v>
      </c>
      <c r="CP148" s="95">
        <v>2988451097.29</v>
      </c>
      <c r="CQ148" s="95">
        <v>1775081192.3899996</v>
      </c>
      <c r="CR148" s="95">
        <v>8322437048.6199999</v>
      </c>
      <c r="CS148" s="95">
        <v>27186243759.360004</v>
      </c>
    </row>
    <row r="149" spans="1:97" ht="24.6">
      <c r="A149" s="23" t="s">
        <v>290</v>
      </c>
      <c r="B149" s="96">
        <v>77199684.170000076</v>
      </c>
      <c r="C149" s="96">
        <v>42817.829999998212</v>
      </c>
      <c r="D149" s="96">
        <v>2085559.799999997</v>
      </c>
      <c r="E149" s="96">
        <v>161335.04999999702</v>
      </c>
      <c r="F149" s="96">
        <v>998901.42999999225</v>
      </c>
      <c r="G149" s="96">
        <v>25076606.640000015</v>
      </c>
      <c r="H149" s="96">
        <v>7023759.6400000155</v>
      </c>
      <c r="I149" s="96">
        <v>5326473.0300000012</v>
      </c>
      <c r="J149" s="96">
        <v>5771500</v>
      </c>
      <c r="K149" s="96">
        <v>13730200</v>
      </c>
      <c r="L149" s="96">
        <v>52959585.219999909</v>
      </c>
      <c r="M149" s="96">
        <v>2747591.9399999902</v>
      </c>
      <c r="N149" s="96">
        <v>79405321.430000186</v>
      </c>
      <c r="O149" s="96">
        <v>4821258.4799999893</v>
      </c>
      <c r="P149" s="96">
        <v>26772494.899999976</v>
      </c>
      <c r="Q149" s="96">
        <v>25471460.829999983</v>
      </c>
      <c r="R149" s="96">
        <v>5481357.7100000083</v>
      </c>
      <c r="S149" s="96">
        <v>35576646.589999989</v>
      </c>
      <c r="T149" s="96">
        <v>6996677.8600000143</v>
      </c>
      <c r="U149" s="96">
        <v>2527805</v>
      </c>
      <c r="V149" s="96">
        <v>122883075</v>
      </c>
      <c r="W149" s="96">
        <v>45274170</v>
      </c>
      <c r="X149" s="96">
        <v>44394544.460000008</v>
      </c>
      <c r="Y149" s="96">
        <v>17974047.430000037</v>
      </c>
      <c r="Z149" s="96">
        <v>7069613.9799999893</v>
      </c>
      <c r="AA149" s="96">
        <v>13240330.62999998</v>
      </c>
      <c r="AB149" s="96">
        <v>8725000</v>
      </c>
      <c r="AC149" s="96">
        <v>18190000</v>
      </c>
      <c r="AD149" s="96">
        <v>9418535.6299999952</v>
      </c>
      <c r="AE149" s="96">
        <v>23539876</v>
      </c>
      <c r="AF149" s="96">
        <v>19114939.780000001</v>
      </c>
      <c r="AG149" s="96">
        <v>15542040</v>
      </c>
      <c r="AH149" s="96">
        <v>7455999</v>
      </c>
      <c r="AI149" s="96">
        <v>30135963.299999997</v>
      </c>
      <c r="AJ149" s="96">
        <v>526166857.80999947</v>
      </c>
      <c r="AK149" s="96">
        <v>4702349.069999963</v>
      </c>
      <c r="AL149" s="96">
        <v>28809139.319999993</v>
      </c>
      <c r="AM149" s="96">
        <v>19834786.810000062</v>
      </c>
      <c r="AN149" s="96">
        <v>3451488.569999963</v>
      </c>
      <c r="AO149" s="96">
        <v>3309604.0199999958</v>
      </c>
      <c r="AP149" s="96">
        <v>1536989.1799999997</v>
      </c>
      <c r="AQ149" s="96">
        <v>92845800.729999781</v>
      </c>
      <c r="AR149" s="96">
        <v>17359683.030000001</v>
      </c>
      <c r="AS149" s="96">
        <v>26373703.159999996</v>
      </c>
      <c r="AT149" s="96">
        <v>26709424.060000002</v>
      </c>
      <c r="AU149" s="96">
        <v>8062344.3099999875</v>
      </c>
      <c r="AV149" s="96">
        <v>19949248.650000006</v>
      </c>
      <c r="AW149" s="96">
        <v>11331643.729999989</v>
      </c>
      <c r="AX149" s="96">
        <v>34639940.249999985</v>
      </c>
      <c r="AY149" s="96">
        <v>3368682</v>
      </c>
      <c r="AZ149" s="96">
        <v>25120602.639999986</v>
      </c>
      <c r="BA149" s="96">
        <v>8275224.9299999923</v>
      </c>
      <c r="BB149" s="96">
        <v>259100000</v>
      </c>
      <c r="BC149" s="96">
        <v>37308901.180000007</v>
      </c>
      <c r="BD149" s="96">
        <v>34074.479999989271</v>
      </c>
      <c r="BE149" s="96">
        <v>12785334.539999992</v>
      </c>
      <c r="BF149" s="96">
        <v>114848200</v>
      </c>
      <c r="BG149" s="96">
        <v>12376017</v>
      </c>
      <c r="BH149" s="96">
        <v>7395359.6400000006</v>
      </c>
      <c r="BI149" s="96">
        <v>38110275.239999995</v>
      </c>
      <c r="BJ149" s="96">
        <v>21266291.040000007</v>
      </c>
      <c r="BK149" s="96">
        <v>158900000</v>
      </c>
      <c r="BL149" s="96">
        <v>12756006.979999989</v>
      </c>
      <c r="BM149" s="96">
        <v>13911440.560000002</v>
      </c>
      <c r="BN149" s="96">
        <v>21055703.729999989</v>
      </c>
      <c r="BO149" s="96">
        <v>25702338.209999979</v>
      </c>
      <c r="BP149" s="96">
        <v>4185666.6799999774</v>
      </c>
      <c r="BQ149" s="96">
        <v>523372915</v>
      </c>
      <c r="BR149" s="96">
        <v>16844667.020000041</v>
      </c>
      <c r="BS149" s="96">
        <v>11371325.210000008</v>
      </c>
      <c r="BT149" s="96">
        <v>69488391.24000001</v>
      </c>
      <c r="BU149" s="96">
        <v>9996204.9199999943</v>
      </c>
      <c r="BV149" s="96">
        <v>10287811.260000005</v>
      </c>
      <c r="BW149" s="96">
        <v>36681757.180000007</v>
      </c>
      <c r="BX149" s="96">
        <v>4689444.1899999827</v>
      </c>
      <c r="BY149" s="96">
        <v>4775040.5000000149</v>
      </c>
      <c r="BZ149" s="96">
        <v>8437200.8599999994</v>
      </c>
      <c r="CA149" s="96">
        <v>12014839.170000046</v>
      </c>
      <c r="CB149" s="96">
        <v>27332047.150000036</v>
      </c>
      <c r="CC149" s="96">
        <v>19467930.929999977</v>
      </c>
      <c r="CD149" s="96">
        <v>20210097.330000043</v>
      </c>
      <c r="CE149" s="96">
        <v>4638517.2899999917</v>
      </c>
      <c r="CF149" s="96">
        <v>5049815.9799999893</v>
      </c>
      <c r="CG149" s="96">
        <v>5387057.9599999934</v>
      </c>
      <c r="CH149" s="96">
        <v>3713785.700000003</v>
      </c>
      <c r="CI149" s="96">
        <v>40380288.7900002</v>
      </c>
      <c r="CJ149" s="96">
        <v>8222089.9200000018</v>
      </c>
      <c r="CK149" s="96">
        <v>6596544.8500000089</v>
      </c>
      <c r="CL149" s="96">
        <v>193124014.75000048</v>
      </c>
      <c r="CM149" s="96">
        <v>187053022.80000043</v>
      </c>
      <c r="CN149" s="96">
        <v>383458135.20999956</v>
      </c>
      <c r="CO149" s="96">
        <v>861847512.26999855</v>
      </c>
      <c r="CP149" s="96">
        <v>506386453.11999989</v>
      </c>
      <c r="CQ149" s="96">
        <v>236511156.16000032</v>
      </c>
      <c r="CR149" s="96">
        <v>848957772.45000172</v>
      </c>
      <c r="CS149" s="96">
        <v>3217338066.7599983</v>
      </c>
    </row>
    <row r="150" spans="1:97" ht="24.6">
      <c r="A150" s="23" t="s">
        <v>291</v>
      </c>
      <c r="B150" s="97" t="s">
        <v>310</v>
      </c>
      <c r="C150" s="97" t="s">
        <v>310</v>
      </c>
      <c r="D150" s="97" t="s">
        <v>310</v>
      </c>
      <c r="E150" s="97" t="s">
        <v>310</v>
      </c>
      <c r="F150" s="97" t="s">
        <v>310</v>
      </c>
      <c r="G150" s="97" t="s">
        <v>310</v>
      </c>
      <c r="H150" s="97" t="s">
        <v>310</v>
      </c>
      <c r="I150" s="97" t="s">
        <v>310</v>
      </c>
      <c r="J150" s="97" t="s">
        <v>310</v>
      </c>
      <c r="K150" s="97" t="s">
        <v>310</v>
      </c>
      <c r="L150" s="97" t="s">
        <v>310</v>
      </c>
      <c r="M150" s="97" t="s">
        <v>310</v>
      </c>
      <c r="N150" s="97" t="s">
        <v>310</v>
      </c>
      <c r="O150" s="97" t="s">
        <v>310</v>
      </c>
      <c r="P150" s="97" t="s">
        <v>310</v>
      </c>
      <c r="Q150" s="97" t="s">
        <v>310</v>
      </c>
      <c r="R150" s="97" t="s">
        <v>310</v>
      </c>
      <c r="S150" s="97" t="s">
        <v>310</v>
      </c>
      <c r="T150" s="97" t="s">
        <v>310</v>
      </c>
      <c r="U150" s="97" t="s">
        <v>310</v>
      </c>
      <c r="V150" s="97" t="s">
        <v>310</v>
      </c>
      <c r="W150" s="97" t="s">
        <v>310</v>
      </c>
      <c r="X150" s="97" t="s">
        <v>310</v>
      </c>
      <c r="Y150" s="97" t="s">
        <v>310</v>
      </c>
      <c r="Z150" s="97" t="s">
        <v>310</v>
      </c>
      <c r="AA150" s="97" t="s">
        <v>310</v>
      </c>
      <c r="AB150" s="97" t="s">
        <v>310</v>
      </c>
      <c r="AC150" s="97" t="s">
        <v>310</v>
      </c>
      <c r="AD150" s="97" t="s">
        <v>310</v>
      </c>
      <c r="AE150" s="97" t="s">
        <v>310</v>
      </c>
      <c r="AF150" s="97" t="s">
        <v>310</v>
      </c>
      <c r="AG150" s="97" t="s">
        <v>310</v>
      </c>
      <c r="AH150" s="97" t="s">
        <v>310</v>
      </c>
      <c r="AI150" s="97" t="s">
        <v>310</v>
      </c>
      <c r="AJ150" s="97" t="s">
        <v>310</v>
      </c>
      <c r="AK150" s="97" t="s">
        <v>310</v>
      </c>
      <c r="AL150" s="97" t="s">
        <v>310</v>
      </c>
      <c r="AM150" s="97" t="s">
        <v>310</v>
      </c>
      <c r="AN150" s="97" t="s">
        <v>310</v>
      </c>
      <c r="AO150" s="97" t="s">
        <v>310</v>
      </c>
      <c r="AP150" s="97" t="s">
        <v>310</v>
      </c>
      <c r="AQ150" s="97" t="s">
        <v>310</v>
      </c>
      <c r="AR150" s="97" t="s">
        <v>310</v>
      </c>
      <c r="AS150" s="97" t="s">
        <v>310</v>
      </c>
      <c r="AT150" s="97" t="s">
        <v>310</v>
      </c>
      <c r="AU150" s="97" t="s">
        <v>310</v>
      </c>
      <c r="AV150" s="97" t="s">
        <v>310</v>
      </c>
      <c r="AW150" s="97" t="s">
        <v>310</v>
      </c>
      <c r="AX150" s="97" t="s">
        <v>310</v>
      </c>
      <c r="AY150" s="97" t="s">
        <v>310</v>
      </c>
      <c r="AZ150" s="97" t="s">
        <v>310</v>
      </c>
      <c r="BA150" s="97" t="s">
        <v>310</v>
      </c>
      <c r="BB150" s="97" t="s">
        <v>310</v>
      </c>
      <c r="BC150" s="97" t="s">
        <v>310</v>
      </c>
      <c r="BD150" s="97" t="s">
        <v>310</v>
      </c>
      <c r="BE150" s="97" t="s">
        <v>310</v>
      </c>
      <c r="BF150" s="97" t="s">
        <v>310</v>
      </c>
      <c r="BG150" s="97" t="s">
        <v>310</v>
      </c>
      <c r="BH150" s="97" t="s">
        <v>310</v>
      </c>
      <c r="BI150" s="97" t="s">
        <v>310</v>
      </c>
      <c r="BJ150" s="97" t="s">
        <v>310</v>
      </c>
      <c r="BK150" s="97" t="s">
        <v>310</v>
      </c>
      <c r="BL150" s="97" t="s">
        <v>310</v>
      </c>
      <c r="BM150" s="97" t="s">
        <v>310</v>
      </c>
      <c r="BN150" s="97" t="s">
        <v>310</v>
      </c>
      <c r="BO150" s="97" t="s">
        <v>310</v>
      </c>
      <c r="BP150" s="97" t="s">
        <v>310</v>
      </c>
      <c r="BQ150" s="97" t="s">
        <v>310</v>
      </c>
      <c r="BR150" s="97" t="s">
        <v>310</v>
      </c>
      <c r="BS150" s="97" t="s">
        <v>310</v>
      </c>
      <c r="BT150" s="97" t="s">
        <v>310</v>
      </c>
      <c r="BU150" s="97" t="s">
        <v>310</v>
      </c>
      <c r="BV150" s="97" t="s">
        <v>310</v>
      </c>
      <c r="BW150" s="97" t="s">
        <v>310</v>
      </c>
      <c r="BX150" s="97" t="s">
        <v>310</v>
      </c>
      <c r="BY150" s="97" t="s">
        <v>310</v>
      </c>
      <c r="BZ150" s="97" t="s">
        <v>310</v>
      </c>
      <c r="CA150" s="97" t="s">
        <v>310</v>
      </c>
      <c r="CB150" s="97" t="s">
        <v>310</v>
      </c>
      <c r="CC150" s="97" t="s">
        <v>310</v>
      </c>
      <c r="CD150" s="97" t="s">
        <v>310</v>
      </c>
      <c r="CE150" s="97" t="s">
        <v>310</v>
      </c>
      <c r="CF150" s="97" t="s">
        <v>310</v>
      </c>
      <c r="CG150" s="97" t="s">
        <v>310</v>
      </c>
      <c r="CH150" s="97" t="s">
        <v>310</v>
      </c>
      <c r="CI150" s="97" t="s">
        <v>310</v>
      </c>
      <c r="CJ150" s="97" t="s">
        <v>310</v>
      </c>
      <c r="CK150" s="97" t="s">
        <v>310</v>
      </c>
      <c r="CL150" s="97" t="s">
        <v>310</v>
      </c>
      <c r="CM150" s="97" t="s">
        <v>310</v>
      </c>
      <c r="CN150" s="97" t="s">
        <v>310</v>
      </c>
      <c r="CO150" s="97" t="s">
        <v>310</v>
      </c>
      <c r="CP150" s="97" t="s">
        <v>310</v>
      </c>
      <c r="CQ150" s="97" t="s">
        <v>310</v>
      </c>
      <c r="CR150" s="97" t="s">
        <v>310</v>
      </c>
      <c r="CS150" s="97" t="s">
        <v>310</v>
      </c>
    </row>
    <row r="151" spans="1:97" ht="24.6">
      <c r="A151" s="23" t="s">
        <v>292</v>
      </c>
      <c r="B151" s="96">
        <v>15439936.84</v>
      </c>
      <c r="C151" s="96">
        <v>8563.57</v>
      </c>
      <c r="D151" s="96">
        <v>417111.96</v>
      </c>
      <c r="E151" s="96">
        <v>32267.01</v>
      </c>
      <c r="F151" s="96">
        <v>199780.29</v>
      </c>
      <c r="G151" s="96">
        <v>5015321.33</v>
      </c>
      <c r="H151" s="96">
        <v>1404751.93</v>
      </c>
      <c r="I151" s="96">
        <v>1065294.6100000001</v>
      </c>
      <c r="J151" s="96">
        <v>1154300</v>
      </c>
      <c r="K151" s="96">
        <v>2746040</v>
      </c>
      <c r="L151" s="96">
        <v>10591917.049999999</v>
      </c>
      <c r="M151" s="96">
        <v>549518.39</v>
      </c>
      <c r="N151" s="96">
        <v>15881064.289999999</v>
      </c>
      <c r="O151" s="96">
        <v>964251.7</v>
      </c>
      <c r="P151" s="96">
        <v>5354498.9800000004</v>
      </c>
      <c r="Q151" s="96">
        <v>5094292.17</v>
      </c>
      <c r="R151" s="96">
        <v>1096271.55</v>
      </c>
      <c r="S151" s="96">
        <v>7115329.3199999994</v>
      </c>
      <c r="T151" s="96">
        <v>1399335.58</v>
      </c>
      <c r="U151" s="96">
        <v>505561</v>
      </c>
      <c r="V151" s="96">
        <v>24576615</v>
      </c>
      <c r="W151" s="96">
        <v>9054834</v>
      </c>
      <c r="X151" s="96">
        <v>8878908.9000000004</v>
      </c>
      <c r="Y151" s="96">
        <v>3594809.4899999998</v>
      </c>
      <c r="Z151" s="96">
        <v>1413922.8</v>
      </c>
      <c r="AA151" s="96">
        <v>2648066.13</v>
      </c>
      <c r="AB151" s="96">
        <v>1745000</v>
      </c>
      <c r="AC151" s="96">
        <v>3638000</v>
      </c>
      <c r="AD151" s="96">
        <v>1883707.1300000001</v>
      </c>
      <c r="AE151" s="96">
        <v>4707975.2</v>
      </c>
      <c r="AF151" s="96">
        <v>3822987.96</v>
      </c>
      <c r="AG151" s="96">
        <v>3108408</v>
      </c>
      <c r="AH151" s="96">
        <v>1491199.8</v>
      </c>
      <c r="AI151" s="96">
        <v>6027192.6600000001</v>
      </c>
      <c r="AJ151" s="96">
        <v>105233371.57000001</v>
      </c>
      <c r="AK151" s="96">
        <v>940469.82000000007</v>
      </c>
      <c r="AL151" s="96">
        <v>5761827.8700000001</v>
      </c>
      <c r="AM151" s="96">
        <v>3966957.3699999996</v>
      </c>
      <c r="AN151" s="96">
        <v>690297.72</v>
      </c>
      <c r="AO151" s="96">
        <v>661920.81000000006</v>
      </c>
      <c r="AP151" s="96">
        <v>307397.84000000003</v>
      </c>
      <c r="AQ151" s="96">
        <v>18569160.150000002</v>
      </c>
      <c r="AR151" s="96">
        <v>3471936.61</v>
      </c>
      <c r="AS151" s="96">
        <v>5274740.6399999997</v>
      </c>
      <c r="AT151" s="96">
        <v>5341884.8199999994</v>
      </c>
      <c r="AU151" s="96">
        <v>1612468.87</v>
      </c>
      <c r="AV151" s="96">
        <v>3989849.73</v>
      </c>
      <c r="AW151" s="96">
        <v>2266328.75</v>
      </c>
      <c r="AX151" s="96">
        <v>6927988.0499999998</v>
      </c>
      <c r="AY151" s="96">
        <v>673736.4</v>
      </c>
      <c r="AZ151" s="96">
        <v>5024120.5299999993</v>
      </c>
      <c r="BA151" s="96">
        <v>1655044.99</v>
      </c>
      <c r="BB151" s="96">
        <v>51820000</v>
      </c>
      <c r="BC151" s="96">
        <v>7461780.2400000002</v>
      </c>
      <c r="BD151" s="96">
        <v>6814.9000000000005</v>
      </c>
      <c r="BE151" s="96">
        <v>2557066.9099999997</v>
      </c>
      <c r="BF151" s="96">
        <v>22969640</v>
      </c>
      <c r="BG151" s="96">
        <v>2475203.4</v>
      </c>
      <c r="BH151" s="96">
        <v>1479071.93</v>
      </c>
      <c r="BI151" s="96">
        <v>7622055.0499999998</v>
      </c>
      <c r="BJ151" s="96">
        <v>4253258.21</v>
      </c>
      <c r="BK151" s="96">
        <v>31780000</v>
      </c>
      <c r="BL151" s="96">
        <v>2551201.4</v>
      </c>
      <c r="BM151" s="96">
        <v>2782288.1199999996</v>
      </c>
      <c r="BN151" s="96">
        <v>4211140.75</v>
      </c>
      <c r="BO151" s="96">
        <v>5140467.6499999994</v>
      </c>
      <c r="BP151" s="96">
        <v>837133.34</v>
      </c>
      <c r="BQ151" s="96">
        <v>104674583</v>
      </c>
      <c r="BR151" s="96">
        <v>3368933.4099999997</v>
      </c>
      <c r="BS151" s="96">
        <v>2274265.0499999998</v>
      </c>
      <c r="BT151" s="96">
        <v>13897678.25</v>
      </c>
      <c r="BU151" s="96">
        <v>1999240.99</v>
      </c>
      <c r="BV151" s="96">
        <v>2057562.26</v>
      </c>
      <c r="BW151" s="96">
        <v>7336351.4399999995</v>
      </c>
      <c r="BX151" s="96">
        <v>937888.84</v>
      </c>
      <c r="BY151" s="96">
        <v>955008.11</v>
      </c>
      <c r="BZ151" s="96">
        <v>1687440.18</v>
      </c>
      <c r="CA151" s="96">
        <v>2402967.84</v>
      </c>
      <c r="CB151" s="96">
        <v>5466409.4399999995</v>
      </c>
      <c r="CC151" s="96">
        <v>3893586.19</v>
      </c>
      <c r="CD151" s="96">
        <v>4042019.4699999997</v>
      </c>
      <c r="CE151" s="96">
        <v>927703.46</v>
      </c>
      <c r="CF151" s="96">
        <v>1009963.2</v>
      </c>
      <c r="CG151" s="96">
        <v>1077411.6000000001</v>
      </c>
      <c r="CH151" s="96">
        <v>742757.15</v>
      </c>
      <c r="CI151" s="96">
        <v>8076057.7599999998</v>
      </c>
      <c r="CJ151" s="96">
        <v>1644417.99</v>
      </c>
      <c r="CK151" s="96">
        <v>1319308.97</v>
      </c>
      <c r="CL151" s="96">
        <v>38624802.960000001</v>
      </c>
      <c r="CM151" s="96">
        <v>37410604.57</v>
      </c>
      <c r="CN151" s="96">
        <v>76691627.050000012</v>
      </c>
      <c r="CO151" s="96">
        <v>172369502.45999998</v>
      </c>
      <c r="CP151" s="96">
        <v>101277290.63000001</v>
      </c>
      <c r="CQ151" s="96">
        <v>47302231.239999995</v>
      </c>
      <c r="CR151" s="96">
        <v>169791554.49000001</v>
      </c>
      <c r="CS151" s="96">
        <v>643467613.36000001</v>
      </c>
    </row>
    <row r="152" spans="1:97" ht="24.6">
      <c r="A152" s="23" t="s">
        <v>293</v>
      </c>
      <c r="B152" s="96">
        <v>1796090</v>
      </c>
      <c r="C152" s="96">
        <v>0</v>
      </c>
      <c r="D152" s="96">
        <v>0</v>
      </c>
      <c r="E152" s="96">
        <v>0</v>
      </c>
      <c r="F152" s="96">
        <v>135400</v>
      </c>
      <c r="G152" s="96">
        <v>387001</v>
      </c>
      <c r="H152" s="96">
        <v>325184.65000000002</v>
      </c>
      <c r="I152" s="96">
        <v>0</v>
      </c>
      <c r="J152" s="96">
        <v>1151770</v>
      </c>
      <c r="K152" s="96">
        <v>0</v>
      </c>
      <c r="L152" s="96">
        <v>1251385.95</v>
      </c>
      <c r="M152" s="96">
        <v>0</v>
      </c>
      <c r="N152" s="96">
        <v>9906475</v>
      </c>
      <c r="O152" s="96">
        <v>957600</v>
      </c>
      <c r="P152" s="96">
        <v>5322800</v>
      </c>
      <c r="Q152" s="96">
        <v>5080705</v>
      </c>
      <c r="R152" s="96">
        <v>879100</v>
      </c>
      <c r="S152" s="96">
        <v>8666510.2599999998</v>
      </c>
      <c r="T152" s="96">
        <v>2774210</v>
      </c>
      <c r="U152" s="96">
        <v>764600</v>
      </c>
      <c r="V152" s="96">
        <v>19808216.380000003</v>
      </c>
      <c r="W152" s="96">
        <v>5784871.6699999999</v>
      </c>
      <c r="X152" s="96">
        <v>5338000</v>
      </c>
      <c r="Y152" s="96">
        <v>500000</v>
      </c>
      <c r="Z152" s="96">
        <v>1138000</v>
      </c>
      <c r="AA152" s="96">
        <v>1662354.6400000001</v>
      </c>
      <c r="AB152" s="96">
        <v>1657302.9</v>
      </c>
      <c r="AC152" s="96">
        <v>2899500</v>
      </c>
      <c r="AD152" s="96">
        <v>1100000</v>
      </c>
      <c r="AE152" s="96">
        <v>1632883.82</v>
      </c>
      <c r="AF152" s="96">
        <v>1772814</v>
      </c>
      <c r="AG152" s="96">
        <v>1757564.66</v>
      </c>
      <c r="AH152" s="96">
        <v>1353369.72</v>
      </c>
      <c r="AI152" s="96">
        <v>4987000</v>
      </c>
      <c r="AJ152" s="96">
        <v>105000000</v>
      </c>
      <c r="AK152" s="96">
        <v>15404103.76</v>
      </c>
      <c r="AL152" s="96">
        <v>3455590.51</v>
      </c>
      <c r="AM152" s="96">
        <v>3900000</v>
      </c>
      <c r="AN152" s="96">
        <v>333058.81</v>
      </c>
      <c r="AO152" s="96">
        <v>579821.26</v>
      </c>
      <c r="AP152" s="96">
        <v>263270</v>
      </c>
      <c r="AQ152" s="96">
        <v>9047100</v>
      </c>
      <c r="AR152" s="96">
        <v>2769883</v>
      </c>
      <c r="AS152" s="96">
        <v>5258830</v>
      </c>
      <c r="AT152" s="96">
        <v>5337300</v>
      </c>
      <c r="AU152" s="96">
        <v>1215500</v>
      </c>
      <c r="AV152" s="96">
        <v>3260000</v>
      </c>
      <c r="AW152" s="96">
        <v>1708.38</v>
      </c>
      <c r="AX152" s="96">
        <v>6832765</v>
      </c>
      <c r="AY152" s="96">
        <v>568470</v>
      </c>
      <c r="AZ152" s="96">
        <v>41230101</v>
      </c>
      <c r="BA152" s="96">
        <v>7285000</v>
      </c>
      <c r="BB152" s="96">
        <v>61791300</v>
      </c>
      <c r="BC152" s="96">
        <v>19046514.149999999</v>
      </c>
      <c r="BD152" s="96">
        <v>502600</v>
      </c>
      <c r="BE152" s="96">
        <v>2499800</v>
      </c>
      <c r="BF152" s="96">
        <v>22876325.510000002</v>
      </c>
      <c r="BG152" s="96">
        <v>5443679.1699999999</v>
      </c>
      <c r="BH152" s="96">
        <v>845000</v>
      </c>
      <c r="BI152" s="96">
        <v>4758601</v>
      </c>
      <c r="BJ152" s="96">
        <v>3085522.85</v>
      </c>
      <c r="BK152" s="96">
        <v>17828000</v>
      </c>
      <c r="BL152" s="96">
        <v>2400000</v>
      </c>
      <c r="BM152" s="96">
        <v>2753200</v>
      </c>
      <c r="BN152" s="96">
        <v>11916118.689999999</v>
      </c>
      <c r="BO152" s="96">
        <v>5000000</v>
      </c>
      <c r="BP152" s="96">
        <v>718800</v>
      </c>
      <c r="BQ152" s="96">
        <v>59797834.93</v>
      </c>
      <c r="BR152" s="96">
        <v>1441430</v>
      </c>
      <c r="BS152" s="96">
        <v>428000</v>
      </c>
      <c r="BT152" s="96">
        <v>13878522</v>
      </c>
      <c r="BU152" s="96">
        <v>1770365</v>
      </c>
      <c r="BV152" s="96">
        <v>1117000</v>
      </c>
      <c r="BW152" s="96">
        <v>7176033</v>
      </c>
      <c r="BX152" s="96">
        <v>913192.5</v>
      </c>
      <c r="BY152" s="96">
        <v>747800</v>
      </c>
      <c r="BZ152" s="96">
        <v>1682500</v>
      </c>
      <c r="CA152" s="96">
        <v>1032700</v>
      </c>
      <c r="CB152" s="96">
        <v>2121409</v>
      </c>
      <c r="CC152" s="96">
        <v>3733100</v>
      </c>
      <c r="CD152" s="96">
        <v>3412000</v>
      </c>
      <c r="CE152" s="96">
        <v>147500</v>
      </c>
      <c r="CF152" s="96">
        <v>0</v>
      </c>
      <c r="CG152" s="96">
        <v>189000</v>
      </c>
      <c r="CH152" s="96">
        <v>689000</v>
      </c>
      <c r="CI152" s="96">
        <v>7890000</v>
      </c>
      <c r="CJ152" s="96">
        <v>705000</v>
      </c>
      <c r="CK152" s="96">
        <v>1303580</v>
      </c>
      <c r="CL152" s="96">
        <v>5046831.5999999996</v>
      </c>
      <c r="CM152" s="96">
        <v>34352000.259999998</v>
      </c>
      <c r="CN152" s="96">
        <v>50864263.789999999</v>
      </c>
      <c r="CO152" s="96">
        <v>211742501.72000003</v>
      </c>
      <c r="CP152" s="96">
        <v>120849342.67999999</v>
      </c>
      <c r="CQ152" s="96">
        <v>61866118.689999998</v>
      </c>
      <c r="CR152" s="96">
        <v>110175966.43000001</v>
      </c>
      <c r="CS152" s="96">
        <v>594897025.16999996</v>
      </c>
    </row>
    <row r="153" spans="1:97" ht="24.6">
      <c r="A153" s="23" t="s">
        <v>300</v>
      </c>
      <c r="B153" s="96">
        <v>2.3265509688418695</v>
      </c>
      <c r="C153" s="96">
        <v>0</v>
      </c>
      <c r="D153" s="96">
        <v>0</v>
      </c>
      <c r="E153" s="96">
        <v>0</v>
      </c>
      <c r="F153" s="96">
        <v>13.554890996602243</v>
      </c>
      <c r="G153" s="96">
        <v>1.5432749955198872</v>
      </c>
      <c r="H153" s="96">
        <v>4.6297804404935379</v>
      </c>
      <c r="I153" s="96">
        <v>0</v>
      </c>
      <c r="J153" s="96">
        <v>19.956163908862514</v>
      </c>
      <c r="K153" s="96">
        <v>0</v>
      </c>
      <c r="L153" s="96">
        <v>2.3629073845680737</v>
      </c>
      <c r="M153" s="96">
        <v>0</v>
      </c>
      <c r="N153" s="96">
        <v>12.475832628840951</v>
      </c>
      <c r="O153" s="96">
        <v>19.862034030583693</v>
      </c>
      <c r="P153" s="96">
        <v>19.881598707485438</v>
      </c>
      <c r="Q153" s="96">
        <v>19.946657295823435</v>
      </c>
      <c r="R153" s="96">
        <v>16.037997272029862</v>
      </c>
      <c r="S153" s="96">
        <v>24.360110045998585</v>
      </c>
      <c r="T153" s="96">
        <v>39.650389163407823</v>
      </c>
      <c r="U153" s="96">
        <v>30.247586344674531</v>
      </c>
      <c r="V153" s="96">
        <v>16.119564374508048</v>
      </c>
      <c r="W153" s="96">
        <v>12.777421805855301</v>
      </c>
      <c r="X153" s="96">
        <v>12.023999941726171</v>
      </c>
      <c r="Y153" s="96">
        <v>2.7817885868347183</v>
      </c>
      <c r="Z153" s="96">
        <v>16.097059941595308</v>
      </c>
      <c r="AA153" s="96">
        <v>12.555235110469463</v>
      </c>
      <c r="AB153" s="96">
        <v>18.994875644699139</v>
      </c>
      <c r="AC153" s="96">
        <v>15.940076965365584</v>
      </c>
      <c r="AD153" s="96">
        <v>11.679097932127275</v>
      </c>
      <c r="AE153" s="96">
        <v>6.9366712891775633</v>
      </c>
      <c r="AF153" s="96">
        <v>9.274494298197574</v>
      </c>
      <c r="AG153" s="96">
        <v>11.308455389382603</v>
      </c>
      <c r="AH153" s="96">
        <v>18.151420352926547</v>
      </c>
      <c r="AI153" s="96">
        <v>16.548334461238213</v>
      </c>
      <c r="AJ153" s="96">
        <v>19.955646852602761</v>
      </c>
      <c r="AK153" s="96">
        <v>327.58316174941308</v>
      </c>
      <c r="AL153" s="96">
        <v>11.994771768836031</v>
      </c>
      <c r="AM153" s="96">
        <v>19.662424594519692</v>
      </c>
      <c r="AN153" s="96">
        <v>9.6497149923925019</v>
      </c>
      <c r="AO153" s="96">
        <v>17.519354475524256</v>
      </c>
      <c r="AP153" s="96">
        <v>17.128942963671353</v>
      </c>
      <c r="AQ153" s="96">
        <v>9.7442209866975222</v>
      </c>
      <c r="AR153" s="96">
        <v>15.955838566944156</v>
      </c>
      <c r="AS153" s="96">
        <v>19.939672362642913</v>
      </c>
      <c r="AT153" s="96">
        <v>19.982834478236217</v>
      </c>
      <c r="AU153" s="96">
        <v>15.076260120674528</v>
      </c>
      <c r="AV153" s="96">
        <v>16.34146757702576</v>
      </c>
      <c r="AW153" s="96">
        <v>1.507618877460068E-2</v>
      </c>
      <c r="AX153" s="96">
        <v>19.725106194431159</v>
      </c>
      <c r="AY153" s="96">
        <v>16.875145828546597</v>
      </c>
      <c r="AZ153" s="96">
        <v>164.12863015614352</v>
      </c>
      <c r="BA153" s="96">
        <v>88.033860851199933</v>
      </c>
      <c r="BB153" s="96">
        <v>23.848436896950982</v>
      </c>
      <c r="BC153" s="96">
        <v>51.050857965793341</v>
      </c>
      <c r="BD153" s="96">
        <v>1475.0041673421231</v>
      </c>
      <c r="BE153" s="96">
        <v>19.552089092226456</v>
      </c>
      <c r="BF153" s="96">
        <v>19.918749714840985</v>
      </c>
      <c r="BG153" s="96">
        <v>43.985711800492837</v>
      </c>
      <c r="BH153" s="96">
        <v>11.426083938224807</v>
      </c>
      <c r="BI153" s="96">
        <v>12.486398930557817</v>
      </c>
      <c r="BJ153" s="96">
        <v>14.508984402575914</v>
      </c>
      <c r="BK153" s="96">
        <v>11.219634990560101</v>
      </c>
      <c r="BL153" s="96">
        <v>18.814665151586503</v>
      </c>
      <c r="BM153" s="96">
        <v>19.790905105229445</v>
      </c>
      <c r="BN153" s="96">
        <v>56.593305276337134</v>
      </c>
      <c r="BO153" s="96">
        <v>19.453483022235915</v>
      </c>
      <c r="BP153" s="96">
        <v>17.172891559535358</v>
      </c>
      <c r="BQ153" s="96">
        <v>11.425473733198441</v>
      </c>
      <c r="BR153" s="96">
        <v>8.5571890396441717</v>
      </c>
      <c r="BS153" s="96">
        <v>3.7638533072962712</v>
      </c>
      <c r="BT153" s="96">
        <v>19.972432448559875</v>
      </c>
      <c r="BU153" s="96">
        <v>17.71037122756384</v>
      </c>
      <c r="BV153" s="96">
        <v>10.857508674784915</v>
      </c>
      <c r="BW153" s="96">
        <v>19.562947774793592</v>
      </c>
      <c r="BX153" s="96">
        <v>19.473363217486195</v>
      </c>
      <c r="BY153" s="96">
        <v>15.660600156166165</v>
      </c>
      <c r="BZ153" s="96">
        <v>19.941447737443106</v>
      </c>
      <c r="CA153" s="96">
        <v>8.595204524905812</v>
      </c>
      <c r="CB153" s="96">
        <v>7.7616176657297959</v>
      </c>
      <c r="CC153" s="96">
        <v>19.175638199164315</v>
      </c>
      <c r="CD153" s="96">
        <v>16.882650015421735</v>
      </c>
      <c r="CE153" s="96">
        <v>3.179895444563499</v>
      </c>
      <c r="CF153" s="96">
        <v>0</v>
      </c>
      <c r="CG153" s="96">
        <v>3.5084085117213073</v>
      </c>
      <c r="CH153" s="96">
        <v>18.552497522945373</v>
      </c>
      <c r="CI153" s="96">
        <v>19.539236187815192</v>
      </c>
      <c r="CJ153" s="96">
        <v>8.5744622943749054</v>
      </c>
      <c r="CK153" s="96">
        <v>19.76155744624397</v>
      </c>
      <c r="CL153" s="96">
        <v>2.6132594677741845</v>
      </c>
      <c r="CM153" s="96">
        <v>18.364846365904288</v>
      </c>
      <c r="CN153" s="96">
        <v>13.264619816226967</v>
      </c>
      <c r="CO153" s="96">
        <v>24.568441482449344</v>
      </c>
      <c r="CP153" s="96">
        <v>23.865042584652628</v>
      </c>
      <c r="CQ153" s="96">
        <v>26.157801473071924</v>
      </c>
      <c r="CR153" s="96">
        <v>12.977791122878102</v>
      </c>
      <c r="CS153" s="96">
        <v>18.49034863063326</v>
      </c>
    </row>
    <row r="154" spans="1:97" ht="24.6">
      <c r="A154" s="23" t="s">
        <v>299</v>
      </c>
      <c r="B154" s="96">
        <v>13643846.84</v>
      </c>
      <c r="C154" s="96">
        <v>8563.57</v>
      </c>
      <c r="D154" s="96">
        <v>417111.96</v>
      </c>
      <c r="E154" s="96">
        <v>32267.01</v>
      </c>
      <c r="F154" s="96">
        <v>64380.290000000008</v>
      </c>
      <c r="G154" s="96">
        <v>4628320.33</v>
      </c>
      <c r="H154" s="96">
        <v>1079567.2799999998</v>
      </c>
      <c r="I154" s="96">
        <v>1065294.6100000001</v>
      </c>
      <c r="J154" s="96">
        <v>2530</v>
      </c>
      <c r="K154" s="96">
        <v>2746040</v>
      </c>
      <c r="L154" s="96">
        <v>9340531.0999999996</v>
      </c>
      <c r="M154" s="96">
        <v>549518.39</v>
      </c>
      <c r="N154" s="96">
        <v>5974589.2899999991</v>
      </c>
      <c r="O154" s="96">
        <v>6651.6999999999534</v>
      </c>
      <c r="P154" s="96">
        <v>31698.980000000447</v>
      </c>
      <c r="Q154" s="96">
        <v>13587.169999999925</v>
      </c>
      <c r="R154" s="96">
        <v>217171.55000000005</v>
      </c>
      <c r="S154" s="96">
        <v>-1551180.9400000004</v>
      </c>
      <c r="T154" s="96">
        <v>-1374874.42</v>
      </c>
      <c r="U154" s="96">
        <v>-259039</v>
      </c>
      <c r="V154" s="96">
        <v>4768398.6199999973</v>
      </c>
      <c r="W154" s="96">
        <v>3269962.33</v>
      </c>
      <c r="X154" s="96">
        <v>3540908.9000000004</v>
      </c>
      <c r="Y154" s="96">
        <v>3094809.4899999998</v>
      </c>
      <c r="Z154" s="96">
        <v>275922.80000000005</v>
      </c>
      <c r="AA154" s="96">
        <v>985711.48999999976</v>
      </c>
      <c r="AB154" s="96">
        <v>87697.100000000093</v>
      </c>
      <c r="AC154" s="96">
        <v>738500</v>
      </c>
      <c r="AD154" s="96">
        <v>783707.13000000012</v>
      </c>
      <c r="AE154" s="96">
        <v>3075091.38</v>
      </c>
      <c r="AF154" s="96">
        <v>2050173.96</v>
      </c>
      <c r="AG154" s="96">
        <v>1350843.34</v>
      </c>
      <c r="AH154" s="96">
        <v>137830.08000000007</v>
      </c>
      <c r="AI154" s="96">
        <v>1040192.6600000001</v>
      </c>
      <c r="AJ154" s="96">
        <v>233371.57000000775</v>
      </c>
      <c r="AK154" s="96">
        <v>-14463633.939999999</v>
      </c>
      <c r="AL154" s="96">
        <v>2306237.3600000003</v>
      </c>
      <c r="AM154" s="96">
        <v>66957.369999999646</v>
      </c>
      <c r="AN154" s="96">
        <v>357238.91</v>
      </c>
      <c r="AO154" s="96">
        <v>82099.550000000047</v>
      </c>
      <c r="AP154" s="96">
        <v>44127.840000000026</v>
      </c>
      <c r="AQ154" s="96">
        <v>9522060.1500000022</v>
      </c>
      <c r="AR154" s="96">
        <v>702053.60999999987</v>
      </c>
      <c r="AS154" s="96">
        <v>15910.639999999665</v>
      </c>
      <c r="AT154" s="96">
        <v>4584.8199999993667</v>
      </c>
      <c r="AU154" s="96">
        <v>396968.87000000011</v>
      </c>
      <c r="AV154" s="96">
        <v>729849.73</v>
      </c>
      <c r="AW154" s="96">
        <v>2264620.37</v>
      </c>
      <c r="AX154" s="96">
        <v>95223.049999999814</v>
      </c>
      <c r="AY154" s="96">
        <v>105266.40000000002</v>
      </c>
      <c r="AZ154" s="96">
        <v>-36205980.469999999</v>
      </c>
      <c r="BA154" s="96">
        <v>-5629955.0099999998</v>
      </c>
      <c r="BB154" s="96">
        <v>-9971300</v>
      </c>
      <c r="BC154" s="96">
        <v>-11584733.909999998</v>
      </c>
      <c r="BD154" s="96">
        <v>-495785.1</v>
      </c>
      <c r="BE154" s="96">
        <v>57266.909999999683</v>
      </c>
      <c r="BF154" s="96">
        <v>93314.489999998361</v>
      </c>
      <c r="BG154" s="96">
        <v>-2968475.77</v>
      </c>
      <c r="BH154" s="96">
        <v>634071.92999999993</v>
      </c>
      <c r="BI154" s="96">
        <v>2863454.05</v>
      </c>
      <c r="BJ154" s="96">
        <v>1167735.3599999999</v>
      </c>
      <c r="BK154" s="96">
        <v>13952000</v>
      </c>
      <c r="BL154" s="96">
        <v>151201.39999999991</v>
      </c>
      <c r="BM154" s="96">
        <v>29088.119999999646</v>
      </c>
      <c r="BN154" s="96">
        <v>-7704977.9399999995</v>
      </c>
      <c r="BO154" s="96">
        <v>140467.64999999944</v>
      </c>
      <c r="BP154" s="96">
        <v>118333.33999999997</v>
      </c>
      <c r="BQ154" s="96">
        <v>44876748.07</v>
      </c>
      <c r="BR154" s="96">
        <v>1927503.4099999997</v>
      </c>
      <c r="BS154" s="96">
        <v>1846265.0499999998</v>
      </c>
      <c r="BT154" s="96">
        <v>19156.25</v>
      </c>
      <c r="BU154" s="96">
        <v>228875.99</v>
      </c>
      <c r="BV154" s="96">
        <v>940562.26</v>
      </c>
      <c r="BW154" s="96">
        <v>160318.43999999948</v>
      </c>
      <c r="BX154" s="96">
        <v>24696.339999999967</v>
      </c>
      <c r="BY154" s="96">
        <v>207208.11</v>
      </c>
      <c r="BZ154" s="96">
        <v>4940.1799999999348</v>
      </c>
      <c r="CA154" s="96">
        <v>1370267.8399999999</v>
      </c>
      <c r="CB154" s="96">
        <v>3345000.4399999995</v>
      </c>
      <c r="CC154" s="96">
        <v>160486.18999999994</v>
      </c>
      <c r="CD154" s="96">
        <v>630019.46999999974</v>
      </c>
      <c r="CE154" s="96">
        <v>780203.46</v>
      </c>
      <c r="CF154" s="96">
        <v>1009963.2</v>
      </c>
      <c r="CG154" s="96">
        <v>888411.60000000009</v>
      </c>
      <c r="CH154" s="96">
        <v>53757.150000000023</v>
      </c>
      <c r="CI154" s="96">
        <v>186057.75999999978</v>
      </c>
      <c r="CJ154" s="96">
        <v>939417.99</v>
      </c>
      <c r="CK154" s="96">
        <v>15728.969999999972</v>
      </c>
      <c r="CL154" s="96">
        <v>33577971.359999999</v>
      </c>
      <c r="CM154" s="96">
        <v>3058604.3100000024</v>
      </c>
      <c r="CN154" s="96">
        <v>25827363.260000013</v>
      </c>
      <c r="CO154" s="96">
        <v>-39372999.26000005</v>
      </c>
      <c r="CP154" s="96">
        <v>-19572052.049999982</v>
      </c>
      <c r="CQ154" s="96">
        <v>-14563887.450000003</v>
      </c>
      <c r="CR154" s="96">
        <v>59615588.060000002</v>
      </c>
      <c r="CS154" s="96">
        <v>48570588.190000057</v>
      </c>
    </row>
    <row r="155" spans="1:97" ht="24.6">
      <c r="A155" s="23" t="s">
        <v>302</v>
      </c>
      <c r="B155" s="98" t="s">
        <v>311</v>
      </c>
      <c r="C155" s="98" t="s">
        <v>311</v>
      </c>
      <c r="D155" s="98" t="s">
        <v>311</v>
      </c>
      <c r="E155" s="98" t="s">
        <v>311</v>
      </c>
      <c r="F155" s="98" t="s">
        <v>311</v>
      </c>
      <c r="G155" s="98" t="s">
        <v>311</v>
      </c>
      <c r="H155" s="98" t="s">
        <v>311</v>
      </c>
      <c r="I155" s="98" t="s">
        <v>311</v>
      </c>
      <c r="J155" s="98" t="s">
        <v>311</v>
      </c>
      <c r="K155" s="98" t="s">
        <v>311</v>
      </c>
      <c r="L155" s="98" t="s">
        <v>311</v>
      </c>
      <c r="M155" s="98" t="s">
        <v>311</v>
      </c>
      <c r="N155" s="98" t="s">
        <v>311</v>
      </c>
      <c r="O155" s="98" t="s">
        <v>311</v>
      </c>
      <c r="P155" s="98" t="s">
        <v>311</v>
      </c>
      <c r="Q155" s="98" t="s">
        <v>311</v>
      </c>
      <c r="R155" s="98" t="s">
        <v>311</v>
      </c>
      <c r="S155" s="98" t="s">
        <v>312</v>
      </c>
      <c r="T155" s="98" t="s">
        <v>312</v>
      </c>
      <c r="U155" s="98" t="s">
        <v>312</v>
      </c>
      <c r="V155" s="98" t="s">
        <v>311</v>
      </c>
      <c r="W155" s="98" t="s">
        <v>311</v>
      </c>
      <c r="X155" s="98" t="s">
        <v>311</v>
      </c>
      <c r="Y155" s="98" t="s">
        <v>311</v>
      </c>
      <c r="Z155" s="98" t="s">
        <v>311</v>
      </c>
      <c r="AA155" s="98" t="s">
        <v>311</v>
      </c>
      <c r="AB155" s="98" t="s">
        <v>311</v>
      </c>
      <c r="AC155" s="98" t="s">
        <v>311</v>
      </c>
      <c r="AD155" s="98" t="s">
        <v>311</v>
      </c>
      <c r="AE155" s="98" t="s">
        <v>311</v>
      </c>
      <c r="AF155" s="98" t="s">
        <v>311</v>
      </c>
      <c r="AG155" s="98" t="s">
        <v>311</v>
      </c>
      <c r="AH155" s="98" t="s">
        <v>311</v>
      </c>
      <c r="AI155" s="98" t="s">
        <v>311</v>
      </c>
      <c r="AJ155" s="98" t="s">
        <v>311</v>
      </c>
      <c r="AK155" s="98" t="s">
        <v>312</v>
      </c>
      <c r="AL155" s="98" t="s">
        <v>311</v>
      </c>
      <c r="AM155" s="98" t="s">
        <v>311</v>
      </c>
      <c r="AN155" s="98" t="s">
        <v>311</v>
      </c>
      <c r="AO155" s="98" t="s">
        <v>311</v>
      </c>
      <c r="AP155" s="98" t="s">
        <v>311</v>
      </c>
      <c r="AQ155" s="98" t="s">
        <v>311</v>
      </c>
      <c r="AR155" s="98" t="s">
        <v>311</v>
      </c>
      <c r="AS155" s="98" t="s">
        <v>311</v>
      </c>
      <c r="AT155" s="98" t="s">
        <v>311</v>
      </c>
      <c r="AU155" s="98" t="s">
        <v>311</v>
      </c>
      <c r="AV155" s="98" t="s">
        <v>311</v>
      </c>
      <c r="AW155" s="98" t="s">
        <v>311</v>
      </c>
      <c r="AX155" s="98" t="s">
        <v>311</v>
      </c>
      <c r="AY155" s="98" t="s">
        <v>311</v>
      </c>
      <c r="AZ155" s="98" t="s">
        <v>312</v>
      </c>
      <c r="BA155" s="98" t="s">
        <v>312</v>
      </c>
      <c r="BB155" s="98" t="s">
        <v>312</v>
      </c>
      <c r="BC155" s="98" t="s">
        <v>312</v>
      </c>
      <c r="BD155" s="98" t="s">
        <v>312</v>
      </c>
      <c r="BE155" s="98" t="s">
        <v>311</v>
      </c>
      <c r="BF155" s="98" t="s">
        <v>311</v>
      </c>
      <c r="BG155" s="98" t="s">
        <v>312</v>
      </c>
      <c r="BH155" s="98" t="s">
        <v>311</v>
      </c>
      <c r="BI155" s="98" t="s">
        <v>311</v>
      </c>
      <c r="BJ155" s="98" t="s">
        <v>311</v>
      </c>
      <c r="BK155" s="98" t="s">
        <v>311</v>
      </c>
      <c r="BL155" s="98" t="s">
        <v>311</v>
      </c>
      <c r="BM155" s="98" t="s">
        <v>311</v>
      </c>
      <c r="BN155" s="98" t="s">
        <v>312</v>
      </c>
      <c r="BO155" s="98" t="s">
        <v>311</v>
      </c>
      <c r="BP155" s="98" t="s">
        <v>311</v>
      </c>
      <c r="BQ155" s="98" t="s">
        <v>311</v>
      </c>
      <c r="BR155" s="98" t="s">
        <v>311</v>
      </c>
      <c r="BS155" s="98" t="s">
        <v>311</v>
      </c>
      <c r="BT155" s="98" t="s">
        <v>311</v>
      </c>
      <c r="BU155" s="98" t="s">
        <v>311</v>
      </c>
      <c r="BV155" s="98" t="s">
        <v>311</v>
      </c>
      <c r="BW155" s="98" t="s">
        <v>311</v>
      </c>
      <c r="BX155" s="98" t="s">
        <v>311</v>
      </c>
      <c r="BY155" s="98" t="s">
        <v>311</v>
      </c>
      <c r="BZ155" s="98" t="s">
        <v>311</v>
      </c>
      <c r="CA155" s="98" t="s">
        <v>311</v>
      </c>
      <c r="CB155" s="98" t="s">
        <v>311</v>
      </c>
      <c r="CC155" s="98" t="s">
        <v>311</v>
      </c>
      <c r="CD155" s="98" t="s">
        <v>311</v>
      </c>
      <c r="CE155" s="98" t="s">
        <v>311</v>
      </c>
      <c r="CF155" s="98" t="s">
        <v>311</v>
      </c>
      <c r="CG155" s="98" t="s">
        <v>311</v>
      </c>
      <c r="CH155" s="98" t="s">
        <v>311</v>
      </c>
      <c r="CI155" s="98" t="s">
        <v>311</v>
      </c>
      <c r="CJ155" s="98" t="s">
        <v>311</v>
      </c>
      <c r="CK155" s="98" t="s">
        <v>311</v>
      </c>
      <c r="CL155" s="98" t="s">
        <v>311</v>
      </c>
      <c r="CM155" s="98" t="s">
        <v>311</v>
      </c>
      <c r="CN155" s="98" t="s">
        <v>311</v>
      </c>
      <c r="CO155" s="98" t="s">
        <v>312</v>
      </c>
      <c r="CP155" s="98" t="s">
        <v>312</v>
      </c>
      <c r="CQ155" s="98" t="s">
        <v>312</v>
      </c>
      <c r="CR155" s="98" t="s">
        <v>311</v>
      </c>
      <c r="CS155" s="98" t="s">
        <v>311</v>
      </c>
    </row>
    <row r="156" spans="1:97" ht="24.6">
      <c r="A156" s="23" t="s">
        <v>388</v>
      </c>
      <c r="B156" s="96">
        <v>176905736.49000001</v>
      </c>
      <c r="C156" s="96">
        <v>11382626.57</v>
      </c>
      <c r="D156" s="96">
        <v>7650349.6100000003</v>
      </c>
      <c r="E156" s="96">
        <v>2827814.66</v>
      </c>
      <c r="F156" s="96">
        <v>3572898.73</v>
      </c>
      <c r="G156" s="96">
        <v>-3918323.64</v>
      </c>
      <c r="H156" s="96">
        <v>998735.15</v>
      </c>
      <c r="I156" s="96">
        <v>-2268768.96</v>
      </c>
      <c r="J156" s="96">
        <v>-6041788.7400000002</v>
      </c>
      <c r="K156" s="96">
        <v>-13262385.199999999</v>
      </c>
      <c r="L156" s="96">
        <v>-23282207.859999999</v>
      </c>
      <c r="M156" s="96">
        <v>-5398671.5800000001</v>
      </c>
      <c r="N156" s="96">
        <v>18151518.449999999</v>
      </c>
      <c r="O156" s="96">
        <v>12677798.210000001</v>
      </c>
      <c r="P156" s="96">
        <v>-8898601.1600000001</v>
      </c>
      <c r="Q156" s="96">
        <v>8764891.4900000002</v>
      </c>
      <c r="R156" s="96">
        <v>12742302.689999999</v>
      </c>
      <c r="S156" s="96">
        <v>13063444.98</v>
      </c>
      <c r="T156" s="96">
        <v>3428084.09</v>
      </c>
      <c r="U156" s="96">
        <v>-6082055.9800000004</v>
      </c>
      <c r="V156" s="96">
        <v>185453522.69999999</v>
      </c>
      <c r="W156" s="96">
        <v>24537207.32</v>
      </c>
      <c r="X156" s="96">
        <v>13571988.93</v>
      </c>
      <c r="Y156" s="96">
        <v>5333876.43</v>
      </c>
      <c r="Z156" s="96">
        <v>-5894782.1200000001</v>
      </c>
      <c r="AA156" s="96">
        <v>2165574.7599999998</v>
      </c>
      <c r="AB156" s="96">
        <v>-131623.57999999999</v>
      </c>
      <c r="AC156" s="96">
        <v>-16409824.029999999</v>
      </c>
      <c r="AD156" s="96">
        <v>-61817.74</v>
      </c>
      <c r="AE156" s="96">
        <v>-2354661.81</v>
      </c>
      <c r="AF156" s="96">
        <v>-4284565.3600000003</v>
      </c>
      <c r="AG156" s="96">
        <v>-2623477.7599999998</v>
      </c>
      <c r="AH156" s="96">
        <v>6235795.5700000003</v>
      </c>
      <c r="AI156" s="96">
        <v>-4569766.62</v>
      </c>
      <c r="AJ156" s="96">
        <v>673769649.72000003</v>
      </c>
      <c r="AK156" s="96">
        <v>35042167.380000003</v>
      </c>
      <c r="AL156" s="96">
        <v>12886213.34</v>
      </c>
      <c r="AM156" s="96">
        <v>33850006.200000003</v>
      </c>
      <c r="AN156" s="96">
        <v>-2988379.58</v>
      </c>
      <c r="AO156" s="96">
        <v>3487521.14</v>
      </c>
      <c r="AP156" s="96">
        <v>2205779.58</v>
      </c>
      <c r="AQ156" s="96">
        <v>51939125.539999999</v>
      </c>
      <c r="AR156" s="96">
        <v>7542607.8700000001</v>
      </c>
      <c r="AS156" s="96">
        <v>6922741.8399999999</v>
      </c>
      <c r="AT156" s="96">
        <v>-4957322.0199999996</v>
      </c>
      <c r="AU156" s="96">
        <v>12666985.02</v>
      </c>
      <c r="AV156" s="96">
        <v>4435991.2</v>
      </c>
      <c r="AW156" s="96">
        <v>19230101.960000001</v>
      </c>
      <c r="AX156" s="96">
        <v>10627532.98</v>
      </c>
      <c r="AY156" s="96">
        <v>1475716.15</v>
      </c>
      <c r="AZ156" s="96">
        <v>209092271.68000001</v>
      </c>
      <c r="BA156" s="96">
        <v>22379442.140000001</v>
      </c>
      <c r="BB156" s="96">
        <v>492612757.99000001</v>
      </c>
      <c r="BC156" s="96">
        <v>-44777145.280000001</v>
      </c>
      <c r="BD156" s="96">
        <v>-6762900.8300000001</v>
      </c>
      <c r="BE156" s="96">
        <v>3742204.49</v>
      </c>
      <c r="BF156" s="96">
        <v>39797275.32</v>
      </c>
      <c r="BG156" s="96">
        <v>29384127.59</v>
      </c>
      <c r="BH156" s="96">
        <v>-7866565.1500000004</v>
      </c>
      <c r="BI156" s="96">
        <v>6107520.9299999997</v>
      </c>
      <c r="BJ156" s="96">
        <v>119988.91</v>
      </c>
      <c r="BK156" s="96">
        <v>257528691.93000001</v>
      </c>
      <c r="BL156" s="96">
        <v>-3366852.8000000087</v>
      </c>
      <c r="BM156" s="96">
        <v>-1298721.5099999965</v>
      </c>
      <c r="BN156" s="96">
        <v>-14839384.32</v>
      </c>
      <c r="BO156" s="96">
        <v>-8205351.6299999999</v>
      </c>
      <c r="BP156" s="96">
        <v>-347788.55</v>
      </c>
      <c r="BQ156" s="96">
        <v>1212580904.9000001</v>
      </c>
      <c r="BR156" s="96">
        <v>-5412958.5999999996</v>
      </c>
      <c r="BS156" s="96">
        <v>-10042834.74</v>
      </c>
      <c r="BT156" s="96">
        <v>54093608.450000003</v>
      </c>
      <c r="BU156" s="96">
        <v>19322868.329999998</v>
      </c>
      <c r="BV156" s="96">
        <v>2367624.6</v>
      </c>
      <c r="BW156" s="96">
        <v>-21903214.5</v>
      </c>
      <c r="BX156" s="96">
        <v>-1783719.26</v>
      </c>
      <c r="BY156" s="96">
        <v>-2575602</v>
      </c>
      <c r="BZ156" s="96">
        <v>2591101.7000000002</v>
      </c>
      <c r="CA156" s="96">
        <v>13326395.52</v>
      </c>
      <c r="CB156" s="96">
        <v>1261299.21</v>
      </c>
      <c r="CC156" s="96">
        <v>15734421.619999999</v>
      </c>
      <c r="CD156" s="96">
        <v>5157123.87</v>
      </c>
      <c r="CE156" s="96">
        <v>-2428234.9700000002</v>
      </c>
      <c r="CF156" s="96">
        <v>2087614.79</v>
      </c>
      <c r="CG156" s="96">
        <v>-2591887.86</v>
      </c>
      <c r="CH156" s="96">
        <v>-449584.97</v>
      </c>
      <c r="CI156" s="96">
        <v>-20812316.98</v>
      </c>
      <c r="CJ156" s="96">
        <v>-3289466.53</v>
      </c>
      <c r="CK156" s="96">
        <v>5413487.0999999996</v>
      </c>
      <c r="CL156" s="96">
        <v>149166015.22999999</v>
      </c>
      <c r="CM156" s="96">
        <v>53847382.769999996</v>
      </c>
      <c r="CN156" s="96">
        <v>200967446.68999994</v>
      </c>
      <c r="CO156" s="96">
        <v>1099608152.1400003</v>
      </c>
      <c r="CP156" s="96">
        <v>512357263.97000009</v>
      </c>
      <c r="CQ156" s="96">
        <v>229470593.12</v>
      </c>
      <c r="CR156" s="96">
        <v>1262646629.6799998</v>
      </c>
      <c r="CS156" s="96">
        <v>3508063483.599999</v>
      </c>
    </row>
    <row r="157" spans="1:97" ht="24.6">
      <c r="A157" s="23" t="s">
        <v>389</v>
      </c>
      <c r="B157" s="96">
        <v>-100363252.52000001</v>
      </c>
      <c r="C157" s="96">
        <v>-7520294.370000001</v>
      </c>
      <c r="D157" s="96">
        <v>-7273599.9100000001</v>
      </c>
      <c r="E157" s="96">
        <v>-11662241.690000001</v>
      </c>
      <c r="F157" s="96">
        <v>-4876267.7100000009</v>
      </c>
      <c r="G157" s="96">
        <v>-22012798.52</v>
      </c>
      <c r="H157" s="96">
        <v>-25731887.849999998</v>
      </c>
      <c r="I157" s="96">
        <v>-41045428.939999998</v>
      </c>
      <c r="J157" s="96">
        <v>-18705788.210000001</v>
      </c>
      <c r="K157" s="96">
        <v>-26906293.829999998</v>
      </c>
      <c r="L157" s="96">
        <v>-78081177.150000006</v>
      </c>
      <c r="M157" s="96">
        <v>-9649330.0100000016</v>
      </c>
      <c r="N157" s="96">
        <v>-91139802.029999986</v>
      </c>
      <c r="O157" s="96">
        <v>-333024.5700000003</v>
      </c>
      <c r="P157" s="96">
        <v>-33492648.460000001</v>
      </c>
      <c r="Q157" s="96">
        <v>-41538598.809999995</v>
      </c>
      <c r="R157" s="96">
        <v>-5186895.46</v>
      </c>
      <c r="S157" s="96">
        <v>-4301764.43</v>
      </c>
      <c r="T157" s="96">
        <v>-8970438.3000000007</v>
      </c>
      <c r="U157" s="96">
        <v>-10506603.84</v>
      </c>
      <c r="V157" s="96">
        <v>-133968598.69</v>
      </c>
      <c r="W157" s="96">
        <v>15677499.469999999</v>
      </c>
      <c r="X157" s="96">
        <v>-73454914.99000001</v>
      </c>
      <c r="Y157" s="96">
        <v>-19072207.289999999</v>
      </c>
      <c r="Z157" s="96">
        <v>-11600050.32</v>
      </c>
      <c r="AA157" s="96">
        <v>-5444471.040000001</v>
      </c>
      <c r="AB157" s="96">
        <v>-11605108.720000001</v>
      </c>
      <c r="AC157" s="96">
        <v>-68086528.310000002</v>
      </c>
      <c r="AD157" s="96">
        <v>-10799989.1</v>
      </c>
      <c r="AE157" s="96">
        <v>-13518094.489999998</v>
      </c>
      <c r="AF157" s="96">
        <v>-17890665.709999997</v>
      </c>
      <c r="AG157" s="96">
        <v>-29650369.059999999</v>
      </c>
      <c r="AH157" s="96">
        <v>-4345319.16</v>
      </c>
      <c r="AI157" s="96">
        <v>-23023274.02</v>
      </c>
      <c r="AJ157" s="96">
        <v>-198752615.85999998</v>
      </c>
      <c r="AK157" s="96">
        <v>22563389.009999998</v>
      </c>
      <c r="AL157" s="96">
        <v>3414113.16</v>
      </c>
      <c r="AM157" s="96">
        <v>-37356047.760000005</v>
      </c>
      <c r="AN157" s="96">
        <v>-39372399.25</v>
      </c>
      <c r="AO157" s="96">
        <v>-9209975.5099999998</v>
      </c>
      <c r="AP157" s="96">
        <v>-2891292.29</v>
      </c>
      <c r="AQ157" s="96">
        <v>-97885987.370000005</v>
      </c>
      <c r="AR157" s="96">
        <v>-9620654.7899999991</v>
      </c>
      <c r="AS157" s="96">
        <v>-23621753.170000002</v>
      </c>
      <c r="AT157" s="96">
        <v>-32721921.890000001</v>
      </c>
      <c r="AU157" s="96">
        <v>3687803.9499999997</v>
      </c>
      <c r="AV157" s="96">
        <v>-4191487.2</v>
      </c>
      <c r="AW157" s="96">
        <v>3916901.17</v>
      </c>
      <c r="AX157" s="96">
        <v>-2456437.0300000012</v>
      </c>
      <c r="AY157" s="96">
        <v>-7600492.4700000007</v>
      </c>
      <c r="AZ157" s="96">
        <v>80756790.620000005</v>
      </c>
      <c r="BA157" s="96">
        <v>12427055.079999998</v>
      </c>
      <c r="BB157" s="96">
        <v>220874955.98000002</v>
      </c>
      <c r="BC157" s="96">
        <v>-92532629.689999998</v>
      </c>
      <c r="BD157" s="96">
        <v>-19837342.57</v>
      </c>
      <c r="BE157" s="96">
        <v>-13903898.450000001</v>
      </c>
      <c r="BF157" s="96">
        <v>-103097463.60999998</v>
      </c>
      <c r="BG157" s="96">
        <v>17689150.07</v>
      </c>
      <c r="BH157" s="96">
        <v>-16256467.850000001</v>
      </c>
      <c r="BI157" s="96">
        <v>-14970589.689999998</v>
      </c>
      <c r="BJ157" s="96">
        <v>-11243009.310000001</v>
      </c>
      <c r="BK157" s="96">
        <v>4689396.5200000107</v>
      </c>
      <c r="BL157" s="96">
        <v>-25208613.709999997</v>
      </c>
      <c r="BM157" s="96">
        <v>-16598270.019999998</v>
      </c>
      <c r="BN157" s="96">
        <v>-52556145.809999995</v>
      </c>
      <c r="BO157" s="96">
        <v>-25720782.340000004</v>
      </c>
      <c r="BP157" s="96">
        <v>-18308326.43</v>
      </c>
      <c r="BQ157" s="96">
        <v>63697080.919999957</v>
      </c>
      <c r="BR157" s="96">
        <v>-22900369.539999999</v>
      </c>
      <c r="BS157" s="96">
        <v>-25895590.160000004</v>
      </c>
      <c r="BT157" s="96">
        <v>-82689747.420000002</v>
      </c>
      <c r="BU157" s="96">
        <v>12270593.939999999</v>
      </c>
      <c r="BV157" s="96">
        <v>-12354329.010000002</v>
      </c>
      <c r="BW157" s="96">
        <v>-91310051</v>
      </c>
      <c r="BX157" s="96">
        <v>-9840057.6199999992</v>
      </c>
      <c r="BY157" s="96">
        <v>-15998312.399999999</v>
      </c>
      <c r="BZ157" s="96">
        <v>-11810403.170000002</v>
      </c>
      <c r="CA157" s="96">
        <v>-32665255.789999999</v>
      </c>
      <c r="CB157" s="96">
        <v>-55308541.700000003</v>
      </c>
      <c r="CC157" s="96">
        <v>-3955374.549999997</v>
      </c>
      <c r="CD157" s="96">
        <v>-27399426.710000001</v>
      </c>
      <c r="CE157" s="96">
        <v>-11483931.380000003</v>
      </c>
      <c r="CF157" s="96">
        <v>-15799112.590000002</v>
      </c>
      <c r="CG157" s="96">
        <v>-12083340.109999999</v>
      </c>
      <c r="CH157" s="96">
        <v>-7656047.71</v>
      </c>
      <c r="CI157" s="96">
        <v>-75326813.900000006</v>
      </c>
      <c r="CJ157" s="96">
        <v>-9156220.620000001</v>
      </c>
      <c r="CK157" s="96">
        <v>-2941259.41</v>
      </c>
      <c r="CL157" s="96">
        <v>-353828360.70999992</v>
      </c>
      <c r="CM157" s="96">
        <v>-195469775.90000004</v>
      </c>
      <c r="CN157" s="96">
        <v>-406782091.43000007</v>
      </c>
      <c r="CO157" s="96">
        <v>-338915011.5999999</v>
      </c>
      <c r="CP157" s="96">
        <v>-33277295.120000124</v>
      </c>
      <c r="CQ157" s="96">
        <v>-133702741.78999993</v>
      </c>
      <c r="CR157" s="96">
        <v>-450606509.93000007</v>
      </c>
      <c r="CS157" s="96">
        <v>-1912581786.4799995</v>
      </c>
    </row>
    <row r="158" spans="1:97" ht="24.6">
      <c r="A158" s="23" t="s">
        <v>386</v>
      </c>
      <c r="B158" s="96">
        <v>87697898.561666667</v>
      </c>
      <c r="C158" s="96">
        <v>10219569.791666666</v>
      </c>
      <c r="D158" s="96">
        <v>10347673.35</v>
      </c>
      <c r="E158" s="96">
        <v>9966706.3641666677</v>
      </c>
      <c r="F158" s="96">
        <v>7021868.8866666667</v>
      </c>
      <c r="G158" s="96">
        <v>11566700</v>
      </c>
      <c r="H158" s="96">
        <v>14180907.844999999</v>
      </c>
      <c r="I158" s="96">
        <v>20959763.514166668</v>
      </c>
      <c r="J158" s="96">
        <v>10946833.333333334</v>
      </c>
      <c r="K158" s="96">
        <v>12359666.666666666</v>
      </c>
      <c r="L158" s="96">
        <v>29005327.447500005</v>
      </c>
      <c r="M158" s="96">
        <v>4563445.3691666676</v>
      </c>
      <c r="N158" s="96">
        <v>63707932.624999978</v>
      </c>
      <c r="O158" s="96">
        <v>11435341.220833333</v>
      </c>
      <c r="P158" s="96">
        <v>15738082.228333334</v>
      </c>
      <c r="Q158" s="96">
        <v>21106271.657499999</v>
      </c>
      <c r="R158" s="96">
        <v>10824146.848333331</v>
      </c>
      <c r="S158" s="96">
        <v>10267341.253333334</v>
      </c>
      <c r="T158" s="96">
        <v>9768109.7825000007</v>
      </c>
      <c r="U158" s="96">
        <v>5588702.5</v>
      </c>
      <c r="V158" s="96">
        <v>113670243.75</v>
      </c>
      <c r="W158" s="96">
        <v>8687265.833333334</v>
      </c>
      <c r="X158" s="96">
        <v>14279495.081666665</v>
      </c>
      <c r="Y158" s="96">
        <v>11674875.740833329</v>
      </c>
      <c r="Z158" s="96">
        <v>5642208.0850000009</v>
      </c>
      <c r="AA158" s="96">
        <v>7631721.6175000006</v>
      </c>
      <c r="AB158" s="96">
        <v>8152083.333333333</v>
      </c>
      <c r="AC158" s="96">
        <v>27876100</v>
      </c>
      <c r="AD158" s="96">
        <v>8041863.6975000007</v>
      </c>
      <c r="AE158" s="96">
        <v>8423632.916666666</v>
      </c>
      <c r="AF158" s="96">
        <v>10873569.268333333</v>
      </c>
      <c r="AG158" s="96">
        <v>18129776.833333332</v>
      </c>
      <c r="AH158" s="96">
        <v>8958891.75</v>
      </c>
      <c r="AI158" s="96">
        <v>8662605.2983333338</v>
      </c>
      <c r="AJ158" s="96">
        <v>241694061.55000007</v>
      </c>
      <c r="AK158" s="96">
        <v>12191055.246666668</v>
      </c>
      <c r="AL158" s="96">
        <v>8251008.3916666666</v>
      </c>
      <c r="AM158" s="96">
        <v>22118504.904166665</v>
      </c>
      <c r="AN158" s="96">
        <v>20395195.999166671</v>
      </c>
      <c r="AO158" s="96">
        <v>10571005.924166666</v>
      </c>
      <c r="AP158" s="96">
        <v>4983164.7458333327</v>
      </c>
      <c r="AQ158" s="96">
        <v>51574757.030833341</v>
      </c>
      <c r="AR158" s="96">
        <v>10403767.155000001</v>
      </c>
      <c r="AS158" s="96">
        <v>18643108.07</v>
      </c>
      <c r="AT158" s="96">
        <v>19195610.18</v>
      </c>
      <c r="AU158" s="96">
        <v>9848481.0766666662</v>
      </c>
      <c r="AV158" s="96">
        <v>6216951.2641666653</v>
      </c>
      <c r="AW158" s="96">
        <v>12776005.325000001</v>
      </c>
      <c r="AX158" s="96">
        <v>9863771.7116666678</v>
      </c>
      <c r="AY158" s="96">
        <v>7974276.5</v>
      </c>
      <c r="AZ158" s="96">
        <v>61732197.745000005</v>
      </c>
      <c r="BA158" s="96">
        <v>8654989.8166666664</v>
      </c>
      <c r="BB158" s="96">
        <v>118916666.66666667</v>
      </c>
      <c r="BC158" s="96">
        <v>25747591.568333331</v>
      </c>
      <c r="BD158" s="96">
        <v>8166113.5775000006</v>
      </c>
      <c r="BE158" s="96">
        <v>10290983.880000001</v>
      </c>
      <c r="BF158" s="96">
        <v>59503756.666666664</v>
      </c>
      <c r="BG158" s="96">
        <v>6723924.4483333332</v>
      </c>
      <c r="BH158" s="96">
        <v>4963312.2324999999</v>
      </c>
      <c r="BI158" s="96">
        <v>7308676.6108333329</v>
      </c>
      <c r="BJ158" s="96">
        <v>7930065.7899999991</v>
      </c>
      <c r="BK158" s="96">
        <v>76625000</v>
      </c>
      <c r="BL158" s="96">
        <v>16541472.805</v>
      </c>
      <c r="BM158" s="96">
        <v>13041444.852499999</v>
      </c>
      <c r="BN158" s="96">
        <v>18950298.243333336</v>
      </c>
      <c r="BO158" s="96">
        <v>12846658.954166668</v>
      </c>
      <c r="BP158" s="96">
        <v>9918557.8441666681</v>
      </c>
      <c r="BQ158" s="96">
        <v>379332786.16666669</v>
      </c>
      <c r="BR158" s="96">
        <v>14244412.530833332</v>
      </c>
      <c r="BS158" s="96">
        <v>11449328.996666668</v>
      </c>
      <c r="BT158" s="96">
        <v>54961028.523333333</v>
      </c>
      <c r="BU158" s="96">
        <v>4118975.5708333333</v>
      </c>
      <c r="BV158" s="96">
        <v>10869975.110833334</v>
      </c>
      <c r="BW158" s="96">
        <v>32877561.876666665</v>
      </c>
      <c r="BX158" s="96">
        <v>8187421.0916666677</v>
      </c>
      <c r="BY158" s="96">
        <v>8159112.8899999997</v>
      </c>
      <c r="BZ158" s="96">
        <v>10617068.121666666</v>
      </c>
      <c r="CA158" s="96">
        <v>15477745.633333331</v>
      </c>
      <c r="CB158" s="96">
        <v>29207966.997499999</v>
      </c>
      <c r="CC158" s="96">
        <v>13838148.730000002</v>
      </c>
      <c r="CD158" s="96">
        <v>24910167.867499996</v>
      </c>
      <c r="CE158" s="96">
        <v>7505138.1233333321</v>
      </c>
      <c r="CF158" s="96">
        <v>7174869.6466666674</v>
      </c>
      <c r="CG158" s="96">
        <v>6796245.0525000012</v>
      </c>
      <c r="CH158" s="96">
        <v>7361828.3308333335</v>
      </c>
      <c r="CI158" s="96">
        <v>34630689.369166657</v>
      </c>
      <c r="CJ158" s="96">
        <v>6298379.6675000004</v>
      </c>
      <c r="CK158" s="96">
        <v>5517570.4208333334</v>
      </c>
      <c r="CL158" s="96">
        <v>228836361.12999997</v>
      </c>
      <c r="CM158" s="96">
        <v>148435928.11583331</v>
      </c>
      <c r="CN158" s="96">
        <v>260662666.53916669</v>
      </c>
      <c r="CO158" s="96">
        <v>537087912.63666677</v>
      </c>
      <c r="CP158" s="96">
        <v>249037591.44083333</v>
      </c>
      <c r="CQ158" s="96">
        <v>147923432.69916663</v>
      </c>
      <c r="CR158" s="96">
        <v>693536420.71833336</v>
      </c>
      <c r="CS158" s="96">
        <v>2265520313.2800002</v>
      </c>
    </row>
    <row r="159" spans="1:97" ht="24.6">
      <c r="A159" s="23" t="s">
        <v>303</v>
      </c>
      <c r="B159" s="96">
        <v>2.0172175091014859</v>
      </c>
      <c r="C159" s="96">
        <v>1.1138068237746881</v>
      </c>
      <c r="D159" s="96">
        <v>0.73933041286039447</v>
      </c>
      <c r="E159" s="96">
        <v>0.28372609332275017</v>
      </c>
      <c r="F159" s="96">
        <v>0.50882447218351312</v>
      </c>
      <c r="G159" s="96">
        <v>-0.33875899262538151</v>
      </c>
      <c r="H159" s="96">
        <v>7.0428153184292838E-2</v>
      </c>
      <c r="I159" s="96">
        <v>-0.10824401518015903</v>
      </c>
      <c r="J159" s="96">
        <v>-0.55192114066472797</v>
      </c>
      <c r="K159" s="96">
        <v>-1.0730374497694113</v>
      </c>
      <c r="L159" s="96">
        <v>-0.80268729605418443</v>
      </c>
      <c r="M159" s="96">
        <v>-1.183025355464232</v>
      </c>
      <c r="N159" s="96">
        <v>0.28491771278851802</v>
      </c>
      <c r="O159" s="96">
        <v>1.1086506266120957</v>
      </c>
      <c r="P159" s="96">
        <v>-0.56541839284457496</v>
      </c>
      <c r="Q159" s="96">
        <v>0.41527426692082037</v>
      </c>
      <c r="R159" s="96">
        <v>1.1772108110268311</v>
      </c>
      <c r="S159" s="96">
        <v>1.2723298717434661</v>
      </c>
      <c r="T159" s="96">
        <v>0.35094651537819155</v>
      </c>
      <c r="U159" s="96">
        <v>-1.0882769265316949</v>
      </c>
      <c r="V159" s="96">
        <v>1.6315045748285377</v>
      </c>
      <c r="W159" s="96">
        <v>2.8245028747537462</v>
      </c>
      <c r="X159" s="96">
        <v>0.95045299937985717</v>
      </c>
      <c r="Y159" s="96">
        <v>0.45686794004535403</v>
      </c>
      <c r="Z159" s="96">
        <v>-1.0447651045822779</v>
      </c>
      <c r="AA159" s="96">
        <v>0.28375966374798123</v>
      </c>
      <c r="AB159" s="96">
        <v>-1.6146005213391258E-2</v>
      </c>
      <c r="AC159" s="96">
        <v>-0.58867000871714481</v>
      </c>
      <c r="AD159" s="96">
        <v>-7.6869917627698011E-3</v>
      </c>
      <c r="AE159" s="96">
        <v>-0.2795304393358784</v>
      </c>
      <c r="AF159" s="96">
        <v>-0.39403486143945127</v>
      </c>
      <c r="AG159" s="96">
        <v>-0.14470546350998015</v>
      </c>
      <c r="AH159" s="96">
        <v>0.69604541990363933</v>
      </c>
      <c r="AI159" s="96">
        <v>-0.52752797370084648</v>
      </c>
      <c r="AJ159" s="96">
        <v>2.7876963356032438</v>
      </c>
      <c r="AK159" s="96">
        <v>2.8744162560973865</v>
      </c>
      <c r="AL159" s="96">
        <v>1.5617743587577473</v>
      </c>
      <c r="AM159" s="96">
        <v>1.5303930508261148</v>
      </c>
      <c r="AN159" s="96">
        <v>-0.1465236999988675</v>
      </c>
      <c r="AO159" s="96">
        <v>0.32991383838193511</v>
      </c>
      <c r="AP159" s="96">
        <v>0.44264632868988729</v>
      </c>
      <c r="AQ159" s="96">
        <v>1.0070648613807105</v>
      </c>
      <c r="AR159" s="96">
        <v>0.72498814685361912</v>
      </c>
      <c r="AS159" s="96">
        <v>0.37132981335552595</v>
      </c>
      <c r="AT159" s="96">
        <v>-0.25825290123702643</v>
      </c>
      <c r="AU159" s="96">
        <v>1.2861866638512431</v>
      </c>
      <c r="AV159" s="96">
        <v>0.71353160279190497</v>
      </c>
      <c r="AW159" s="96">
        <v>1.5051732893669563</v>
      </c>
      <c r="AX159" s="96">
        <v>1.0774309554863248</v>
      </c>
      <c r="AY159" s="96">
        <v>0.18505956621895414</v>
      </c>
      <c r="AZ159" s="96">
        <v>3.3870861449596683</v>
      </c>
      <c r="BA159" s="96">
        <v>2.5857271486217752</v>
      </c>
      <c r="BB159" s="96">
        <v>4.1425039214295722</v>
      </c>
      <c r="BC159" s="96">
        <v>-1.7390809218471097</v>
      </c>
      <c r="BD159" s="96">
        <v>-0.82816639345229581</v>
      </c>
      <c r="BE159" s="96">
        <v>0.36363913631939337</v>
      </c>
      <c r="BF159" s="96">
        <v>0.66881954265408572</v>
      </c>
      <c r="BG159" s="96">
        <v>4.3700859246393637</v>
      </c>
      <c r="BH159" s="96">
        <v>-1.5849426313519761</v>
      </c>
      <c r="BI159" s="96">
        <v>0.83565346439697274</v>
      </c>
      <c r="BJ159" s="96">
        <v>1.5130884557264185E-2</v>
      </c>
      <c r="BK159" s="96">
        <v>3.3608964689070149</v>
      </c>
      <c r="BL159" s="96">
        <v>-0.2035400861634466</v>
      </c>
      <c r="BM159" s="96">
        <v>-9.9584173739080462E-2</v>
      </c>
      <c r="BN159" s="96">
        <v>-0.78306864248009689</v>
      </c>
      <c r="BO159" s="96">
        <v>-0.6387148331153204</v>
      </c>
      <c r="BP159" s="96">
        <v>-3.5064427254869759E-2</v>
      </c>
      <c r="BQ159" s="96">
        <v>3.1966150807940732</v>
      </c>
      <c r="BR159" s="96">
        <v>-0.380005745290173</v>
      </c>
      <c r="BS159" s="96">
        <v>-0.87715487457158836</v>
      </c>
      <c r="BT159" s="96">
        <v>0.98421754292743857</v>
      </c>
      <c r="BU159" s="96">
        <v>4.6911830375557866</v>
      </c>
      <c r="BV159" s="96">
        <v>0.21781324941952779</v>
      </c>
      <c r="BW159" s="96">
        <v>-0.66620555934668613</v>
      </c>
      <c r="BX159" s="96">
        <v>-0.21786094058549249</v>
      </c>
      <c r="BY159" s="96">
        <v>-0.31567181809148864</v>
      </c>
      <c r="BZ159" s="96">
        <v>0.2440505863113224</v>
      </c>
      <c r="CA159" s="96">
        <v>0.86100365232129672</v>
      </c>
      <c r="CB159" s="96">
        <v>4.3183396164065732E-2</v>
      </c>
      <c r="CC159" s="96">
        <v>1.137032266887624</v>
      </c>
      <c r="CD159" s="96">
        <v>0.20702886859018077</v>
      </c>
      <c r="CE159" s="96">
        <v>-0.3235430088156091</v>
      </c>
      <c r="CF159" s="96">
        <v>0.29096205127153402</v>
      </c>
      <c r="CG159" s="96">
        <v>-0.38137057154032034</v>
      </c>
      <c r="CH159" s="96">
        <v>-6.1069743791364463E-2</v>
      </c>
      <c r="CI159" s="96">
        <v>-0.60097899750532235</v>
      </c>
      <c r="CJ159" s="96">
        <v>-0.52227187048977619</v>
      </c>
      <c r="CK159" s="96">
        <v>0.9811360231234505</v>
      </c>
      <c r="CL159" s="96">
        <v>0.65184577526672027</v>
      </c>
      <c r="CM159" s="96">
        <v>0.36276515701764406</v>
      </c>
      <c r="CN159" s="96">
        <v>0.77098669079947801</v>
      </c>
      <c r="CO159" s="96">
        <v>2.0473522607161549</v>
      </c>
      <c r="CP159" s="96">
        <v>2.0573490974021351</v>
      </c>
      <c r="CQ159" s="96">
        <v>1.5512795297731947</v>
      </c>
      <c r="CR159" s="96">
        <v>1.8205916689598047</v>
      </c>
      <c r="CS159" s="96">
        <v>1.5484581899515417</v>
      </c>
    </row>
    <row r="160" spans="1:97" ht="24.6">
      <c r="A160" s="23" t="s">
        <v>298</v>
      </c>
      <c r="B160" s="99">
        <v>163261889.65000001</v>
      </c>
      <c r="C160" s="99">
        <v>11374063</v>
      </c>
      <c r="D160" s="99">
        <v>7233237.6500000004</v>
      </c>
      <c r="E160" s="99">
        <v>2795547.6500000004</v>
      </c>
      <c r="F160" s="99">
        <v>3508518.44</v>
      </c>
      <c r="G160" s="99">
        <v>709996.69</v>
      </c>
      <c r="H160" s="99">
        <v>-80832.129999999772</v>
      </c>
      <c r="I160" s="99">
        <v>-1203474.3499999999</v>
      </c>
      <c r="J160" s="99">
        <v>-6039258.7400000002</v>
      </c>
      <c r="K160" s="99">
        <v>-10516345.199999999</v>
      </c>
      <c r="L160" s="99">
        <v>-13941676.76</v>
      </c>
      <c r="M160" s="99">
        <v>-4849153.1900000004</v>
      </c>
      <c r="N160" s="99">
        <v>12176929.16</v>
      </c>
      <c r="O160" s="99">
        <v>12671146.510000002</v>
      </c>
      <c r="P160" s="99">
        <v>-8866902.1799999997</v>
      </c>
      <c r="Q160" s="99">
        <v>8751304.3200000003</v>
      </c>
      <c r="R160" s="99">
        <v>12525131.139999999</v>
      </c>
      <c r="S160" s="99">
        <v>11512264.039999999</v>
      </c>
      <c r="T160" s="99">
        <v>2053209.67</v>
      </c>
      <c r="U160" s="99">
        <v>-6341094.9800000004</v>
      </c>
      <c r="V160" s="99">
        <v>180685124.07999998</v>
      </c>
      <c r="W160" s="99">
        <v>21267244.990000002</v>
      </c>
      <c r="X160" s="99">
        <v>10031080.029999999</v>
      </c>
      <c r="Y160" s="99">
        <v>2239066.94</v>
      </c>
      <c r="Z160" s="99">
        <v>-5618859.3200000003</v>
      </c>
      <c r="AA160" s="99">
        <v>1179863.27</v>
      </c>
      <c r="AB160" s="99">
        <v>-43926.479999999894</v>
      </c>
      <c r="AC160" s="99">
        <v>-15671324.029999999</v>
      </c>
      <c r="AD160" s="99">
        <v>721889.39000000013</v>
      </c>
      <c r="AE160" s="99">
        <v>720429.56999999983</v>
      </c>
      <c r="AF160" s="99">
        <v>-2234391.4000000004</v>
      </c>
      <c r="AG160" s="99">
        <v>-1272634.4199999997</v>
      </c>
      <c r="AH160" s="99">
        <v>6097965.4900000002</v>
      </c>
      <c r="AI160" s="99">
        <v>-3529573.96</v>
      </c>
      <c r="AJ160" s="99">
        <v>673536278.14999998</v>
      </c>
      <c r="AK160" s="99">
        <v>20578533.440000005</v>
      </c>
      <c r="AL160" s="99">
        <v>10579975.98</v>
      </c>
      <c r="AM160" s="99">
        <v>33783048.830000006</v>
      </c>
      <c r="AN160" s="99">
        <v>-2631140.67</v>
      </c>
      <c r="AO160" s="99">
        <v>3405421.59</v>
      </c>
      <c r="AP160" s="99">
        <v>2161651.7400000002</v>
      </c>
      <c r="AQ160" s="99">
        <v>42417065.390000001</v>
      </c>
      <c r="AR160" s="99">
        <v>6840554.2599999998</v>
      </c>
      <c r="AS160" s="99">
        <v>6906831.2000000002</v>
      </c>
      <c r="AT160" s="99">
        <v>-4952737.2</v>
      </c>
      <c r="AU160" s="99">
        <v>12270016.149999999</v>
      </c>
      <c r="AV160" s="99">
        <v>3706141.47</v>
      </c>
      <c r="AW160" s="99">
        <v>16965481.59</v>
      </c>
      <c r="AX160" s="99">
        <v>10532309.93</v>
      </c>
      <c r="AY160" s="99">
        <v>1370449.75</v>
      </c>
      <c r="AZ160" s="99">
        <v>172886291.21000001</v>
      </c>
      <c r="BA160" s="99">
        <v>16749487.130000001</v>
      </c>
      <c r="BB160" s="99">
        <v>482641457.99000001</v>
      </c>
      <c r="BC160" s="99">
        <v>-56361879.189999998</v>
      </c>
      <c r="BD160" s="99">
        <v>-7258685.9299999997</v>
      </c>
      <c r="BE160" s="99">
        <v>3684937.5800000005</v>
      </c>
      <c r="BF160" s="99">
        <v>39703960.829999998</v>
      </c>
      <c r="BG160" s="99">
        <v>26415651.82</v>
      </c>
      <c r="BH160" s="99">
        <v>-7232493.2200000007</v>
      </c>
      <c r="BI160" s="99">
        <v>3244066.88</v>
      </c>
      <c r="BJ160" s="99">
        <v>-1047746.4499999998</v>
      </c>
      <c r="BK160" s="99">
        <v>243576691.93000001</v>
      </c>
      <c r="BL160" s="99">
        <v>-3215651.4000000088</v>
      </c>
      <c r="BM160" s="99">
        <v>-1269633.3899999969</v>
      </c>
      <c r="BN160" s="99">
        <v>-22544362.259999998</v>
      </c>
      <c r="BO160" s="99">
        <v>-8064883.9800000004</v>
      </c>
      <c r="BP160" s="99">
        <v>-229455.21000000002</v>
      </c>
      <c r="BQ160" s="99">
        <v>1167704156.8300002</v>
      </c>
      <c r="BR160" s="99">
        <v>-3485455.19</v>
      </c>
      <c r="BS160" s="99">
        <v>-8196569.6900000004</v>
      </c>
      <c r="BT160" s="99">
        <v>54074452.200000003</v>
      </c>
      <c r="BU160" s="99">
        <v>19093992.34</v>
      </c>
      <c r="BV160" s="99">
        <v>1427062.34</v>
      </c>
      <c r="BW160" s="99">
        <v>-21742896.060000002</v>
      </c>
      <c r="BX160" s="99">
        <v>-1759022.92</v>
      </c>
      <c r="BY160" s="99">
        <v>-2368393.89</v>
      </c>
      <c r="BZ160" s="99">
        <v>2586161.5200000005</v>
      </c>
      <c r="CA160" s="99">
        <v>11956127.68</v>
      </c>
      <c r="CB160" s="99">
        <v>-2083701.2299999995</v>
      </c>
      <c r="CC160" s="99">
        <v>15573935.43</v>
      </c>
      <c r="CD160" s="99">
        <v>4527104.4000000004</v>
      </c>
      <c r="CE160" s="99">
        <v>-1648031.5100000002</v>
      </c>
      <c r="CF160" s="99">
        <v>1077651.5900000001</v>
      </c>
      <c r="CG160" s="99">
        <v>-1703476.2599999998</v>
      </c>
      <c r="CH160" s="99">
        <v>-395827.81999999995</v>
      </c>
      <c r="CI160" s="99">
        <v>-20626259.219999999</v>
      </c>
      <c r="CJ160" s="99">
        <v>-2350048.54</v>
      </c>
      <c r="CK160" s="99">
        <v>5397758.1299999999</v>
      </c>
      <c r="CL160" s="99">
        <v>115588043.86999999</v>
      </c>
      <c r="CM160" s="99">
        <v>50788778.459999993</v>
      </c>
      <c r="CN160" s="99">
        <v>175140083.42999992</v>
      </c>
      <c r="CO160" s="99">
        <v>1060235152.8800004</v>
      </c>
      <c r="CP160" s="99">
        <v>492785211.92000008</v>
      </c>
      <c r="CQ160" s="99">
        <v>214906705.67000002</v>
      </c>
      <c r="CR160" s="99">
        <v>1203031041.6199999</v>
      </c>
      <c r="CS160" s="99">
        <v>3459492895.4099989</v>
      </c>
    </row>
    <row r="161" spans="1:97" ht="24.6">
      <c r="A161" s="23" t="s">
        <v>297</v>
      </c>
      <c r="B161" s="96">
        <v>1.8616397009239496</v>
      </c>
      <c r="C161" s="96">
        <v>1.1129688658004706</v>
      </c>
      <c r="D161" s="96">
        <v>0.69902067888526853</v>
      </c>
      <c r="E161" s="96">
        <v>0.28048861357557819</v>
      </c>
      <c r="F161" s="96">
        <v>0.49965593157999277</v>
      </c>
      <c r="G161" s="96">
        <v>6.1382822239705356E-2</v>
      </c>
      <c r="H161" s="96">
        <v>-5.7000673640580854E-3</v>
      </c>
      <c r="I161" s="96">
        <v>-5.7418317205085528E-2</v>
      </c>
      <c r="J161" s="96">
        <v>-0.55169002359890984</v>
      </c>
      <c r="K161" s="96">
        <v>-0.85085993689150186</v>
      </c>
      <c r="L161" s="96">
        <v>-0.48065917494758864</v>
      </c>
      <c r="M161" s="96">
        <v>-1.0626079196134885</v>
      </c>
      <c r="N161" s="96">
        <v>0.19113678090413477</v>
      </c>
      <c r="O161" s="96">
        <v>1.1080689474237315</v>
      </c>
      <c r="P161" s="96">
        <v>-0.56340423511302284</v>
      </c>
      <c r="Q161" s="96">
        <v>0.41463051655976729</v>
      </c>
      <c r="R161" s="96">
        <v>1.1571471927996413</v>
      </c>
      <c r="S161" s="96">
        <v>1.1212507460256564</v>
      </c>
      <c r="T161" s="96">
        <v>0.21019518778120364</v>
      </c>
      <c r="U161" s="96">
        <v>-1.1346273987566882</v>
      </c>
      <c r="V161" s="96">
        <v>1.5895551739766547</v>
      </c>
      <c r="W161" s="96">
        <v>2.4480941872869666</v>
      </c>
      <c r="X161" s="96">
        <v>0.70248142337181285</v>
      </c>
      <c r="Y161" s="96">
        <v>0.19178507674979159</v>
      </c>
      <c r="Z161" s="96">
        <v>-0.99586176818574379</v>
      </c>
      <c r="AA161" s="96">
        <v>0.15459988311084383</v>
      </c>
      <c r="AB161" s="96">
        <v>-5.3883747508305518E-3</v>
      </c>
      <c r="AC161" s="96">
        <v>-0.56217778060776069</v>
      </c>
      <c r="AD161" s="96">
        <v>8.9766429419142743E-2</v>
      </c>
      <c r="AE161" s="96">
        <v>8.552480587972755E-2</v>
      </c>
      <c r="AF161" s="96">
        <v>-0.2054883125182391</v>
      </c>
      <c r="AG161" s="96">
        <v>-7.0195812761475324E-2</v>
      </c>
      <c r="AH161" s="96">
        <v>0.68066069555980513</v>
      </c>
      <c r="AI161" s="96">
        <v>-0.40744947258292863</v>
      </c>
      <c r="AJ161" s="96">
        <v>2.7867307695959389</v>
      </c>
      <c r="AK161" s="96">
        <v>1.6880026399377264</v>
      </c>
      <c r="AL161" s="96">
        <v>1.2822646006136098</v>
      </c>
      <c r="AM161" s="96">
        <v>1.5273658403392349</v>
      </c>
      <c r="AN161" s="96">
        <v>-0.12900786391596855</v>
      </c>
      <c r="AO161" s="96">
        <v>0.32214735422811297</v>
      </c>
      <c r="AP161" s="96">
        <v>0.43379094416002656</v>
      </c>
      <c r="AQ161" s="96">
        <v>0.8224384918506058</v>
      </c>
      <c r="AR161" s="96">
        <v>0.65750743534398137</v>
      </c>
      <c r="AS161" s="96">
        <v>0.37047638055128218</v>
      </c>
      <c r="AT161" s="96">
        <v>-0.2580140539194884</v>
      </c>
      <c r="AU161" s="96">
        <v>1.2458790400755817</v>
      </c>
      <c r="AV161" s="96">
        <v>0.59613487584525571</v>
      </c>
      <c r="AW161" s="96">
        <v>1.3279175421758833</v>
      </c>
      <c r="AX161" s="96">
        <v>1.0677771381856496</v>
      </c>
      <c r="AY161" s="96">
        <v>0.1718588200446774</v>
      </c>
      <c r="AZ161" s="96">
        <v>2.8005853918266328</v>
      </c>
      <c r="BA161" s="96">
        <v>1.9352405357827218</v>
      </c>
      <c r="BB161" s="96">
        <v>4.0586527651576736</v>
      </c>
      <c r="BC161" s="96">
        <v>-2.189015583862175</v>
      </c>
      <c r="BD161" s="96">
        <v>-0.88887888480999999</v>
      </c>
      <c r="BE161" s="96">
        <v>0.35807437101922662</v>
      </c>
      <c r="BF161" s="96">
        <v>0.6672513309103677</v>
      </c>
      <c r="BG161" s="96">
        <v>3.9286062808971147</v>
      </c>
      <c r="BH161" s="96">
        <v>-1.4571908598941847</v>
      </c>
      <c r="BI161" s="96">
        <v>0.44386515544981986</v>
      </c>
      <c r="BJ161" s="96">
        <v>-0.13212329856345364</v>
      </c>
      <c r="BK161" s="96">
        <v>3.1788149028384991</v>
      </c>
      <c r="BL161" s="96">
        <v>-0.19439934024665639</v>
      </c>
      <c r="BM161" s="96">
        <v>-9.735373682591715E-2</v>
      </c>
      <c r="BN161" s="96">
        <v>-1.1896573853623145</v>
      </c>
      <c r="BO161" s="96">
        <v>-0.62778065555980589</v>
      </c>
      <c r="BP161" s="96">
        <v>-2.3133928702643792E-2</v>
      </c>
      <c r="BQ161" s="96">
        <v>3.0783106533716502</v>
      </c>
      <c r="BR161" s="96">
        <v>-0.24468929009570692</v>
      </c>
      <c r="BS161" s="96">
        <v>-0.71589956864601689</v>
      </c>
      <c r="BT161" s="96">
        <v>0.9838690005053865</v>
      </c>
      <c r="BU161" s="96">
        <v>4.63561679637177</v>
      </c>
      <c r="BV161" s="96">
        <v>0.13128478450495698</v>
      </c>
      <c r="BW161" s="96">
        <v>-0.66132933280040518</v>
      </c>
      <c r="BX161" s="96">
        <v>-0.21484456464446064</v>
      </c>
      <c r="BY161" s="96">
        <v>-0.29027590645335466</v>
      </c>
      <c r="BZ161" s="96">
        <v>0.24358528082930159</v>
      </c>
      <c r="CA161" s="96">
        <v>0.77247216508397254</v>
      </c>
      <c r="CB161" s="96">
        <v>-7.1340166543544442E-2</v>
      </c>
      <c r="CC161" s="96">
        <v>1.1254348926194839</v>
      </c>
      <c r="CD161" s="96">
        <v>0.18173720964387641</v>
      </c>
      <c r="CE161" s="96">
        <v>-0.21958709925355024</v>
      </c>
      <c r="CF161" s="96">
        <v>0.15019807230932206</v>
      </c>
      <c r="CG161" s="96">
        <v>-0.25064962296693161</v>
      </c>
      <c r="CH161" s="96">
        <v>-5.3767597152756974E-2</v>
      </c>
      <c r="CI161" s="96">
        <v>-0.59560637098851787</v>
      </c>
      <c r="CJ161" s="96">
        <v>-0.37311954249541118</v>
      </c>
      <c r="CK161" s="96">
        <v>0.97828531732355528</v>
      </c>
      <c r="CL161" s="96">
        <v>0.50511222648019394</v>
      </c>
      <c r="CM161" s="96">
        <v>0.34215960451546823</v>
      </c>
      <c r="CN161" s="96">
        <v>0.67190321404804509</v>
      </c>
      <c r="CO161" s="96">
        <v>1.9740439654936641</v>
      </c>
      <c r="CP161" s="96">
        <v>1.9787583435454026</v>
      </c>
      <c r="CQ161" s="96">
        <v>1.4528239491782073</v>
      </c>
      <c r="CR161" s="96">
        <v>1.7346328263106288</v>
      </c>
      <c r="CS161" s="96">
        <v>1.52701914660892</v>
      </c>
    </row>
    <row r="162" spans="1:97" ht="24.6">
      <c r="A162" s="23" t="s">
        <v>296</v>
      </c>
      <c r="B162" s="100" t="s">
        <v>313</v>
      </c>
      <c r="C162" s="100" t="s">
        <v>313</v>
      </c>
      <c r="D162" s="100" t="s">
        <v>313</v>
      </c>
      <c r="E162" s="100" t="s">
        <v>313</v>
      </c>
      <c r="F162" s="100" t="s">
        <v>313</v>
      </c>
      <c r="G162" s="100" t="s">
        <v>313</v>
      </c>
      <c r="H162" s="100" t="s">
        <v>313</v>
      </c>
      <c r="I162" s="100" t="s">
        <v>313</v>
      </c>
      <c r="J162" s="100" t="s">
        <v>313</v>
      </c>
      <c r="K162" s="100" t="s">
        <v>313</v>
      </c>
      <c r="L162" s="100" t="s">
        <v>313</v>
      </c>
      <c r="M162" s="100" t="s">
        <v>313</v>
      </c>
      <c r="N162" s="100" t="s">
        <v>313</v>
      </c>
      <c r="O162" s="100" t="s">
        <v>313</v>
      </c>
      <c r="P162" s="100" t="s">
        <v>313</v>
      </c>
      <c r="Q162" s="100" t="s">
        <v>313</v>
      </c>
      <c r="R162" s="100" t="s">
        <v>313</v>
      </c>
      <c r="S162" s="100" t="s">
        <v>313</v>
      </c>
      <c r="T162" s="100" t="s">
        <v>313</v>
      </c>
      <c r="U162" s="100" t="s">
        <v>313</v>
      </c>
      <c r="V162" s="100" t="s">
        <v>313</v>
      </c>
      <c r="W162" s="100" t="s">
        <v>313</v>
      </c>
      <c r="X162" s="100" t="s">
        <v>313</v>
      </c>
      <c r="Y162" s="100" t="s">
        <v>313</v>
      </c>
      <c r="Z162" s="100" t="s">
        <v>313</v>
      </c>
      <c r="AA162" s="100" t="s">
        <v>313</v>
      </c>
      <c r="AB162" s="100" t="s">
        <v>313</v>
      </c>
      <c r="AC162" s="100" t="s">
        <v>313</v>
      </c>
      <c r="AD162" s="100" t="s">
        <v>313</v>
      </c>
      <c r="AE162" s="100" t="s">
        <v>313</v>
      </c>
      <c r="AF162" s="100" t="s">
        <v>313</v>
      </c>
      <c r="AG162" s="100" t="s">
        <v>313</v>
      </c>
      <c r="AH162" s="100" t="s">
        <v>313</v>
      </c>
      <c r="AI162" s="100" t="s">
        <v>313</v>
      </c>
      <c r="AJ162" s="100" t="s">
        <v>313</v>
      </c>
      <c r="AK162" s="100" t="s">
        <v>313</v>
      </c>
      <c r="AL162" s="100" t="s">
        <v>313</v>
      </c>
      <c r="AM162" s="100" t="s">
        <v>313</v>
      </c>
      <c r="AN162" s="100" t="s">
        <v>313</v>
      </c>
      <c r="AO162" s="100" t="s">
        <v>313</v>
      </c>
      <c r="AP162" s="100" t="s">
        <v>313</v>
      </c>
      <c r="AQ162" s="100" t="s">
        <v>313</v>
      </c>
      <c r="AR162" s="100" t="s">
        <v>313</v>
      </c>
      <c r="AS162" s="100" t="s">
        <v>313</v>
      </c>
      <c r="AT162" s="100" t="s">
        <v>313</v>
      </c>
      <c r="AU162" s="100" t="s">
        <v>313</v>
      </c>
      <c r="AV162" s="100" t="s">
        <v>313</v>
      </c>
      <c r="AW162" s="100" t="s">
        <v>313</v>
      </c>
      <c r="AX162" s="100" t="s">
        <v>313</v>
      </c>
      <c r="AY162" s="100" t="s">
        <v>313</v>
      </c>
      <c r="AZ162" s="100" t="s">
        <v>313</v>
      </c>
      <c r="BA162" s="100" t="s">
        <v>313</v>
      </c>
      <c r="BB162" s="100" t="s">
        <v>313</v>
      </c>
      <c r="BC162" s="100" t="s">
        <v>313</v>
      </c>
      <c r="BD162" s="100" t="s">
        <v>313</v>
      </c>
      <c r="BE162" s="100" t="s">
        <v>313</v>
      </c>
      <c r="BF162" s="100" t="s">
        <v>313</v>
      </c>
      <c r="BG162" s="100" t="s">
        <v>313</v>
      </c>
      <c r="BH162" s="100" t="s">
        <v>313</v>
      </c>
      <c r="BI162" s="100" t="s">
        <v>313</v>
      </c>
      <c r="BJ162" s="100" t="s">
        <v>313</v>
      </c>
      <c r="BK162" s="100" t="s">
        <v>313</v>
      </c>
      <c r="BL162" s="100" t="s">
        <v>313</v>
      </c>
      <c r="BM162" s="100" t="s">
        <v>313</v>
      </c>
      <c r="BN162" s="100" t="s">
        <v>313</v>
      </c>
      <c r="BO162" s="100" t="s">
        <v>313</v>
      </c>
      <c r="BP162" s="100" t="s">
        <v>313</v>
      </c>
      <c r="BQ162" s="100" t="s">
        <v>313</v>
      </c>
      <c r="BR162" s="100" t="s">
        <v>313</v>
      </c>
      <c r="BS162" s="100" t="s">
        <v>313</v>
      </c>
      <c r="BT162" s="100" t="s">
        <v>313</v>
      </c>
      <c r="BU162" s="100" t="s">
        <v>313</v>
      </c>
      <c r="BV162" s="100" t="s">
        <v>313</v>
      </c>
      <c r="BW162" s="100" t="s">
        <v>313</v>
      </c>
      <c r="BX162" s="100" t="s">
        <v>313</v>
      </c>
      <c r="BY162" s="100" t="s">
        <v>313</v>
      </c>
      <c r="BZ162" s="100" t="s">
        <v>313</v>
      </c>
      <c r="CA162" s="100" t="s">
        <v>313</v>
      </c>
      <c r="CB162" s="100" t="s">
        <v>313</v>
      </c>
      <c r="CC162" s="100" t="s">
        <v>313</v>
      </c>
      <c r="CD162" s="100" t="s">
        <v>313</v>
      </c>
      <c r="CE162" s="100" t="s">
        <v>313</v>
      </c>
      <c r="CF162" s="100" t="s">
        <v>313</v>
      </c>
      <c r="CG162" s="100" t="s">
        <v>313</v>
      </c>
      <c r="CH162" s="100" t="s">
        <v>313</v>
      </c>
      <c r="CI162" s="100" t="s">
        <v>313</v>
      </c>
      <c r="CJ162" s="100" t="s">
        <v>313</v>
      </c>
      <c r="CK162" s="100" t="s">
        <v>313</v>
      </c>
      <c r="CL162" s="100" t="s">
        <v>313</v>
      </c>
      <c r="CM162" s="100" t="s">
        <v>313</v>
      </c>
      <c r="CN162" s="100" t="s">
        <v>313</v>
      </c>
      <c r="CO162" s="100" t="s">
        <v>313</v>
      </c>
      <c r="CP162" s="100" t="s">
        <v>313</v>
      </c>
      <c r="CQ162" s="100" t="s">
        <v>313</v>
      </c>
      <c r="CR162" s="100" t="s">
        <v>313</v>
      </c>
      <c r="CS162" s="100" t="s">
        <v>313</v>
      </c>
    </row>
    <row r="163" spans="1:97" ht="24.6">
      <c r="A163" s="23" t="s">
        <v>295</v>
      </c>
      <c r="B163" s="100" t="s">
        <v>313</v>
      </c>
      <c r="C163" s="100" t="s">
        <v>313</v>
      </c>
      <c r="D163" s="100" t="s">
        <v>313</v>
      </c>
      <c r="E163" s="100" t="s">
        <v>313</v>
      </c>
      <c r="F163" s="100" t="s">
        <v>313</v>
      </c>
      <c r="G163" s="100" t="s">
        <v>313</v>
      </c>
      <c r="H163" s="100" t="s">
        <v>313</v>
      </c>
      <c r="I163" s="100" t="s">
        <v>313</v>
      </c>
      <c r="J163" s="100" t="s">
        <v>313</v>
      </c>
      <c r="K163" s="100" t="s">
        <v>313</v>
      </c>
      <c r="L163" s="100" t="s">
        <v>313</v>
      </c>
      <c r="M163" s="100" t="s">
        <v>313</v>
      </c>
      <c r="N163" s="100" t="s">
        <v>313</v>
      </c>
      <c r="O163" s="100" t="s">
        <v>313</v>
      </c>
      <c r="P163" s="100" t="s">
        <v>313</v>
      </c>
      <c r="Q163" s="100" t="s">
        <v>313</v>
      </c>
      <c r="R163" s="100" t="s">
        <v>313</v>
      </c>
      <c r="S163" s="100" t="s">
        <v>314</v>
      </c>
      <c r="T163" s="100" t="s">
        <v>314</v>
      </c>
      <c r="U163" s="100" t="s">
        <v>314</v>
      </c>
      <c r="V163" s="100" t="s">
        <v>313</v>
      </c>
      <c r="W163" s="100" t="s">
        <v>313</v>
      </c>
      <c r="X163" s="100" t="s">
        <v>313</v>
      </c>
      <c r="Y163" s="100" t="s">
        <v>313</v>
      </c>
      <c r="Z163" s="100" t="s">
        <v>313</v>
      </c>
      <c r="AA163" s="100" t="s">
        <v>313</v>
      </c>
      <c r="AB163" s="100" t="s">
        <v>313</v>
      </c>
      <c r="AC163" s="100" t="s">
        <v>313</v>
      </c>
      <c r="AD163" s="100" t="s">
        <v>313</v>
      </c>
      <c r="AE163" s="100" t="s">
        <v>313</v>
      </c>
      <c r="AF163" s="100" t="s">
        <v>313</v>
      </c>
      <c r="AG163" s="100" t="s">
        <v>313</v>
      </c>
      <c r="AH163" s="100" t="s">
        <v>313</v>
      </c>
      <c r="AI163" s="100" t="s">
        <v>313</v>
      </c>
      <c r="AJ163" s="100" t="s">
        <v>313</v>
      </c>
      <c r="AK163" s="100" t="s">
        <v>314</v>
      </c>
      <c r="AL163" s="100" t="s">
        <v>313</v>
      </c>
      <c r="AM163" s="100" t="s">
        <v>313</v>
      </c>
      <c r="AN163" s="100" t="s">
        <v>313</v>
      </c>
      <c r="AO163" s="100" t="s">
        <v>313</v>
      </c>
      <c r="AP163" s="100" t="s">
        <v>313</v>
      </c>
      <c r="AQ163" s="100" t="s">
        <v>313</v>
      </c>
      <c r="AR163" s="100" t="s">
        <v>313</v>
      </c>
      <c r="AS163" s="100" t="s">
        <v>313</v>
      </c>
      <c r="AT163" s="100" t="s">
        <v>313</v>
      </c>
      <c r="AU163" s="100" t="s">
        <v>313</v>
      </c>
      <c r="AV163" s="100" t="s">
        <v>313</v>
      </c>
      <c r="AW163" s="100" t="s">
        <v>313</v>
      </c>
      <c r="AX163" s="100" t="s">
        <v>313</v>
      </c>
      <c r="AY163" s="100" t="s">
        <v>313</v>
      </c>
      <c r="AZ163" s="100" t="s">
        <v>314</v>
      </c>
      <c r="BA163" s="100" t="s">
        <v>314</v>
      </c>
      <c r="BB163" s="100" t="s">
        <v>314</v>
      </c>
      <c r="BC163" s="100" t="s">
        <v>314</v>
      </c>
      <c r="BD163" s="100" t="s">
        <v>314</v>
      </c>
      <c r="BE163" s="100" t="s">
        <v>313</v>
      </c>
      <c r="BF163" s="100" t="s">
        <v>313</v>
      </c>
      <c r="BG163" s="100" t="s">
        <v>314</v>
      </c>
      <c r="BH163" s="100" t="s">
        <v>313</v>
      </c>
      <c r="BI163" s="100" t="s">
        <v>313</v>
      </c>
      <c r="BJ163" s="100" t="s">
        <v>313</v>
      </c>
      <c r="BK163" s="100" t="s">
        <v>313</v>
      </c>
      <c r="BL163" s="100" t="s">
        <v>313</v>
      </c>
      <c r="BM163" s="100" t="s">
        <v>313</v>
      </c>
      <c r="BN163" s="100" t="s">
        <v>314</v>
      </c>
      <c r="BO163" s="100" t="s">
        <v>313</v>
      </c>
      <c r="BP163" s="100" t="s">
        <v>313</v>
      </c>
      <c r="BQ163" s="100" t="s">
        <v>313</v>
      </c>
      <c r="BR163" s="100" t="s">
        <v>313</v>
      </c>
      <c r="BS163" s="100" t="s">
        <v>313</v>
      </c>
      <c r="BT163" s="100" t="s">
        <v>313</v>
      </c>
      <c r="BU163" s="100" t="s">
        <v>313</v>
      </c>
      <c r="BV163" s="100" t="s">
        <v>313</v>
      </c>
      <c r="BW163" s="100" t="s">
        <v>313</v>
      </c>
      <c r="BX163" s="100" t="s">
        <v>313</v>
      </c>
      <c r="BY163" s="100" t="s">
        <v>313</v>
      </c>
      <c r="BZ163" s="100" t="s">
        <v>313</v>
      </c>
      <c r="CA163" s="100" t="s">
        <v>313</v>
      </c>
      <c r="CB163" s="100" t="s">
        <v>313</v>
      </c>
      <c r="CC163" s="100" t="s">
        <v>313</v>
      </c>
      <c r="CD163" s="100" t="s">
        <v>313</v>
      </c>
      <c r="CE163" s="100" t="s">
        <v>313</v>
      </c>
      <c r="CF163" s="100" t="s">
        <v>313</v>
      </c>
      <c r="CG163" s="100" t="s">
        <v>313</v>
      </c>
      <c r="CH163" s="100" t="s">
        <v>313</v>
      </c>
      <c r="CI163" s="100" t="s">
        <v>313</v>
      </c>
      <c r="CJ163" s="100" t="s">
        <v>313</v>
      </c>
      <c r="CK163" s="100" t="s">
        <v>313</v>
      </c>
      <c r="CL163" s="100" t="s">
        <v>313</v>
      </c>
      <c r="CM163" s="100" t="s">
        <v>313</v>
      </c>
      <c r="CN163" s="100" t="s">
        <v>313</v>
      </c>
      <c r="CO163" s="100" t="s">
        <v>314</v>
      </c>
      <c r="CP163" s="100" t="s">
        <v>314</v>
      </c>
      <c r="CQ163" s="100" t="s">
        <v>314</v>
      </c>
      <c r="CR163" s="100" t="s">
        <v>313</v>
      </c>
      <c r="CS163" s="100" t="s">
        <v>313</v>
      </c>
    </row>
    <row r="164" spans="1:97" ht="24.6">
      <c r="A164" s="23" t="s">
        <v>294</v>
      </c>
      <c r="B164" s="100" t="s">
        <v>313</v>
      </c>
      <c r="C164" s="100" t="s">
        <v>313</v>
      </c>
      <c r="D164" s="100" t="s">
        <v>314</v>
      </c>
      <c r="E164" s="100" t="s">
        <v>314</v>
      </c>
      <c r="F164" s="100" t="s">
        <v>314</v>
      </c>
      <c r="G164" s="100" t="s">
        <v>314</v>
      </c>
      <c r="H164" s="100" t="s">
        <v>314</v>
      </c>
      <c r="I164" s="100" t="s">
        <v>314</v>
      </c>
      <c r="J164" s="100" t="s">
        <v>314</v>
      </c>
      <c r="K164" s="100" t="s">
        <v>314</v>
      </c>
      <c r="L164" s="100" t="s">
        <v>314</v>
      </c>
      <c r="M164" s="100" t="s">
        <v>314</v>
      </c>
      <c r="N164" s="100" t="s">
        <v>314</v>
      </c>
      <c r="O164" s="100" t="s">
        <v>313</v>
      </c>
      <c r="P164" s="100" t="s">
        <v>314</v>
      </c>
      <c r="Q164" s="100" t="s">
        <v>314</v>
      </c>
      <c r="R164" s="100" t="s">
        <v>313</v>
      </c>
      <c r="S164" s="100" t="s">
        <v>313</v>
      </c>
      <c r="T164" s="100" t="s">
        <v>314</v>
      </c>
      <c r="U164" s="100" t="s">
        <v>314</v>
      </c>
      <c r="V164" s="100" t="s">
        <v>313</v>
      </c>
      <c r="W164" s="100" t="s">
        <v>313</v>
      </c>
      <c r="X164" s="100" t="s">
        <v>314</v>
      </c>
      <c r="Y164" s="100" t="s">
        <v>314</v>
      </c>
      <c r="Z164" s="100" t="s">
        <v>314</v>
      </c>
      <c r="AA164" s="100" t="s">
        <v>314</v>
      </c>
      <c r="AB164" s="100" t="s">
        <v>314</v>
      </c>
      <c r="AC164" s="100" t="s">
        <v>314</v>
      </c>
      <c r="AD164" s="100" t="s">
        <v>314</v>
      </c>
      <c r="AE164" s="100" t="s">
        <v>314</v>
      </c>
      <c r="AF164" s="100" t="s">
        <v>314</v>
      </c>
      <c r="AG164" s="100" t="s">
        <v>314</v>
      </c>
      <c r="AH164" s="100" t="s">
        <v>314</v>
      </c>
      <c r="AI164" s="100" t="s">
        <v>314</v>
      </c>
      <c r="AJ164" s="100" t="s">
        <v>313</v>
      </c>
      <c r="AK164" s="100" t="s">
        <v>313</v>
      </c>
      <c r="AL164" s="100" t="s">
        <v>313</v>
      </c>
      <c r="AM164" s="100" t="s">
        <v>313</v>
      </c>
      <c r="AN164" s="100" t="s">
        <v>314</v>
      </c>
      <c r="AO164" s="100" t="s">
        <v>314</v>
      </c>
      <c r="AP164" s="100" t="s">
        <v>314</v>
      </c>
      <c r="AQ164" s="100" t="s">
        <v>314</v>
      </c>
      <c r="AR164" s="100" t="s">
        <v>314</v>
      </c>
      <c r="AS164" s="100" t="s">
        <v>314</v>
      </c>
      <c r="AT164" s="100" t="s">
        <v>314</v>
      </c>
      <c r="AU164" s="100" t="s">
        <v>313</v>
      </c>
      <c r="AV164" s="100" t="s">
        <v>314</v>
      </c>
      <c r="AW164" s="100" t="s">
        <v>313</v>
      </c>
      <c r="AX164" s="100" t="s">
        <v>313</v>
      </c>
      <c r="AY164" s="100" t="s">
        <v>314</v>
      </c>
      <c r="AZ164" s="100" t="s">
        <v>313</v>
      </c>
      <c r="BA164" s="100" t="s">
        <v>313</v>
      </c>
      <c r="BB164" s="100" t="s">
        <v>313</v>
      </c>
      <c r="BC164" s="100" t="s">
        <v>314</v>
      </c>
      <c r="BD164" s="100" t="s">
        <v>314</v>
      </c>
      <c r="BE164" s="100" t="s">
        <v>314</v>
      </c>
      <c r="BF164" s="100" t="s">
        <v>314</v>
      </c>
      <c r="BG164" s="100" t="s">
        <v>313</v>
      </c>
      <c r="BH164" s="100" t="s">
        <v>314</v>
      </c>
      <c r="BI164" s="100" t="s">
        <v>314</v>
      </c>
      <c r="BJ164" s="100" t="s">
        <v>314</v>
      </c>
      <c r="BK164" s="100" t="s">
        <v>313</v>
      </c>
      <c r="BL164" s="100" t="s">
        <v>314</v>
      </c>
      <c r="BM164" s="100" t="s">
        <v>314</v>
      </c>
      <c r="BN164" s="100" t="s">
        <v>314</v>
      </c>
      <c r="BO164" s="100" t="s">
        <v>314</v>
      </c>
      <c r="BP164" s="100" t="s">
        <v>314</v>
      </c>
      <c r="BQ164" s="100" t="s">
        <v>313</v>
      </c>
      <c r="BR164" s="100" t="s">
        <v>314</v>
      </c>
      <c r="BS164" s="100" t="s">
        <v>314</v>
      </c>
      <c r="BT164" s="100" t="s">
        <v>314</v>
      </c>
      <c r="BU164" s="100" t="s">
        <v>313</v>
      </c>
      <c r="BV164" s="100" t="s">
        <v>314</v>
      </c>
      <c r="BW164" s="100" t="s">
        <v>314</v>
      </c>
      <c r="BX164" s="100" t="s">
        <v>314</v>
      </c>
      <c r="BY164" s="100" t="s">
        <v>314</v>
      </c>
      <c r="BZ164" s="100" t="s">
        <v>314</v>
      </c>
      <c r="CA164" s="100" t="s">
        <v>314</v>
      </c>
      <c r="CB164" s="100" t="s">
        <v>314</v>
      </c>
      <c r="CC164" s="100" t="s">
        <v>313</v>
      </c>
      <c r="CD164" s="100" t="s">
        <v>314</v>
      </c>
      <c r="CE164" s="100" t="s">
        <v>314</v>
      </c>
      <c r="CF164" s="100" t="s">
        <v>314</v>
      </c>
      <c r="CG164" s="100" t="s">
        <v>314</v>
      </c>
      <c r="CH164" s="100" t="s">
        <v>314</v>
      </c>
      <c r="CI164" s="100" t="s">
        <v>314</v>
      </c>
      <c r="CJ164" s="100" t="s">
        <v>314</v>
      </c>
      <c r="CK164" s="100" t="s">
        <v>314</v>
      </c>
      <c r="CL164" s="100" t="s">
        <v>314</v>
      </c>
      <c r="CM164" s="100" t="s">
        <v>314</v>
      </c>
      <c r="CN164" s="100" t="s">
        <v>314</v>
      </c>
      <c r="CO164" s="100" t="s">
        <v>313</v>
      </c>
      <c r="CP164" s="100" t="s">
        <v>313</v>
      </c>
      <c r="CQ164" s="100" t="s">
        <v>313</v>
      </c>
      <c r="CR164" s="100" t="s">
        <v>313</v>
      </c>
      <c r="CS164" s="100" t="s">
        <v>313</v>
      </c>
    </row>
    <row r="165" spans="1:97" ht="24.6">
      <c r="A165" s="101" t="s">
        <v>287</v>
      </c>
      <c r="B165" s="102">
        <v>1</v>
      </c>
      <c r="C165" s="102">
        <v>1</v>
      </c>
      <c r="D165" s="102">
        <v>2</v>
      </c>
      <c r="E165" s="102">
        <v>2</v>
      </c>
      <c r="F165" s="102">
        <v>2</v>
      </c>
      <c r="G165" s="102">
        <v>2</v>
      </c>
      <c r="H165" s="102">
        <v>2</v>
      </c>
      <c r="I165" s="102">
        <v>2</v>
      </c>
      <c r="J165" s="102">
        <v>2</v>
      </c>
      <c r="K165" s="102">
        <v>2</v>
      </c>
      <c r="L165" s="102">
        <v>2</v>
      </c>
      <c r="M165" s="102">
        <v>2</v>
      </c>
      <c r="N165" s="102">
        <v>2</v>
      </c>
      <c r="O165" s="102">
        <v>1</v>
      </c>
      <c r="P165" s="102">
        <v>2</v>
      </c>
      <c r="Q165" s="102">
        <v>2</v>
      </c>
      <c r="R165" s="102">
        <v>1</v>
      </c>
      <c r="S165" s="141">
        <v>3</v>
      </c>
      <c r="T165" s="102">
        <v>4</v>
      </c>
      <c r="U165" s="102">
        <v>4</v>
      </c>
      <c r="V165" s="102">
        <v>1</v>
      </c>
      <c r="W165" s="102">
        <v>1</v>
      </c>
      <c r="X165" s="102">
        <v>2</v>
      </c>
      <c r="Y165" s="102">
        <v>2</v>
      </c>
      <c r="Z165" s="102">
        <v>2</v>
      </c>
      <c r="AA165" s="102">
        <v>2</v>
      </c>
      <c r="AB165" s="102">
        <v>2</v>
      </c>
      <c r="AC165" s="102">
        <v>2</v>
      </c>
      <c r="AD165" s="102">
        <v>2</v>
      </c>
      <c r="AE165" s="102">
        <v>2</v>
      </c>
      <c r="AF165" s="102">
        <v>2</v>
      </c>
      <c r="AG165" s="102">
        <v>2</v>
      </c>
      <c r="AH165" s="102">
        <v>2</v>
      </c>
      <c r="AI165" s="102">
        <v>2</v>
      </c>
      <c r="AJ165" s="102">
        <v>1</v>
      </c>
      <c r="AK165" s="141">
        <v>3</v>
      </c>
      <c r="AL165" s="102">
        <v>1</v>
      </c>
      <c r="AM165" s="102">
        <v>1</v>
      </c>
      <c r="AN165" s="102">
        <v>2</v>
      </c>
      <c r="AO165" s="102">
        <v>2</v>
      </c>
      <c r="AP165" s="102">
        <v>2</v>
      </c>
      <c r="AQ165" s="102">
        <v>2</v>
      </c>
      <c r="AR165" s="102">
        <v>2</v>
      </c>
      <c r="AS165" s="102">
        <v>2</v>
      </c>
      <c r="AT165" s="102">
        <v>2</v>
      </c>
      <c r="AU165" s="102">
        <v>1</v>
      </c>
      <c r="AV165" s="102">
        <v>2</v>
      </c>
      <c r="AW165" s="102">
        <v>1</v>
      </c>
      <c r="AX165" s="102">
        <v>1</v>
      </c>
      <c r="AY165" s="102">
        <v>2</v>
      </c>
      <c r="AZ165" s="141">
        <v>3</v>
      </c>
      <c r="BA165" s="141">
        <v>3</v>
      </c>
      <c r="BB165" s="141">
        <v>3</v>
      </c>
      <c r="BC165" s="102">
        <v>4</v>
      </c>
      <c r="BD165" s="102">
        <v>4</v>
      </c>
      <c r="BE165" s="102">
        <v>2</v>
      </c>
      <c r="BF165" s="102">
        <v>2</v>
      </c>
      <c r="BG165" s="141">
        <v>3</v>
      </c>
      <c r="BH165" s="102">
        <v>2</v>
      </c>
      <c r="BI165" s="102">
        <v>2</v>
      </c>
      <c r="BJ165" s="102">
        <v>2</v>
      </c>
      <c r="BK165" s="102">
        <v>1</v>
      </c>
      <c r="BL165" s="102">
        <v>2</v>
      </c>
      <c r="BM165" s="102">
        <v>2</v>
      </c>
      <c r="BN165" s="102">
        <v>4</v>
      </c>
      <c r="BO165" s="102">
        <v>2</v>
      </c>
      <c r="BP165" s="102">
        <v>2</v>
      </c>
      <c r="BQ165" s="102">
        <v>1</v>
      </c>
      <c r="BR165" s="102">
        <v>2</v>
      </c>
      <c r="BS165" s="102">
        <v>2</v>
      </c>
      <c r="BT165" s="102">
        <v>2</v>
      </c>
      <c r="BU165" s="102">
        <v>1</v>
      </c>
      <c r="BV165" s="102">
        <v>2</v>
      </c>
      <c r="BW165" s="102">
        <v>2</v>
      </c>
      <c r="BX165" s="102">
        <v>2</v>
      </c>
      <c r="BY165" s="102">
        <v>2</v>
      </c>
      <c r="BZ165" s="102">
        <v>2</v>
      </c>
      <c r="CA165" s="102">
        <v>2</v>
      </c>
      <c r="CB165" s="102">
        <v>2</v>
      </c>
      <c r="CC165" s="102">
        <v>1</v>
      </c>
      <c r="CD165" s="102">
        <v>2</v>
      </c>
      <c r="CE165" s="102">
        <v>2</v>
      </c>
      <c r="CF165" s="102">
        <v>2</v>
      </c>
      <c r="CG165" s="102">
        <v>2</v>
      </c>
      <c r="CH165" s="102">
        <v>2</v>
      </c>
      <c r="CI165" s="102">
        <v>2</v>
      </c>
      <c r="CJ165" s="102">
        <v>2</v>
      </c>
      <c r="CK165" s="102">
        <v>2</v>
      </c>
      <c r="CL165" s="102">
        <v>2</v>
      </c>
      <c r="CM165" s="102">
        <v>2</v>
      </c>
      <c r="CN165" s="102">
        <v>2</v>
      </c>
      <c r="CO165" s="141">
        <v>3</v>
      </c>
      <c r="CP165" s="141">
        <v>3</v>
      </c>
      <c r="CQ165" s="141">
        <v>3</v>
      </c>
      <c r="CR165" s="102">
        <v>1</v>
      </c>
      <c r="CS165" s="102">
        <v>1</v>
      </c>
    </row>
  </sheetData>
  <mergeCells count="16">
    <mergeCell ref="CS4:CS6"/>
    <mergeCell ref="CS144:CS146"/>
    <mergeCell ref="CL4:CL6"/>
    <mergeCell ref="CM4:CM6"/>
    <mergeCell ref="CN4:CN6"/>
    <mergeCell ref="CO4:CO6"/>
    <mergeCell ref="CP4:CP6"/>
    <mergeCell ref="CQ4:CQ6"/>
    <mergeCell ref="CR4:CR6"/>
    <mergeCell ref="CL144:CL146"/>
    <mergeCell ref="CM144:CM146"/>
    <mergeCell ref="CN144:CN146"/>
    <mergeCell ref="CO144:CO146"/>
    <mergeCell ref="CP144:CP146"/>
    <mergeCell ref="CQ144:CQ146"/>
    <mergeCell ref="CR144:CR146"/>
  </mergeCells>
  <phoneticPr fontId="5" type="noConversion"/>
  <conditionalFormatting sqref="A127:CS127">
    <cfRule type="containsText" dxfId="79" priority="67" operator="containsText" text="เกินดุล">
      <formula>NOT(ISERROR(SEARCH("เกินดุล",A127)))</formula>
    </cfRule>
    <cfRule type="containsText" dxfId="78" priority="68" operator="containsText" text="สมดุล">
      <formula>NOT(ISERROR(SEARCH("สมดุล",A127)))</formula>
    </cfRule>
    <cfRule type="containsText" dxfId="77" priority="69" operator="containsText" text="ขาดดุล">
      <formula>NOT(ISERROR(SEARCH("ขาดดุล",A127)))</formula>
    </cfRule>
    <cfRule type="containsText" dxfId="76" priority="70" operator="containsText" text="สมดุล">
      <formula>NOT(ISERROR(SEARCH("สมดุล",A127)))</formula>
    </cfRule>
  </conditionalFormatting>
  <conditionalFormatting sqref="A150:CS150">
    <cfRule type="containsText" dxfId="75" priority="11" operator="containsText" text="เกินดุล">
      <formula>NOT(ISERROR(SEARCH("เกินดุล",A150)))</formula>
    </cfRule>
    <cfRule type="containsText" dxfId="74" priority="12" operator="containsText" text="สมดุล">
      <formula>NOT(ISERROR(SEARCH("สมดุล",A150)))</formula>
    </cfRule>
    <cfRule type="containsText" dxfId="73" priority="13" operator="containsText" text="ขาดดุล">
      <formula>NOT(ISERROR(SEARCH("ขาดดุล",A150)))</formula>
    </cfRule>
    <cfRule type="containsText" dxfId="72" priority="14" operator="containsText" text="สมดุล">
      <formula>NOT(ISERROR(SEARCH("สมดุล",A150)))</formula>
    </cfRule>
  </conditionalFormatting>
  <conditionalFormatting sqref="B165:CK165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31:CS131">
    <cfRule type="cellIs" dxfId="71" priority="66" operator="lessThan">
      <formula>0</formula>
    </cfRule>
  </conditionalFormatting>
  <conditionalFormatting sqref="B142:CS142">
    <cfRule type="cellIs" dxfId="70" priority="57" operator="equal">
      <formula>8</formula>
    </cfRule>
    <cfRule type="cellIs" dxfId="69" priority="58" operator="equal">
      <formula>7</formula>
    </cfRule>
    <cfRule type="cellIs" dxfId="68" priority="59" operator="equal">
      <formula>6</formula>
    </cfRule>
    <cfRule type="cellIs" dxfId="67" priority="60" operator="equal">
      <formula>5</formula>
    </cfRule>
    <cfRule type="cellIs" dxfId="66" priority="61" operator="equal">
      <formula>4</formula>
    </cfRule>
    <cfRule type="cellIs" dxfId="65" priority="62" operator="equal">
      <formula>3</formula>
    </cfRule>
    <cfRule type="cellIs" dxfId="64" priority="63" operator="equal">
      <formula>2</formula>
    </cfRule>
    <cfRule type="cellIs" dxfId="63" priority="64" operator="equal">
      <formula>1</formula>
    </cfRule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54:CS154">
    <cfRule type="cellIs" dxfId="62" priority="10" operator="lessThan">
      <formula>0</formula>
    </cfRule>
  </conditionalFormatting>
  <conditionalFormatting sqref="B165:CS165">
    <cfRule type="cellIs" dxfId="61" priority="1" operator="equal">
      <formula>8</formula>
    </cfRule>
    <cfRule type="cellIs" dxfId="60" priority="2" operator="equal">
      <formula>7</formula>
    </cfRule>
    <cfRule type="cellIs" dxfId="59" priority="3" operator="equal">
      <formula>6</formula>
    </cfRule>
    <cfRule type="cellIs" dxfId="58" priority="4" operator="equal">
      <formula>5</formula>
    </cfRule>
    <cfRule type="cellIs" dxfId="57" priority="5" operator="equal">
      <formula>4</formula>
    </cfRule>
    <cfRule type="cellIs" dxfId="56" priority="6" operator="equal">
      <formula>3</formula>
    </cfRule>
    <cfRule type="cellIs" dxfId="55" priority="7" operator="equal">
      <formula>2</formula>
    </cfRule>
    <cfRule type="cellIs" dxfId="54" priority="8" operator="equal">
      <formula>1</formula>
    </cfRule>
  </conditionalFormatting>
  <conditionalFormatting sqref="CL165:CS165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11811023622047245" right="0.11811023622047245" top="0.74803149606299213" bottom="0.74803149606299213" header="0.31496062992125984" footer="0.31496062992125984"/>
  <pageSetup paperSize="9" scale="75" orientation="landscape" r:id="rId1"/>
  <ignoredErrors>
    <ignoredError sqref="CL9 CM9" formulaRange="1"/>
    <ignoredError sqref="B4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582F7-7F4D-4EAF-81A1-0F4F57B4A080}">
  <sheetPr>
    <tabColor rgb="FF00B050"/>
  </sheetPr>
  <dimension ref="A1:AE99"/>
  <sheetViews>
    <sheetView zoomScale="40" zoomScaleNormal="40" workbookViewId="0">
      <pane xSplit="3" ySplit="3" topLeftCell="D34" activePane="bottomRight" state="frozen"/>
      <selection pane="topRight" activeCell="D1" sqref="D1"/>
      <selection pane="bottomLeft" activeCell="A4" sqref="A4"/>
      <selection pane="bottomRight" activeCell="J34" sqref="J34"/>
    </sheetView>
  </sheetViews>
  <sheetFormatPr defaultColWidth="31.5" defaultRowHeight="24.6"/>
  <cols>
    <col min="1" max="1" width="19.8984375" style="145" customWidth="1"/>
    <col min="2" max="2" width="12.09765625" style="145" bestFit="1" customWidth="1"/>
    <col min="3" max="3" width="29.796875" style="146" bestFit="1" customWidth="1"/>
    <col min="4" max="5" width="25" style="145" customWidth="1"/>
    <col min="6" max="6" width="23.3984375" style="145" bestFit="1" customWidth="1"/>
    <col min="7" max="7" width="11.19921875" style="145" customWidth="1"/>
    <col min="8" max="8" width="21.59765625" style="145" customWidth="1"/>
    <col min="9" max="9" width="26.19921875" style="145" customWidth="1"/>
    <col min="10" max="10" width="24.59765625" style="145" customWidth="1"/>
    <col min="11" max="11" width="16.796875" style="145" customWidth="1"/>
    <col min="12" max="12" width="23.3984375" style="145" bestFit="1" customWidth="1"/>
    <col min="13" max="13" width="26.796875" style="145" bestFit="1" customWidth="1"/>
    <col min="14" max="14" width="25.8984375" style="145" customWidth="1"/>
    <col min="15" max="15" width="18.19921875" style="145" customWidth="1"/>
    <col min="16" max="18" width="18.296875" style="145" customWidth="1"/>
    <col min="19" max="19" width="11.3984375" style="145" bestFit="1" customWidth="1"/>
    <col min="20" max="20" width="14.3984375" style="145" customWidth="1"/>
    <col min="21" max="21" width="25.09765625" style="228" bestFit="1" customWidth="1"/>
    <col min="22" max="23" width="8.8984375" style="228" bestFit="1" customWidth="1"/>
    <col min="24" max="24" width="7.296875" style="228" bestFit="1" customWidth="1"/>
    <col min="25" max="25" width="24.09765625" style="228" bestFit="1" customWidth="1"/>
    <col min="26" max="28" width="20.5" style="228" customWidth="1"/>
    <col min="29" max="31" width="21.69921875" style="228" customWidth="1"/>
    <col min="32" max="16384" width="31.5" style="145"/>
  </cols>
  <sheetData>
    <row r="1" spans="1:31">
      <c r="A1" s="366" t="s">
        <v>394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209"/>
      <c r="T1" s="209"/>
      <c r="U1" s="361" t="s">
        <v>465</v>
      </c>
      <c r="V1" s="362"/>
      <c r="W1" s="362"/>
      <c r="X1" s="362"/>
      <c r="Y1" s="362"/>
      <c r="Z1" s="362"/>
      <c r="AA1" s="362"/>
      <c r="AB1" s="362"/>
      <c r="AC1" s="362"/>
      <c r="AD1" s="362"/>
      <c r="AE1" s="362"/>
    </row>
    <row r="2" spans="1:31" s="212" customFormat="1" ht="172.2">
      <c r="A2" s="365" t="s">
        <v>335</v>
      </c>
      <c r="B2" s="365" t="s">
        <v>407</v>
      </c>
      <c r="C2" s="365" t="s">
        <v>466</v>
      </c>
      <c r="D2" s="210" t="s">
        <v>276</v>
      </c>
      <c r="E2" s="210" t="s">
        <v>263</v>
      </c>
      <c r="F2" s="210" t="s">
        <v>468</v>
      </c>
      <c r="G2" s="210" t="s">
        <v>211</v>
      </c>
      <c r="H2" s="211" t="s">
        <v>469</v>
      </c>
      <c r="I2" s="211" t="s">
        <v>470</v>
      </c>
      <c r="J2" s="210" t="s">
        <v>280</v>
      </c>
      <c r="K2" s="210" t="s">
        <v>302</v>
      </c>
      <c r="L2" s="210" t="s">
        <v>473</v>
      </c>
      <c r="M2" s="210" t="s">
        <v>405</v>
      </c>
      <c r="N2" s="210" t="s">
        <v>282</v>
      </c>
      <c r="O2" s="210" t="s">
        <v>474</v>
      </c>
      <c r="P2" s="210" t="s">
        <v>284</v>
      </c>
      <c r="Q2" s="210" t="s">
        <v>285</v>
      </c>
      <c r="R2" s="210" t="s">
        <v>286</v>
      </c>
      <c r="S2" s="360" t="s">
        <v>475</v>
      </c>
      <c r="T2" s="360"/>
      <c r="U2" s="230" t="s">
        <v>464</v>
      </c>
      <c r="V2" s="230" t="s">
        <v>454</v>
      </c>
      <c r="W2" s="230" t="s">
        <v>455</v>
      </c>
      <c r="X2" s="230" t="s">
        <v>456</v>
      </c>
      <c r="Y2" s="230" t="s">
        <v>457</v>
      </c>
      <c r="Z2" s="230" t="s">
        <v>458</v>
      </c>
      <c r="AA2" s="230" t="s">
        <v>459</v>
      </c>
      <c r="AB2" s="363" t="s">
        <v>460</v>
      </c>
      <c r="AC2" s="230" t="s">
        <v>477</v>
      </c>
      <c r="AD2" s="230" t="s">
        <v>483</v>
      </c>
      <c r="AE2" s="363" t="s">
        <v>478</v>
      </c>
    </row>
    <row r="3" spans="1:31" s="212" customFormat="1" ht="49.2">
      <c r="A3" s="365"/>
      <c r="B3" s="365"/>
      <c r="C3" s="365"/>
      <c r="D3" s="210" t="s">
        <v>305</v>
      </c>
      <c r="E3" s="210" t="s">
        <v>401</v>
      </c>
      <c r="F3" s="210" t="s">
        <v>467</v>
      </c>
      <c r="G3" s="210" t="s">
        <v>402</v>
      </c>
      <c r="H3" s="210" t="s">
        <v>403</v>
      </c>
      <c r="I3" s="210" t="s">
        <v>404</v>
      </c>
      <c r="J3" s="210" t="s">
        <v>471</v>
      </c>
      <c r="K3" s="210" t="s">
        <v>472</v>
      </c>
      <c r="L3" s="210" t="s">
        <v>308</v>
      </c>
      <c r="M3" s="210" t="s">
        <v>320</v>
      </c>
      <c r="N3" s="210" t="s">
        <v>406</v>
      </c>
      <c r="O3" s="210" t="s">
        <v>322</v>
      </c>
      <c r="P3" s="210"/>
      <c r="Q3" s="210"/>
      <c r="R3" s="210"/>
      <c r="S3" s="213" t="s">
        <v>451</v>
      </c>
      <c r="T3" s="213" t="s">
        <v>452</v>
      </c>
      <c r="U3" s="231" t="s">
        <v>482</v>
      </c>
      <c r="V3" s="231" t="s">
        <v>479</v>
      </c>
      <c r="W3" s="231" t="s">
        <v>480</v>
      </c>
      <c r="X3" s="231" t="s">
        <v>481</v>
      </c>
      <c r="Y3" s="231" t="s">
        <v>482</v>
      </c>
      <c r="Z3" s="231" t="s">
        <v>482</v>
      </c>
      <c r="AA3" s="231" t="s">
        <v>482</v>
      </c>
      <c r="AB3" s="364"/>
      <c r="AC3" s="231" t="s">
        <v>482</v>
      </c>
      <c r="AD3" s="231" t="s">
        <v>482</v>
      </c>
      <c r="AE3" s="364"/>
    </row>
    <row r="4" spans="1:31">
      <c r="A4" s="149" t="s">
        <v>0</v>
      </c>
      <c r="B4" s="150" t="s">
        <v>8</v>
      </c>
      <c r="C4" s="214" t="s">
        <v>95</v>
      </c>
      <c r="D4" s="215">
        <v>1129574466.9100001</v>
      </c>
      <c r="E4" s="215">
        <v>1052374782.74</v>
      </c>
      <c r="F4" s="216">
        <f>+D4-E4</f>
        <v>77199684.170000076</v>
      </c>
      <c r="G4" s="165" t="s">
        <v>310</v>
      </c>
      <c r="H4" s="216">
        <f>+F4*20/100</f>
        <v>15439936.834000016</v>
      </c>
      <c r="I4" s="216">
        <v>1796090</v>
      </c>
      <c r="J4" s="216">
        <f>+H4-I4</f>
        <v>13643846.834000016</v>
      </c>
      <c r="K4" s="166" t="s">
        <v>311</v>
      </c>
      <c r="L4" s="216">
        <v>176905736.49000001</v>
      </c>
      <c r="M4" s="216">
        <v>-100363252.52000001</v>
      </c>
      <c r="N4" s="216">
        <f>+E4/12</f>
        <v>87697898.561666667</v>
      </c>
      <c r="O4" s="216">
        <f>+L4/N4</f>
        <v>2.0172175091014859</v>
      </c>
      <c r="P4" s="165" t="s">
        <v>313</v>
      </c>
      <c r="Q4" s="165" t="s">
        <v>313</v>
      </c>
      <c r="R4" s="165" t="s">
        <v>313</v>
      </c>
      <c r="S4" s="154">
        <v>1</v>
      </c>
      <c r="T4" s="154">
        <v>1</v>
      </c>
      <c r="U4" s="242">
        <v>-73521548.780000001</v>
      </c>
      <c r="V4" s="240">
        <v>1.96</v>
      </c>
      <c r="W4" s="240">
        <v>1.76</v>
      </c>
      <c r="X4" s="242">
        <v>0.69</v>
      </c>
      <c r="Y4" s="240">
        <v>230314884.62</v>
      </c>
      <c r="Z4" s="240">
        <v>60610399.810000002</v>
      </c>
      <c r="AA4" s="240">
        <v>30294248.829999998</v>
      </c>
      <c r="AB4" s="232">
        <v>1</v>
      </c>
      <c r="AC4" s="241">
        <v>21591416.390000001</v>
      </c>
      <c r="AD4" s="242">
        <v>-8724734.5899999999</v>
      </c>
      <c r="AE4" s="234">
        <v>2</v>
      </c>
    </row>
    <row r="5" spans="1:31">
      <c r="A5" s="149" t="s">
        <v>0</v>
      </c>
      <c r="B5" s="150" t="s">
        <v>9</v>
      </c>
      <c r="C5" s="214" t="s">
        <v>96</v>
      </c>
      <c r="D5" s="215">
        <v>122677655.33</v>
      </c>
      <c r="E5" s="215">
        <v>122634837.5</v>
      </c>
      <c r="F5" s="216">
        <f t="shared" ref="F5:F68" si="0">+D5-E5</f>
        <v>42817.829999998212</v>
      </c>
      <c r="G5" s="165" t="s">
        <v>310</v>
      </c>
      <c r="H5" s="216">
        <f>+F5*20/100</f>
        <v>8563.5659999996424</v>
      </c>
      <c r="I5" s="216">
        <v>0</v>
      </c>
      <c r="J5" s="216">
        <f t="shared" ref="J5:J68" si="1">+H5-I5</f>
        <v>8563.5659999996424</v>
      </c>
      <c r="K5" s="166" t="s">
        <v>311</v>
      </c>
      <c r="L5" s="216">
        <v>11382626.57</v>
      </c>
      <c r="M5" s="216">
        <v>-7520294.370000001</v>
      </c>
      <c r="N5" s="216">
        <f t="shared" ref="N5:N68" si="2">+E5/12</f>
        <v>10219569.791666666</v>
      </c>
      <c r="O5" s="216">
        <f t="shared" ref="O5:O68" si="3">+L5/N5</f>
        <v>1.1138068237746881</v>
      </c>
      <c r="P5" s="165" t="s">
        <v>313</v>
      </c>
      <c r="Q5" s="165" t="s">
        <v>313</v>
      </c>
      <c r="R5" s="165" t="s">
        <v>313</v>
      </c>
      <c r="S5" s="154">
        <v>1</v>
      </c>
      <c r="T5" s="154">
        <v>1</v>
      </c>
      <c r="U5" s="240">
        <v>6513240.4000000004</v>
      </c>
      <c r="V5" s="240">
        <v>2.33</v>
      </c>
      <c r="W5" s="240">
        <v>2.13</v>
      </c>
      <c r="X5" s="240">
        <v>1.37</v>
      </c>
      <c r="Y5" s="240">
        <v>23329328.760000002</v>
      </c>
      <c r="Z5" s="240">
        <v>14914070.789999999</v>
      </c>
      <c r="AA5" s="240">
        <v>11565452.289999999</v>
      </c>
      <c r="AB5" s="233">
        <v>0</v>
      </c>
      <c r="AC5" s="242">
        <v>-1169599.43</v>
      </c>
      <c r="AD5" s="242">
        <v>-4518217.93</v>
      </c>
      <c r="AE5" s="232">
        <v>1</v>
      </c>
    </row>
    <row r="6" spans="1:31">
      <c r="A6" s="149" t="s">
        <v>0</v>
      </c>
      <c r="B6" s="150" t="s">
        <v>10</v>
      </c>
      <c r="C6" s="214" t="s">
        <v>97</v>
      </c>
      <c r="D6" s="215">
        <v>126257640</v>
      </c>
      <c r="E6" s="215">
        <v>124172080.2</v>
      </c>
      <c r="F6" s="216">
        <f t="shared" si="0"/>
        <v>2085559.799999997</v>
      </c>
      <c r="G6" s="165" t="s">
        <v>310</v>
      </c>
      <c r="H6" s="216">
        <f>+F6*20/100</f>
        <v>417111.95999999938</v>
      </c>
      <c r="I6" s="216">
        <v>0</v>
      </c>
      <c r="J6" s="216">
        <f t="shared" si="1"/>
        <v>417111.95999999938</v>
      </c>
      <c r="K6" s="166" t="s">
        <v>311</v>
      </c>
      <c r="L6" s="216">
        <v>7650349.6100000003</v>
      </c>
      <c r="M6" s="216">
        <v>-7273599.9100000001</v>
      </c>
      <c r="N6" s="216">
        <f t="shared" si="2"/>
        <v>10347673.35</v>
      </c>
      <c r="O6" s="216">
        <f t="shared" si="3"/>
        <v>0.73933041286039447</v>
      </c>
      <c r="P6" s="165" t="s">
        <v>313</v>
      </c>
      <c r="Q6" s="165" t="s">
        <v>313</v>
      </c>
      <c r="R6" s="165" t="s">
        <v>314</v>
      </c>
      <c r="S6" s="154">
        <v>1</v>
      </c>
      <c r="T6" s="153">
        <v>2</v>
      </c>
      <c r="U6" s="242">
        <v>-7730613.9400000004</v>
      </c>
      <c r="V6" s="242">
        <v>1.45</v>
      </c>
      <c r="W6" s="240">
        <v>1.28</v>
      </c>
      <c r="X6" s="242">
        <v>0.72</v>
      </c>
      <c r="Y6" s="240">
        <v>12404692.74</v>
      </c>
      <c r="Z6" s="240">
        <v>5826973.9800000004</v>
      </c>
      <c r="AA6" s="240">
        <v>4191731.7</v>
      </c>
      <c r="AB6" s="234">
        <v>2</v>
      </c>
      <c r="AC6" s="242">
        <v>-5970954.0999999996</v>
      </c>
      <c r="AD6" s="242">
        <v>-7606196.3799999999</v>
      </c>
      <c r="AE6" s="239">
        <v>6</v>
      </c>
    </row>
    <row r="7" spans="1:31">
      <c r="A7" s="149" t="s">
        <v>0</v>
      </c>
      <c r="B7" s="150" t="s">
        <v>11</v>
      </c>
      <c r="C7" s="214" t="s">
        <v>98</v>
      </c>
      <c r="D7" s="215">
        <v>119761811.42</v>
      </c>
      <c r="E7" s="215">
        <v>119600476.37</v>
      </c>
      <c r="F7" s="216">
        <f t="shared" si="0"/>
        <v>161335.04999999702</v>
      </c>
      <c r="G7" s="165" t="s">
        <v>310</v>
      </c>
      <c r="H7" s="216">
        <f t="shared" ref="H7:H70" si="4">+F7*20/100</f>
        <v>32267.009999999405</v>
      </c>
      <c r="I7" s="216">
        <v>0</v>
      </c>
      <c r="J7" s="216">
        <f t="shared" si="1"/>
        <v>32267.009999999405</v>
      </c>
      <c r="K7" s="166" t="s">
        <v>311</v>
      </c>
      <c r="L7" s="216">
        <v>2827814.66</v>
      </c>
      <c r="M7" s="216">
        <v>-11662241.690000001</v>
      </c>
      <c r="N7" s="216">
        <f t="shared" si="2"/>
        <v>9966706.3641666677</v>
      </c>
      <c r="O7" s="216">
        <f t="shared" si="3"/>
        <v>0.28372609332275017</v>
      </c>
      <c r="P7" s="165" t="s">
        <v>313</v>
      </c>
      <c r="Q7" s="165" t="s">
        <v>313</v>
      </c>
      <c r="R7" s="165" t="s">
        <v>314</v>
      </c>
      <c r="S7" s="154">
        <v>1</v>
      </c>
      <c r="T7" s="153">
        <v>2</v>
      </c>
      <c r="U7" s="242">
        <v>-816674.19</v>
      </c>
      <c r="V7" s="240">
        <v>1.91</v>
      </c>
      <c r="W7" s="240">
        <v>1.69</v>
      </c>
      <c r="X7" s="240">
        <v>0.96</v>
      </c>
      <c r="Y7" s="240">
        <v>18354935.670000002</v>
      </c>
      <c r="Z7" s="240">
        <v>14357363.67</v>
      </c>
      <c r="AA7" s="240">
        <v>8833752.3900000006</v>
      </c>
      <c r="AB7" s="233">
        <v>0</v>
      </c>
      <c r="AC7" s="241">
        <v>1419943.53</v>
      </c>
      <c r="AD7" s="242">
        <v>-4103667.75</v>
      </c>
      <c r="AE7" s="234">
        <v>2</v>
      </c>
    </row>
    <row r="8" spans="1:31">
      <c r="A8" s="149" t="s">
        <v>0</v>
      </c>
      <c r="B8" s="150" t="s">
        <v>12</v>
      </c>
      <c r="C8" s="214" t="s">
        <v>99</v>
      </c>
      <c r="D8" s="215">
        <v>85261328.069999993</v>
      </c>
      <c r="E8" s="215">
        <v>84262426.640000001</v>
      </c>
      <c r="F8" s="216">
        <f t="shared" si="0"/>
        <v>998901.42999999225</v>
      </c>
      <c r="G8" s="165" t="s">
        <v>310</v>
      </c>
      <c r="H8" s="216">
        <f t="shared" si="4"/>
        <v>199780.28599999845</v>
      </c>
      <c r="I8" s="216">
        <v>135400</v>
      </c>
      <c r="J8" s="216">
        <f t="shared" si="1"/>
        <v>64380.28599999845</v>
      </c>
      <c r="K8" s="166" t="s">
        <v>311</v>
      </c>
      <c r="L8" s="216">
        <v>3572898.73</v>
      </c>
      <c r="M8" s="216">
        <v>-4876267.7100000009</v>
      </c>
      <c r="N8" s="216">
        <f t="shared" si="2"/>
        <v>7021868.8866666667</v>
      </c>
      <c r="O8" s="216">
        <f t="shared" si="3"/>
        <v>0.50882447218351312</v>
      </c>
      <c r="P8" s="165" t="s">
        <v>313</v>
      </c>
      <c r="Q8" s="165" t="s">
        <v>313</v>
      </c>
      <c r="R8" s="165" t="s">
        <v>314</v>
      </c>
      <c r="S8" s="154">
        <v>1</v>
      </c>
      <c r="T8" s="153">
        <v>2</v>
      </c>
      <c r="U8" s="240">
        <v>3489018.37</v>
      </c>
      <c r="V8" s="240">
        <v>2.5499999999999998</v>
      </c>
      <c r="W8" s="240">
        <v>2.2799999999999998</v>
      </c>
      <c r="X8" s="240">
        <v>1.36</v>
      </c>
      <c r="Y8" s="240">
        <v>14843148.460000001</v>
      </c>
      <c r="Z8" s="240">
        <v>11722122.060000001</v>
      </c>
      <c r="AA8" s="240">
        <v>9496212.1099999994</v>
      </c>
      <c r="AB8" s="233">
        <v>0</v>
      </c>
      <c r="AC8" s="241">
        <v>2703727.01</v>
      </c>
      <c r="AD8" s="241">
        <v>477817.06</v>
      </c>
      <c r="AE8" s="234">
        <v>2</v>
      </c>
    </row>
    <row r="9" spans="1:31">
      <c r="A9" s="149" t="s">
        <v>0</v>
      </c>
      <c r="B9" s="150" t="s">
        <v>13</v>
      </c>
      <c r="C9" s="214" t="s">
        <v>100</v>
      </c>
      <c r="D9" s="215">
        <v>163877006.64000002</v>
      </c>
      <c r="E9" s="215">
        <v>138800400</v>
      </c>
      <c r="F9" s="216">
        <f t="shared" si="0"/>
        <v>25076606.640000015</v>
      </c>
      <c r="G9" s="165" t="s">
        <v>310</v>
      </c>
      <c r="H9" s="216">
        <f t="shared" si="4"/>
        <v>5015321.3280000035</v>
      </c>
      <c r="I9" s="216">
        <v>387001</v>
      </c>
      <c r="J9" s="216">
        <f t="shared" si="1"/>
        <v>4628320.3280000035</v>
      </c>
      <c r="K9" s="166" t="s">
        <v>311</v>
      </c>
      <c r="L9" s="216">
        <v>-3918323.64</v>
      </c>
      <c r="M9" s="216">
        <v>-22012798.52</v>
      </c>
      <c r="N9" s="216">
        <f t="shared" si="2"/>
        <v>11566700</v>
      </c>
      <c r="O9" s="216">
        <f t="shared" si="3"/>
        <v>-0.33875899262538151</v>
      </c>
      <c r="P9" s="165" t="s">
        <v>313</v>
      </c>
      <c r="Q9" s="165" t="s">
        <v>313</v>
      </c>
      <c r="R9" s="165" t="s">
        <v>314</v>
      </c>
      <c r="S9" s="153">
        <v>2</v>
      </c>
      <c r="T9" s="153">
        <v>2</v>
      </c>
      <c r="U9" s="242">
        <v>-8032614.1399999997</v>
      </c>
      <c r="V9" s="240">
        <v>1.55</v>
      </c>
      <c r="W9" s="240">
        <v>1.29</v>
      </c>
      <c r="X9" s="242">
        <v>0.65</v>
      </c>
      <c r="Y9" s="240">
        <v>12661830.75</v>
      </c>
      <c r="Z9" s="240">
        <v>16195495.07</v>
      </c>
      <c r="AA9" s="240">
        <v>16259342.26</v>
      </c>
      <c r="AB9" s="232">
        <v>1</v>
      </c>
      <c r="AC9" s="241">
        <v>7945872.7699999996</v>
      </c>
      <c r="AD9" s="241">
        <v>8009719.96</v>
      </c>
      <c r="AE9" s="235">
        <v>3</v>
      </c>
    </row>
    <row r="10" spans="1:31">
      <c r="A10" s="149" t="s">
        <v>0</v>
      </c>
      <c r="B10" s="150" t="s">
        <v>14</v>
      </c>
      <c r="C10" s="214" t="s">
        <v>101</v>
      </c>
      <c r="D10" s="215">
        <v>177194653.78</v>
      </c>
      <c r="E10" s="215">
        <v>170170894.13999999</v>
      </c>
      <c r="F10" s="216">
        <f t="shared" si="0"/>
        <v>7023759.6400000155</v>
      </c>
      <c r="G10" s="165" t="s">
        <v>310</v>
      </c>
      <c r="H10" s="216">
        <f t="shared" si="4"/>
        <v>1404751.9280000031</v>
      </c>
      <c r="I10" s="216">
        <v>325184.65000000002</v>
      </c>
      <c r="J10" s="216">
        <f t="shared" si="1"/>
        <v>1079567.2780000032</v>
      </c>
      <c r="K10" s="166" t="s">
        <v>311</v>
      </c>
      <c r="L10" s="216">
        <v>998735.15</v>
      </c>
      <c r="M10" s="216">
        <v>-25731887.849999998</v>
      </c>
      <c r="N10" s="216">
        <f t="shared" si="2"/>
        <v>14180907.844999999</v>
      </c>
      <c r="O10" s="216">
        <f t="shared" si="3"/>
        <v>7.0428153184292838E-2</v>
      </c>
      <c r="P10" s="165" t="s">
        <v>313</v>
      </c>
      <c r="Q10" s="165" t="s">
        <v>313</v>
      </c>
      <c r="R10" s="165" t="s">
        <v>314</v>
      </c>
      <c r="S10" s="153">
        <v>2</v>
      </c>
      <c r="T10" s="153">
        <v>2</v>
      </c>
      <c r="U10" s="242">
        <v>-17472735.07</v>
      </c>
      <c r="V10" s="242">
        <v>1.23</v>
      </c>
      <c r="W10" s="240">
        <v>1</v>
      </c>
      <c r="X10" s="242">
        <v>0.61</v>
      </c>
      <c r="Y10" s="240">
        <v>10181199.92</v>
      </c>
      <c r="Z10" s="240">
        <v>9235005.25</v>
      </c>
      <c r="AA10" s="240">
        <v>10231749.300000001</v>
      </c>
      <c r="AB10" s="234">
        <v>2</v>
      </c>
      <c r="AC10" s="242">
        <v>-9048682.2599999998</v>
      </c>
      <c r="AD10" s="242">
        <v>-8051938.21</v>
      </c>
      <c r="AE10" s="237">
        <v>7</v>
      </c>
    </row>
    <row r="11" spans="1:31">
      <c r="A11" s="149" t="s">
        <v>0</v>
      </c>
      <c r="B11" s="150" t="s">
        <v>15</v>
      </c>
      <c r="C11" s="214" t="s">
        <v>102</v>
      </c>
      <c r="D11" s="215">
        <v>256843635.20000002</v>
      </c>
      <c r="E11" s="215">
        <v>251517162.17000002</v>
      </c>
      <c r="F11" s="216">
        <f t="shared" si="0"/>
        <v>5326473.0300000012</v>
      </c>
      <c r="G11" s="165" t="s">
        <v>310</v>
      </c>
      <c r="H11" s="216">
        <f t="shared" si="4"/>
        <v>1065294.6060000001</v>
      </c>
      <c r="I11" s="216">
        <v>0</v>
      </c>
      <c r="J11" s="216">
        <f t="shared" si="1"/>
        <v>1065294.6060000001</v>
      </c>
      <c r="K11" s="166" t="s">
        <v>311</v>
      </c>
      <c r="L11" s="216">
        <v>-2268768.96</v>
      </c>
      <c r="M11" s="216">
        <v>-41045428.939999998</v>
      </c>
      <c r="N11" s="216">
        <f t="shared" si="2"/>
        <v>20959763.514166668</v>
      </c>
      <c r="O11" s="216">
        <f t="shared" si="3"/>
        <v>-0.10824401518015903</v>
      </c>
      <c r="P11" s="165" t="s">
        <v>313</v>
      </c>
      <c r="Q11" s="165" t="s">
        <v>313</v>
      </c>
      <c r="R11" s="165" t="s">
        <v>314</v>
      </c>
      <c r="S11" s="153">
        <v>2</v>
      </c>
      <c r="T11" s="153">
        <v>2</v>
      </c>
      <c r="U11" s="242">
        <v>-39151890.960000001</v>
      </c>
      <c r="V11" s="242">
        <v>1.06</v>
      </c>
      <c r="W11" s="242">
        <v>0.86</v>
      </c>
      <c r="X11" s="242">
        <v>0.38</v>
      </c>
      <c r="Y11" s="240">
        <v>3694222.11</v>
      </c>
      <c r="Z11" s="240">
        <v>11016389.5</v>
      </c>
      <c r="AA11" s="240">
        <v>5917906.9699999997</v>
      </c>
      <c r="AB11" s="235">
        <v>3</v>
      </c>
      <c r="AC11" s="242">
        <v>-5325589.49</v>
      </c>
      <c r="AD11" s="242">
        <v>-10424072.02</v>
      </c>
      <c r="AE11" s="237">
        <v>7</v>
      </c>
    </row>
    <row r="12" spans="1:31">
      <c r="A12" s="149" t="s">
        <v>0</v>
      </c>
      <c r="B12" s="150" t="s">
        <v>16</v>
      </c>
      <c r="C12" s="214" t="s">
        <v>103</v>
      </c>
      <c r="D12" s="215">
        <v>137133500</v>
      </c>
      <c r="E12" s="215">
        <v>131362000</v>
      </c>
      <c r="F12" s="216">
        <f t="shared" si="0"/>
        <v>5771500</v>
      </c>
      <c r="G12" s="165" t="s">
        <v>310</v>
      </c>
      <c r="H12" s="216">
        <f t="shared" si="4"/>
        <v>1154300</v>
      </c>
      <c r="I12" s="216">
        <v>1151770</v>
      </c>
      <c r="J12" s="216">
        <f t="shared" si="1"/>
        <v>2530</v>
      </c>
      <c r="K12" s="166" t="s">
        <v>311</v>
      </c>
      <c r="L12" s="216">
        <v>-6041788.7400000002</v>
      </c>
      <c r="M12" s="216">
        <v>-18705788.210000001</v>
      </c>
      <c r="N12" s="216">
        <f t="shared" si="2"/>
        <v>10946833.333333334</v>
      </c>
      <c r="O12" s="216">
        <f t="shared" si="3"/>
        <v>-0.55192114066472797</v>
      </c>
      <c r="P12" s="165" t="s">
        <v>313</v>
      </c>
      <c r="Q12" s="165" t="s">
        <v>313</v>
      </c>
      <c r="R12" s="165" t="s">
        <v>314</v>
      </c>
      <c r="S12" s="153">
        <v>2</v>
      </c>
      <c r="T12" s="153">
        <v>2</v>
      </c>
      <c r="U12" s="242">
        <v>-14718101.470000001</v>
      </c>
      <c r="V12" s="242">
        <v>1.04</v>
      </c>
      <c r="W12" s="242">
        <v>0.84</v>
      </c>
      <c r="X12" s="242">
        <v>0.42</v>
      </c>
      <c r="Y12" s="240">
        <v>892893.19</v>
      </c>
      <c r="Z12" s="240">
        <v>9496500.5399999991</v>
      </c>
      <c r="AA12" s="240">
        <v>6315550.04</v>
      </c>
      <c r="AB12" s="235">
        <v>3</v>
      </c>
      <c r="AC12" s="242">
        <v>-3186426.48</v>
      </c>
      <c r="AD12" s="242">
        <v>-6367376.9900000002</v>
      </c>
      <c r="AE12" s="237">
        <v>7</v>
      </c>
    </row>
    <row r="13" spans="1:31">
      <c r="A13" s="149" t="s">
        <v>0</v>
      </c>
      <c r="B13" s="150" t="s">
        <v>17</v>
      </c>
      <c r="C13" s="214" t="s">
        <v>104</v>
      </c>
      <c r="D13" s="215">
        <v>162046200</v>
      </c>
      <c r="E13" s="215">
        <v>148316000</v>
      </c>
      <c r="F13" s="216">
        <f t="shared" si="0"/>
        <v>13730200</v>
      </c>
      <c r="G13" s="165" t="s">
        <v>310</v>
      </c>
      <c r="H13" s="216">
        <f t="shared" si="4"/>
        <v>2746040</v>
      </c>
      <c r="I13" s="216">
        <v>0</v>
      </c>
      <c r="J13" s="216">
        <f t="shared" si="1"/>
        <v>2746040</v>
      </c>
      <c r="K13" s="166" t="s">
        <v>311</v>
      </c>
      <c r="L13" s="216">
        <v>-13262385.199999999</v>
      </c>
      <c r="M13" s="216">
        <v>-26906293.829999998</v>
      </c>
      <c r="N13" s="216">
        <f t="shared" si="2"/>
        <v>12359666.666666666</v>
      </c>
      <c r="O13" s="216">
        <f t="shared" si="3"/>
        <v>-1.0730374497694113</v>
      </c>
      <c r="P13" s="165" t="s">
        <v>313</v>
      </c>
      <c r="Q13" s="165" t="s">
        <v>313</v>
      </c>
      <c r="R13" s="165" t="s">
        <v>314</v>
      </c>
      <c r="S13" s="153">
        <v>2</v>
      </c>
      <c r="T13" s="153">
        <v>2</v>
      </c>
      <c r="U13" s="242">
        <v>-24614032.870000001</v>
      </c>
      <c r="V13" s="242">
        <v>1</v>
      </c>
      <c r="W13" s="242">
        <v>0.8</v>
      </c>
      <c r="X13" s="242">
        <v>0.38</v>
      </c>
      <c r="Y13" s="242">
        <v>-85962.53</v>
      </c>
      <c r="Z13" s="240">
        <v>14073135.310000001</v>
      </c>
      <c r="AA13" s="240">
        <v>10126973.380000001</v>
      </c>
      <c r="AB13" s="236">
        <v>4</v>
      </c>
      <c r="AC13" s="242">
        <v>-5467695.8600000003</v>
      </c>
      <c r="AD13" s="242">
        <v>-9413857.7899999991</v>
      </c>
      <c r="AE13" s="237">
        <v>7</v>
      </c>
    </row>
    <row r="14" spans="1:31">
      <c r="A14" s="149" t="s">
        <v>0</v>
      </c>
      <c r="B14" s="217">
        <v>11451</v>
      </c>
      <c r="C14" s="214" t="s">
        <v>105</v>
      </c>
      <c r="D14" s="215">
        <v>401023514.58999997</v>
      </c>
      <c r="E14" s="215">
        <v>348063929.37000006</v>
      </c>
      <c r="F14" s="216">
        <f t="shared" si="0"/>
        <v>52959585.219999909</v>
      </c>
      <c r="G14" s="165" t="s">
        <v>310</v>
      </c>
      <c r="H14" s="216">
        <f t="shared" si="4"/>
        <v>10591917.043999981</v>
      </c>
      <c r="I14" s="216">
        <v>1251385.95</v>
      </c>
      <c r="J14" s="216">
        <f t="shared" si="1"/>
        <v>9340531.0939999819</v>
      </c>
      <c r="K14" s="166" t="s">
        <v>311</v>
      </c>
      <c r="L14" s="216">
        <v>-23282207.859999999</v>
      </c>
      <c r="M14" s="216">
        <v>-78081177.150000006</v>
      </c>
      <c r="N14" s="216">
        <f t="shared" si="2"/>
        <v>29005327.447500005</v>
      </c>
      <c r="O14" s="216">
        <f t="shared" si="3"/>
        <v>-0.80268729605418443</v>
      </c>
      <c r="P14" s="165" t="s">
        <v>313</v>
      </c>
      <c r="Q14" s="165" t="s">
        <v>313</v>
      </c>
      <c r="R14" s="165" t="s">
        <v>314</v>
      </c>
      <c r="S14" s="153">
        <v>2</v>
      </c>
      <c r="T14" s="153">
        <v>2</v>
      </c>
      <c r="U14" s="242">
        <v>-58222481.700000003</v>
      </c>
      <c r="V14" s="242">
        <v>1.0900000000000001</v>
      </c>
      <c r="W14" s="242">
        <v>0.92</v>
      </c>
      <c r="X14" s="242">
        <v>0.44</v>
      </c>
      <c r="Y14" s="240">
        <v>9041146.9100000001</v>
      </c>
      <c r="Z14" s="240">
        <v>52228384.280000001</v>
      </c>
      <c r="AA14" s="240">
        <v>34882522.880000003</v>
      </c>
      <c r="AB14" s="235">
        <v>3</v>
      </c>
      <c r="AC14" s="241">
        <v>30588292.91</v>
      </c>
      <c r="AD14" s="241">
        <v>13242431.51</v>
      </c>
      <c r="AE14" s="236">
        <v>4</v>
      </c>
    </row>
    <row r="15" spans="1:31">
      <c r="A15" s="149" t="s">
        <v>0</v>
      </c>
      <c r="B15" s="150" t="s">
        <v>18</v>
      </c>
      <c r="C15" s="214" t="s">
        <v>106</v>
      </c>
      <c r="D15" s="215">
        <v>57508936.369999997</v>
      </c>
      <c r="E15" s="215">
        <v>54761344.430000007</v>
      </c>
      <c r="F15" s="216">
        <f t="shared" si="0"/>
        <v>2747591.9399999902</v>
      </c>
      <c r="G15" s="165" t="s">
        <v>310</v>
      </c>
      <c r="H15" s="216">
        <f t="shared" si="4"/>
        <v>549518.38799999806</v>
      </c>
      <c r="I15" s="216">
        <v>0</v>
      </c>
      <c r="J15" s="216">
        <f t="shared" si="1"/>
        <v>549518.38799999806</v>
      </c>
      <c r="K15" s="166" t="s">
        <v>311</v>
      </c>
      <c r="L15" s="216">
        <v>-5398671.5800000001</v>
      </c>
      <c r="M15" s="216">
        <v>-9649330.0100000016</v>
      </c>
      <c r="N15" s="216">
        <f t="shared" si="2"/>
        <v>4563445.3691666676</v>
      </c>
      <c r="O15" s="216">
        <f t="shared" si="3"/>
        <v>-1.183025355464232</v>
      </c>
      <c r="P15" s="165" t="s">
        <v>313</v>
      </c>
      <c r="Q15" s="165" t="s">
        <v>313</v>
      </c>
      <c r="R15" s="165" t="s">
        <v>314</v>
      </c>
      <c r="S15" s="153">
        <v>2</v>
      </c>
      <c r="T15" s="153">
        <v>2</v>
      </c>
      <c r="U15" s="242">
        <v>-9300414.6600000001</v>
      </c>
      <c r="V15" s="242">
        <v>0.83</v>
      </c>
      <c r="W15" s="242">
        <v>0.71</v>
      </c>
      <c r="X15" s="242">
        <v>0.44</v>
      </c>
      <c r="Y15" s="242">
        <v>-2849838.18</v>
      </c>
      <c r="Z15" s="240">
        <v>1870822.61</v>
      </c>
      <c r="AA15" s="242">
        <v>-960342.95</v>
      </c>
      <c r="AB15" s="237">
        <v>7</v>
      </c>
      <c r="AC15" s="242">
        <v>-2470620.46</v>
      </c>
      <c r="AD15" s="242">
        <v>-5301786.0199999996</v>
      </c>
      <c r="AE15" s="237">
        <v>7</v>
      </c>
    </row>
    <row r="16" spans="1:31" ht="49.2">
      <c r="A16" s="147" t="s">
        <v>1</v>
      </c>
      <c r="B16" s="148" t="s">
        <v>19</v>
      </c>
      <c r="C16" s="218" t="s">
        <v>107</v>
      </c>
      <c r="D16" s="215">
        <v>843900512.92999995</v>
      </c>
      <c r="E16" s="215">
        <v>764495191.49999976</v>
      </c>
      <c r="F16" s="216">
        <f t="shared" si="0"/>
        <v>79405321.430000186</v>
      </c>
      <c r="G16" s="165" t="s">
        <v>310</v>
      </c>
      <c r="H16" s="216">
        <f t="shared" si="4"/>
        <v>15881064.286000038</v>
      </c>
      <c r="I16" s="216">
        <v>9906475</v>
      </c>
      <c r="J16" s="216">
        <f t="shared" si="1"/>
        <v>5974589.2860000376</v>
      </c>
      <c r="K16" s="166" t="s">
        <v>311</v>
      </c>
      <c r="L16" s="216">
        <v>18151518.449999999</v>
      </c>
      <c r="M16" s="216">
        <v>-91139802.029999986</v>
      </c>
      <c r="N16" s="216">
        <f t="shared" si="2"/>
        <v>63707932.624999978</v>
      </c>
      <c r="O16" s="216">
        <f t="shared" si="3"/>
        <v>0.28491771278851802</v>
      </c>
      <c r="P16" s="165" t="s">
        <v>313</v>
      </c>
      <c r="Q16" s="165" t="s">
        <v>313</v>
      </c>
      <c r="R16" s="165" t="s">
        <v>314</v>
      </c>
      <c r="S16" s="154">
        <v>1</v>
      </c>
      <c r="T16" s="153">
        <v>2</v>
      </c>
      <c r="U16" s="242">
        <v>-64576737.670000002</v>
      </c>
      <c r="V16" s="242">
        <v>1.35</v>
      </c>
      <c r="W16" s="240">
        <v>1.19</v>
      </c>
      <c r="X16" s="242">
        <v>0.65</v>
      </c>
      <c r="Y16" s="240">
        <v>79465148.540000007</v>
      </c>
      <c r="Z16" s="240">
        <v>41523939.43</v>
      </c>
      <c r="AA16" s="240">
        <v>222637298.11000001</v>
      </c>
      <c r="AB16" s="234">
        <v>2</v>
      </c>
      <c r="AC16" s="241">
        <v>27276404.34</v>
      </c>
      <c r="AD16" s="241">
        <v>208389763.02000001</v>
      </c>
      <c r="AE16" s="234">
        <v>2</v>
      </c>
    </row>
    <row r="17" spans="1:31">
      <c r="A17" s="147" t="s">
        <v>1</v>
      </c>
      <c r="B17" s="148" t="s">
        <v>20</v>
      </c>
      <c r="C17" s="218" t="s">
        <v>108</v>
      </c>
      <c r="D17" s="215">
        <v>142045353.13</v>
      </c>
      <c r="E17" s="215">
        <v>137224094.65000001</v>
      </c>
      <c r="F17" s="216">
        <f t="shared" si="0"/>
        <v>4821258.4799999893</v>
      </c>
      <c r="G17" s="165" t="s">
        <v>310</v>
      </c>
      <c r="H17" s="216">
        <f t="shared" si="4"/>
        <v>964251.6959999979</v>
      </c>
      <c r="I17" s="216">
        <v>957600</v>
      </c>
      <c r="J17" s="216">
        <f t="shared" si="1"/>
        <v>6651.6959999979008</v>
      </c>
      <c r="K17" s="166" t="s">
        <v>311</v>
      </c>
      <c r="L17" s="216">
        <v>12677798.210000001</v>
      </c>
      <c r="M17" s="216">
        <v>-333024.5700000003</v>
      </c>
      <c r="N17" s="216">
        <f t="shared" si="2"/>
        <v>11435341.220833333</v>
      </c>
      <c r="O17" s="216">
        <f t="shared" si="3"/>
        <v>1.1086506266120957</v>
      </c>
      <c r="P17" s="165" t="s">
        <v>313</v>
      </c>
      <c r="Q17" s="165" t="s">
        <v>313</v>
      </c>
      <c r="R17" s="165" t="s">
        <v>313</v>
      </c>
      <c r="S17" s="152">
        <v>3</v>
      </c>
      <c r="T17" s="154">
        <v>1</v>
      </c>
      <c r="U17" s="240">
        <v>1496757.27</v>
      </c>
      <c r="V17" s="240">
        <v>1.6</v>
      </c>
      <c r="W17" s="240">
        <v>1.44</v>
      </c>
      <c r="X17" s="240">
        <v>1.05</v>
      </c>
      <c r="Y17" s="240">
        <v>18167856.129999999</v>
      </c>
      <c r="Z17" s="240">
        <v>5922774.21</v>
      </c>
      <c r="AA17" s="240">
        <v>6502268.25</v>
      </c>
      <c r="AB17" s="233">
        <v>0</v>
      </c>
      <c r="AC17" s="242">
        <v>-7654481.1100000003</v>
      </c>
      <c r="AD17" s="242">
        <v>-7074987.0700000003</v>
      </c>
      <c r="AE17" s="235">
        <v>3</v>
      </c>
    </row>
    <row r="18" spans="1:31">
      <c r="A18" s="147" t="s">
        <v>1</v>
      </c>
      <c r="B18" s="148" t="s">
        <v>21</v>
      </c>
      <c r="C18" s="218" t="s">
        <v>109</v>
      </c>
      <c r="D18" s="215">
        <v>215629481.63999999</v>
      </c>
      <c r="E18" s="215">
        <v>188856986.74000001</v>
      </c>
      <c r="F18" s="216">
        <f t="shared" si="0"/>
        <v>26772494.899999976</v>
      </c>
      <c r="G18" s="165" t="s">
        <v>310</v>
      </c>
      <c r="H18" s="216">
        <f t="shared" si="4"/>
        <v>5354498.9799999949</v>
      </c>
      <c r="I18" s="216">
        <v>5322800</v>
      </c>
      <c r="J18" s="216">
        <f t="shared" si="1"/>
        <v>31698.979999994859</v>
      </c>
      <c r="K18" s="166" t="s">
        <v>311</v>
      </c>
      <c r="L18" s="216">
        <v>-8898601.1600000001</v>
      </c>
      <c r="M18" s="216">
        <v>-33492648.460000001</v>
      </c>
      <c r="N18" s="216">
        <f t="shared" si="2"/>
        <v>15738082.228333334</v>
      </c>
      <c r="O18" s="216">
        <f t="shared" si="3"/>
        <v>-0.56541839284457496</v>
      </c>
      <c r="P18" s="165" t="s">
        <v>313</v>
      </c>
      <c r="Q18" s="165" t="s">
        <v>313</v>
      </c>
      <c r="R18" s="165" t="s">
        <v>314</v>
      </c>
      <c r="S18" s="153">
        <v>2</v>
      </c>
      <c r="T18" s="153">
        <v>2</v>
      </c>
      <c r="U18" s="242">
        <v>-1354343.56</v>
      </c>
      <c r="V18" s="240">
        <v>1.54</v>
      </c>
      <c r="W18" s="240">
        <v>1.41</v>
      </c>
      <c r="X18" s="240">
        <v>0.97</v>
      </c>
      <c r="Y18" s="240">
        <v>23615695.190000001</v>
      </c>
      <c r="Z18" s="240">
        <v>39022655.880000003</v>
      </c>
      <c r="AA18" s="240">
        <v>35520790.149999999</v>
      </c>
      <c r="AB18" s="233">
        <v>0</v>
      </c>
      <c r="AC18" s="241">
        <v>19047492.039999999</v>
      </c>
      <c r="AD18" s="241">
        <v>15545626.310000001</v>
      </c>
      <c r="AE18" s="234">
        <v>2</v>
      </c>
    </row>
    <row r="19" spans="1:31">
      <c r="A19" s="147" t="s">
        <v>1</v>
      </c>
      <c r="B19" s="148" t="s">
        <v>22</v>
      </c>
      <c r="C19" s="218" t="s">
        <v>110</v>
      </c>
      <c r="D19" s="215">
        <v>278746720.71999997</v>
      </c>
      <c r="E19" s="215">
        <v>253275259.88999999</v>
      </c>
      <c r="F19" s="216">
        <f t="shared" si="0"/>
        <v>25471460.829999983</v>
      </c>
      <c r="G19" s="165" t="s">
        <v>310</v>
      </c>
      <c r="H19" s="216">
        <f t="shared" si="4"/>
        <v>5094292.1659999965</v>
      </c>
      <c r="I19" s="216">
        <v>5080705</v>
      </c>
      <c r="J19" s="216">
        <f t="shared" si="1"/>
        <v>13587.165999996476</v>
      </c>
      <c r="K19" s="166" t="s">
        <v>311</v>
      </c>
      <c r="L19" s="216">
        <v>8764891.4900000002</v>
      </c>
      <c r="M19" s="216">
        <v>-41538598.809999995</v>
      </c>
      <c r="N19" s="216">
        <f t="shared" si="2"/>
        <v>21106271.657499999</v>
      </c>
      <c r="O19" s="216">
        <f t="shared" si="3"/>
        <v>0.41527426692082037</v>
      </c>
      <c r="P19" s="165" t="s">
        <v>313</v>
      </c>
      <c r="Q19" s="165" t="s">
        <v>313</v>
      </c>
      <c r="R19" s="165" t="s">
        <v>314</v>
      </c>
      <c r="S19" s="154">
        <v>1</v>
      </c>
      <c r="T19" s="153">
        <v>2</v>
      </c>
      <c r="U19" s="242">
        <v>-39581838.090000004</v>
      </c>
      <c r="V19" s="242">
        <v>1.44</v>
      </c>
      <c r="W19" s="240">
        <v>1.3</v>
      </c>
      <c r="X19" s="242">
        <v>0.41</v>
      </c>
      <c r="Y19" s="240">
        <v>29880698.370000001</v>
      </c>
      <c r="Z19" s="240">
        <v>25631813.940000001</v>
      </c>
      <c r="AA19" s="240">
        <v>13466019.449999999</v>
      </c>
      <c r="AB19" s="234">
        <v>2</v>
      </c>
      <c r="AC19" s="241">
        <v>9861280.1999999993</v>
      </c>
      <c r="AD19" s="242">
        <v>-2304514.29</v>
      </c>
      <c r="AE19" s="235">
        <v>3</v>
      </c>
    </row>
    <row r="20" spans="1:31">
      <c r="A20" s="147" t="s">
        <v>1</v>
      </c>
      <c r="B20" s="148" t="s">
        <v>23</v>
      </c>
      <c r="C20" s="218" t="s">
        <v>111</v>
      </c>
      <c r="D20" s="215">
        <v>135371119.88999999</v>
      </c>
      <c r="E20" s="215">
        <v>129889762.17999998</v>
      </c>
      <c r="F20" s="216">
        <f t="shared" si="0"/>
        <v>5481357.7100000083</v>
      </c>
      <c r="G20" s="165" t="s">
        <v>310</v>
      </c>
      <c r="H20" s="216">
        <f t="shared" si="4"/>
        <v>1096271.5420000018</v>
      </c>
      <c r="I20" s="216">
        <v>879100</v>
      </c>
      <c r="J20" s="216">
        <f t="shared" si="1"/>
        <v>217171.54200000176</v>
      </c>
      <c r="K20" s="166" t="s">
        <v>311</v>
      </c>
      <c r="L20" s="216">
        <v>12742302.689999999</v>
      </c>
      <c r="M20" s="216">
        <v>-5186895.46</v>
      </c>
      <c r="N20" s="216">
        <f t="shared" si="2"/>
        <v>10824146.848333331</v>
      </c>
      <c r="O20" s="216">
        <f t="shared" si="3"/>
        <v>1.1772108110268311</v>
      </c>
      <c r="P20" s="165" t="s">
        <v>313</v>
      </c>
      <c r="Q20" s="165" t="s">
        <v>313</v>
      </c>
      <c r="R20" s="165" t="s">
        <v>313</v>
      </c>
      <c r="S20" s="154">
        <v>1</v>
      </c>
      <c r="T20" s="154">
        <v>1</v>
      </c>
      <c r="U20" s="240">
        <v>1078510.53</v>
      </c>
      <c r="V20" s="240">
        <v>2.04</v>
      </c>
      <c r="W20" s="240">
        <v>1.83</v>
      </c>
      <c r="X20" s="240">
        <v>1.05</v>
      </c>
      <c r="Y20" s="240">
        <v>22041549.559999999</v>
      </c>
      <c r="Z20" s="240">
        <v>10720172.51</v>
      </c>
      <c r="AA20" s="240">
        <v>9234065.8599999994</v>
      </c>
      <c r="AB20" s="233">
        <v>0</v>
      </c>
      <c r="AC20" s="242">
        <v>-1756732.39</v>
      </c>
      <c r="AD20" s="242">
        <v>-3242839.04</v>
      </c>
      <c r="AE20" s="234">
        <v>2</v>
      </c>
    </row>
    <row r="21" spans="1:31">
      <c r="A21" s="147" t="s">
        <v>1</v>
      </c>
      <c r="B21" s="148" t="s">
        <v>24</v>
      </c>
      <c r="C21" s="218" t="s">
        <v>112</v>
      </c>
      <c r="D21" s="215">
        <v>158784741.63</v>
      </c>
      <c r="E21" s="215">
        <v>123208095.04000001</v>
      </c>
      <c r="F21" s="216">
        <f t="shared" si="0"/>
        <v>35576646.589999989</v>
      </c>
      <c r="G21" s="165" t="s">
        <v>310</v>
      </c>
      <c r="H21" s="216">
        <f t="shared" si="4"/>
        <v>7115329.3179999972</v>
      </c>
      <c r="I21" s="216">
        <v>8666510.2599999998</v>
      </c>
      <c r="J21" s="216">
        <f t="shared" si="1"/>
        <v>-1551180.9420000026</v>
      </c>
      <c r="K21" s="166" t="s">
        <v>312</v>
      </c>
      <c r="L21" s="216">
        <v>13063444.98</v>
      </c>
      <c r="M21" s="216">
        <v>-4301764.43</v>
      </c>
      <c r="N21" s="216">
        <f t="shared" si="2"/>
        <v>10267341.253333334</v>
      </c>
      <c r="O21" s="216">
        <f t="shared" si="3"/>
        <v>1.2723298717434661</v>
      </c>
      <c r="P21" s="165" t="s">
        <v>313</v>
      </c>
      <c r="Q21" s="165" t="s">
        <v>314</v>
      </c>
      <c r="R21" s="165" t="s">
        <v>313</v>
      </c>
      <c r="S21" s="152">
        <v>3</v>
      </c>
      <c r="T21" s="152">
        <v>3</v>
      </c>
      <c r="U21" s="240">
        <v>2375095.7799999998</v>
      </c>
      <c r="V21" s="240">
        <v>1.79</v>
      </c>
      <c r="W21" s="240">
        <v>1.5</v>
      </c>
      <c r="X21" s="240">
        <v>1.1000000000000001</v>
      </c>
      <c r="Y21" s="240">
        <v>19141583.52</v>
      </c>
      <c r="Z21" s="240">
        <v>13368880.140000001</v>
      </c>
      <c r="AA21" s="240">
        <v>12910670.039999999</v>
      </c>
      <c r="AB21" s="233">
        <v>0</v>
      </c>
      <c r="AC21" s="241">
        <v>1713301.65</v>
      </c>
      <c r="AD21" s="241">
        <v>1255091.55</v>
      </c>
      <c r="AE21" s="234">
        <v>2</v>
      </c>
    </row>
    <row r="22" spans="1:31">
      <c r="A22" s="147" t="s">
        <v>1</v>
      </c>
      <c r="B22" s="148" t="s">
        <v>25</v>
      </c>
      <c r="C22" s="218" t="s">
        <v>113</v>
      </c>
      <c r="D22" s="215">
        <v>124213995.25000003</v>
      </c>
      <c r="E22" s="215">
        <v>117217317.39000002</v>
      </c>
      <c r="F22" s="216">
        <f t="shared" si="0"/>
        <v>6996677.8600000143</v>
      </c>
      <c r="G22" s="165" t="s">
        <v>310</v>
      </c>
      <c r="H22" s="216">
        <f t="shared" si="4"/>
        <v>1399335.572000003</v>
      </c>
      <c r="I22" s="216">
        <v>2774210</v>
      </c>
      <c r="J22" s="216">
        <f t="shared" si="1"/>
        <v>-1374874.427999997</v>
      </c>
      <c r="K22" s="166" t="s">
        <v>312</v>
      </c>
      <c r="L22" s="216">
        <v>3428084.09</v>
      </c>
      <c r="M22" s="216">
        <v>-8970438.3000000007</v>
      </c>
      <c r="N22" s="216">
        <f t="shared" si="2"/>
        <v>9768109.7825000007</v>
      </c>
      <c r="O22" s="216">
        <f t="shared" si="3"/>
        <v>0.35094651537819155</v>
      </c>
      <c r="P22" s="165" t="s">
        <v>313</v>
      </c>
      <c r="Q22" s="165" t="s">
        <v>314</v>
      </c>
      <c r="R22" s="165" t="s">
        <v>314</v>
      </c>
      <c r="S22" s="154">
        <v>1</v>
      </c>
      <c r="T22" s="155">
        <v>4</v>
      </c>
      <c r="U22" s="242">
        <v>-5597074.1799999997</v>
      </c>
      <c r="V22" s="242">
        <v>1.39</v>
      </c>
      <c r="W22" s="240">
        <v>1.26</v>
      </c>
      <c r="X22" s="240">
        <v>0.8</v>
      </c>
      <c r="Y22" s="240">
        <v>11184128.74</v>
      </c>
      <c r="Z22" s="240">
        <v>6343125.4699999997</v>
      </c>
      <c r="AA22" s="240">
        <v>6272798.9400000004</v>
      </c>
      <c r="AB22" s="232">
        <v>1</v>
      </c>
      <c r="AC22" s="242">
        <v>-2308026.23</v>
      </c>
      <c r="AD22" s="242">
        <v>-2378352.7599999998</v>
      </c>
      <c r="AE22" s="239">
        <v>6</v>
      </c>
    </row>
    <row r="23" spans="1:31">
      <c r="A23" s="147" t="s">
        <v>1</v>
      </c>
      <c r="B23" s="148" t="s">
        <v>26</v>
      </c>
      <c r="C23" s="218" t="s">
        <v>114</v>
      </c>
      <c r="D23" s="215">
        <v>69592235</v>
      </c>
      <c r="E23" s="215">
        <v>67064430</v>
      </c>
      <c r="F23" s="216">
        <f t="shared" si="0"/>
        <v>2527805</v>
      </c>
      <c r="G23" s="165" t="s">
        <v>310</v>
      </c>
      <c r="H23" s="216">
        <f t="shared" si="4"/>
        <v>505561</v>
      </c>
      <c r="I23" s="216">
        <v>764600</v>
      </c>
      <c r="J23" s="216">
        <f t="shared" si="1"/>
        <v>-259039</v>
      </c>
      <c r="K23" s="166" t="s">
        <v>312</v>
      </c>
      <c r="L23" s="216">
        <v>-6082055.9800000004</v>
      </c>
      <c r="M23" s="216">
        <v>-10506603.84</v>
      </c>
      <c r="N23" s="216">
        <f t="shared" si="2"/>
        <v>5588702.5</v>
      </c>
      <c r="O23" s="216">
        <f t="shared" si="3"/>
        <v>-1.0882769265316949</v>
      </c>
      <c r="P23" s="165" t="s">
        <v>313</v>
      </c>
      <c r="Q23" s="165" t="s">
        <v>314</v>
      </c>
      <c r="R23" s="165" t="s">
        <v>314</v>
      </c>
      <c r="S23" s="153">
        <v>2</v>
      </c>
      <c r="T23" s="155">
        <v>4</v>
      </c>
      <c r="U23" s="242">
        <v>-9969482.5199999996</v>
      </c>
      <c r="V23" s="242">
        <v>0.83</v>
      </c>
      <c r="W23" s="242">
        <v>0.72</v>
      </c>
      <c r="X23" s="242">
        <v>0.34</v>
      </c>
      <c r="Y23" s="242">
        <v>-2549519.94</v>
      </c>
      <c r="Z23" s="240">
        <v>4341886.88</v>
      </c>
      <c r="AA23" s="240">
        <v>5511746.8799999999</v>
      </c>
      <c r="AB23" s="238">
        <v>5</v>
      </c>
      <c r="AC23" s="242">
        <v>-1471380.9</v>
      </c>
      <c r="AD23" s="242">
        <v>-301520.90000000002</v>
      </c>
      <c r="AE23" s="237">
        <v>7</v>
      </c>
    </row>
    <row r="24" spans="1:31" ht="49.2">
      <c r="A24" s="149" t="s">
        <v>2</v>
      </c>
      <c r="B24" s="150" t="s">
        <v>27</v>
      </c>
      <c r="C24" s="214" t="s">
        <v>115</v>
      </c>
      <c r="D24" s="215">
        <v>1486926000</v>
      </c>
      <c r="E24" s="215">
        <v>1364042925</v>
      </c>
      <c r="F24" s="216">
        <f t="shared" si="0"/>
        <v>122883075</v>
      </c>
      <c r="G24" s="165" t="s">
        <v>310</v>
      </c>
      <c r="H24" s="216">
        <f t="shared" si="4"/>
        <v>24576615</v>
      </c>
      <c r="I24" s="216">
        <v>19808216.380000003</v>
      </c>
      <c r="J24" s="216">
        <f t="shared" si="1"/>
        <v>4768398.6199999973</v>
      </c>
      <c r="K24" s="166" t="s">
        <v>311</v>
      </c>
      <c r="L24" s="216">
        <v>185453522.69999999</v>
      </c>
      <c r="M24" s="216">
        <v>-133968598.69</v>
      </c>
      <c r="N24" s="216">
        <f t="shared" si="2"/>
        <v>113670243.75</v>
      </c>
      <c r="O24" s="216">
        <f t="shared" si="3"/>
        <v>1.6315045748285377</v>
      </c>
      <c r="P24" s="165" t="s">
        <v>313</v>
      </c>
      <c r="Q24" s="165" t="s">
        <v>313</v>
      </c>
      <c r="R24" s="165" t="s">
        <v>313</v>
      </c>
      <c r="S24" s="154">
        <v>1</v>
      </c>
      <c r="T24" s="154">
        <v>1</v>
      </c>
      <c r="U24" s="240">
        <v>20826004.579999998</v>
      </c>
      <c r="V24" s="240">
        <v>2.04</v>
      </c>
      <c r="W24" s="240">
        <v>1.86</v>
      </c>
      <c r="X24" s="240">
        <v>1.07</v>
      </c>
      <c r="Y24" s="240">
        <v>324115332.13999999</v>
      </c>
      <c r="Z24" s="240">
        <v>199606306.25999999</v>
      </c>
      <c r="AA24" s="240">
        <v>139401074.31999999</v>
      </c>
      <c r="AB24" s="233">
        <v>0</v>
      </c>
      <c r="AC24" s="241">
        <v>174341330.58000001</v>
      </c>
      <c r="AD24" s="241">
        <v>113946598.64</v>
      </c>
      <c r="AE24" s="233">
        <v>0</v>
      </c>
    </row>
    <row r="25" spans="1:31">
      <c r="A25" s="149" t="s">
        <v>2</v>
      </c>
      <c r="B25" s="150" t="s">
        <v>28</v>
      </c>
      <c r="C25" s="214" t="s">
        <v>116</v>
      </c>
      <c r="D25" s="215">
        <v>149521360</v>
      </c>
      <c r="E25" s="215">
        <v>104247190</v>
      </c>
      <c r="F25" s="216">
        <f t="shared" si="0"/>
        <v>45274170</v>
      </c>
      <c r="G25" s="165" t="s">
        <v>310</v>
      </c>
      <c r="H25" s="216">
        <f t="shared" si="4"/>
        <v>9054834</v>
      </c>
      <c r="I25" s="216">
        <v>5784871.6699999999</v>
      </c>
      <c r="J25" s="216">
        <f t="shared" si="1"/>
        <v>3269962.33</v>
      </c>
      <c r="K25" s="166" t="s">
        <v>311</v>
      </c>
      <c r="L25" s="216">
        <v>24537207.32</v>
      </c>
      <c r="M25" s="216">
        <v>15677499.469999999</v>
      </c>
      <c r="N25" s="216">
        <f t="shared" si="2"/>
        <v>8687265.833333334</v>
      </c>
      <c r="O25" s="216">
        <f t="shared" si="3"/>
        <v>2.8245028747537462</v>
      </c>
      <c r="P25" s="165" t="s">
        <v>313</v>
      </c>
      <c r="Q25" s="165" t="s">
        <v>313</v>
      </c>
      <c r="R25" s="165" t="s">
        <v>313</v>
      </c>
      <c r="S25" s="154">
        <v>1</v>
      </c>
      <c r="T25" s="154">
        <v>1</v>
      </c>
      <c r="U25" s="240">
        <v>30585962.25</v>
      </c>
      <c r="V25" s="240">
        <v>4.54</v>
      </c>
      <c r="W25" s="240">
        <v>4.33</v>
      </c>
      <c r="X25" s="240">
        <v>3.41</v>
      </c>
      <c r="Y25" s="240">
        <v>44890487.259999998</v>
      </c>
      <c r="Z25" s="240">
        <v>42009838.990000002</v>
      </c>
      <c r="AA25" s="240">
        <v>38773044.689999998</v>
      </c>
      <c r="AB25" s="233">
        <v>0</v>
      </c>
      <c r="AC25" s="241">
        <v>31188761.170000002</v>
      </c>
      <c r="AD25" s="241">
        <v>27951966.870000001</v>
      </c>
      <c r="AE25" s="233">
        <v>0</v>
      </c>
    </row>
    <row r="26" spans="1:31">
      <c r="A26" s="149" t="s">
        <v>2</v>
      </c>
      <c r="B26" s="150" t="s">
        <v>29</v>
      </c>
      <c r="C26" s="214" t="s">
        <v>117</v>
      </c>
      <c r="D26" s="215">
        <v>215748485.44</v>
      </c>
      <c r="E26" s="215">
        <v>171353940.97999999</v>
      </c>
      <c r="F26" s="216">
        <f t="shared" si="0"/>
        <v>44394544.460000008</v>
      </c>
      <c r="G26" s="165" t="s">
        <v>310</v>
      </c>
      <c r="H26" s="216">
        <f t="shared" si="4"/>
        <v>8878908.8920000009</v>
      </c>
      <c r="I26" s="216">
        <v>5338000</v>
      </c>
      <c r="J26" s="216">
        <f t="shared" si="1"/>
        <v>3540908.8920000009</v>
      </c>
      <c r="K26" s="166" t="s">
        <v>311</v>
      </c>
      <c r="L26" s="216">
        <v>13571988.93</v>
      </c>
      <c r="M26" s="216">
        <v>-73454914.99000001</v>
      </c>
      <c r="N26" s="216">
        <f t="shared" si="2"/>
        <v>14279495.081666665</v>
      </c>
      <c r="O26" s="216">
        <f t="shared" si="3"/>
        <v>0.95045299937985717</v>
      </c>
      <c r="P26" s="165" t="s">
        <v>313</v>
      </c>
      <c r="Q26" s="165" t="s">
        <v>313</v>
      </c>
      <c r="R26" s="165" t="s">
        <v>314</v>
      </c>
      <c r="S26" s="153">
        <v>2</v>
      </c>
      <c r="T26" s="153">
        <v>2</v>
      </c>
      <c r="U26" s="242">
        <v>-20295363.02</v>
      </c>
      <c r="V26" s="242">
        <v>1.27</v>
      </c>
      <c r="W26" s="240">
        <v>1.18</v>
      </c>
      <c r="X26" s="242">
        <v>0.68</v>
      </c>
      <c r="Y26" s="240">
        <v>17085214.059999999</v>
      </c>
      <c r="Z26" s="240">
        <v>27353631.170000002</v>
      </c>
      <c r="AA26" s="240">
        <v>15730780.439999999</v>
      </c>
      <c r="AB26" s="234">
        <v>2</v>
      </c>
      <c r="AC26" s="241">
        <v>8464779.0500000007</v>
      </c>
      <c r="AD26" s="242">
        <v>-3158071.68</v>
      </c>
      <c r="AE26" s="239">
        <v>6</v>
      </c>
    </row>
    <row r="27" spans="1:31">
      <c r="A27" s="149" t="s">
        <v>2</v>
      </c>
      <c r="B27" s="150" t="s">
        <v>30</v>
      </c>
      <c r="C27" s="214" t="s">
        <v>118</v>
      </c>
      <c r="D27" s="215">
        <v>158072556.31999999</v>
      </c>
      <c r="E27" s="215">
        <v>140098508.88999996</v>
      </c>
      <c r="F27" s="216">
        <f t="shared" si="0"/>
        <v>17974047.430000037</v>
      </c>
      <c r="G27" s="165" t="s">
        <v>310</v>
      </c>
      <c r="H27" s="216">
        <f t="shared" si="4"/>
        <v>3594809.4860000075</v>
      </c>
      <c r="I27" s="216">
        <v>500000</v>
      </c>
      <c r="J27" s="216">
        <f t="shared" si="1"/>
        <v>3094809.4860000075</v>
      </c>
      <c r="K27" s="166" t="s">
        <v>311</v>
      </c>
      <c r="L27" s="216">
        <v>5333876.43</v>
      </c>
      <c r="M27" s="216">
        <v>-19072207.289999999</v>
      </c>
      <c r="N27" s="216">
        <f t="shared" si="2"/>
        <v>11674875.740833329</v>
      </c>
      <c r="O27" s="216">
        <f t="shared" si="3"/>
        <v>0.45686794004535403</v>
      </c>
      <c r="P27" s="165" t="s">
        <v>313</v>
      </c>
      <c r="Q27" s="165" t="s">
        <v>313</v>
      </c>
      <c r="R27" s="165" t="s">
        <v>314</v>
      </c>
      <c r="S27" s="154">
        <v>1</v>
      </c>
      <c r="T27" s="153">
        <v>2</v>
      </c>
      <c r="U27" s="240">
        <v>4083640.66</v>
      </c>
      <c r="V27" s="240">
        <v>2.25</v>
      </c>
      <c r="W27" s="240">
        <v>1.99</v>
      </c>
      <c r="X27" s="240">
        <v>1.1499999999999999</v>
      </c>
      <c r="Y27" s="240">
        <v>34377445.460000001</v>
      </c>
      <c r="Z27" s="240">
        <v>35925689.759999998</v>
      </c>
      <c r="AA27" s="240">
        <v>32942413.219999999</v>
      </c>
      <c r="AB27" s="233">
        <v>0</v>
      </c>
      <c r="AC27" s="241">
        <v>22273371.699999999</v>
      </c>
      <c r="AD27" s="241">
        <v>19290095.16</v>
      </c>
      <c r="AE27" s="234">
        <v>2</v>
      </c>
    </row>
    <row r="28" spans="1:31">
      <c r="A28" s="149" t="s">
        <v>2</v>
      </c>
      <c r="B28" s="150" t="s">
        <v>31</v>
      </c>
      <c r="C28" s="214" t="s">
        <v>119</v>
      </c>
      <c r="D28" s="215">
        <v>74776111</v>
      </c>
      <c r="E28" s="215">
        <v>67706497.020000011</v>
      </c>
      <c r="F28" s="216">
        <f t="shared" si="0"/>
        <v>7069613.9799999893</v>
      </c>
      <c r="G28" s="165" t="s">
        <v>310</v>
      </c>
      <c r="H28" s="216">
        <f t="shared" si="4"/>
        <v>1413922.7959999978</v>
      </c>
      <c r="I28" s="216">
        <v>1138000</v>
      </c>
      <c r="J28" s="216">
        <f t="shared" si="1"/>
        <v>275922.79599999776</v>
      </c>
      <c r="K28" s="166" t="s">
        <v>311</v>
      </c>
      <c r="L28" s="216">
        <v>-5894782.1200000001</v>
      </c>
      <c r="M28" s="216">
        <v>-11600050.32</v>
      </c>
      <c r="N28" s="216">
        <f t="shared" si="2"/>
        <v>5642208.0850000009</v>
      </c>
      <c r="O28" s="216">
        <f t="shared" si="3"/>
        <v>-1.0447651045822779</v>
      </c>
      <c r="P28" s="165" t="s">
        <v>313</v>
      </c>
      <c r="Q28" s="165" t="s">
        <v>313</v>
      </c>
      <c r="R28" s="165" t="s">
        <v>314</v>
      </c>
      <c r="S28" s="153">
        <v>2</v>
      </c>
      <c r="T28" s="153">
        <v>2</v>
      </c>
      <c r="U28" s="242">
        <v>-13621959.550000001</v>
      </c>
      <c r="V28" s="242">
        <v>0.84</v>
      </c>
      <c r="W28" s="242">
        <v>0.69</v>
      </c>
      <c r="X28" s="242">
        <v>0.13</v>
      </c>
      <c r="Y28" s="242">
        <v>-2487793.89</v>
      </c>
      <c r="Z28" s="240">
        <v>6820599.1200000001</v>
      </c>
      <c r="AA28" s="240">
        <v>6113895.1200000001</v>
      </c>
      <c r="AB28" s="236">
        <v>4</v>
      </c>
      <c r="AC28" s="241">
        <v>1044411.64</v>
      </c>
      <c r="AD28" s="241">
        <v>337707.64</v>
      </c>
      <c r="AE28" s="239">
        <v>6</v>
      </c>
    </row>
    <row r="29" spans="1:31">
      <c r="A29" s="149" t="s">
        <v>2</v>
      </c>
      <c r="B29" s="150" t="s">
        <v>32</v>
      </c>
      <c r="C29" s="214" t="s">
        <v>120</v>
      </c>
      <c r="D29" s="215">
        <v>104820990.03999999</v>
      </c>
      <c r="E29" s="215">
        <v>91580659.410000011</v>
      </c>
      <c r="F29" s="216">
        <f t="shared" si="0"/>
        <v>13240330.62999998</v>
      </c>
      <c r="G29" s="165" t="s">
        <v>310</v>
      </c>
      <c r="H29" s="216">
        <f t="shared" si="4"/>
        <v>2648066.125999996</v>
      </c>
      <c r="I29" s="216">
        <v>1662354.6400000001</v>
      </c>
      <c r="J29" s="216">
        <f t="shared" si="1"/>
        <v>985711.48599999584</v>
      </c>
      <c r="K29" s="166" t="s">
        <v>311</v>
      </c>
      <c r="L29" s="216">
        <v>2165574.7599999998</v>
      </c>
      <c r="M29" s="216">
        <v>-5444471.040000001</v>
      </c>
      <c r="N29" s="216">
        <f t="shared" si="2"/>
        <v>7631721.6175000006</v>
      </c>
      <c r="O29" s="216">
        <f t="shared" si="3"/>
        <v>0.28375966374798123</v>
      </c>
      <c r="P29" s="165" t="s">
        <v>313</v>
      </c>
      <c r="Q29" s="165" t="s">
        <v>313</v>
      </c>
      <c r="R29" s="165" t="s">
        <v>314</v>
      </c>
      <c r="S29" s="154">
        <v>1</v>
      </c>
      <c r="T29" s="153">
        <v>2</v>
      </c>
      <c r="U29" s="242">
        <v>-1567725.96</v>
      </c>
      <c r="V29" s="240">
        <v>1.69</v>
      </c>
      <c r="W29" s="240">
        <v>1.52</v>
      </c>
      <c r="X29" s="240">
        <v>0.89</v>
      </c>
      <c r="Y29" s="240">
        <v>9830444.4199999999</v>
      </c>
      <c r="Z29" s="240">
        <v>7989032.5999999996</v>
      </c>
      <c r="AA29" s="240">
        <v>7690234.0599999996</v>
      </c>
      <c r="AB29" s="233">
        <v>0</v>
      </c>
      <c r="AC29" s="241">
        <v>3828662.31</v>
      </c>
      <c r="AD29" s="241">
        <v>3529863.77</v>
      </c>
      <c r="AE29" s="234">
        <v>2</v>
      </c>
    </row>
    <row r="30" spans="1:31">
      <c r="A30" s="149" t="s">
        <v>2</v>
      </c>
      <c r="B30" s="150" t="s">
        <v>33</v>
      </c>
      <c r="C30" s="214" t="s">
        <v>121</v>
      </c>
      <c r="D30" s="215">
        <v>106550000</v>
      </c>
      <c r="E30" s="215">
        <v>97825000</v>
      </c>
      <c r="F30" s="216">
        <f t="shared" si="0"/>
        <v>8725000</v>
      </c>
      <c r="G30" s="165" t="s">
        <v>310</v>
      </c>
      <c r="H30" s="216">
        <f t="shared" si="4"/>
        <v>1745000</v>
      </c>
      <c r="I30" s="216">
        <v>1657302.9</v>
      </c>
      <c r="J30" s="216">
        <f t="shared" si="1"/>
        <v>87697.100000000093</v>
      </c>
      <c r="K30" s="166" t="s">
        <v>311</v>
      </c>
      <c r="L30" s="216">
        <v>-131623.57999999999</v>
      </c>
      <c r="M30" s="216">
        <v>-11605108.720000001</v>
      </c>
      <c r="N30" s="216">
        <f t="shared" si="2"/>
        <v>8152083.333333333</v>
      </c>
      <c r="O30" s="216">
        <f t="shared" si="3"/>
        <v>-1.6146005213391258E-2</v>
      </c>
      <c r="P30" s="165" t="s">
        <v>313</v>
      </c>
      <c r="Q30" s="165" t="s">
        <v>313</v>
      </c>
      <c r="R30" s="165" t="s">
        <v>314</v>
      </c>
      <c r="S30" s="153">
        <v>2</v>
      </c>
      <c r="T30" s="153">
        <v>2</v>
      </c>
      <c r="U30" s="242">
        <v>-12310863.59</v>
      </c>
      <c r="V30" s="242">
        <v>1.21</v>
      </c>
      <c r="W30" s="240">
        <v>1.06</v>
      </c>
      <c r="X30" s="242">
        <v>0.47</v>
      </c>
      <c r="Y30" s="240">
        <v>4787493.68</v>
      </c>
      <c r="Z30" s="240">
        <v>4375631.43</v>
      </c>
      <c r="AA30" s="240">
        <v>2865335.06</v>
      </c>
      <c r="AB30" s="234">
        <v>2</v>
      </c>
      <c r="AC30" s="242">
        <v>-1074517.29</v>
      </c>
      <c r="AD30" s="242">
        <v>-2584813.66</v>
      </c>
      <c r="AE30" s="237">
        <v>7</v>
      </c>
    </row>
    <row r="31" spans="1:31">
      <c r="A31" s="149" t="s">
        <v>2</v>
      </c>
      <c r="B31" s="150" t="s">
        <v>34</v>
      </c>
      <c r="C31" s="214" t="s">
        <v>122</v>
      </c>
      <c r="D31" s="215">
        <v>352703200</v>
      </c>
      <c r="E31" s="215">
        <v>334513200</v>
      </c>
      <c r="F31" s="216">
        <f t="shared" si="0"/>
        <v>18190000</v>
      </c>
      <c r="G31" s="165" t="s">
        <v>310</v>
      </c>
      <c r="H31" s="216">
        <f t="shared" si="4"/>
        <v>3638000</v>
      </c>
      <c r="I31" s="216">
        <v>2899500</v>
      </c>
      <c r="J31" s="216">
        <f t="shared" si="1"/>
        <v>738500</v>
      </c>
      <c r="K31" s="166" t="s">
        <v>311</v>
      </c>
      <c r="L31" s="216">
        <v>-16409824.029999999</v>
      </c>
      <c r="M31" s="216">
        <v>-68086528.310000002</v>
      </c>
      <c r="N31" s="216">
        <f t="shared" si="2"/>
        <v>27876100</v>
      </c>
      <c r="O31" s="216">
        <f t="shared" si="3"/>
        <v>-0.58867000871714481</v>
      </c>
      <c r="P31" s="165" t="s">
        <v>313</v>
      </c>
      <c r="Q31" s="165" t="s">
        <v>313</v>
      </c>
      <c r="R31" s="165" t="s">
        <v>314</v>
      </c>
      <c r="S31" s="153">
        <v>2</v>
      </c>
      <c r="T31" s="153">
        <v>2</v>
      </c>
      <c r="U31" s="242">
        <v>-69625778.489999995</v>
      </c>
      <c r="V31" s="242">
        <v>0.86</v>
      </c>
      <c r="W31" s="242">
        <v>0.75</v>
      </c>
      <c r="X31" s="242">
        <v>0.33</v>
      </c>
      <c r="Y31" s="242">
        <v>-14393248.59</v>
      </c>
      <c r="Z31" s="240">
        <v>14377698.84</v>
      </c>
      <c r="AA31" s="240">
        <v>5194636.4800000004</v>
      </c>
      <c r="AB31" s="239">
        <v>6</v>
      </c>
      <c r="AC31" s="242">
        <v>-5782785.0099999998</v>
      </c>
      <c r="AD31" s="242">
        <v>-14965847.369999999</v>
      </c>
      <c r="AE31" s="237">
        <v>7</v>
      </c>
    </row>
    <row r="32" spans="1:31">
      <c r="A32" s="149" t="s">
        <v>2</v>
      </c>
      <c r="B32" s="150" t="s">
        <v>35</v>
      </c>
      <c r="C32" s="214" t="s">
        <v>123</v>
      </c>
      <c r="D32" s="215">
        <v>105920900</v>
      </c>
      <c r="E32" s="215">
        <v>96502364.370000005</v>
      </c>
      <c r="F32" s="216">
        <f t="shared" si="0"/>
        <v>9418535.6299999952</v>
      </c>
      <c r="G32" s="165" t="s">
        <v>310</v>
      </c>
      <c r="H32" s="216">
        <f t="shared" si="4"/>
        <v>1883707.125999999</v>
      </c>
      <c r="I32" s="216">
        <v>1100000</v>
      </c>
      <c r="J32" s="216">
        <f t="shared" si="1"/>
        <v>783707.125999999</v>
      </c>
      <c r="K32" s="166" t="s">
        <v>311</v>
      </c>
      <c r="L32" s="216">
        <v>-61817.74</v>
      </c>
      <c r="M32" s="216">
        <v>-10799989.1</v>
      </c>
      <c r="N32" s="216">
        <f t="shared" si="2"/>
        <v>8041863.6975000007</v>
      </c>
      <c r="O32" s="216">
        <f t="shared" si="3"/>
        <v>-7.6869917627698011E-3</v>
      </c>
      <c r="P32" s="165" t="s">
        <v>313</v>
      </c>
      <c r="Q32" s="165" t="s">
        <v>313</v>
      </c>
      <c r="R32" s="165" t="s">
        <v>314</v>
      </c>
      <c r="S32" s="153">
        <v>2</v>
      </c>
      <c r="T32" s="153">
        <v>2</v>
      </c>
      <c r="U32" s="242">
        <v>-953439.66</v>
      </c>
      <c r="V32" s="242">
        <v>1.46</v>
      </c>
      <c r="W32" s="240">
        <v>1.33</v>
      </c>
      <c r="X32" s="240">
        <v>0.96</v>
      </c>
      <c r="Y32" s="240">
        <v>10515966.42</v>
      </c>
      <c r="Z32" s="240">
        <v>16118070.529999999</v>
      </c>
      <c r="AA32" s="240">
        <v>14855459.560000001</v>
      </c>
      <c r="AB32" s="232">
        <v>1</v>
      </c>
      <c r="AC32" s="241">
        <v>4571784.2699999996</v>
      </c>
      <c r="AD32" s="241">
        <v>3309173.3</v>
      </c>
      <c r="AE32" s="236">
        <v>4</v>
      </c>
    </row>
    <row r="33" spans="1:31">
      <c r="A33" s="149" t="s">
        <v>2</v>
      </c>
      <c r="B33" s="150" t="s">
        <v>36</v>
      </c>
      <c r="C33" s="214" t="s">
        <v>124</v>
      </c>
      <c r="D33" s="215">
        <v>124623471</v>
      </c>
      <c r="E33" s="215">
        <v>101083595</v>
      </c>
      <c r="F33" s="216">
        <f t="shared" si="0"/>
        <v>23539876</v>
      </c>
      <c r="G33" s="165" t="s">
        <v>310</v>
      </c>
      <c r="H33" s="216">
        <f t="shared" si="4"/>
        <v>4707975.2</v>
      </c>
      <c r="I33" s="216">
        <v>1632883.82</v>
      </c>
      <c r="J33" s="216">
        <f t="shared" si="1"/>
        <v>3075091.38</v>
      </c>
      <c r="K33" s="166" t="s">
        <v>311</v>
      </c>
      <c r="L33" s="216">
        <v>-2354661.81</v>
      </c>
      <c r="M33" s="216">
        <v>-13518094.489999998</v>
      </c>
      <c r="N33" s="216">
        <f t="shared" si="2"/>
        <v>8423632.916666666</v>
      </c>
      <c r="O33" s="216">
        <f t="shared" si="3"/>
        <v>-0.2795304393358784</v>
      </c>
      <c r="P33" s="165" t="s">
        <v>313</v>
      </c>
      <c r="Q33" s="165" t="s">
        <v>313</v>
      </c>
      <c r="R33" s="165" t="s">
        <v>314</v>
      </c>
      <c r="S33" s="153">
        <v>2</v>
      </c>
      <c r="T33" s="153">
        <v>2</v>
      </c>
      <c r="U33" s="242">
        <v>-2158329.91</v>
      </c>
      <c r="V33" s="242">
        <v>1.49</v>
      </c>
      <c r="W33" s="240">
        <v>1.37</v>
      </c>
      <c r="X33" s="240">
        <v>0.91</v>
      </c>
      <c r="Y33" s="240">
        <v>11466501.279999999</v>
      </c>
      <c r="Z33" s="240">
        <v>35767292.579999998</v>
      </c>
      <c r="AA33" s="240">
        <v>33172858.010000002</v>
      </c>
      <c r="AB33" s="232">
        <v>1</v>
      </c>
      <c r="AC33" s="241">
        <v>28331821.670000002</v>
      </c>
      <c r="AD33" s="241">
        <v>25737387.100000001</v>
      </c>
      <c r="AE33" s="235">
        <v>3</v>
      </c>
    </row>
    <row r="34" spans="1:31">
      <c r="A34" s="149" t="s">
        <v>2</v>
      </c>
      <c r="B34" s="150" t="s">
        <v>37</v>
      </c>
      <c r="C34" s="214" t="s">
        <v>125</v>
      </c>
      <c r="D34" s="215">
        <v>149597771</v>
      </c>
      <c r="E34" s="215">
        <v>130482831.22</v>
      </c>
      <c r="F34" s="216">
        <f t="shared" si="0"/>
        <v>19114939.780000001</v>
      </c>
      <c r="G34" s="165" t="s">
        <v>310</v>
      </c>
      <c r="H34" s="216">
        <f t="shared" si="4"/>
        <v>3822987.9560000002</v>
      </c>
      <c r="I34" s="216">
        <v>1772814</v>
      </c>
      <c r="J34" s="216">
        <f>+H34-I34</f>
        <v>2050173.9560000002</v>
      </c>
      <c r="K34" s="166" t="s">
        <v>311</v>
      </c>
      <c r="L34" s="216">
        <v>-4284565.3600000003</v>
      </c>
      <c r="M34" s="216">
        <v>-17890665.709999997</v>
      </c>
      <c r="N34" s="216">
        <f t="shared" si="2"/>
        <v>10873569.268333333</v>
      </c>
      <c r="O34" s="216">
        <f t="shared" si="3"/>
        <v>-0.39403486143945127</v>
      </c>
      <c r="P34" s="165" t="s">
        <v>313</v>
      </c>
      <c r="Q34" s="165" t="s">
        <v>313</v>
      </c>
      <c r="R34" s="165" t="s">
        <v>314</v>
      </c>
      <c r="S34" s="153">
        <v>2</v>
      </c>
      <c r="T34" s="153">
        <v>2</v>
      </c>
      <c r="U34" s="240">
        <v>847914.36</v>
      </c>
      <c r="V34" s="240">
        <v>1.6</v>
      </c>
      <c r="W34" s="240">
        <v>1.46</v>
      </c>
      <c r="X34" s="240">
        <v>1.03</v>
      </c>
      <c r="Y34" s="240">
        <v>19977603.289999999</v>
      </c>
      <c r="Z34" s="240">
        <v>27388732.789999999</v>
      </c>
      <c r="AA34" s="240">
        <v>28383955.329999998</v>
      </c>
      <c r="AB34" s="233">
        <v>0</v>
      </c>
      <c r="AC34" s="241">
        <v>10752802.189999999</v>
      </c>
      <c r="AD34" s="241">
        <v>11748024.73</v>
      </c>
      <c r="AE34" s="234">
        <v>2</v>
      </c>
    </row>
    <row r="35" spans="1:31">
      <c r="A35" s="149" t="s">
        <v>2</v>
      </c>
      <c r="B35" s="150" t="s">
        <v>38</v>
      </c>
      <c r="C35" s="214" t="s">
        <v>126</v>
      </c>
      <c r="D35" s="215">
        <v>233099362</v>
      </c>
      <c r="E35" s="215">
        <v>217557322</v>
      </c>
      <c r="F35" s="216">
        <f t="shared" si="0"/>
        <v>15542040</v>
      </c>
      <c r="G35" s="165" t="s">
        <v>310</v>
      </c>
      <c r="H35" s="216">
        <f t="shared" si="4"/>
        <v>3108408</v>
      </c>
      <c r="I35" s="216">
        <v>1757564.66</v>
      </c>
      <c r="J35" s="216">
        <f t="shared" si="1"/>
        <v>1350843.34</v>
      </c>
      <c r="K35" s="166" t="s">
        <v>311</v>
      </c>
      <c r="L35" s="216">
        <v>-2623477.7599999998</v>
      </c>
      <c r="M35" s="216">
        <v>-29650369.059999999</v>
      </c>
      <c r="N35" s="216">
        <f t="shared" si="2"/>
        <v>18129776.833333332</v>
      </c>
      <c r="O35" s="216">
        <f t="shared" si="3"/>
        <v>-0.14470546350998015</v>
      </c>
      <c r="P35" s="165" t="s">
        <v>313</v>
      </c>
      <c r="Q35" s="165" t="s">
        <v>313</v>
      </c>
      <c r="R35" s="165" t="s">
        <v>314</v>
      </c>
      <c r="S35" s="153">
        <v>2</v>
      </c>
      <c r="T35" s="153">
        <v>2</v>
      </c>
      <c r="U35" s="242">
        <v>-22388751.879999999</v>
      </c>
      <c r="V35" s="242">
        <v>1.18</v>
      </c>
      <c r="W35" s="240">
        <v>1.06</v>
      </c>
      <c r="X35" s="242">
        <v>0.62</v>
      </c>
      <c r="Y35" s="240">
        <v>10692758.560000001</v>
      </c>
      <c r="Z35" s="240">
        <v>27879252.91</v>
      </c>
      <c r="AA35" s="240">
        <v>23171605.399999999</v>
      </c>
      <c r="AB35" s="234">
        <v>2</v>
      </c>
      <c r="AC35" s="241">
        <v>18841861.649999999</v>
      </c>
      <c r="AD35" s="241">
        <v>14134214.140000001</v>
      </c>
      <c r="AE35" s="236">
        <v>4</v>
      </c>
    </row>
    <row r="36" spans="1:31">
      <c r="A36" s="149" t="s">
        <v>2</v>
      </c>
      <c r="B36" s="150" t="s">
        <v>39</v>
      </c>
      <c r="C36" s="214" t="s">
        <v>127</v>
      </c>
      <c r="D36" s="215">
        <v>114962700</v>
      </c>
      <c r="E36" s="215">
        <v>107506701</v>
      </c>
      <c r="F36" s="216">
        <f t="shared" si="0"/>
        <v>7455999</v>
      </c>
      <c r="G36" s="165" t="s">
        <v>310</v>
      </c>
      <c r="H36" s="216">
        <f t="shared" si="4"/>
        <v>1491199.8</v>
      </c>
      <c r="I36" s="216">
        <v>1353369.72</v>
      </c>
      <c r="J36" s="216">
        <f t="shared" si="1"/>
        <v>137830.08000000007</v>
      </c>
      <c r="K36" s="166" t="s">
        <v>311</v>
      </c>
      <c r="L36" s="216">
        <v>6235795.5700000003</v>
      </c>
      <c r="M36" s="216">
        <v>-4345319.16</v>
      </c>
      <c r="N36" s="216">
        <f t="shared" si="2"/>
        <v>8958891.75</v>
      </c>
      <c r="O36" s="216">
        <f t="shared" si="3"/>
        <v>0.69604541990363933</v>
      </c>
      <c r="P36" s="165" t="s">
        <v>313</v>
      </c>
      <c r="Q36" s="165" t="s">
        <v>313</v>
      </c>
      <c r="R36" s="165" t="s">
        <v>314</v>
      </c>
      <c r="S36" s="154">
        <v>1</v>
      </c>
      <c r="T36" s="153">
        <v>2</v>
      </c>
      <c r="U36" s="240">
        <v>6376030.6799999997</v>
      </c>
      <c r="V36" s="240">
        <v>2.09</v>
      </c>
      <c r="W36" s="240">
        <v>1.9</v>
      </c>
      <c r="X36" s="240">
        <v>1.36</v>
      </c>
      <c r="Y36" s="240">
        <v>19403079.57</v>
      </c>
      <c r="Z36" s="240">
        <v>15979747.289999999</v>
      </c>
      <c r="AA36" s="240">
        <v>13243636.460000001</v>
      </c>
      <c r="AB36" s="233">
        <v>0</v>
      </c>
      <c r="AC36" s="241">
        <v>3512510.03</v>
      </c>
      <c r="AD36" s="241">
        <v>776399.2</v>
      </c>
      <c r="AE36" s="232">
        <v>1</v>
      </c>
    </row>
    <row r="37" spans="1:31">
      <c r="A37" s="149" t="s">
        <v>2</v>
      </c>
      <c r="B37" s="150" t="s">
        <v>40</v>
      </c>
      <c r="C37" s="214" t="s">
        <v>128</v>
      </c>
      <c r="D37" s="215">
        <v>134087226.88</v>
      </c>
      <c r="E37" s="215">
        <v>103951263.58</v>
      </c>
      <c r="F37" s="216">
        <f t="shared" si="0"/>
        <v>30135963.299999997</v>
      </c>
      <c r="G37" s="165" t="s">
        <v>310</v>
      </c>
      <c r="H37" s="216">
        <f t="shared" si="4"/>
        <v>6027192.6600000001</v>
      </c>
      <c r="I37" s="216">
        <v>4987000</v>
      </c>
      <c r="J37" s="216">
        <f t="shared" si="1"/>
        <v>1040192.6600000001</v>
      </c>
      <c r="K37" s="166" t="s">
        <v>311</v>
      </c>
      <c r="L37" s="216">
        <v>-4569766.62</v>
      </c>
      <c r="M37" s="216">
        <v>-23023274.02</v>
      </c>
      <c r="N37" s="216">
        <f t="shared" si="2"/>
        <v>8662605.2983333338</v>
      </c>
      <c r="O37" s="216">
        <f t="shared" si="3"/>
        <v>-0.52752797370084648</v>
      </c>
      <c r="P37" s="165" t="s">
        <v>313</v>
      </c>
      <c r="Q37" s="165" t="s">
        <v>313</v>
      </c>
      <c r="R37" s="165" t="s">
        <v>314</v>
      </c>
      <c r="S37" s="153">
        <v>2</v>
      </c>
      <c r="T37" s="153">
        <v>2</v>
      </c>
      <c r="U37" s="242">
        <v>-11051172.630000001</v>
      </c>
      <c r="V37" s="242">
        <v>1.35</v>
      </c>
      <c r="W37" s="240">
        <v>1.19</v>
      </c>
      <c r="X37" s="242">
        <v>0.62</v>
      </c>
      <c r="Y37" s="240">
        <v>10279959.789999999</v>
      </c>
      <c r="Z37" s="240">
        <v>13929351.4</v>
      </c>
      <c r="AA37" s="240">
        <v>11930885.300000001</v>
      </c>
      <c r="AB37" s="234">
        <v>2</v>
      </c>
      <c r="AC37" s="241">
        <v>8733077.4299999997</v>
      </c>
      <c r="AD37" s="241">
        <v>6734611.3300000001</v>
      </c>
      <c r="AE37" s="235">
        <v>3</v>
      </c>
    </row>
    <row r="38" spans="1:31">
      <c r="A38" s="147" t="s">
        <v>3</v>
      </c>
      <c r="B38" s="148" t="s">
        <v>41</v>
      </c>
      <c r="C38" s="218" t="s">
        <v>129</v>
      </c>
      <c r="D38" s="215">
        <v>3426495596.4100003</v>
      </c>
      <c r="E38" s="215">
        <v>2900328738.6000009</v>
      </c>
      <c r="F38" s="216">
        <f t="shared" si="0"/>
        <v>526166857.80999947</v>
      </c>
      <c r="G38" s="165" t="s">
        <v>310</v>
      </c>
      <c r="H38" s="216">
        <f t="shared" si="4"/>
        <v>105233371.56199989</v>
      </c>
      <c r="I38" s="216">
        <v>105000000</v>
      </c>
      <c r="J38" s="216">
        <f t="shared" si="1"/>
        <v>233371.56199988723</v>
      </c>
      <c r="K38" s="166" t="s">
        <v>311</v>
      </c>
      <c r="L38" s="216">
        <v>673769649.72000003</v>
      </c>
      <c r="M38" s="216">
        <v>-198752615.85999998</v>
      </c>
      <c r="N38" s="216">
        <f t="shared" si="2"/>
        <v>241694061.55000007</v>
      </c>
      <c r="O38" s="216">
        <f t="shared" si="3"/>
        <v>2.7876963356032438</v>
      </c>
      <c r="P38" s="165" t="s">
        <v>313</v>
      </c>
      <c r="Q38" s="165" t="s">
        <v>313</v>
      </c>
      <c r="R38" s="165" t="s">
        <v>313</v>
      </c>
      <c r="S38" s="154">
        <v>1</v>
      </c>
      <c r="T38" s="154">
        <v>1</v>
      </c>
      <c r="U38" s="242">
        <v>-358086198.93000001</v>
      </c>
      <c r="V38" s="240">
        <v>1.74</v>
      </c>
      <c r="W38" s="240">
        <v>1.45</v>
      </c>
      <c r="X38" s="242">
        <v>0.41</v>
      </c>
      <c r="Y38" s="240">
        <v>448307611.19999999</v>
      </c>
      <c r="Z38" s="240">
        <v>23945676.140000001</v>
      </c>
      <c r="AA38" s="240">
        <v>52377556.07</v>
      </c>
      <c r="AB38" s="232">
        <v>1</v>
      </c>
      <c r="AC38" s="242">
        <v>-43213299.899999999</v>
      </c>
      <c r="AD38" s="242">
        <v>-14781419.970000001</v>
      </c>
      <c r="AE38" s="234">
        <v>2</v>
      </c>
    </row>
    <row r="39" spans="1:31">
      <c r="A39" s="147" t="s">
        <v>3</v>
      </c>
      <c r="B39" s="148" t="s">
        <v>42</v>
      </c>
      <c r="C39" s="218" t="s">
        <v>130</v>
      </c>
      <c r="D39" s="215">
        <v>150995012.02999997</v>
      </c>
      <c r="E39" s="215">
        <v>146292662.96000001</v>
      </c>
      <c r="F39" s="216">
        <f t="shared" si="0"/>
        <v>4702349.069999963</v>
      </c>
      <c r="G39" s="165" t="s">
        <v>310</v>
      </c>
      <c r="H39" s="216">
        <f t="shared" si="4"/>
        <v>940469.81399999256</v>
      </c>
      <c r="I39" s="216">
        <v>15404103.76</v>
      </c>
      <c r="J39" s="216">
        <f t="shared" si="1"/>
        <v>-14463633.946000008</v>
      </c>
      <c r="K39" s="166" t="s">
        <v>312</v>
      </c>
      <c r="L39" s="216">
        <v>35042167.380000003</v>
      </c>
      <c r="M39" s="216">
        <v>22563389.009999998</v>
      </c>
      <c r="N39" s="216">
        <f t="shared" si="2"/>
        <v>12191055.246666668</v>
      </c>
      <c r="O39" s="216">
        <f t="shared" si="3"/>
        <v>2.8744162560973865</v>
      </c>
      <c r="P39" s="165" t="s">
        <v>313</v>
      </c>
      <c r="Q39" s="165" t="s">
        <v>314</v>
      </c>
      <c r="R39" s="165" t="s">
        <v>313</v>
      </c>
      <c r="S39" s="152">
        <v>3</v>
      </c>
      <c r="T39" s="152">
        <v>3</v>
      </c>
      <c r="U39" s="240">
        <v>44208219.210000001</v>
      </c>
      <c r="V39" s="240">
        <v>5.66</v>
      </c>
      <c r="W39" s="240">
        <v>5.39</v>
      </c>
      <c r="X39" s="240">
        <v>4.28</v>
      </c>
      <c r="Y39" s="240">
        <v>62799932.170000002</v>
      </c>
      <c r="Z39" s="240">
        <v>31425853.399999999</v>
      </c>
      <c r="AA39" s="240">
        <v>34078368.119999997</v>
      </c>
      <c r="AB39" s="233">
        <v>0</v>
      </c>
      <c r="AC39" s="241">
        <v>11840770.52</v>
      </c>
      <c r="AD39" s="241">
        <v>14472485.24</v>
      </c>
      <c r="AE39" s="233">
        <v>0</v>
      </c>
    </row>
    <row r="40" spans="1:31">
      <c r="A40" s="147" t="s">
        <v>3</v>
      </c>
      <c r="B40" s="148" t="s">
        <v>43</v>
      </c>
      <c r="C40" s="218" t="s">
        <v>131</v>
      </c>
      <c r="D40" s="215">
        <v>127821240.02</v>
      </c>
      <c r="E40" s="215">
        <v>99012100.700000003</v>
      </c>
      <c r="F40" s="216">
        <f t="shared" si="0"/>
        <v>28809139.319999993</v>
      </c>
      <c r="G40" s="165" t="s">
        <v>310</v>
      </c>
      <c r="H40" s="216">
        <f t="shared" si="4"/>
        <v>5761827.8639999982</v>
      </c>
      <c r="I40" s="216">
        <v>3455590.51</v>
      </c>
      <c r="J40" s="216">
        <f t="shared" si="1"/>
        <v>2306237.3539999984</v>
      </c>
      <c r="K40" s="166" t="s">
        <v>311</v>
      </c>
      <c r="L40" s="216">
        <v>12886213.34</v>
      </c>
      <c r="M40" s="216">
        <v>3414113.16</v>
      </c>
      <c r="N40" s="216">
        <f t="shared" si="2"/>
        <v>8251008.3916666666</v>
      </c>
      <c r="O40" s="216">
        <f t="shared" si="3"/>
        <v>1.5617743587577473</v>
      </c>
      <c r="P40" s="165" t="s">
        <v>313</v>
      </c>
      <c r="Q40" s="165" t="s">
        <v>313</v>
      </c>
      <c r="R40" s="165" t="s">
        <v>313</v>
      </c>
      <c r="S40" s="154">
        <v>1</v>
      </c>
      <c r="T40" s="154">
        <v>1</v>
      </c>
      <c r="U40" s="240">
        <v>11972101.220000001</v>
      </c>
      <c r="V40" s="240">
        <v>4.1500000000000004</v>
      </c>
      <c r="W40" s="240">
        <v>3.75</v>
      </c>
      <c r="X40" s="240">
        <v>2.34</v>
      </c>
      <c r="Y40" s="240">
        <v>28124183.170000002</v>
      </c>
      <c r="Z40" s="240">
        <v>19497535.670000002</v>
      </c>
      <c r="AA40" s="240">
        <v>19250840.68</v>
      </c>
      <c r="AB40" s="233">
        <v>0</v>
      </c>
      <c r="AC40" s="241">
        <v>13180631.300000001</v>
      </c>
      <c r="AD40" s="241">
        <v>12933936.310000001</v>
      </c>
      <c r="AE40" s="233">
        <v>0</v>
      </c>
    </row>
    <row r="41" spans="1:31">
      <c r="A41" s="147" t="s">
        <v>3</v>
      </c>
      <c r="B41" s="148" t="s">
        <v>44</v>
      </c>
      <c r="C41" s="218" t="s">
        <v>132</v>
      </c>
      <c r="D41" s="215">
        <v>285256845.66000003</v>
      </c>
      <c r="E41" s="215">
        <v>265422058.84999996</v>
      </c>
      <c r="F41" s="216">
        <f t="shared" si="0"/>
        <v>19834786.810000062</v>
      </c>
      <c r="G41" s="165" t="s">
        <v>310</v>
      </c>
      <c r="H41" s="216">
        <f t="shared" si="4"/>
        <v>3966957.3620000123</v>
      </c>
      <c r="I41" s="216">
        <v>3900000</v>
      </c>
      <c r="J41" s="216">
        <f t="shared" si="1"/>
        <v>66957.362000012305</v>
      </c>
      <c r="K41" s="166" t="s">
        <v>311</v>
      </c>
      <c r="L41" s="216">
        <v>33850006.200000003</v>
      </c>
      <c r="M41" s="216">
        <v>-37356047.760000005</v>
      </c>
      <c r="N41" s="216">
        <f t="shared" si="2"/>
        <v>22118504.904166665</v>
      </c>
      <c r="O41" s="216">
        <f t="shared" si="3"/>
        <v>1.5303930508261148</v>
      </c>
      <c r="P41" s="165" t="s">
        <v>313</v>
      </c>
      <c r="Q41" s="165" t="s">
        <v>313</v>
      </c>
      <c r="R41" s="165" t="s">
        <v>313</v>
      </c>
      <c r="S41" s="154">
        <v>1</v>
      </c>
      <c r="T41" s="154">
        <v>1</v>
      </c>
      <c r="U41" s="242">
        <v>-32693683.050000001</v>
      </c>
      <c r="V41" s="240">
        <v>1.6</v>
      </c>
      <c r="W41" s="240">
        <v>1.32</v>
      </c>
      <c r="X41" s="242">
        <v>0.54</v>
      </c>
      <c r="Y41" s="240">
        <v>42623725.640000001</v>
      </c>
      <c r="Z41" s="240">
        <v>11868783.49</v>
      </c>
      <c r="AA41" s="240">
        <v>4391887.46</v>
      </c>
      <c r="AB41" s="232">
        <v>1</v>
      </c>
      <c r="AC41" s="242">
        <v>-4933390.0999999996</v>
      </c>
      <c r="AD41" s="242">
        <v>-12410286.130000001</v>
      </c>
      <c r="AE41" s="235">
        <v>3</v>
      </c>
    </row>
    <row r="42" spans="1:31">
      <c r="A42" s="147" t="s">
        <v>3</v>
      </c>
      <c r="B42" s="148" t="s">
        <v>45</v>
      </c>
      <c r="C42" s="218" t="s">
        <v>133</v>
      </c>
      <c r="D42" s="215">
        <v>248193840.56</v>
      </c>
      <c r="E42" s="215">
        <v>244742351.99000004</v>
      </c>
      <c r="F42" s="216">
        <f t="shared" si="0"/>
        <v>3451488.569999963</v>
      </c>
      <c r="G42" s="165" t="s">
        <v>310</v>
      </c>
      <c r="H42" s="216">
        <f t="shared" si="4"/>
        <v>690297.71399999259</v>
      </c>
      <c r="I42" s="216">
        <v>333058.81</v>
      </c>
      <c r="J42" s="216">
        <f t="shared" si="1"/>
        <v>357238.90399999259</v>
      </c>
      <c r="K42" s="166" t="s">
        <v>311</v>
      </c>
      <c r="L42" s="216">
        <v>-2988379.58</v>
      </c>
      <c r="M42" s="216">
        <v>-39372399.25</v>
      </c>
      <c r="N42" s="216">
        <f t="shared" si="2"/>
        <v>20395195.999166671</v>
      </c>
      <c r="O42" s="216">
        <f t="shared" si="3"/>
        <v>-0.1465236999988675</v>
      </c>
      <c r="P42" s="165" t="s">
        <v>313</v>
      </c>
      <c r="Q42" s="165" t="s">
        <v>313</v>
      </c>
      <c r="R42" s="165" t="s">
        <v>314</v>
      </c>
      <c r="S42" s="153">
        <v>2</v>
      </c>
      <c r="T42" s="153">
        <v>2</v>
      </c>
      <c r="U42" s="242">
        <v>-41179783.859999999</v>
      </c>
      <c r="V42" s="242">
        <v>0.99</v>
      </c>
      <c r="W42" s="242">
        <v>0.85</v>
      </c>
      <c r="X42" s="242">
        <v>0.42</v>
      </c>
      <c r="Y42" s="242">
        <v>-1051648.57</v>
      </c>
      <c r="Z42" s="240">
        <v>3213529.01</v>
      </c>
      <c r="AA42" s="240">
        <v>58335</v>
      </c>
      <c r="AB42" s="239">
        <v>6</v>
      </c>
      <c r="AC42" s="242">
        <v>-2880795.94</v>
      </c>
      <c r="AD42" s="242">
        <v>-6035989.9500000002</v>
      </c>
      <c r="AE42" s="237">
        <v>7</v>
      </c>
    </row>
    <row r="43" spans="1:31">
      <c r="A43" s="147" t="s">
        <v>3</v>
      </c>
      <c r="B43" s="148" t="s">
        <v>46</v>
      </c>
      <c r="C43" s="218" t="s">
        <v>134</v>
      </c>
      <c r="D43" s="215">
        <v>130161675.11</v>
      </c>
      <c r="E43" s="215">
        <v>126852071.09</v>
      </c>
      <c r="F43" s="216">
        <f t="shared" si="0"/>
        <v>3309604.0199999958</v>
      </c>
      <c r="G43" s="165" t="s">
        <v>310</v>
      </c>
      <c r="H43" s="216">
        <f t="shared" si="4"/>
        <v>661920.80399999919</v>
      </c>
      <c r="I43" s="216">
        <v>579821.26</v>
      </c>
      <c r="J43" s="216">
        <f t="shared" si="1"/>
        <v>82099.54399999918</v>
      </c>
      <c r="K43" s="166" t="s">
        <v>311</v>
      </c>
      <c r="L43" s="216">
        <v>3487521.14</v>
      </c>
      <c r="M43" s="216">
        <v>-9209975.5099999998</v>
      </c>
      <c r="N43" s="216">
        <f t="shared" si="2"/>
        <v>10571005.924166666</v>
      </c>
      <c r="O43" s="216">
        <f t="shared" si="3"/>
        <v>0.32991383838193511</v>
      </c>
      <c r="P43" s="165" t="s">
        <v>313</v>
      </c>
      <c r="Q43" s="165" t="s">
        <v>313</v>
      </c>
      <c r="R43" s="165" t="s">
        <v>314</v>
      </c>
      <c r="S43" s="154">
        <v>1</v>
      </c>
      <c r="T43" s="153">
        <v>2</v>
      </c>
      <c r="U43" s="242">
        <v>-1683100.88</v>
      </c>
      <c r="V43" s="240">
        <v>2.2599999999999998</v>
      </c>
      <c r="W43" s="240">
        <v>1.94</v>
      </c>
      <c r="X43" s="240">
        <v>0.86</v>
      </c>
      <c r="Y43" s="240">
        <v>15615159.74</v>
      </c>
      <c r="Z43" s="240">
        <v>14880671.380000001</v>
      </c>
      <c r="AA43" s="240">
        <v>13910868.939999999</v>
      </c>
      <c r="AB43" s="233">
        <v>0</v>
      </c>
      <c r="AC43" s="242">
        <v>-4063155.72</v>
      </c>
      <c r="AD43" s="242">
        <v>-5032958.16</v>
      </c>
      <c r="AE43" s="235">
        <v>3</v>
      </c>
    </row>
    <row r="44" spans="1:31">
      <c r="A44" s="147" t="s">
        <v>3</v>
      </c>
      <c r="B44" s="148" t="s">
        <v>47</v>
      </c>
      <c r="C44" s="218" t="s">
        <v>135</v>
      </c>
      <c r="D44" s="215">
        <v>61334966.129999995</v>
      </c>
      <c r="E44" s="215">
        <v>59797976.949999996</v>
      </c>
      <c r="F44" s="216">
        <f t="shared" si="0"/>
        <v>1536989.1799999997</v>
      </c>
      <c r="G44" s="165" t="s">
        <v>310</v>
      </c>
      <c r="H44" s="216">
        <f t="shared" si="4"/>
        <v>307397.83599999995</v>
      </c>
      <c r="I44" s="216">
        <v>263270</v>
      </c>
      <c r="J44" s="216">
        <f t="shared" si="1"/>
        <v>44127.835999999952</v>
      </c>
      <c r="K44" s="166" t="s">
        <v>311</v>
      </c>
      <c r="L44" s="216">
        <v>2205779.58</v>
      </c>
      <c r="M44" s="216">
        <v>-2891292.29</v>
      </c>
      <c r="N44" s="216">
        <f t="shared" si="2"/>
        <v>4983164.7458333327</v>
      </c>
      <c r="O44" s="216">
        <f t="shared" si="3"/>
        <v>0.44264632868988729</v>
      </c>
      <c r="P44" s="165" t="s">
        <v>313</v>
      </c>
      <c r="Q44" s="165" t="s">
        <v>313</v>
      </c>
      <c r="R44" s="165" t="s">
        <v>314</v>
      </c>
      <c r="S44" s="153">
        <v>2</v>
      </c>
      <c r="T44" s="153">
        <v>2</v>
      </c>
      <c r="U44" s="242">
        <v>-2271667.2000000002</v>
      </c>
      <c r="V44" s="240">
        <v>1.52</v>
      </c>
      <c r="W44" s="240">
        <v>1.39</v>
      </c>
      <c r="X44" s="242">
        <v>0.76</v>
      </c>
      <c r="Y44" s="240">
        <v>4885743.5</v>
      </c>
      <c r="Z44" s="240">
        <v>2715184.43</v>
      </c>
      <c r="AA44" s="240">
        <v>4125864.84</v>
      </c>
      <c r="AB44" s="232">
        <v>1</v>
      </c>
      <c r="AC44" s="242">
        <v>-2035595.83</v>
      </c>
      <c r="AD44" s="242">
        <v>-624915.42000000004</v>
      </c>
      <c r="AE44" s="235">
        <v>3</v>
      </c>
    </row>
    <row r="45" spans="1:31">
      <c r="A45" s="147" t="s">
        <v>3</v>
      </c>
      <c r="B45" s="148" t="s">
        <v>48</v>
      </c>
      <c r="C45" s="218" t="s">
        <v>136</v>
      </c>
      <c r="D45" s="215">
        <v>711742885.0999999</v>
      </c>
      <c r="E45" s="215">
        <v>618897084.37000012</v>
      </c>
      <c r="F45" s="216">
        <f t="shared" si="0"/>
        <v>92845800.729999781</v>
      </c>
      <c r="G45" s="165" t="s">
        <v>310</v>
      </c>
      <c r="H45" s="216">
        <f t="shared" si="4"/>
        <v>18569160.145999957</v>
      </c>
      <c r="I45" s="216">
        <v>9047100</v>
      </c>
      <c r="J45" s="216">
        <f t="shared" si="1"/>
        <v>9522060.1459999569</v>
      </c>
      <c r="K45" s="166" t="s">
        <v>311</v>
      </c>
      <c r="L45" s="216">
        <v>51939125.539999999</v>
      </c>
      <c r="M45" s="216">
        <v>-97885987.370000005</v>
      </c>
      <c r="N45" s="216">
        <f t="shared" si="2"/>
        <v>51574757.030833341</v>
      </c>
      <c r="O45" s="216">
        <f t="shared" si="3"/>
        <v>1.0070648613807105</v>
      </c>
      <c r="P45" s="165" t="s">
        <v>313</v>
      </c>
      <c r="Q45" s="165" t="s">
        <v>313</v>
      </c>
      <c r="R45" s="165" t="s">
        <v>314</v>
      </c>
      <c r="S45" s="154">
        <v>1</v>
      </c>
      <c r="T45" s="153">
        <v>2</v>
      </c>
      <c r="U45" s="242">
        <v>-19914277.039999999</v>
      </c>
      <c r="V45" s="240">
        <v>2.0299999999999998</v>
      </c>
      <c r="W45" s="240">
        <v>1.81</v>
      </c>
      <c r="X45" s="240">
        <v>0.84</v>
      </c>
      <c r="Y45" s="240">
        <v>127347697.63</v>
      </c>
      <c r="Z45" s="240">
        <v>68415035.879999995</v>
      </c>
      <c r="AA45" s="240">
        <v>59021756.189999998</v>
      </c>
      <c r="AB45" s="233">
        <v>0</v>
      </c>
      <c r="AC45" s="241">
        <v>49312396.710000001</v>
      </c>
      <c r="AD45" s="241">
        <v>39919117.020000003</v>
      </c>
      <c r="AE45" s="232">
        <v>1</v>
      </c>
    </row>
    <row r="46" spans="1:31">
      <c r="A46" s="147" t="s">
        <v>3</v>
      </c>
      <c r="B46" s="148" t="s">
        <v>49</v>
      </c>
      <c r="C46" s="218" t="s">
        <v>137</v>
      </c>
      <c r="D46" s="215">
        <v>142204888.89000002</v>
      </c>
      <c r="E46" s="215">
        <v>124845205.86000001</v>
      </c>
      <c r="F46" s="216">
        <f t="shared" si="0"/>
        <v>17359683.030000001</v>
      </c>
      <c r="G46" s="165" t="s">
        <v>310</v>
      </c>
      <c r="H46" s="216">
        <f t="shared" si="4"/>
        <v>3471936.6060000001</v>
      </c>
      <c r="I46" s="216">
        <v>2769883</v>
      </c>
      <c r="J46" s="216">
        <f t="shared" si="1"/>
        <v>702053.60600000015</v>
      </c>
      <c r="K46" s="166" t="s">
        <v>311</v>
      </c>
      <c r="L46" s="216">
        <v>7542607.8700000001</v>
      </c>
      <c r="M46" s="216">
        <v>-9620654.7899999991</v>
      </c>
      <c r="N46" s="216">
        <f t="shared" si="2"/>
        <v>10403767.155000001</v>
      </c>
      <c r="O46" s="216">
        <f t="shared" si="3"/>
        <v>0.72498814685361912</v>
      </c>
      <c r="P46" s="165" t="s">
        <v>313</v>
      </c>
      <c r="Q46" s="165" t="s">
        <v>313</v>
      </c>
      <c r="R46" s="165" t="s">
        <v>314</v>
      </c>
      <c r="S46" s="154">
        <v>1</v>
      </c>
      <c r="T46" s="153">
        <v>2</v>
      </c>
      <c r="U46" s="240">
        <v>5867530.5499999998</v>
      </c>
      <c r="V46" s="240">
        <v>2.4500000000000002</v>
      </c>
      <c r="W46" s="240">
        <v>2.17</v>
      </c>
      <c r="X46" s="240">
        <v>1.34</v>
      </c>
      <c r="Y46" s="240">
        <v>25186058.16</v>
      </c>
      <c r="Z46" s="240">
        <v>19588988.25</v>
      </c>
      <c r="AA46" s="240">
        <v>14143670.189999999</v>
      </c>
      <c r="AB46" s="233">
        <v>0</v>
      </c>
      <c r="AC46" s="241">
        <v>7022070.6600000001</v>
      </c>
      <c r="AD46" s="241">
        <v>938186.1</v>
      </c>
      <c r="AE46" s="233">
        <v>0</v>
      </c>
    </row>
    <row r="47" spans="1:31">
      <c r="A47" s="147" t="s">
        <v>3</v>
      </c>
      <c r="B47" s="148" t="s">
        <v>50</v>
      </c>
      <c r="C47" s="218" t="s">
        <v>329</v>
      </c>
      <c r="D47" s="215">
        <v>250091000</v>
      </c>
      <c r="E47" s="215">
        <v>223717296.84</v>
      </c>
      <c r="F47" s="216">
        <f t="shared" si="0"/>
        <v>26373703.159999996</v>
      </c>
      <c r="G47" s="165" t="s">
        <v>310</v>
      </c>
      <c r="H47" s="216">
        <f t="shared" si="4"/>
        <v>5274740.6319999993</v>
      </c>
      <c r="I47" s="216">
        <v>5258830</v>
      </c>
      <c r="J47" s="216">
        <f t="shared" si="1"/>
        <v>15910.631999999285</v>
      </c>
      <c r="K47" s="166" t="s">
        <v>311</v>
      </c>
      <c r="L47" s="216">
        <v>6922741.8399999999</v>
      </c>
      <c r="M47" s="216">
        <v>-23621753.170000002</v>
      </c>
      <c r="N47" s="216">
        <f t="shared" si="2"/>
        <v>18643108.07</v>
      </c>
      <c r="O47" s="216">
        <f t="shared" si="3"/>
        <v>0.37132981335552595</v>
      </c>
      <c r="P47" s="165" t="s">
        <v>313</v>
      </c>
      <c r="Q47" s="165" t="s">
        <v>313</v>
      </c>
      <c r="R47" s="165" t="s">
        <v>314</v>
      </c>
      <c r="S47" s="153">
        <v>2</v>
      </c>
      <c r="T47" s="153">
        <v>2</v>
      </c>
      <c r="U47" s="242">
        <v>-5227407.51</v>
      </c>
      <c r="V47" s="240">
        <v>1.71</v>
      </c>
      <c r="W47" s="240">
        <v>1.51</v>
      </c>
      <c r="X47" s="240">
        <v>0.87</v>
      </c>
      <c r="Y47" s="240">
        <v>29129005.91</v>
      </c>
      <c r="Z47" s="240">
        <v>21372040.109999999</v>
      </c>
      <c r="AA47" s="240">
        <v>18161029.469999999</v>
      </c>
      <c r="AB47" s="233">
        <v>0</v>
      </c>
      <c r="AC47" s="242">
        <v>-5624853.0300000003</v>
      </c>
      <c r="AD47" s="242">
        <v>-8835863.6699999999</v>
      </c>
      <c r="AE47" s="235">
        <v>3</v>
      </c>
    </row>
    <row r="48" spans="1:31">
      <c r="A48" s="147" t="s">
        <v>3</v>
      </c>
      <c r="B48" s="148" t="s">
        <v>51</v>
      </c>
      <c r="C48" s="218" t="s">
        <v>138</v>
      </c>
      <c r="D48" s="215">
        <v>257056746.22</v>
      </c>
      <c r="E48" s="215">
        <v>230347322.16</v>
      </c>
      <c r="F48" s="216">
        <f t="shared" si="0"/>
        <v>26709424.060000002</v>
      </c>
      <c r="G48" s="165" t="s">
        <v>310</v>
      </c>
      <c r="H48" s="216">
        <f t="shared" si="4"/>
        <v>5341884.8120000008</v>
      </c>
      <c r="I48" s="216">
        <v>5337300</v>
      </c>
      <c r="J48" s="216">
        <f t="shared" si="1"/>
        <v>4584.8120000008494</v>
      </c>
      <c r="K48" s="166" t="s">
        <v>311</v>
      </c>
      <c r="L48" s="216">
        <v>-4957322.0199999996</v>
      </c>
      <c r="M48" s="216">
        <v>-32721921.890000001</v>
      </c>
      <c r="N48" s="216">
        <f t="shared" si="2"/>
        <v>19195610.18</v>
      </c>
      <c r="O48" s="216">
        <f t="shared" si="3"/>
        <v>-0.25825290123702643</v>
      </c>
      <c r="P48" s="165" t="s">
        <v>313</v>
      </c>
      <c r="Q48" s="165" t="s">
        <v>313</v>
      </c>
      <c r="R48" s="165" t="s">
        <v>314</v>
      </c>
      <c r="S48" s="153">
        <v>2</v>
      </c>
      <c r="T48" s="153">
        <v>2</v>
      </c>
      <c r="U48" s="242">
        <v>-18033973.170000002</v>
      </c>
      <c r="V48" s="242">
        <v>1.24</v>
      </c>
      <c r="W48" s="240">
        <v>1.06</v>
      </c>
      <c r="X48" s="242">
        <v>0.64</v>
      </c>
      <c r="Y48" s="240">
        <v>12121281.42</v>
      </c>
      <c r="Z48" s="240">
        <v>17559517.43</v>
      </c>
      <c r="AA48" s="240">
        <v>13944884.18</v>
      </c>
      <c r="AB48" s="234">
        <v>2</v>
      </c>
      <c r="AC48" s="242">
        <v>-1668597.93</v>
      </c>
      <c r="AD48" s="242">
        <v>-5283231.18</v>
      </c>
      <c r="AE48" s="239">
        <v>6</v>
      </c>
    </row>
    <row r="49" spans="1:31">
      <c r="A49" s="147" t="s">
        <v>3</v>
      </c>
      <c r="B49" s="148" t="s">
        <v>52</v>
      </c>
      <c r="C49" s="218" t="s">
        <v>328</v>
      </c>
      <c r="D49" s="215">
        <v>126244117.22999999</v>
      </c>
      <c r="E49" s="215">
        <v>118181772.92</v>
      </c>
      <c r="F49" s="216">
        <f t="shared" si="0"/>
        <v>8062344.3099999875</v>
      </c>
      <c r="G49" s="165" t="s">
        <v>310</v>
      </c>
      <c r="H49" s="216">
        <f t="shared" si="4"/>
        <v>1612468.8619999974</v>
      </c>
      <c r="I49" s="216">
        <v>1215500</v>
      </c>
      <c r="J49" s="216">
        <f t="shared" si="1"/>
        <v>396968.8619999974</v>
      </c>
      <c r="K49" s="166" t="s">
        <v>311</v>
      </c>
      <c r="L49" s="216">
        <v>12666985.02</v>
      </c>
      <c r="M49" s="216">
        <v>3687803.9499999997</v>
      </c>
      <c r="N49" s="216">
        <f t="shared" si="2"/>
        <v>9848481.0766666662</v>
      </c>
      <c r="O49" s="216">
        <f t="shared" si="3"/>
        <v>1.2861866638512431</v>
      </c>
      <c r="P49" s="165" t="s">
        <v>313</v>
      </c>
      <c r="Q49" s="165" t="s">
        <v>313</v>
      </c>
      <c r="R49" s="165" t="s">
        <v>313</v>
      </c>
      <c r="S49" s="154">
        <v>1</v>
      </c>
      <c r="T49" s="154">
        <v>1</v>
      </c>
      <c r="U49" s="240">
        <v>11453912.99</v>
      </c>
      <c r="V49" s="240">
        <v>4.29</v>
      </c>
      <c r="W49" s="240">
        <v>3.76</v>
      </c>
      <c r="X49" s="240">
        <v>2.37</v>
      </c>
      <c r="Y49" s="240">
        <v>27451848</v>
      </c>
      <c r="Z49" s="240">
        <v>13832582.84</v>
      </c>
      <c r="AA49" s="240">
        <v>20297967.460000001</v>
      </c>
      <c r="AB49" s="233">
        <v>0</v>
      </c>
      <c r="AC49" s="241">
        <v>2010875.29</v>
      </c>
      <c r="AD49" s="241">
        <v>8455459.9100000001</v>
      </c>
      <c r="AE49" s="233">
        <v>0</v>
      </c>
    </row>
    <row r="50" spans="1:31">
      <c r="A50" s="147" t="s">
        <v>3</v>
      </c>
      <c r="B50" s="148" t="s">
        <v>53</v>
      </c>
      <c r="C50" s="218" t="s">
        <v>139</v>
      </c>
      <c r="D50" s="215">
        <v>94552663.819999993</v>
      </c>
      <c r="E50" s="215">
        <v>74603415.169999987</v>
      </c>
      <c r="F50" s="216">
        <f t="shared" si="0"/>
        <v>19949248.650000006</v>
      </c>
      <c r="G50" s="165" t="s">
        <v>310</v>
      </c>
      <c r="H50" s="216">
        <f t="shared" si="4"/>
        <v>3989849.7300000014</v>
      </c>
      <c r="I50" s="216">
        <v>3260000</v>
      </c>
      <c r="J50" s="216">
        <f t="shared" si="1"/>
        <v>729849.73000000138</v>
      </c>
      <c r="K50" s="166" t="s">
        <v>311</v>
      </c>
      <c r="L50" s="216">
        <v>4435991.2</v>
      </c>
      <c r="M50" s="216">
        <v>-4191487.2</v>
      </c>
      <c r="N50" s="216">
        <f t="shared" si="2"/>
        <v>6216951.2641666653</v>
      </c>
      <c r="O50" s="216">
        <f t="shared" si="3"/>
        <v>0.71353160279190497</v>
      </c>
      <c r="P50" s="165" t="s">
        <v>313</v>
      </c>
      <c r="Q50" s="165" t="s">
        <v>313</v>
      </c>
      <c r="R50" s="165" t="s">
        <v>314</v>
      </c>
      <c r="S50" s="154">
        <v>1</v>
      </c>
      <c r="T50" s="153">
        <v>2</v>
      </c>
      <c r="U50" s="242">
        <v>-2525705.1</v>
      </c>
      <c r="V50" s="240">
        <v>1.65</v>
      </c>
      <c r="W50" s="240">
        <v>1.48</v>
      </c>
      <c r="X50" s="242">
        <v>0.77</v>
      </c>
      <c r="Y50" s="240">
        <v>7265487.75</v>
      </c>
      <c r="Z50" s="240">
        <v>4589687.01</v>
      </c>
      <c r="AA50" s="240">
        <v>4102442.31</v>
      </c>
      <c r="AB50" s="232">
        <v>1</v>
      </c>
      <c r="AC50" s="242">
        <v>-3412963.88</v>
      </c>
      <c r="AD50" s="242">
        <v>-3900208.58</v>
      </c>
      <c r="AE50" s="236">
        <v>4</v>
      </c>
    </row>
    <row r="51" spans="1:31">
      <c r="A51" s="147" t="s">
        <v>3</v>
      </c>
      <c r="B51" s="148" t="s">
        <v>54</v>
      </c>
      <c r="C51" s="218" t="s">
        <v>140</v>
      </c>
      <c r="D51" s="215">
        <v>164643707.63</v>
      </c>
      <c r="E51" s="215">
        <v>153312063.90000001</v>
      </c>
      <c r="F51" s="216">
        <f t="shared" si="0"/>
        <v>11331643.729999989</v>
      </c>
      <c r="G51" s="165" t="s">
        <v>310</v>
      </c>
      <c r="H51" s="216">
        <f t="shared" si="4"/>
        <v>2266328.7459999979</v>
      </c>
      <c r="I51" s="216">
        <v>1708.38</v>
      </c>
      <c r="J51" s="216">
        <f t="shared" si="1"/>
        <v>2264620.3659999981</v>
      </c>
      <c r="K51" s="166" t="s">
        <v>311</v>
      </c>
      <c r="L51" s="216">
        <v>19230101.960000001</v>
      </c>
      <c r="M51" s="216">
        <v>3916901.17</v>
      </c>
      <c r="N51" s="216">
        <f t="shared" si="2"/>
        <v>12776005.325000001</v>
      </c>
      <c r="O51" s="216">
        <f t="shared" si="3"/>
        <v>1.5051732893669563</v>
      </c>
      <c r="P51" s="165" t="s">
        <v>313</v>
      </c>
      <c r="Q51" s="165" t="s">
        <v>313</v>
      </c>
      <c r="R51" s="165" t="s">
        <v>313</v>
      </c>
      <c r="S51" s="154">
        <v>1</v>
      </c>
      <c r="T51" s="154">
        <v>1</v>
      </c>
      <c r="U51" s="240">
        <v>4617185.32</v>
      </c>
      <c r="V51" s="240">
        <v>2.4500000000000002</v>
      </c>
      <c r="W51" s="240">
        <v>2.23</v>
      </c>
      <c r="X51" s="240">
        <v>1.27</v>
      </c>
      <c r="Y51" s="240">
        <v>24721154.109999999</v>
      </c>
      <c r="Z51" s="240">
        <v>7871648.0499999998</v>
      </c>
      <c r="AA51" s="240">
        <v>5357729.0199999996</v>
      </c>
      <c r="AB51" s="233">
        <v>0</v>
      </c>
      <c r="AC51" s="242">
        <v>-6607182.25</v>
      </c>
      <c r="AD51" s="242">
        <v>-9121101.2799999993</v>
      </c>
      <c r="AE51" s="232">
        <v>1</v>
      </c>
    </row>
    <row r="52" spans="1:31">
      <c r="A52" s="147" t="s">
        <v>3</v>
      </c>
      <c r="B52" s="148" t="s">
        <v>55</v>
      </c>
      <c r="C52" s="218" t="s">
        <v>141</v>
      </c>
      <c r="D52" s="215">
        <v>153005200.78999999</v>
      </c>
      <c r="E52" s="215">
        <v>118365260.54000001</v>
      </c>
      <c r="F52" s="216">
        <f t="shared" si="0"/>
        <v>34639940.249999985</v>
      </c>
      <c r="G52" s="165" t="s">
        <v>310</v>
      </c>
      <c r="H52" s="216">
        <f t="shared" si="4"/>
        <v>6927988.049999998</v>
      </c>
      <c r="I52" s="216">
        <v>6832765</v>
      </c>
      <c r="J52" s="216">
        <f t="shared" si="1"/>
        <v>95223.049999997951</v>
      </c>
      <c r="K52" s="166" t="s">
        <v>311</v>
      </c>
      <c r="L52" s="216">
        <v>10627532.98</v>
      </c>
      <c r="M52" s="216">
        <v>-2456437.0300000012</v>
      </c>
      <c r="N52" s="216">
        <f t="shared" si="2"/>
        <v>9863771.7116666678</v>
      </c>
      <c r="O52" s="216">
        <f t="shared" si="3"/>
        <v>1.0774309554863248</v>
      </c>
      <c r="P52" s="165" t="s">
        <v>313</v>
      </c>
      <c r="Q52" s="165" t="s">
        <v>313</v>
      </c>
      <c r="R52" s="165" t="s">
        <v>313</v>
      </c>
      <c r="S52" s="154">
        <v>1</v>
      </c>
      <c r="T52" s="154">
        <v>1</v>
      </c>
      <c r="U52" s="240">
        <v>4539119.7300000004</v>
      </c>
      <c r="V52" s="240">
        <v>2.33</v>
      </c>
      <c r="W52" s="240">
        <v>2.08</v>
      </c>
      <c r="X52" s="240">
        <v>1.27</v>
      </c>
      <c r="Y52" s="240">
        <v>22523288.23</v>
      </c>
      <c r="Z52" s="240">
        <v>26845044.370000001</v>
      </c>
      <c r="AA52" s="240">
        <v>25214930.440000001</v>
      </c>
      <c r="AB52" s="233">
        <v>0</v>
      </c>
      <c r="AC52" s="241">
        <v>12641011.689999999</v>
      </c>
      <c r="AD52" s="241">
        <v>11010897.76</v>
      </c>
      <c r="AE52" s="233">
        <v>0</v>
      </c>
    </row>
    <row r="53" spans="1:31">
      <c r="A53" s="147" t="s">
        <v>3</v>
      </c>
      <c r="B53" s="148" t="s">
        <v>56</v>
      </c>
      <c r="C53" s="218" t="s">
        <v>142</v>
      </c>
      <c r="D53" s="215">
        <v>99060000</v>
      </c>
      <c r="E53" s="215">
        <v>95691318</v>
      </c>
      <c r="F53" s="216">
        <f t="shared" si="0"/>
        <v>3368682</v>
      </c>
      <c r="G53" s="165" t="s">
        <v>310</v>
      </c>
      <c r="H53" s="216">
        <f t="shared" si="4"/>
        <v>673736.4</v>
      </c>
      <c r="I53" s="216">
        <v>568470</v>
      </c>
      <c r="J53" s="216">
        <f t="shared" si="1"/>
        <v>105266.40000000002</v>
      </c>
      <c r="K53" s="166" t="s">
        <v>311</v>
      </c>
      <c r="L53" s="216">
        <v>1475716.15</v>
      </c>
      <c r="M53" s="216">
        <v>-7600492.4700000007</v>
      </c>
      <c r="N53" s="216">
        <f t="shared" si="2"/>
        <v>7974276.5</v>
      </c>
      <c r="O53" s="216">
        <f t="shared" si="3"/>
        <v>0.18505956621895414</v>
      </c>
      <c r="P53" s="165" t="s">
        <v>313</v>
      </c>
      <c r="Q53" s="165" t="s">
        <v>313</v>
      </c>
      <c r="R53" s="165" t="s">
        <v>314</v>
      </c>
      <c r="S53" s="154">
        <v>1</v>
      </c>
      <c r="T53" s="153">
        <v>2</v>
      </c>
      <c r="U53" s="240">
        <v>3012192.49</v>
      </c>
      <c r="V53" s="240">
        <v>2.09</v>
      </c>
      <c r="W53" s="240">
        <v>1.9</v>
      </c>
      <c r="X53" s="240">
        <v>1.23</v>
      </c>
      <c r="Y53" s="240">
        <v>14200329.65</v>
      </c>
      <c r="Z53" s="240">
        <v>13106824.35</v>
      </c>
      <c r="AA53" s="240">
        <v>7572792.5999999996</v>
      </c>
      <c r="AB53" s="233">
        <v>0</v>
      </c>
      <c r="AC53" s="241">
        <v>200267.19</v>
      </c>
      <c r="AD53" s="242">
        <v>-5783764.5599999996</v>
      </c>
      <c r="AE53" s="235">
        <v>3</v>
      </c>
    </row>
    <row r="54" spans="1:31">
      <c r="A54" s="147" t="s">
        <v>3</v>
      </c>
      <c r="B54" s="148" t="s">
        <v>57</v>
      </c>
      <c r="C54" s="218" t="s">
        <v>143</v>
      </c>
      <c r="D54" s="215">
        <v>765906975.58000004</v>
      </c>
      <c r="E54" s="215">
        <v>740786372.94000006</v>
      </c>
      <c r="F54" s="216">
        <f t="shared" si="0"/>
        <v>25120602.639999986</v>
      </c>
      <c r="G54" s="165" t="s">
        <v>310</v>
      </c>
      <c r="H54" s="216">
        <f t="shared" si="4"/>
        <v>5024120.5279999971</v>
      </c>
      <c r="I54" s="216">
        <v>41230101</v>
      </c>
      <c r="J54" s="216">
        <f t="shared" si="1"/>
        <v>-36205980.472000003</v>
      </c>
      <c r="K54" s="166" t="s">
        <v>312</v>
      </c>
      <c r="L54" s="216">
        <v>209092271.68000001</v>
      </c>
      <c r="M54" s="216">
        <v>80756790.620000005</v>
      </c>
      <c r="N54" s="216">
        <f t="shared" si="2"/>
        <v>61732197.745000005</v>
      </c>
      <c r="O54" s="216">
        <f t="shared" si="3"/>
        <v>3.3870861449596683</v>
      </c>
      <c r="P54" s="165" t="s">
        <v>313</v>
      </c>
      <c r="Q54" s="165" t="s">
        <v>314</v>
      </c>
      <c r="R54" s="165" t="s">
        <v>313</v>
      </c>
      <c r="S54" s="152">
        <v>3</v>
      </c>
      <c r="T54" s="152">
        <v>3</v>
      </c>
      <c r="U54" s="240">
        <v>106607884.38</v>
      </c>
      <c r="V54" s="240">
        <v>3.11</v>
      </c>
      <c r="W54" s="240">
        <v>2.81</v>
      </c>
      <c r="X54" s="240">
        <v>1.88</v>
      </c>
      <c r="Y54" s="240">
        <v>256460939.55000001</v>
      </c>
      <c r="Z54" s="240">
        <v>67741866.120000005</v>
      </c>
      <c r="AA54" s="240">
        <v>25471402.219999999</v>
      </c>
      <c r="AB54" s="233">
        <v>0</v>
      </c>
      <c r="AC54" s="241">
        <v>33499943.25</v>
      </c>
      <c r="AD54" s="242">
        <v>-8770520.6500000004</v>
      </c>
      <c r="AE54" s="232">
        <v>1</v>
      </c>
    </row>
    <row r="55" spans="1:31">
      <c r="A55" s="147" t="s">
        <v>3</v>
      </c>
      <c r="B55" s="148" t="s">
        <v>58</v>
      </c>
      <c r="C55" s="218" t="s">
        <v>144</v>
      </c>
      <c r="D55" s="215">
        <v>112135102.72999999</v>
      </c>
      <c r="E55" s="215">
        <v>103859877.8</v>
      </c>
      <c r="F55" s="216">
        <f t="shared" si="0"/>
        <v>8275224.9299999923</v>
      </c>
      <c r="G55" s="165" t="s">
        <v>310</v>
      </c>
      <c r="H55" s="216">
        <f t="shared" si="4"/>
        <v>1655044.9859999984</v>
      </c>
      <c r="I55" s="216">
        <v>7285000</v>
      </c>
      <c r="J55" s="216">
        <f t="shared" si="1"/>
        <v>-5629955.0140000014</v>
      </c>
      <c r="K55" s="166" t="s">
        <v>312</v>
      </c>
      <c r="L55" s="216">
        <v>22379442.140000001</v>
      </c>
      <c r="M55" s="216">
        <v>12427055.079999998</v>
      </c>
      <c r="N55" s="216">
        <f t="shared" si="2"/>
        <v>8654989.8166666664</v>
      </c>
      <c r="O55" s="216">
        <f t="shared" si="3"/>
        <v>2.5857271486217752</v>
      </c>
      <c r="P55" s="165" t="s">
        <v>313</v>
      </c>
      <c r="Q55" s="165" t="s">
        <v>314</v>
      </c>
      <c r="R55" s="165" t="s">
        <v>313</v>
      </c>
      <c r="S55" s="152">
        <v>3</v>
      </c>
      <c r="T55" s="152">
        <v>3</v>
      </c>
      <c r="U55" s="240">
        <v>13196019.82</v>
      </c>
      <c r="V55" s="240">
        <v>3.38</v>
      </c>
      <c r="W55" s="240">
        <v>3.05</v>
      </c>
      <c r="X55" s="240">
        <v>2.11</v>
      </c>
      <c r="Y55" s="240">
        <v>28468778.41</v>
      </c>
      <c r="Z55" s="240">
        <v>17060307.77</v>
      </c>
      <c r="AA55" s="240">
        <v>14558033.449999999</v>
      </c>
      <c r="AB55" s="233">
        <v>0</v>
      </c>
      <c r="AC55" s="241">
        <v>3112251.61</v>
      </c>
      <c r="AD55" s="241">
        <v>609977.29</v>
      </c>
      <c r="AE55" s="233">
        <v>0</v>
      </c>
    </row>
    <row r="56" spans="1:31" ht="49.2">
      <c r="A56" s="149" t="s">
        <v>4</v>
      </c>
      <c r="B56" s="150" t="s">
        <v>59</v>
      </c>
      <c r="C56" s="214" t="s">
        <v>145</v>
      </c>
      <c r="D56" s="215">
        <v>1686100000</v>
      </c>
      <c r="E56" s="215">
        <v>1427000000</v>
      </c>
      <c r="F56" s="216">
        <f t="shared" si="0"/>
        <v>259100000</v>
      </c>
      <c r="G56" s="165" t="s">
        <v>310</v>
      </c>
      <c r="H56" s="216">
        <f t="shared" si="4"/>
        <v>51820000</v>
      </c>
      <c r="I56" s="216">
        <v>61791300</v>
      </c>
      <c r="J56" s="216">
        <f t="shared" si="1"/>
        <v>-9971300</v>
      </c>
      <c r="K56" s="166" t="s">
        <v>312</v>
      </c>
      <c r="L56" s="216">
        <v>492612757.99000001</v>
      </c>
      <c r="M56" s="216">
        <v>220874955.98000002</v>
      </c>
      <c r="N56" s="216">
        <f t="shared" si="2"/>
        <v>118916666.66666667</v>
      </c>
      <c r="O56" s="216">
        <f t="shared" si="3"/>
        <v>4.1425039214295722</v>
      </c>
      <c r="P56" s="165" t="s">
        <v>313</v>
      </c>
      <c r="Q56" s="165" t="s">
        <v>314</v>
      </c>
      <c r="R56" s="165" t="s">
        <v>313</v>
      </c>
      <c r="S56" s="152">
        <v>3</v>
      </c>
      <c r="T56" s="152">
        <v>3</v>
      </c>
      <c r="U56" s="240">
        <v>320474630.75999999</v>
      </c>
      <c r="V56" s="240">
        <v>4.0999999999999996</v>
      </c>
      <c r="W56" s="240">
        <v>3.95</v>
      </c>
      <c r="X56" s="240">
        <v>2.67</v>
      </c>
      <c r="Y56" s="240">
        <v>581261313.55999994</v>
      </c>
      <c r="Z56" s="240">
        <v>340875544.77999997</v>
      </c>
      <c r="AA56" s="240">
        <v>301196501.32999998</v>
      </c>
      <c r="AB56" s="233">
        <v>0</v>
      </c>
      <c r="AC56" s="241">
        <v>305999928.12</v>
      </c>
      <c r="AD56" s="241">
        <v>266320884.66999999</v>
      </c>
      <c r="AE56" s="233">
        <v>0</v>
      </c>
    </row>
    <row r="57" spans="1:31">
      <c r="A57" s="149" t="s">
        <v>4</v>
      </c>
      <c r="B57" s="150" t="s">
        <v>60</v>
      </c>
      <c r="C57" s="214" t="s">
        <v>146</v>
      </c>
      <c r="D57" s="215">
        <v>346280000</v>
      </c>
      <c r="E57" s="215">
        <v>308971098.81999999</v>
      </c>
      <c r="F57" s="216">
        <f t="shared" si="0"/>
        <v>37308901.180000007</v>
      </c>
      <c r="G57" s="165" t="s">
        <v>310</v>
      </c>
      <c r="H57" s="216">
        <f t="shared" si="4"/>
        <v>7461780.2360000014</v>
      </c>
      <c r="I57" s="216">
        <f>+'1.ครบ7แผน ราย รพ'!BC152</f>
        <v>19046514.149999999</v>
      </c>
      <c r="J57" s="216">
        <f t="shared" si="1"/>
        <v>-11584733.913999997</v>
      </c>
      <c r="K57" s="166" t="s">
        <v>312</v>
      </c>
      <c r="L57" s="216">
        <v>-44777145.280000001</v>
      </c>
      <c r="M57" s="216">
        <v>-92532629.689999998</v>
      </c>
      <c r="N57" s="216">
        <f t="shared" si="2"/>
        <v>25747591.568333331</v>
      </c>
      <c r="O57" s="216">
        <f t="shared" si="3"/>
        <v>-1.7390809218471097</v>
      </c>
      <c r="P57" s="165" t="s">
        <v>313</v>
      </c>
      <c r="Q57" s="165" t="s">
        <v>314</v>
      </c>
      <c r="R57" s="165" t="s">
        <v>314</v>
      </c>
      <c r="S57" s="153">
        <v>2</v>
      </c>
      <c r="T57" s="155">
        <v>4</v>
      </c>
      <c r="U57" s="242">
        <v>-91910311.670000002</v>
      </c>
      <c r="V57" s="242">
        <v>0.77</v>
      </c>
      <c r="W57" s="242">
        <v>0.65</v>
      </c>
      <c r="X57" s="242">
        <v>0.35</v>
      </c>
      <c r="Y57" s="242">
        <v>-32516717.390000001</v>
      </c>
      <c r="Z57" s="240">
        <v>18452283.870000001</v>
      </c>
      <c r="AA57" s="240">
        <v>21243195.07</v>
      </c>
      <c r="AB57" s="239">
        <v>6</v>
      </c>
      <c r="AC57" s="241">
        <v>4308297.9800000004</v>
      </c>
      <c r="AD57" s="241">
        <v>7099209.1799999997</v>
      </c>
      <c r="AE57" s="239">
        <v>6</v>
      </c>
    </row>
    <row r="58" spans="1:31">
      <c r="A58" s="149" t="s">
        <v>4</v>
      </c>
      <c r="B58" s="150" t="s">
        <v>61</v>
      </c>
      <c r="C58" s="214" t="s">
        <v>147</v>
      </c>
      <c r="D58" s="215">
        <v>98027437.409999996</v>
      </c>
      <c r="E58" s="215">
        <v>97993362.930000007</v>
      </c>
      <c r="F58" s="216">
        <f t="shared" si="0"/>
        <v>34074.479999989271</v>
      </c>
      <c r="G58" s="165" t="s">
        <v>310</v>
      </c>
      <c r="H58" s="216">
        <f t="shared" si="4"/>
        <v>6814.8959999978542</v>
      </c>
      <c r="I58" s="216">
        <v>502600</v>
      </c>
      <c r="J58" s="216">
        <f t="shared" si="1"/>
        <v>-495785.10400000215</v>
      </c>
      <c r="K58" s="166" t="s">
        <v>312</v>
      </c>
      <c r="L58" s="216">
        <v>-6762900.8300000001</v>
      </c>
      <c r="M58" s="216">
        <v>-19837342.57</v>
      </c>
      <c r="N58" s="216">
        <f t="shared" si="2"/>
        <v>8166113.5775000006</v>
      </c>
      <c r="O58" s="216">
        <f t="shared" si="3"/>
        <v>-0.82816639345229581</v>
      </c>
      <c r="P58" s="165" t="s">
        <v>313</v>
      </c>
      <c r="Q58" s="165" t="s">
        <v>314</v>
      </c>
      <c r="R58" s="165" t="s">
        <v>314</v>
      </c>
      <c r="S58" s="153">
        <v>2</v>
      </c>
      <c r="T58" s="155">
        <v>4</v>
      </c>
      <c r="U58" s="242">
        <v>-15843187.050000001</v>
      </c>
      <c r="V58" s="242">
        <v>0.99</v>
      </c>
      <c r="W58" s="242">
        <v>0.91</v>
      </c>
      <c r="X58" s="242">
        <v>0.44</v>
      </c>
      <c r="Y58" s="242">
        <v>-331381.13</v>
      </c>
      <c r="Z58" s="240">
        <v>11296736.34</v>
      </c>
      <c r="AA58" s="240">
        <v>9219331.0099999998</v>
      </c>
      <c r="AB58" s="236">
        <v>4</v>
      </c>
      <c r="AC58" s="241">
        <v>2617792.6</v>
      </c>
      <c r="AD58" s="241">
        <v>540387.27</v>
      </c>
      <c r="AE58" s="239">
        <v>6</v>
      </c>
    </row>
    <row r="59" spans="1:31">
      <c r="A59" s="149" t="s">
        <v>4</v>
      </c>
      <c r="B59" s="150" t="s">
        <v>62</v>
      </c>
      <c r="C59" s="214" t="s">
        <v>148</v>
      </c>
      <c r="D59" s="215">
        <v>136277141.09999999</v>
      </c>
      <c r="E59" s="215">
        <v>123491806.56</v>
      </c>
      <c r="F59" s="216">
        <f t="shared" si="0"/>
        <v>12785334.539999992</v>
      </c>
      <c r="G59" s="165" t="s">
        <v>310</v>
      </c>
      <c r="H59" s="216">
        <f t="shared" si="4"/>
        <v>2557066.9079999984</v>
      </c>
      <c r="I59" s="216">
        <v>2499800</v>
      </c>
      <c r="J59" s="216">
        <f t="shared" si="1"/>
        <v>57266.907999998424</v>
      </c>
      <c r="K59" s="166" t="s">
        <v>311</v>
      </c>
      <c r="L59" s="216">
        <v>3742204.49</v>
      </c>
      <c r="M59" s="216">
        <v>-13903898.450000001</v>
      </c>
      <c r="N59" s="216">
        <f t="shared" si="2"/>
        <v>10290983.880000001</v>
      </c>
      <c r="O59" s="216">
        <f t="shared" si="3"/>
        <v>0.36363913631939337</v>
      </c>
      <c r="P59" s="165" t="s">
        <v>313</v>
      </c>
      <c r="Q59" s="165" t="s">
        <v>313</v>
      </c>
      <c r="R59" s="165" t="s">
        <v>314</v>
      </c>
      <c r="S59" s="153">
        <v>2</v>
      </c>
      <c r="T59" s="153">
        <v>2</v>
      </c>
      <c r="U59" s="242">
        <v>-9695618.9000000004</v>
      </c>
      <c r="V59" s="242">
        <v>1.32</v>
      </c>
      <c r="W59" s="240">
        <v>1.1599999999999999</v>
      </c>
      <c r="X59" s="242">
        <v>0.59</v>
      </c>
      <c r="Y59" s="240">
        <v>7553657.5099999998</v>
      </c>
      <c r="Z59" s="240">
        <v>15045074.41</v>
      </c>
      <c r="AA59" s="240">
        <v>10507938.09</v>
      </c>
      <c r="AB59" s="234">
        <v>2</v>
      </c>
      <c r="AC59" s="241">
        <v>5987300.7300000004</v>
      </c>
      <c r="AD59" s="241">
        <v>1450164.41</v>
      </c>
      <c r="AE59" s="235">
        <v>3</v>
      </c>
    </row>
    <row r="60" spans="1:31">
      <c r="A60" s="149" t="s">
        <v>4</v>
      </c>
      <c r="B60" s="150" t="s">
        <v>63</v>
      </c>
      <c r="C60" s="214" t="s">
        <v>149</v>
      </c>
      <c r="D60" s="215">
        <v>828893280</v>
      </c>
      <c r="E60" s="215">
        <v>714045080</v>
      </c>
      <c r="F60" s="216">
        <f t="shared" si="0"/>
        <v>114848200</v>
      </c>
      <c r="G60" s="165" t="s">
        <v>310</v>
      </c>
      <c r="H60" s="216">
        <f t="shared" si="4"/>
        <v>22969640</v>
      </c>
      <c r="I60" s="216">
        <v>22876325.510000002</v>
      </c>
      <c r="J60" s="216">
        <f t="shared" si="1"/>
        <v>93314.489999998361</v>
      </c>
      <c r="K60" s="166" t="s">
        <v>311</v>
      </c>
      <c r="L60" s="216">
        <v>39797275.32</v>
      </c>
      <c r="M60" s="216">
        <v>-103097463.60999998</v>
      </c>
      <c r="N60" s="216">
        <f t="shared" si="2"/>
        <v>59503756.666666664</v>
      </c>
      <c r="O60" s="216">
        <f t="shared" si="3"/>
        <v>0.66881954265408572</v>
      </c>
      <c r="P60" s="165" t="s">
        <v>313</v>
      </c>
      <c r="Q60" s="165" t="s">
        <v>313</v>
      </c>
      <c r="R60" s="165" t="s">
        <v>314</v>
      </c>
      <c r="S60" s="154">
        <v>1</v>
      </c>
      <c r="T60" s="153">
        <v>2</v>
      </c>
      <c r="U60" s="242">
        <v>-83140462.569999993</v>
      </c>
      <c r="V60" s="242">
        <v>1.22</v>
      </c>
      <c r="W60" s="240">
        <v>1.08</v>
      </c>
      <c r="X60" s="242">
        <v>0.57999999999999996</v>
      </c>
      <c r="Y60" s="240">
        <v>51284771.25</v>
      </c>
      <c r="Z60" s="240">
        <v>45459875.390000001</v>
      </c>
      <c r="AA60" s="240">
        <v>22345579.460000001</v>
      </c>
      <c r="AB60" s="234">
        <v>2</v>
      </c>
      <c r="AC60" s="241">
        <v>26639562.239999998</v>
      </c>
      <c r="AD60" s="241">
        <v>3525266.31</v>
      </c>
      <c r="AE60" s="234">
        <v>2</v>
      </c>
    </row>
    <row r="61" spans="1:31">
      <c r="A61" s="149" t="s">
        <v>4</v>
      </c>
      <c r="B61" s="150" t="s">
        <v>64</v>
      </c>
      <c r="C61" s="214" t="s">
        <v>150</v>
      </c>
      <c r="D61" s="215">
        <f>+'1.ครบ7แผน ราย รพ'!BG147</f>
        <v>93063110.379999995</v>
      </c>
      <c r="E61" s="215">
        <f>+'1.ครบ7แผน ราย รพ'!BG148</f>
        <v>80687093.379999995</v>
      </c>
      <c r="F61" s="216">
        <f t="shared" si="0"/>
        <v>12376017</v>
      </c>
      <c r="G61" s="165" t="s">
        <v>310</v>
      </c>
      <c r="H61" s="216">
        <f t="shared" si="4"/>
        <v>2475203.4</v>
      </c>
      <c r="I61" s="216">
        <f>+'1.ครบ7แผน ราย รพ'!BG152</f>
        <v>5443679.1699999999</v>
      </c>
      <c r="J61" s="216">
        <f t="shared" si="1"/>
        <v>-2968475.77</v>
      </c>
      <c r="K61" s="166" t="s">
        <v>312</v>
      </c>
      <c r="L61" s="216">
        <v>29384127.59</v>
      </c>
      <c r="M61" s="216">
        <v>17689150.07</v>
      </c>
      <c r="N61" s="216">
        <f t="shared" si="2"/>
        <v>6723924.4483333332</v>
      </c>
      <c r="O61" s="216">
        <f t="shared" si="3"/>
        <v>4.3700859246393637</v>
      </c>
      <c r="P61" s="165" t="s">
        <v>313</v>
      </c>
      <c r="Q61" s="165" t="s">
        <v>314</v>
      </c>
      <c r="R61" s="165" t="s">
        <v>313</v>
      </c>
      <c r="S61" s="152">
        <v>3</v>
      </c>
      <c r="T61" s="152">
        <v>3</v>
      </c>
      <c r="U61" s="240">
        <v>22928653.050000001</v>
      </c>
      <c r="V61" s="240">
        <v>6.16</v>
      </c>
      <c r="W61" s="240">
        <v>5.8</v>
      </c>
      <c r="X61" s="240">
        <v>4.0999999999999996</v>
      </c>
      <c r="Y61" s="240">
        <v>39859929.18</v>
      </c>
      <c r="Z61" s="240">
        <v>12374210.68</v>
      </c>
      <c r="AA61" s="242">
        <v>-1694682.44</v>
      </c>
      <c r="AB61" s="232">
        <v>1</v>
      </c>
      <c r="AC61" s="242">
        <v>-687696.06</v>
      </c>
      <c r="AD61" s="242">
        <v>-14756589.18</v>
      </c>
      <c r="AE61" s="232">
        <v>1</v>
      </c>
    </row>
    <row r="62" spans="1:31">
      <c r="A62" s="149" t="s">
        <v>4</v>
      </c>
      <c r="B62" s="219">
        <v>28778</v>
      </c>
      <c r="C62" s="214" t="s">
        <v>151</v>
      </c>
      <c r="D62" s="215">
        <f>+'1.ครบ7แผน ราย รพ'!BH147</f>
        <v>66955106.43</v>
      </c>
      <c r="E62" s="215">
        <f>+'1.ครบ7แผน ราย รพ'!BH148</f>
        <v>59559746.789999999</v>
      </c>
      <c r="F62" s="216">
        <f>+D62-E62</f>
        <v>7395359.6400000006</v>
      </c>
      <c r="G62" s="165" t="s">
        <v>310</v>
      </c>
      <c r="H62" s="216">
        <f t="shared" si="4"/>
        <v>1479071.9280000001</v>
      </c>
      <c r="I62" s="216">
        <f>+'1.ครบ7แผน ราย รพ'!BH152</f>
        <v>845000</v>
      </c>
      <c r="J62" s="216">
        <f t="shared" si="1"/>
        <v>634071.92800000007</v>
      </c>
      <c r="K62" s="166" t="s">
        <v>311</v>
      </c>
      <c r="L62" s="216">
        <v>-7866565.1500000004</v>
      </c>
      <c r="M62" s="216">
        <v>-16256467.850000001</v>
      </c>
      <c r="N62" s="216">
        <f t="shared" si="2"/>
        <v>4963312.2324999999</v>
      </c>
      <c r="O62" s="216">
        <f t="shared" si="3"/>
        <v>-1.5849426313519761</v>
      </c>
      <c r="P62" s="165" t="s">
        <v>313</v>
      </c>
      <c r="Q62" s="165" t="s">
        <v>313</v>
      </c>
      <c r="R62" s="165" t="s">
        <v>314</v>
      </c>
      <c r="S62" s="153">
        <v>2</v>
      </c>
      <c r="T62" s="153">
        <v>2</v>
      </c>
      <c r="U62" s="242">
        <v>-17611370.050000001</v>
      </c>
      <c r="V62" s="242">
        <v>0.65</v>
      </c>
      <c r="W62" s="242">
        <v>0.57999999999999996</v>
      </c>
      <c r="X62" s="242">
        <v>0.35</v>
      </c>
      <c r="Y62" s="242">
        <v>-9507747.2899999991</v>
      </c>
      <c r="Z62" s="240">
        <v>2479862.7000000002</v>
      </c>
      <c r="AA62" s="242">
        <v>-2057188.02</v>
      </c>
      <c r="AB62" s="237">
        <v>7</v>
      </c>
      <c r="AC62" s="242">
        <v>-1718574.5</v>
      </c>
      <c r="AD62" s="242">
        <v>-6255625.2199999997</v>
      </c>
      <c r="AE62" s="237">
        <v>7</v>
      </c>
    </row>
    <row r="63" spans="1:31">
      <c r="A63" s="149" t="s">
        <v>4</v>
      </c>
      <c r="B63" s="150" t="s">
        <v>65</v>
      </c>
      <c r="C63" s="214" t="s">
        <v>152</v>
      </c>
      <c r="D63" s="215">
        <v>125814394.56999999</v>
      </c>
      <c r="E63" s="215">
        <v>87704119.329999998</v>
      </c>
      <c r="F63" s="216">
        <f t="shared" si="0"/>
        <v>38110275.239999995</v>
      </c>
      <c r="G63" s="165" t="s">
        <v>310</v>
      </c>
      <c r="H63" s="216">
        <f t="shared" si="4"/>
        <v>7622055.0479999995</v>
      </c>
      <c r="I63" s="216">
        <v>4758601</v>
      </c>
      <c r="J63" s="216">
        <f t="shared" si="1"/>
        <v>2863454.0479999995</v>
      </c>
      <c r="K63" s="166" t="s">
        <v>311</v>
      </c>
      <c r="L63" s="216">
        <v>6107520.9299999997</v>
      </c>
      <c r="M63" s="216">
        <v>-14970589.689999998</v>
      </c>
      <c r="N63" s="216">
        <f t="shared" si="2"/>
        <v>7308676.6108333329</v>
      </c>
      <c r="O63" s="216">
        <f t="shared" si="3"/>
        <v>0.83565346439697274</v>
      </c>
      <c r="P63" s="165" t="s">
        <v>313</v>
      </c>
      <c r="Q63" s="165" t="s">
        <v>313</v>
      </c>
      <c r="R63" s="165" t="s">
        <v>314</v>
      </c>
      <c r="S63" s="154">
        <v>1</v>
      </c>
      <c r="T63" s="153">
        <v>2</v>
      </c>
      <c r="U63" s="242">
        <v>-798542.42</v>
      </c>
      <c r="V63" s="240">
        <v>1.88</v>
      </c>
      <c r="W63" s="240">
        <v>1.7</v>
      </c>
      <c r="X63" s="240">
        <v>0.97</v>
      </c>
      <c r="Y63" s="240">
        <v>21427882.02</v>
      </c>
      <c r="Z63" s="240">
        <v>22089367.75</v>
      </c>
      <c r="AA63" s="240">
        <v>25163462.399999999</v>
      </c>
      <c r="AB63" s="233">
        <v>0</v>
      </c>
      <c r="AC63" s="241">
        <v>8331673.4900000002</v>
      </c>
      <c r="AD63" s="241">
        <v>11405768.140000001</v>
      </c>
      <c r="AE63" s="234">
        <v>2</v>
      </c>
    </row>
    <row r="64" spans="1:31">
      <c r="A64" s="149" t="s">
        <v>4</v>
      </c>
      <c r="B64" s="150" t="s">
        <v>66</v>
      </c>
      <c r="C64" s="214" t="s">
        <v>153</v>
      </c>
      <c r="D64" s="215">
        <v>116427080.52</v>
      </c>
      <c r="E64" s="215">
        <v>95160789.479999989</v>
      </c>
      <c r="F64" s="216">
        <f t="shared" si="0"/>
        <v>21266291.040000007</v>
      </c>
      <c r="G64" s="165" t="s">
        <v>310</v>
      </c>
      <c r="H64" s="216">
        <f t="shared" si="4"/>
        <v>4253258.2080000015</v>
      </c>
      <c r="I64" s="216">
        <v>3085522.85</v>
      </c>
      <c r="J64" s="216">
        <f t="shared" si="1"/>
        <v>1167735.3580000014</v>
      </c>
      <c r="K64" s="166" t="s">
        <v>311</v>
      </c>
      <c r="L64" s="216">
        <v>119988.91</v>
      </c>
      <c r="M64" s="216">
        <v>-11243009.310000001</v>
      </c>
      <c r="N64" s="216">
        <f t="shared" si="2"/>
        <v>7930065.7899999991</v>
      </c>
      <c r="O64" s="216">
        <f t="shared" si="3"/>
        <v>1.5130884557264185E-2</v>
      </c>
      <c r="P64" s="165" t="s">
        <v>313</v>
      </c>
      <c r="Q64" s="165" t="s">
        <v>313</v>
      </c>
      <c r="R64" s="165" t="s">
        <v>314</v>
      </c>
      <c r="S64" s="154">
        <v>1</v>
      </c>
      <c r="T64" s="153">
        <v>2</v>
      </c>
      <c r="U64" s="240">
        <v>4522781.32</v>
      </c>
      <c r="V64" s="240">
        <v>2.11</v>
      </c>
      <c r="W64" s="240">
        <v>1.95</v>
      </c>
      <c r="X64" s="240">
        <v>1.24</v>
      </c>
      <c r="Y64" s="240">
        <v>21357684.09</v>
      </c>
      <c r="Z64" s="240">
        <v>21139197.760000002</v>
      </c>
      <c r="AA64" s="240">
        <v>27227682.370000001</v>
      </c>
      <c r="AB64" s="233">
        <v>0</v>
      </c>
      <c r="AC64" s="241">
        <v>12394920.18</v>
      </c>
      <c r="AD64" s="241">
        <v>18483404.789999999</v>
      </c>
      <c r="AE64" s="234">
        <v>2</v>
      </c>
    </row>
    <row r="65" spans="1:31" ht="49.2">
      <c r="A65" s="147" t="s">
        <v>5</v>
      </c>
      <c r="B65" s="148" t="s">
        <v>67</v>
      </c>
      <c r="C65" s="218" t="s">
        <v>154</v>
      </c>
      <c r="D65" s="215">
        <v>1078400000</v>
      </c>
      <c r="E65" s="215">
        <v>919500000</v>
      </c>
      <c r="F65" s="216">
        <f t="shared" si="0"/>
        <v>158900000</v>
      </c>
      <c r="G65" s="165" t="s">
        <v>310</v>
      </c>
      <c r="H65" s="216">
        <f t="shared" si="4"/>
        <v>31780000</v>
      </c>
      <c r="I65" s="216">
        <v>17828000</v>
      </c>
      <c r="J65" s="216">
        <f t="shared" si="1"/>
        <v>13952000</v>
      </c>
      <c r="K65" s="166" t="s">
        <v>311</v>
      </c>
      <c r="L65" s="216">
        <v>257528691.93000001</v>
      </c>
      <c r="M65" s="216">
        <v>4689396.5200000107</v>
      </c>
      <c r="N65" s="216">
        <f t="shared" si="2"/>
        <v>76625000</v>
      </c>
      <c r="O65" s="216">
        <f t="shared" si="3"/>
        <v>3.3608964689070149</v>
      </c>
      <c r="P65" s="165" t="s">
        <v>313</v>
      </c>
      <c r="Q65" s="165" t="s">
        <v>313</v>
      </c>
      <c r="R65" s="165" t="s">
        <v>313</v>
      </c>
      <c r="S65" s="154">
        <v>1</v>
      </c>
      <c r="T65" s="154">
        <v>1</v>
      </c>
      <c r="U65" s="242">
        <v>-3705128.76</v>
      </c>
      <c r="V65" s="240">
        <v>3.26</v>
      </c>
      <c r="W65" s="240">
        <v>2.9</v>
      </c>
      <c r="X65" s="240">
        <v>0.97</v>
      </c>
      <c r="Y65" s="240">
        <v>333373887.95999998</v>
      </c>
      <c r="Z65" s="240">
        <v>116356251.17</v>
      </c>
      <c r="AA65" s="240">
        <v>131362226.25</v>
      </c>
      <c r="AB65" s="233">
        <v>0</v>
      </c>
      <c r="AC65" s="241">
        <v>96526328.959999993</v>
      </c>
      <c r="AD65" s="241">
        <v>111532304.04000001</v>
      </c>
      <c r="AE65" s="233">
        <v>0</v>
      </c>
    </row>
    <row r="66" spans="1:31">
      <c r="A66" s="147" t="s">
        <v>5</v>
      </c>
      <c r="B66" s="148" t="s">
        <v>68</v>
      </c>
      <c r="C66" s="218" t="s">
        <v>155</v>
      </c>
      <c r="D66" s="215">
        <v>211253680.63999999</v>
      </c>
      <c r="E66" s="215">
        <v>198497673.66</v>
      </c>
      <c r="F66" s="216">
        <f t="shared" si="0"/>
        <v>12756006.979999989</v>
      </c>
      <c r="G66" s="165" t="s">
        <v>310</v>
      </c>
      <c r="H66" s="216">
        <f t="shared" si="4"/>
        <v>2551201.3959999979</v>
      </c>
      <c r="I66" s="216">
        <v>2400000</v>
      </c>
      <c r="J66" s="216">
        <f t="shared" si="1"/>
        <v>151201.39599999785</v>
      </c>
      <c r="K66" s="166" t="s">
        <v>311</v>
      </c>
      <c r="L66" s="216">
        <v>-3366852.8000000087</v>
      </c>
      <c r="M66" s="216">
        <v>-25208613.709999997</v>
      </c>
      <c r="N66" s="216">
        <f t="shared" si="2"/>
        <v>16541472.805</v>
      </c>
      <c r="O66" s="216">
        <f t="shared" si="3"/>
        <v>-0.2035400861634466</v>
      </c>
      <c r="P66" s="165" t="s">
        <v>313</v>
      </c>
      <c r="Q66" s="165" t="s">
        <v>313</v>
      </c>
      <c r="R66" s="165" t="s">
        <v>314</v>
      </c>
      <c r="S66" s="154">
        <v>1</v>
      </c>
      <c r="T66" s="153">
        <v>2</v>
      </c>
      <c r="U66" s="242">
        <v>-4248024.2</v>
      </c>
      <c r="V66" s="242">
        <v>1.44</v>
      </c>
      <c r="W66" s="240">
        <v>1.31</v>
      </c>
      <c r="X66" s="240">
        <v>0.91</v>
      </c>
      <c r="Y66" s="240">
        <v>21650236.93</v>
      </c>
      <c r="Z66" s="240">
        <v>24322754.68</v>
      </c>
      <c r="AA66" s="240">
        <v>20038035.440000001</v>
      </c>
      <c r="AB66" s="232">
        <v>1</v>
      </c>
      <c r="AC66" s="241">
        <v>2539057.64</v>
      </c>
      <c r="AD66" s="242">
        <v>-1745661.6</v>
      </c>
      <c r="AE66" s="237">
        <v>7</v>
      </c>
    </row>
    <row r="67" spans="1:31">
      <c r="A67" s="147" t="s">
        <v>5</v>
      </c>
      <c r="B67" s="148" t="s">
        <v>69</v>
      </c>
      <c r="C67" s="218" t="s">
        <v>156</v>
      </c>
      <c r="D67" s="215">
        <v>170408778.78999999</v>
      </c>
      <c r="E67" s="215">
        <v>156497338.22999999</v>
      </c>
      <c r="F67" s="216">
        <f t="shared" si="0"/>
        <v>13911440.560000002</v>
      </c>
      <c r="G67" s="165" t="s">
        <v>310</v>
      </c>
      <c r="H67" s="216">
        <f t="shared" si="4"/>
        <v>2782288.1120000007</v>
      </c>
      <c r="I67" s="216">
        <v>2753200</v>
      </c>
      <c r="J67" s="216">
        <f t="shared" si="1"/>
        <v>29088.112000000663</v>
      </c>
      <c r="K67" s="166" t="s">
        <v>311</v>
      </c>
      <c r="L67" s="216">
        <v>-1298721.5099999965</v>
      </c>
      <c r="M67" s="216">
        <v>-16598270.019999998</v>
      </c>
      <c r="N67" s="216">
        <f t="shared" si="2"/>
        <v>13041444.852499999</v>
      </c>
      <c r="O67" s="216">
        <f t="shared" si="3"/>
        <v>-9.9584173739080462E-2</v>
      </c>
      <c r="P67" s="165" t="s">
        <v>313</v>
      </c>
      <c r="Q67" s="165" t="s">
        <v>313</v>
      </c>
      <c r="R67" s="165" t="s">
        <v>314</v>
      </c>
      <c r="S67" s="154">
        <v>1</v>
      </c>
      <c r="T67" s="153">
        <v>2</v>
      </c>
      <c r="U67" s="242">
        <v>-4045462.4</v>
      </c>
      <c r="V67" s="240">
        <v>1.53</v>
      </c>
      <c r="W67" s="240">
        <v>1.32</v>
      </c>
      <c r="X67" s="240">
        <v>0.86</v>
      </c>
      <c r="Y67" s="240">
        <v>14787733.220000001</v>
      </c>
      <c r="Z67" s="240">
        <v>21778957.32</v>
      </c>
      <c r="AA67" s="240">
        <v>17546991.140000001</v>
      </c>
      <c r="AB67" s="233">
        <v>0</v>
      </c>
      <c r="AC67" s="241">
        <v>4447777.84</v>
      </c>
      <c r="AD67" s="241">
        <v>215811.66</v>
      </c>
      <c r="AE67" s="239">
        <v>6</v>
      </c>
    </row>
    <row r="68" spans="1:31">
      <c r="A68" s="147" t="s">
        <v>5</v>
      </c>
      <c r="B68" s="148" t="s">
        <v>70</v>
      </c>
      <c r="C68" s="218" t="s">
        <v>157</v>
      </c>
      <c r="D68" s="215">
        <v>248459282.65000001</v>
      </c>
      <c r="E68" s="215">
        <v>227403578.92000002</v>
      </c>
      <c r="F68" s="216">
        <f t="shared" si="0"/>
        <v>21055703.729999989</v>
      </c>
      <c r="G68" s="165" t="s">
        <v>310</v>
      </c>
      <c r="H68" s="216">
        <f t="shared" si="4"/>
        <v>4211140.7459999975</v>
      </c>
      <c r="I68" s="216">
        <v>11916118.689999999</v>
      </c>
      <c r="J68" s="216">
        <f t="shared" si="1"/>
        <v>-7704977.944000002</v>
      </c>
      <c r="K68" s="166" t="s">
        <v>312</v>
      </c>
      <c r="L68" s="216">
        <v>-14839384.32</v>
      </c>
      <c r="M68" s="216">
        <v>-52556145.809999995</v>
      </c>
      <c r="N68" s="216">
        <f t="shared" si="2"/>
        <v>18950298.243333336</v>
      </c>
      <c r="O68" s="216">
        <f t="shared" si="3"/>
        <v>-0.78306864248009689</v>
      </c>
      <c r="P68" s="165" t="s">
        <v>313</v>
      </c>
      <c r="Q68" s="165" t="s">
        <v>314</v>
      </c>
      <c r="R68" s="165" t="s">
        <v>314</v>
      </c>
      <c r="S68" s="153">
        <v>2</v>
      </c>
      <c r="T68" s="155">
        <v>4</v>
      </c>
      <c r="U68" s="242">
        <v>-45743672.600000001</v>
      </c>
      <c r="V68" s="242">
        <v>0.96</v>
      </c>
      <c r="W68" s="242">
        <v>0.83</v>
      </c>
      <c r="X68" s="242">
        <v>0.45</v>
      </c>
      <c r="Y68" s="242">
        <v>-3578181.63</v>
      </c>
      <c r="Z68" s="240">
        <v>20451241.02</v>
      </c>
      <c r="AA68" s="240">
        <v>15881841.789999999</v>
      </c>
      <c r="AB68" s="236">
        <v>4</v>
      </c>
      <c r="AC68" s="242">
        <v>-6358187.9199999999</v>
      </c>
      <c r="AD68" s="242">
        <v>-10927587.15</v>
      </c>
      <c r="AE68" s="237">
        <v>7</v>
      </c>
    </row>
    <row r="69" spans="1:31">
      <c r="A69" s="147" t="s">
        <v>5</v>
      </c>
      <c r="B69" s="148" t="s">
        <v>71</v>
      </c>
      <c r="C69" s="218" t="s">
        <v>158</v>
      </c>
      <c r="D69" s="215">
        <v>179862245.66</v>
      </c>
      <c r="E69" s="215">
        <v>154159907.45000002</v>
      </c>
      <c r="F69" s="216">
        <f t="shared" ref="F69:F99" si="5">+D69-E69</f>
        <v>25702338.209999979</v>
      </c>
      <c r="G69" s="165" t="s">
        <v>310</v>
      </c>
      <c r="H69" s="216">
        <f t="shared" si="4"/>
        <v>5140467.6419999953</v>
      </c>
      <c r="I69" s="216">
        <v>5000000</v>
      </c>
      <c r="J69" s="216">
        <f t="shared" ref="J69:J99" si="6">+H69-I69</f>
        <v>140467.64199999534</v>
      </c>
      <c r="K69" s="166" t="s">
        <v>311</v>
      </c>
      <c r="L69" s="216">
        <v>-8205351.6299999999</v>
      </c>
      <c r="M69" s="216">
        <v>-25720782.340000004</v>
      </c>
      <c r="N69" s="216">
        <f t="shared" ref="N69:N99" si="7">+E69/12</f>
        <v>12846658.954166668</v>
      </c>
      <c r="O69" s="216">
        <f t="shared" ref="O69:O99" si="8">+L69/N69</f>
        <v>-0.6387148331153204</v>
      </c>
      <c r="P69" s="165" t="s">
        <v>313</v>
      </c>
      <c r="Q69" s="165" t="s">
        <v>313</v>
      </c>
      <c r="R69" s="165" t="s">
        <v>314</v>
      </c>
      <c r="S69" s="153">
        <v>2</v>
      </c>
      <c r="T69" s="153">
        <v>2</v>
      </c>
      <c r="U69" s="242">
        <v>-9206143.5999999996</v>
      </c>
      <c r="V69" s="242">
        <v>1.29</v>
      </c>
      <c r="W69" s="240">
        <v>1.1299999999999999</v>
      </c>
      <c r="X69" s="242">
        <v>0.71</v>
      </c>
      <c r="Y69" s="240">
        <v>9323786.9000000004</v>
      </c>
      <c r="Z69" s="240">
        <v>41545540.189999998</v>
      </c>
      <c r="AA69" s="240">
        <v>36321219.740000002</v>
      </c>
      <c r="AB69" s="234">
        <v>2</v>
      </c>
      <c r="AC69" s="241">
        <v>19332841.719999999</v>
      </c>
      <c r="AD69" s="241">
        <v>14108521.27</v>
      </c>
      <c r="AE69" s="238">
        <v>5</v>
      </c>
    </row>
    <row r="70" spans="1:31">
      <c r="A70" s="147" t="s">
        <v>5</v>
      </c>
      <c r="B70" s="148" t="s">
        <v>72</v>
      </c>
      <c r="C70" s="218" t="s">
        <v>334</v>
      </c>
      <c r="D70" s="215">
        <v>123208360.81</v>
      </c>
      <c r="E70" s="215">
        <v>119022694.13000003</v>
      </c>
      <c r="F70" s="216">
        <f t="shared" si="5"/>
        <v>4185666.6799999774</v>
      </c>
      <c r="G70" s="165" t="s">
        <v>310</v>
      </c>
      <c r="H70" s="216">
        <f t="shared" si="4"/>
        <v>837133.33599999547</v>
      </c>
      <c r="I70" s="216">
        <v>718800</v>
      </c>
      <c r="J70" s="216">
        <f t="shared" si="6"/>
        <v>118333.33599999547</v>
      </c>
      <c r="K70" s="166" t="s">
        <v>311</v>
      </c>
      <c r="L70" s="216">
        <v>-347788.55</v>
      </c>
      <c r="M70" s="216">
        <v>-18308326.43</v>
      </c>
      <c r="N70" s="216">
        <f t="shared" si="7"/>
        <v>9918557.8441666681</v>
      </c>
      <c r="O70" s="216">
        <f t="shared" si="8"/>
        <v>-3.5064427254869759E-2</v>
      </c>
      <c r="P70" s="165" t="s">
        <v>313</v>
      </c>
      <c r="Q70" s="165" t="s">
        <v>313</v>
      </c>
      <c r="R70" s="165" t="s">
        <v>314</v>
      </c>
      <c r="S70" s="153">
        <v>2</v>
      </c>
      <c r="T70" s="153">
        <v>2</v>
      </c>
      <c r="U70" s="242">
        <v>-4229050.5</v>
      </c>
      <c r="V70" s="242">
        <v>1.44</v>
      </c>
      <c r="W70" s="240">
        <v>1.31</v>
      </c>
      <c r="X70" s="240">
        <v>0.85</v>
      </c>
      <c r="Y70" s="240">
        <v>12509158.859999999</v>
      </c>
      <c r="Z70" s="240">
        <v>14173818.4</v>
      </c>
      <c r="AA70" s="240">
        <v>10151019.810000001</v>
      </c>
      <c r="AB70" s="232">
        <v>1</v>
      </c>
      <c r="AC70" s="241">
        <v>493671.36</v>
      </c>
      <c r="AD70" s="242">
        <v>-3529127.23</v>
      </c>
      <c r="AE70" s="237">
        <v>7</v>
      </c>
    </row>
    <row r="71" spans="1:31" ht="49.2">
      <c r="A71" s="149" t="s">
        <v>6</v>
      </c>
      <c r="B71" s="150" t="s">
        <v>73</v>
      </c>
      <c r="C71" s="214" t="s">
        <v>159</v>
      </c>
      <c r="D71" s="215">
        <v>5075366349</v>
      </c>
      <c r="E71" s="215">
        <v>4551993434</v>
      </c>
      <c r="F71" s="216">
        <f t="shared" si="5"/>
        <v>523372915</v>
      </c>
      <c r="G71" s="165" t="s">
        <v>310</v>
      </c>
      <c r="H71" s="216">
        <f t="shared" ref="H71:H99" si="9">+F71*20/100</f>
        <v>104674583</v>
      </c>
      <c r="I71" s="216">
        <v>59797834.93</v>
      </c>
      <c r="J71" s="216">
        <f t="shared" si="6"/>
        <v>44876748.07</v>
      </c>
      <c r="K71" s="166" t="s">
        <v>311</v>
      </c>
      <c r="L71" s="216">
        <v>1212580904.9000001</v>
      </c>
      <c r="M71" s="216">
        <v>63697080.919999957</v>
      </c>
      <c r="N71" s="216">
        <f t="shared" si="7"/>
        <v>379332786.16666669</v>
      </c>
      <c r="O71" s="216">
        <f t="shared" si="8"/>
        <v>3.1966150807940732</v>
      </c>
      <c r="P71" s="165" t="s">
        <v>313</v>
      </c>
      <c r="Q71" s="165" t="s">
        <v>313</v>
      </c>
      <c r="R71" s="165" t="s">
        <v>313</v>
      </c>
      <c r="S71" s="154">
        <v>1</v>
      </c>
      <c r="T71" s="154">
        <v>1</v>
      </c>
      <c r="U71" s="240">
        <v>236870704.91</v>
      </c>
      <c r="V71" s="240">
        <v>2.56</v>
      </c>
      <c r="W71" s="240">
        <v>2.2799999999999998</v>
      </c>
      <c r="X71" s="240">
        <v>1.26</v>
      </c>
      <c r="Y71" s="240">
        <v>1437289987.6900001</v>
      </c>
      <c r="Z71" s="240">
        <v>451853953.69</v>
      </c>
      <c r="AA71" s="240">
        <v>387365992.57999998</v>
      </c>
      <c r="AB71" s="233">
        <v>0</v>
      </c>
      <c r="AC71" s="241">
        <v>386782269.73000002</v>
      </c>
      <c r="AD71" s="241">
        <v>322294308.62</v>
      </c>
      <c r="AE71" s="233">
        <v>0</v>
      </c>
    </row>
    <row r="72" spans="1:31">
      <c r="A72" s="149" t="s">
        <v>6</v>
      </c>
      <c r="B72" s="150" t="s">
        <v>74</v>
      </c>
      <c r="C72" s="214" t="s">
        <v>160</v>
      </c>
      <c r="D72" s="215">
        <v>187777617.39000002</v>
      </c>
      <c r="E72" s="215">
        <v>170932950.36999997</v>
      </c>
      <c r="F72" s="216">
        <f t="shared" si="5"/>
        <v>16844667.020000041</v>
      </c>
      <c r="G72" s="165" t="s">
        <v>310</v>
      </c>
      <c r="H72" s="216">
        <f t="shared" si="9"/>
        <v>3368933.404000008</v>
      </c>
      <c r="I72" s="216">
        <v>1441430</v>
      </c>
      <c r="J72" s="216">
        <f t="shared" si="6"/>
        <v>1927503.404000008</v>
      </c>
      <c r="K72" s="166" t="s">
        <v>311</v>
      </c>
      <c r="L72" s="216">
        <v>-5412958.5999999996</v>
      </c>
      <c r="M72" s="216">
        <v>-22900369.539999999</v>
      </c>
      <c r="N72" s="216">
        <f t="shared" si="7"/>
        <v>14244412.530833332</v>
      </c>
      <c r="O72" s="216">
        <f t="shared" si="8"/>
        <v>-0.380005745290173</v>
      </c>
      <c r="P72" s="165" t="s">
        <v>313</v>
      </c>
      <c r="Q72" s="165" t="s">
        <v>313</v>
      </c>
      <c r="R72" s="165" t="s">
        <v>314</v>
      </c>
      <c r="S72" s="153">
        <v>2</v>
      </c>
      <c r="T72" s="153">
        <v>2</v>
      </c>
      <c r="U72" s="242">
        <v>-5415798.1699999999</v>
      </c>
      <c r="V72" s="240">
        <v>1.52</v>
      </c>
      <c r="W72" s="240">
        <v>1.4</v>
      </c>
      <c r="X72" s="240">
        <v>0.89</v>
      </c>
      <c r="Y72" s="240">
        <v>18306358.34</v>
      </c>
      <c r="Z72" s="240">
        <v>27532360.57</v>
      </c>
      <c r="AA72" s="240">
        <v>26317959.149999999</v>
      </c>
      <c r="AB72" s="233">
        <v>0</v>
      </c>
      <c r="AC72" s="241">
        <v>13794248.52</v>
      </c>
      <c r="AD72" s="241">
        <v>12579847.1</v>
      </c>
      <c r="AE72" s="234">
        <v>2</v>
      </c>
    </row>
    <row r="73" spans="1:31">
      <c r="A73" s="149" t="s">
        <v>6</v>
      </c>
      <c r="B73" s="150" t="s">
        <v>75</v>
      </c>
      <c r="C73" s="214" t="s">
        <v>161</v>
      </c>
      <c r="D73" s="215">
        <v>148763273.17000002</v>
      </c>
      <c r="E73" s="215">
        <v>137391947.96000001</v>
      </c>
      <c r="F73" s="216">
        <f t="shared" si="5"/>
        <v>11371325.210000008</v>
      </c>
      <c r="G73" s="165" t="s">
        <v>310</v>
      </c>
      <c r="H73" s="216">
        <f t="shared" si="9"/>
        <v>2274265.0420000018</v>
      </c>
      <c r="I73" s="216">
        <v>428000</v>
      </c>
      <c r="J73" s="216">
        <f t="shared" si="6"/>
        <v>1846265.0420000018</v>
      </c>
      <c r="K73" s="166" t="s">
        <v>311</v>
      </c>
      <c r="L73" s="216">
        <v>-10042834.74</v>
      </c>
      <c r="M73" s="216">
        <v>-25895590.160000004</v>
      </c>
      <c r="N73" s="216">
        <f t="shared" si="7"/>
        <v>11449328.996666668</v>
      </c>
      <c r="O73" s="216">
        <f t="shared" si="8"/>
        <v>-0.87715487457158836</v>
      </c>
      <c r="P73" s="165" t="s">
        <v>313</v>
      </c>
      <c r="Q73" s="165" t="s">
        <v>313</v>
      </c>
      <c r="R73" s="165" t="s">
        <v>314</v>
      </c>
      <c r="S73" s="153">
        <v>2</v>
      </c>
      <c r="T73" s="153">
        <v>2</v>
      </c>
      <c r="U73" s="242">
        <v>-24140393.359999999</v>
      </c>
      <c r="V73" s="242">
        <v>0.96</v>
      </c>
      <c r="W73" s="242">
        <v>0.79</v>
      </c>
      <c r="X73" s="242">
        <v>0.34</v>
      </c>
      <c r="Y73" s="242">
        <v>-1471872.94</v>
      </c>
      <c r="Z73" s="240">
        <v>20271631.559999999</v>
      </c>
      <c r="AA73" s="240">
        <v>19262860.399999999</v>
      </c>
      <c r="AB73" s="236">
        <v>4</v>
      </c>
      <c r="AC73" s="241">
        <v>6031361.6200000001</v>
      </c>
      <c r="AD73" s="241">
        <v>5022590.46</v>
      </c>
      <c r="AE73" s="239">
        <v>6</v>
      </c>
    </row>
    <row r="74" spans="1:31">
      <c r="A74" s="149" t="s">
        <v>6</v>
      </c>
      <c r="B74" s="150" t="s">
        <v>76</v>
      </c>
      <c r="C74" s="214" t="s">
        <v>162</v>
      </c>
      <c r="D74" s="215">
        <v>729020733.51999998</v>
      </c>
      <c r="E74" s="215">
        <v>659532342.27999997</v>
      </c>
      <c r="F74" s="216">
        <f t="shared" si="5"/>
        <v>69488391.24000001</v>
      </c>
      <c r="G74" s="165" t="s">
        <v>310</v>
      </c>
      <c r="H74" s="216">
        <f t="shared" si="9"/>
        <v>13897678.248000002</v>
      </c>
      <c r="I74" s="216">
        <v>13878522</v>
      </c>
      <c r="J74" s="216">
        <f t="shared" si="6"/>
        <v>19156.248000001535</v>
      </c>
      <c r="K74" s="166" t="s">
        <v>311</v>
      </c>
      <c r="L74" s="216">
        <v>54093608.450000003</v>
      </c>
      <c r="M74" s="216">
        <v>-82689747.420000002</v>
      </c>
      <c r="N74" s="216">
        <f t="shared" si="7"/>
        <v>54961028.523333333</v>
      </c>
      <c r="O74" s="216">
        <f t="shared" si="8"/>
        <v>0.98421754292743857</v>
      </c>
      <c r="P74" s="165" t="s">
        <v>313</v>
      </c>
      <c r="Q74" s="165" t="s">
        <v>313</v>
      </c>
      <c r="R74" s="165" t="s">
        <v>314</v>
      </c>
      <c r="S74" s="154">
        <v>1</v>
      </c>
      <c r="T74" s="153">
        <v>2</v>
      </c>
      <c r="U74" s="242">
        <v>-22330896.84</v>
      </c>
      <c r="V74" s="240">
        <v>1.5</v>
      </c>
      <c r="W74" s="240">
        <v>1.38</v>
      </c>
      <c r="X74" s="240">
        <v>0.91</v>
      </c>
      <c r="Y74" s="240">
        <v>122872812.39</v>
      </c>
      <c r="Z74" s="240">
        <v>66139243.950000003</v>
      </c>
      <c r="AA74" s="240">
        <v>35660766.590000004</v>
      </c>
      <c r="AB74" s="233">
        <v>0</v>
      </c>
      <c r="AC74" s="241">
        <v>47772671.969999999</v>
      </c>
      <c r="AD74" s="241">
        <v>17294194.609999999</v>
      </c>
      <c r="AE74" s="232">
        <v>1</v>
      </c>
    </row>
    <row r="75" spans="1:31">
      <c r="A75" s="149" t="s">
        <v>6</v>
      </c>
      <c r="B75" s="150" t="s">
        <v>77</v>
      </c>
      <c r="C75" s="214" t="s">
        <v>163</v>
      </c>
      <c r="D75" s="215">
        <v>59423911.769999996</v>
      </c>
      <c r="E75" s="215">
        <v>49427706.850000001</v>
      </c>
      <c r="F75" s="216">
        <f t="shared" si="5"/>
        <v>9996204.9199999943</v>
      </c>
      <c r="G75" s="165" t="s">
        <v>310</v>
      </c>
      <c r="H75" s="216">
        <f t="shared" si="9"/>
        <v>1999240.9839999988</v>
      </c>
      <c r="I75" s="216">
        <v>1770365</v>
      </c>
      <c r="J75" s="216">
        <f t="shared" si="6"/>
        <v>228875.98399999877</v>
      </c>
      <c r="K75" s="166" t="s">
        <v>311</v>
      </c>
      <c r="L75" s="216">
        <v>19322868.329999998</v>
      </c>
      <c r="M75" s="216">
        <v>12270593.939999999</v>
      </c>
      <c r="N75" s="216">
        <f t="shared" si="7"/>
        <v>4118975.5708333333</v>
      </c>
      <c r="O75" s="216">
        <f t="shared" si="8"/>
        <v>4.6911830375557866</v>
      </c>
      <c r="P75" s="165" t="s">
        <v>313</v>
      </c>
      <c r="Q75" s="165" t="s">
        <v>313</v>
      </c>
      <c r="R75" s="165" t="s">
        <v>313</v>
      </c>
      <c r="S75" s="154">
        <v>1</v>
      </c>
      <c r="T75" s="154">
        <v>1</v>
      </c>
      <c r="U75" s="240">
        <v>18503883.75</v>
      </c>
      <c r="V75" s="240">
        <v>12.23</v>
      </c>
      <c r="W75" s="240">
        <v>11.06</v>
      </c>
      <c r="X75" s="240">
        <v>8.4700000000000006</v>
      </c>
      <c r="Y75" s="240">
        <v>27829997.68</v>
      </c>
      <c r="Z75" s="240">
        <v>10279232.48</v>
      </c>
      <c r="AA75" s="240">
        <v>5607812.4900000002</v>
      </c>
      <c r="AB75" s="233">
        <v>0</v>
      </c>
      <c r="AC75" s="241">
        <v>6508200.5099999998</v>
      </c>
      <c r="AD75" s="241">
        <v>1836780.52</v>
      </c>
      <c r="AE75" s="233">
        <v>0</v>
      </c>
    </row>
    <row r="76" spans="1:31">
      <c r="A76" s="149" t="s">
        <v>6</v>
      </c>
      <c r="B76" s="150" t="s">
        <v>78</v>
      </c>
      <c r="C76" s="214" t="s">
        <v>164</v>
      </c>
      <c r="D76" s="215">
        <v>140727512.59</v>
      </c>
      <c r="E76" s="215">
        <v>130439701.33</v>
      </c>
      <c r="F76" s="216">
        <f t="shared" si="5"/>
        <v>10287811.260000005</v>
      </c>
      <c r="G76" s="165" t="s">
        <v>310</v>
      </c>
      <c r="H76" s="216">
        <f t="shared" si="9"/>
        <v>2057562.252000001</v>
      </c>
      <c r="I76" s="216">
        <v>1117000</v>
      </c>
      <c r="J76" s="216">
        <f t="shared" si="6"/>
        <v>940562.25200000103</v>
      </c>
      <c r="K76" s="166" t="s">
        <v>311</v>
      </c>
      <c r="L76" s="216">
        <v>2367624.6</v>
      </c>
      <c r="M76" s="216">
        <v>-12354329.010000002</v>
      </c>
      <c r="N76" s="216">
        <f t="shared" si="7"/>
        <v>10869975.110833334</v>
      </c>
      <c r="O76" s="216">
        <f t="shared" si="8"/>
        <v>0.21781324941952779</v>
      </c>
      <c r="P76" s="165" t="s">
        <v>313</v>
      </c>
      <c r="Q76" s="165" t="s">
        <v>313</v>
      </c>
      <c r="R76" s="165" t="s">
        <v>314</v>
      </c>
      <c r="S76" s="154">
        <v>1</v>
      </c>
      <c r="T76" s="153">
        <v>2</v>
      </c>
      <c r="U76" s="240">
        <v>115835.53</v>
      </c>
      <c r="V76" s="242">
        <v>1.42</v>
      </c>
      <c r="W76" s="240">
        <v>1.32</v>
      </c>
      <c r="X76" s="240">
        <v>1</v>
      </c>
      <c r="Y76" s="240">
        <v>14543259.199999999</v>
      </c>
      <c r="Z76" s="240">
        <v>18998397.68</v>
      </c>
      <c r="AA76" s="240">
        <v>16015761.470000001</v>
      </c>
      <c r="AB76" s="232">
        <v>1</v>
      </c>
      <c r="AC76" s="241">
        <v>6212743.96</v>
      </c>
      <c r="AD76" s="241">
        <v>3230107.75</v>
      </c>
      <c r="AE76" s="235">
        <v>3</v>
      </c>
    </row>
    <row r="77" spans="1:31" ht="49.2">
      <c r="A77" s="149" t="s">
        <v>6</v>
      </c>
      <c r="B77" s="150" t="s">
        <v>79</v>
      </c>
      <c r="C77" s="214" t="s">
        <v>165</v>
      </c>
      <c r="D77" s="215">
        <v>431212499.69999999</v>
      </c>
      <c r="E77" s="215">
        <v>394530742.51999998</v>
      </c>
      <c r="F77" s="216">
        <f t="shared" si="5"/>
        <v>36681757.180000007</v>
      </c>
      <c r="G77" s="165" t="s">
        <v>310</v>
      </c>
      <c r="H77" s="216">
        <f t="shared" si="9"/>
        <v>7336351.4360000016</v>
      </c>
      <c r="I77" s="216">
        <v>7176033</v>
      </c>
      <c r="J77" s="216">
        <f t="shared" si="6"/>
        <v>160318.43600000162</v>
      </c>
      <c r="K77" s="166" t="s">
        <v>311</v>
      </c>
      <c r="L77" s="216">
        <v>-21903214.5</v>
      </c>
      <c r="M77" s="216">
        <v>-91310051</v>
      </c>
      <c r="N77" s="216">
        <f t="shared" si="7"/>
        <v>32877561.876666665</v>
      </c>
      <c r="O77" s="216">
        <f t="shared" si="8"/>
        <v>-0.66620555934668613</v>
      </c>
      <c r="P77" s="165" t="s">
        <v>313</v>
      </c>
      <c r="Q77" s="165" t="s">
        <v>313</v>
      </c>
      <c r="R77" s="165" t="s">
        <v>314</v>
      </c>
      <c r="S77" s="153">
        <v>2</v>
      </c>
      <c r="T77" s="153">
        <v>2</v>
      </c>
      <c r="U77" s="242">
        <v>-60195833.460000001</v>
      </c>
      <c r="V77" s="242">
        <v>1.0900000000000001</v>
      </c>
      <c r="W77" s="242">
        <v>0.97</v>
      </c>
      <c r="X77" s="242">
        <v>0.53</v>
      </c>
      <c r="Y77" s="240">
        <v>10798632.82</v>
      </c>
      <c r="Z77" s="240">
        <v>46138414.810000002</v>
      </c>
      <c r="AA77" s="240">
        <v>116207685.20999999</v>
      </c>
      <c r="AB77" s="235">
        <v>3</v>
      </c>
      <c r="AC77" s="241">
        <v>13201269.34</v>
      </c>
      <c r="AD77" s="241">
        <v>83270539.739999995</v>
      </c>
      <c r="AE77" s="236">
        <v>4</v>
      </c>
    </row>
    <row r="78" spans="1:31">
      <c r="A78" s="149" t="s">
        <v>6</v>
      </c>
      <c r="B78" s="150" t="s">
        <v>80</v>
      </c>
      <c r="C78" s="214" t="s">
        <v>166</v>
      </c>
      <c r="D78" s="215">
        <v>102938497.28999999</v>
      </c>
      <c r="E78" s="215">
        <v>98249053.100000009</v>
      </c>
      <c r="F78" s="216">
        <f t="shared" si="5"/>
        <v>4689444.1899999827</v>
      </c>
      <c r="G78" s="165" t="s">
        <v>310</v>
      </c>
      <c r="H78" s="216">
        <f t="shared" si="9"/>
        <v>937888.8379999965</v>
      </c>
      <c r="I78" s="216">
        <v>913192.5</v>
      </c>
      <c r="J78" s="216">
        <f t="shared" si="6"/>
        <v>24696.337999996496</v>
      </c>
      <c r="K78" s="166" t="s">
        <v>311</v>
      </c>
      <c r="L78" s="216">
        <v>-1783719.26</v>
      </c>
      <c r="M78" s="216">
        <v>-9840057.6199999992</v>
      </c>
      <c r="N78" s="216">
        <f t="shared" si="7"/>
        <v>8187421.0916666677</v>
      </c>
      <c r="O78" s="216">
        <f t="shared" si="8"/>
        <v>-0.21786094058549249</v>
      </c>
      <c r="P78" s="165" t="s">
        <v>313</v>
      </c>
      <c r="Q78" s="165" t="s">
        <v>313</v>
      </c>
      <c r="R78" s="165" t="s">
        <v>314</v>
      </c>
      <c r="S78" s="153">
        <v>2</v>
      </c>
      <c r="T78" s="153">
        <v>2</v>
      </c>
      <c r="U78" s="242">
        <v>-3073101.66</v>
      </c>
      <c r="V78" s="242">
        <v>1.4</v>
      </c>
      <c r="W78" s="240">
        <v>1.21</v>
      </c>
      <c r="X78" s="240">
        <v>0.84</v>
      </c>
      <c r="Y78" s="240">
        <v>7460015.9199999999</v>
      </c>
      <c r="Z78" s="240">
        <v>10344934.34</v>
      </c>
      <c r="AA78" s="240">
        <v>12464403.779999999</v>
      </c>
      <c r="AB78" s="232">
        <v>1</v>
      </c>
      <c r="AC78" s="241">
        <v>1827823.01</v>
      </c>
      <c r="AD78" s="241">
        <v>3947292.45</v>
      </c>
      <c r="AE78" s="238">
        <v>5</v>
      </c>
    </row>
    <row r="79" spans="1:31">
      <c r="A79" s="149" t="s">
        <v>6</v>
      </c>
      <c r="B79" s="150" t="s">
        <v>81</v>
      </c>
      <c r="C79" s="214" t="s">
        <v>167</v>
      </c>
      <c r="D79" s="215">
        <v>102684395.18000001</v>
      </c>
      <c r="E79" s="215">
        <v>97909354.679999992</v>
      </c>
      <c r="F79" s="216">
        <f t="shared" si="5"/>
        <v>4775040.5000000149</v>
      </c>
      <c r="G79" s="165" t="s">
        <v>310</v>
      </c>
      <c r="H79" s="216">
        <f t="shared" si="9"/>
        <v>955008.100000003</v>
      </c>
      <c r="I79" s="216">
        <v>747800</v>
      </c>
      <c r="J79" s="216">
        <f t="shared" si="6"/>
        <v>207208.100000003</v>
      </c>
      <c r="K79" s="166" t="s">
        <v>311</v>
      </c>
      <c r="L79" s="216">
        <v>-2575602</v>
      </c>
      <c r="M79" s="216">
        <v>-15998312.399999999</v>
      </c>
      <c r="N79" s="216">
        <f t="shared" si="7"/>
        <v>8159112.8899999997</v>
      </c>
      <c r="O79" s="216">
        <f t="shared" si="8"/>
        <v>-0.31567181809148864</v>
      </c>
      <c r="P79" s="165" t="s">
        <v>313</v>
      </c>
      <c r="Q79" s="165" t="s">
        <v>313</v>
      </c>
      <c r="R79" s="165" t="s">
        <v>314</v>
      </c>
      <c r="S79" s="153">
        <v>2</v>
      </c>
      <c r="T79" s="153">
        <v>2</v>
      </c>
      <c r="U79" s="242">
        <v>-7092007.71</v>
      </c>
      <c r="V79" s="242">
        <v>1.1599999999999999</v>
      </c>
      <c r="W79" s="242">
        <v>0.98</v>
      </c>
      <c r="X79" s="242">
        <v>0.74</v>
      </c>
      <c r="Y79" s="240">
        <v>4411733.91</v>
      </c>
      <c r="Z79" s="240">
        <v>16501851.16</v>
      </c>
      <c r="AA79" s="240">
        <v>14629101.42</v>
      </c>
      <c r="AB79" s="235">
        <v>3</v>
      </c>
      <c r="AC79" s="241">
        <v>6952623.5300000003</v>
      </c>
      <c r="AD79" s="241">
        <v>5079873.79</v>
      </c>
      <c r="AE79" s="239">
        <v>6</v>
      </c>
    </row>
    <row r="80" spans="1:31">
      <c r="A80" s="149" t="s">
        <v>6</v>
      </c>
      <c r="B80" s="150" t="s">
        <v>82</v>
      </c>
      <c r="C80" s="214" t="s">
        <v>168</v>
      </c>
      <c r="D80" s="215">
        <v>135842018.31999999</v>
      </c>
      <c r="E80" s="215">
        <v>127404817.45999999</v>
      </c>
      <c r="F80" s="216">
        <f t="shared" si="5"/>
        <v>8437200.8599999994</v>
      </c>
      <c r="G80" s="165" t="s">
        <v>310</v>
      </c>
      <c r="H80" s="216">
        <f t="shared" si="9"/>
        <v>1687440.1719999998</v>
      </c>
      <c r="I80" s="216">
        <v>1682500</v>
      </c>
      <c r="J80" s="216">
        <f t="shared" si="6"/>
        <v>4940.1719999997877</v>
      </c>
      <c r="K80" s="166" t="s">
        <v>311</v>
      </c>
      <c r="L80" s="216">
        <v>2591101.7000000002</v>
      </c>
      <c r="M80" s="216">
        <v>-11810403.170000002</v>
      </c>
      <c r="N80" s="216">
        <f t="shared" si="7"/>
        <v>10617068.121666666</v>
      </c>
      <c r="O80" s="216">
        <f t="shared" si="8"/>
        <v>0.2440505863113224</v>
      </c>
      <c r="P80" s="165" t="s">
        <v>313</v>
      </c>
      <c r="Q80" s="165" t="s">
        <v>313</v>
      </c>
      <c r="R80" s="165" t="s">
        <v>314</v>
      </c>
      <c r="S80" s="154">
        <v>1</v>
      </c>
      <c r="T80" s="153">
        <v>2</v>
      </c>
      <c r="U80" s="242">
        <v>-7257544.2599999998</v>
      </c>
      <c r="V80" s="242">
        <v>1.29</v>
      </c>
      <c r="W80" s="240">
        <v>1.1200000000000001</v>
      </c>
      <c r="X80" s="242">
        <v>0.77</v>
      </c>
      <c r="Y80" s="240">
        <v>8998332.5500000007</v>
      </c>
      <c r="Z80" s="240">
        <v>8702617.9299999997</v>
      </c>
      <c r="AA80" s="240">
        <v>13723802.52</v>
      </c>
      <c r="AB80" s="234">
        <v>2</v>
      </c>
      <c r="AC80" s="241">
        <v>550641.11</v>
      </c>
      <c r="AD80" s="241">
        <v>5571825.7000000002</v>
      </c>
      <c r="AE80" s="236">
        <v>4</v>
      </c>
    </row>
    <row r="81" spans="1:31">
      <c r="A81" s="149" t="s">
        <v>6</v>
      </c>
      <c r="B81" s="150" t="s">
        <v>83</v>
      </c>
      <c r="C81" s="214" t="s">
        <v>169</v>
      </c>
      <c r="D81" s="215">
        <v>197747786.77000001</v>
      </c>
      <c r="E81" s="215">
        <v>185732947.59999996</v>
      </c>
      <c r="F81" s="216">
        <f t="shared" si="5"/>
        <v>12014839.170000046</v>
      </c>
      <c r="G81" s="165" t="s">
        <v>310</v>
      </c>
      <c r="H81" s="216">
        <f t="shared" si="9"/>
        <v>2402967.8340000091</v>
      </c>
      <c r="I81" s="216">
        <v>1032700</v>
      </c>
      <c r="J81" s="216">
        <f t="shared" si="6"/>
        <v>1370267.8340000091</v>
      </c>
      <c r="K81" s="166" t="s">
        <v>311</v>
      </c>
      <c r="L81" s="216">
        <v>13326395.52</v>
      </c>
      <c r="M81" s="216">
        <v>-32665255.789999999</v>
      </c>
      <c r="N81" s="216">
        <f t="shared" si="7"/>
        <v>15477745.633333331</v>
      </c>
      <c r="O81" s="216">
        <f t="shared" si="8"/>
        <v>0.86100365232129672</v>
      </c>
      <c r="P81" s="165" t="s">
        <v>313</v>
      </c>
      <c r="Q81" s="165" t="s">
        <v>313</v>
      </c>
      <c r="R81" s="165" t="s">
        <v>314</v>
      </c>
      <c r="S81" s="154">
        <v>1</v>
      </c>
      <c r="T81" s="153">
        <v>2</v>
      </c>
      <c r="U81" s="242">
        <v>-19444880.82</v>
      </c>
      <c r="V81" s="240">
        <v>1.67</v>
      </c>
      <c r="W81" s="240">
        <v>1.44</v>
      </c>
      <c r="X81" s="242">
        <v>0.55000000000000004</v>
      </c>
      <c r="Y81" s="240">
        <v>29161998.449999999</v>
      </c>
      <c r="Z81" s="240">
        <v>26031978.91</v>
      </c>
      <c r="AA81" s="240">
        <v>36253777.140000001</v>
      </c>
      <c r="AB81" s="232">
        <v>1</v>
      </c>
      <c r="AC81" s="241">
        <v>7031894.0599999996</v>
      </c>
      <c r="AD81" s="241">
        <v>17253692.289999999</v>
      </c>
      <c r="AE81" s="234">
        <v>2</v>
      </c>
    </row>
    <row r="82" spans="1:31">
      <c r="A82" s="149" t="s">
        <v>6</v>
      </c>
      <c r="B82" s="150" t="s">
        <v>84</v>
      </c>
      <c r="C82" s="214" t="s">
        <v>170</v>
      </c>
      <c r="D82" s="215">
        <v>377827651.12</v>
      </c>
      <c r="E82" s="215">
        <v>350495603.96999997</v>
      </c>
      <c r="F82" s="216">
        <f t="shared" si="5"/>
        <v>27332047.150000036</v>
      </c>
      <c r="G82" s="165" t="s">
        <v>310</v>
      </c>
      <c r="H82" s="216">
        <f t="shared" si="9"/>
        <v>5466409.4300000072</v>
      </c>
      <c r="I82" s="216">
        <v>2121409</v>
      </c>
      <c r="J82" s="216">
        <f t="shared" si="6"/>
        <v>3345000.4300000072</v>
      </c>
      <c r="K82" s="166" t="s">
        <v>311</v>
      </c>
      <c r="L82" s="216">
        <v>1261299.21</v>
      </c>
      <c r="M82" s="216">
        <v>-55308541.700000003</v>
      </c>
      <c r="N82" s="216">
        <f t="shared" si="7"/>
        <v>29207966.997499999</v>
      </c>
      <c r="O82" s="216">
        <f t="shared" si="8"/>
        <v>4.3183396164065732E-2</v>
      </c>
      <c r="P82" s="165" t="s">
        <v>313</v>
      </c>
      <c r="Q82" s="165" t="s">
        <v>313</v>
      </c>
      <c r="R82" s="165" t="s">
        <v>314</v>
      </c>
      <c r="S82" s="153">
        <v>2</v>
      </c>
      <c r="T82" s="153">
        <v>2</v>
      </c>
      <c r="U82" s="242">
        <v>-35258699.880000003</v>
      </c>
      <c r="V82" s="242">
        <v>1.28</v>
      </c>
      <c r="W82" s="240">
        <v>1.1599999999999999</v>
      </c>
      <c r="X82" s="242">
        <v>0.73</v>
      </c>
      <c r="Y82" s="240">
        <v>36916469.130000003</v>
      </c>
      <c r="Z82" s="240">
        <v>42615892.390000001</v>
      </c>
      <c r="AA82" s="240">
        <v>28800321.66</v>
      </c>
      <c r="AB82" s="234">
        <v>2</v>
      </c>
      <c r="AC82" s="241">
        <v>37117987.689999998</v>
      </c>
      <c r="AD82" s="241">
        <v>23302416.960000001</v>
      </c>
      <c r="AE82" s="235">
        <v>3</v>
      </c>
    </row>
    <row r="83" spans="1:31">
      <c r="A83" s="149" t="s">
        <v>6</v>
      </c>
      <c r="B83" s="150" t="s">
        <v>85</v>
      </c>
      <c r="C83" s="214" t="s">
        <v>171</v>
      </c>
      <c r="D83" s="215">
        <v>185525715.69</v>
      </c>
      <c r="E83" s="215">
        <v>166057784.76000002</v>
      </c>
      <c r="F83" s="216">
        <f t="shared" si="5"/>
        <v>19467930.929999977</v>
      </c>
      <c r="G83" s="165" t="s">
        <v>310</v>
      </c>
      <c r="H83" s="216">
        <f t="shared" si="9"/>
        <v>3893586.1859999956</v>
      </c>
      <c r="I83" s="216">
        <v>3733100</v>
      </c>
      <c r="J83" s="216">
        <f t="shared" si="6"/>
        <v>160486.18599999556</v>
      </c>
      <c r="K83" s="166" t="s">
        <v>311</v>
      </c>
      <c r="L83" s="216">
        <v>15734421.619999999</v>
      </c>
      <c r="M83" s="216">
        <v>-3955374.549999997</v>
      </c>
      <c r="N83" s="216">
        <f t="shared" si="7"/>
        <v>13838148.730000002</v>
      </c>
      <c r="O83" s="216">
        <f t="shared" si="8"/>
        <v>1.137032266887624</v>
      </c>
      <c r="P83" s="165" t="s">
        <v>313</v>
      </c>
      <c r="Q83" s="165" t="s">
        <v>313</v>
      </c>
      <c r="R83" s="165" t="s">
        <v>313</v>
      </c>
      <c r="S83" s="154">
        <v>1</v>
      </c>
      <c r="T83" s="154">
        <v>1</v>
      </c>
      <c r="U83" s="242">
        <v>-3602755.36</v>
      </c>
      <c r="V83" s="242">
        <v>1.42</v>
      </c>
      <c r="W83" s="240">
        <v>1.31</v>
      </c>
      <c r="X83" s="240">
        <v>0.92</v>
      </c>
      <c r="Y83" s="240">
        <v>20147897.199999999</v>
      </c>
      <c r="Z83" s="240">
        <v>6118201.8399999999</v>
      </c>
      <c r="AA83" s="240">
        <v>2405912.2200000002</v>
      </c>
      <c r="AB83" s="232">
        <v>1</v>
      </c>
      <c r="AC83" s="241">
        <v>2575470.5099999998</v>
      </c>
      <c r="AD83" s="242">
        <v>-1136819.1100000001</v>
      </c>
      <c r="AE83" s="236">
        <v>4</v>
      </c>
    </row>
    <row r="84" spans="1:31">
      <c r="A84" s="149" t="s">
        <v>6</v>
      </c>
      <c r="B84" s="150" t="s">
        <v>86</v>
      </c>
      <c r="C84" s="214" t="s">
        <v>172</v>
      </c>
      <c r="D84" s="215">
        <v>319132111.74000001</v>
      </c>
      <c r="E84" s="215">
        <v>298922014.40999997</v>
      </c>
      <c r="F84" s="216">
        <f t="shared" si="5"/>
        <v>20210097.330000043</v>
      </c>
      <c r="G84" s="165" t="s">
        <v>310</v>
      </c>
      <c r="H84" s="216">
        <f t="shared" si="9"/>
        <v>4042019.4660000084</v>
      </c>
      <c r="I84" s="216">
        <v>3412000</v>
      </c>
      <c r="J84" s="216">
        <f t="shared" si="6"/>
        <v>630019.4660000084</v>
      </c>
      <c r="K84" s="166" t="s">
        <v>311</v>
      </c>
      <c r="L84" s="216">
        <v>5157123.87</v>
      </c>
      <c r="M84" s="216">
        <v>-27399426.710000001</v>
      </c>
      <c r="N84" s="216">
        <f t="shared" si="7"/>
        <v>24910167.867499996</v>
      </c>
      <c r="O84" s="216">
        <f t="shared" si="8"/>
        <v>0.20702886859018077</v>
      </c>
      <c r="P84" s="165" t="s">
        <v>313</v>
      </c>
      <c r="Q84" s="165" t="s">
        <v>313</v>
      </c>
      <c r="R84" s="165" t="s">
        <v>314</v>
      </c>
      <c r="S84" s="153">
        <v>2</v>
      </c>
      <c r="T84" s="153">
        <v>2</v>
      </c>
      <c r="U84" s="242">
        <v>-17216880.059999999</v>
      </c>
      <c r="V84" s="242">
        <v>1.23</v>
      </c>
      <c r="W84" s="240">
        <v>1.1299999999999999</v>
      </c>
      <c r="X84" s="242">
        <v>0.79</v>
      </c>
      <c r="Y84" s="240">
        <v>19074195.23</v>
      </c>
      <c r="Z84" s="240">
        <v>39630157.359999999</v>
      </c>
      <c r="AA84" s="240">
        <v>30793197.41</v>
      </c>
      <c r="AB84" s="234">
        <v>2</v>
      </c>
      <c r="AC84" s="241">
        <v>15874801.27</v>
      </c>
      <c r="AD84" s="241">
        <v>7037841.3200000003</v>
      </c>
      <c r="AE84" s="238">
        <v>5</v>
      </c>
    </row>
    <row r="85" spans="1:31">
      <c r="A85" s="149" t="s">
        <v>6</v>
      </c>
      <c r="B85" s="150" t="s">
        <v>87</v>
      </c>
      <c r="C85" s="214" t="s">
        <v>173</v>
      </c>
      <c r="D85" s="215">
        <v>94700174.769999981</v>
      </c>
      <c r="E85" s="215">
        <v>90061657.479999989</v>
      </c>
      <c r="F85" s="216">
        <f t="shared" si="5"/>
        <v>4638517.2899999917</v>
      </c>
      <c r="G85" s="165" t="s">
        <v>310</v>
      </c>
      <c r="H85" s="216">
        <f t="shared" si="9"/>
        <v>927703.45799999835</v>
      </c>
      <c r="I85" s="216">
        <v>147500</v>
      </c>
      <c r="J85" s="216">
        <f t="shared" si="6"/>
        <v>780203.45799999835</v>
      </c>
      <c r="K85" s="166" t="s">
        <v>311</v>
      </c>
      <c r="L85" s="216">
        <v>-2428234.9700000002</v>
      </c>
      <c r="M85" s="216">
        <v>-11483931.380000003</v>
      </c>
      <c r="N85" s="216">
        <f t="shared" si="7"/>
        <v>7505138.1233333321</v>
      </c>
      <c r="O85" s="216">
        <f t="shared" si="8"/>
        <v>-0.3235430088156091</v>
      </c>
      <c r="P85" s="165" t="s">
        <v>313</v>
      </c>
      <c r="Q85" s="165" t="s">
        <v>313</v>
      </c>
      <c r="R85" s="165" t="s">
        <v>314</v>
      </c>
      <c r="S85" s="153">
        <v>2</v>
      </c>
      <c r="T85" s="153">
        <v>2</v>
      </c>
      <c r="U85" s="242">
        <v>-936315.4</v>
      </c>
      <c r="V85" s="242">
        <v>1.47</v>
      </c>
      <c r="W85" s="240">
        <v>1.37</v>
      </c>
      <c r="X85" s="240">
        <v>0.96</v>
      </c>
      <c r="Y85" s="240">
        <v>10733382.4</v>
      </c>
      <c r="Z85" s="240">
        <v>15006086.6</v>
      </c>
      <c r="AA85" s="240">
        <v>12732868.27</v>
      </c>
      <c r="AB85" s="232">
        <v>1</v>
      </c>
      <c r="AC85" s="241">
        <v>5532607.5499999998</v>
      </c>
      <c r="AD85" s="241">
        <v>3259389.22</v>
      </c>
      <c r="AE85" s="234">
        <v>2</v>
      </c>
    </row>
    <row r="86" spans="1:31">
      <c r="A86" s="149" t="s">
        <v>6</v>
      </c>
      <c r="B86" s="150" t="s">
        <v>88</v>
      </c>
      <c r="C86" s="214" t="s">
        <v>174</v>
      </c>
      <c r="D86" s="215">
        <v>91148251.739999995</v>
      </c>
      <c r="E86" s="215">
        <v>86098435.760000005</v>
      </c>
      <c r="F86" s="216">
        <f t="shared" si="5"/>
        <v>5049815.9799999893</v>
      </c>
      <c r="G86" s="165" t="s">
        <v>310</v>
      </c>
      <c r="H86" s="216">
        <f t="shared" si="9"/>
        <v>1009963.1959999979</v>
      </c>
      <c r="I86" s="216">
        <v>0</v>
      </c>
      <c r="J86" s="216">
        <f t="shared" si="6"/>
        <v>1009963.1959999979</v>
      </c>
      <c r="K86" s="166" t="s">
        <v>311</v>
      </c>
      <c r="L86" s="216">
        <v>2087614.79</v>
      </c>
      <c r="M86" s="216">
        <v>-15799112.590000002</v>
      </c>
      <c r="N86" s="216">
        <f t="shared" si="7"/>
        <v>7174869.6466666674</v>
      </c>
      <c r="O86" s="216">
        <f t="shared" si="8"/>
        <v>0.29096205127153402</v>
      </c>
      <c r="P86" s="165" t="s">
        <v>313</v>
      </c>
      <c r="Q86" s="165" t="s">
        <v>313</v>
      </c>
      <c r="R86" s="165" t="s">
        <v>314</v>
      </c>
      <c r="S86" s="154">
        <v>1</v>
      </c>
      <c r="T86" s="153">
        <v>2</v>
      </c>
      <c r="U86" s="242">
        <v>-12600570.890000001</v>
      </c>
      <c r="V86" s="242">
        <v>1.41</v>
      </c>
      <c r="W86" s="240">
        <v>1.29</v>
      </c>
      <c r="X86" s="242">
        <v>0.51</v>
      </c>
      <c r="Y86" s="240">
        <v>9879820.7400000002</v>
      </c>
      <c r="Z86" s="240">
        <v>9382762.4499999993</v>
      </c>
      <c r="AA86" s="240">
        <v>7984891.2400000002</v>
      </c>
      <c r="AB86" s="234">
        <v>2</v>
      </c>
      <c r="AC86" s="241">
        <v>125452.97</v>
      </c>
      <c r="AD86" s="242">
        <v>-1272418.24</v>
      </c>
      <c r="AE86" s="236">
        <v>4</v>
      </c>
    </row>
    <row r="87" spans="1:31">
      <c r="A87" s="149" t="s">
        <v>6</v>
      </c>
      <c r="B87" s="150" t="s">
        <v>89</v>
      </c>
      <c r="C87" s="214" t="s">
        <v>175</v>
      </c>
      <c r="D87" s="215">
        <v>86941998.590000004</v>
      </c>
      <c r="E87" s="215">
        <v>81554940.63000001</v>
      </c>
      <c r="F87" s="216">
        <f t="shared" si="5"/>
        <v>5387057.9599999934</v>
      </c>
      <c r="G87" s="165" t="s">
        <v>310</v>
      </c>
      <c r="H87" s="216">
        <f t="shared" si="9"/>
        <v>1077411.5919999988</v>
      </c>
      <c r="I87" s="216">
        <v>189000</v>
      </c>
      <c r="J87" s="216">
        <f t="shared" si="6"/>
        <v>888411.59199999878</v>
      </c>
      <c r="K87" s="166" t="s">
        <v>311</v>
      </c>
      <c r="L87" s="216">
        <v>-2591887.86</v>
      </c>
      <c r="M87" s="216">
        <v>-12083340.109999999</v>
      </c>
      <c r="N87" s="216">
        <f t="shared" si="7"/>
        <v>6796245.0525000012</v>
      </c>
      <c r="O87" s="216">
        <f t="shared" si="8"/>
        <v>-0.38137057154032034</v>
      </c>
      <c r="P87" s="165" t="s">
        <v>313</v>
      </c>
      <c r="Q87" s="165" t="s">
        <v>313</v>
      </c>
      <c r="R87" s="165" t="s">
        <v>314</v>
      </c>
      <c r="S87" s="153">
        <v>2</v>
      </c>
      <c r="T87" s="153">
        <v>2</v>
      </c>
      <c r="U87" s="242">
        <v>-9131718.3399999999</v>
      </c>
      <c r="V87" s="242">
        <v>1.1200000000000001</v>
      </c>
      <c r="W87" s="240">
        <v>1.05</v>
      </c>
      <c r="X87" s="242">
        <v>0.68</v>
      </c>
      <c r="Y87" s="240">
        <v>3482508.43</v>
      </c>
      <c r="Z87" s="240">
        <v>12496828.41</v>
      </c>
      <c r="AA87" s="240">
        <v>10016598.6</v>
      </c>
      <c r="AB87" s="234">
        <v>2</v>
      </c>
      <c r="AC87" s="241">
        <v>4610478.17</v>
      </c>
      <c r="AD87" s="241">
        <v>2130248.36</v>
      </c>
      <c r="AE87" s="239">
        <v>6</v>
      </c>
    </row>
    <row r="88" spans="1:31">
      <c r="A88" s="149" t="s">
        <v>6</v>
      </c>
      <c r="B88" s="150" t="s">
        <v>90</v>
      </c>
      <c r="C88" s="214" t="s">
        <v>176</v>
      </c>
      <c r="D88" s="215">
        <v>92055725.670000002</v>
      </c>
      <c r="E88" s="215">
        <v>88341939.969999999</v>
      </c>
      <c r="F88" s="216">
        <f t="shared" si="5"/>
        <v>3713785.700000003</v>
      </c>
      <c r="G88" s="165" t="s">
        <v>310</v>
      </c>
      <c r="H88" s="216">
        <f t="shared" si="9"/>
        <v>742757.1400000006</v>
      </c>
      <c r="I88" s="216">
        <v>689000</v>
      </c>
      <c r="J88" s="216">
        <f t="shared" si="6"/>
        <v>53757.140000000596</v>
      </c>
      <c r="K88" s="166" t="s">
        <v>311</v>
      </c>
      <c r="L88" s="216">
        <v>-449584.97</v>
      </c>
      <c r="M88" s="216">
        <v>-7656047.71</v>
      </c>
      <c r="N88" s="216">
        <f t="shared" si="7"/>
        <v>7361828.3308333335</v>
      </c>
      <c r="O88" s="216">
        <f t="shared" si="8"/>
        <v>-6.1069743791364463E-2</v>
      </c>
      <c r="P88" s="165" t="s">
        <v>313</v>
      </c>
      <c r="Q88" s="165" t="s">
        <v>313</v>
      </c>
      <c r="R88" s="165" t="s">
        <v>314</v>
      </c>
      <c r="S88" s="153">
        <v>2</v>
      </c>
      <c r="T88" s="153">
        <v>2</v>
      </c>
      <c r="U88" s="242">
        <v>-2507568.4500000002</v>
      </c>
      <c r="V88" s="242">
        <v>1.27</v>
      </c>
      <c r="W88" s="240">
        <v>1.18</v>
      </c>
      <c r="X88" s="240">
        <v>0.87</v>
      </c>
      <c r="Y88" s="240">
        <v>5033175.37</v>
      </c>
      <c r="Z88" s="240">
        <v>4932240.3099999996</v>
      </c>
      <c r="AA88" s="240">
        <v>16343057.35</v>
      </c>
      <c r="AB88" s="232">
        <v>1</v>
      </c>
      <c r="AC88" s="242">
        <v>-1406647.4</v>
      </c>
      <c r="AD88" s="241">
        <v>10004169.65</v>
      </c>
      <c r="AE88" s="236">
        <v>4</v>
      </c>
    </row>
    <row r="89" spans="1:31">
      <c r="A89" s="149" t="s">
        <v>6</v>
      </c>
      <c r="B89" s="150" t="s">
        <v>91</v>
      </c>
      <c r="C89" s="214" t="s">
        <v>177</v>
      </c>
      <c r="D89" s="215">
        <v>455948561.22000009</v>
      </c>
      <c r="E89" s="215">
        <v>415568272.42999989</v>
      </c>
      <c r="F89" s="216">
        <f t="shared" si="5"/>
        <v>40380288.7900002</v>
      </c>
      <c r="G89" s="165" t="s">
        <v>310</v>
      </c>
      <c r="H89" s="216">
        <f t="shared" si="9"/>
        <v>8076057.7580000404</v>
      </c>
      <c r="I89" s="216">
        <v>7890000</v>
      </c>
      <c r="J89" s="216">
        <f t="shared" si="6"/>
        <v>186057.75800004043</v>
      </c>
      <c r="K89" s="166" t="s">
        <v>311</v>
      </c>
      <c r="L89" s="216">
        <v>-20812316.98</v>
      </c>
      <c r="M89" s="216">
        <v>-75326813.900000006</v>
      </c>
      <c r="N89" s="216">
        <f t="shared" si="7"/>
        <v>34630689.369166657</v>
      </c>
      <c r="O89" s="216">
        <f t="shared" si="8"/>
        <v>-0.60097899750532235</v>
      </c>
      <c r="P89" s="165" t="s">
        <v>313</v>
      </c>
      <c r="Q89" s="165" t="s">
        <v>313</v>
      </c>
      <c r="R89" s="165" t="s">
        <v>314</v>
      </c>
      <c r="S89" s="153">
        <v>2</v>
      </c>
      <c r="T89" s="153">
        <v>2</v>
      </c>
      <c r="U89" s="242">
        <v>-28003969</v>
      </c>
      <c r="V89" s="242">
        <v>1.22</v>
      </c>
      <c r="W89" s="240">
        <v>1.08</v>
      </c>
      <c r="X89" s="242">
        <v>0.73</v>
      </c>
      <c r="Y89" s="240">
        <v>22474215.07</v>
      </c>
      <c r="Z89" s="240">
        <v>73836261.590000004</v>
      </c>
      <c r="AA89" s="240">
        <v>60407221.079999998</v>
      </c>
      <c r="AB89" s="234">
        <v>2</v>
      </c>
      <c r="AC89" s="241">
        <v>40479556.409999996</v>
      </c>
      <c r="AD89" s="241">
        <v>27050515.899999999</v>
      </c>
      <c r="AE89" s="236">
        <v>4</v>
      </c>
    </row>
    <row r="90" spans="1:31">
      <c r="A90" s="149" t="s">
        <v>6</v>
      </c>
      <c r="B90" s="150" t="s">
        <v>92</v>
      </c>
      <c r="C90" s="214" t="s">
        <v>178</v>
      </c>
      <c r="D90" s="215">
        <v>83802645.930000007</v>
      </c>
      <c r="E90" s="215">
        <v>75580556.010000005</v>
      </c>
      <c r="F90" s="216">
        <f t="shared" si="5"/>
        <v>8222089.9200000018</v>
      </c>
      <c r="G90" s="165" t="s">
        <v>310</v>
      </c>
      <c r="H90" s="216">
        <f t="shared" si="9"/>
        <v>1644417.9840000004</v>
      </c>
      <c r="I90" s="216">
        <v>705000</v>
      </c>
      <c r="J90" s="216">
        <f t="shared" si="6"/>
        <v>939417.9840000004</v>
      </c>
      <c r="K90" s="166" t="s">
        <v>311</v>
      </c>
      <c r="L90" s="216">
        <v>-3289466.53</v>
      </c>
      <c r="M90" s="216">
        <v>-9156220.620000001</v>
      </c>
      <c r="N90" s="216">
        <f t="shared" si="7"/>
        <v>6298379.6675000004</v>
      </c>
      <c r="O90" s="216">
        <f t="shared" si="8"/>
        <v>-0.52227187048977619</v>
      </c>
      <c r="P90" s="165" t="s">
        <v>313</v>
      </c>
      <c r="Q90" s="165" t="s">
        <v>313</v>
      </c>
      <c r="R90" s="165" t="s">
        <v>314</v>
      </c>
      <c r="S90" s="153">
        <v>2</v>
      </c>
      <c r="T90" s="153">
        <v>2</v>
      </c>
      <c r="U90" s="242">
        <v>-1053371.3500000001</v>
      </c>
      <c r="V90" s="242">
        <v>1.36</v>
      </c>
      <c r="W90" s="240">
        <v>1.27</v>
      </c>
      <c r="X90" s="240">
        <v>0.95</v>
      </c>
      <c r="Y90" s="240">
        <v>7393052.4199999999</v>
      </c>
      <c r="Z90" s="240">
        <v>12722183.609999999</v>
      </c>
      <c r="AA90" s="240">
        <v>9920212.2899999991</v>
      </c>
      <c r="AB90" s="232">
        <v>1</v>
      </c>
      <c r="AC90" s="241">
        <v>6648969.6500000004</v>
      </c>
      <c r="AD90" s="241">
        <v>3846998.33</v>
      </c>
      <c r="AE90" s="236">
        <v>4</v>
      </c>
    </row>
    <row r="91" spans="1:31">
      <c r="A91" s="149" t="s">
        <v>6</v>
      </c>
      <c r="B91" s="150" t="s">
        <v>93</v>
      </c>
      <c r="C91" s="214" t="s">
        <v>179</v>
      </c>
      <c r="D91" s="215">
        <v>72807389.900000006</v>
      </c>
      <c r="E91" s="215">
        <v>66210845.049999997</v>
      </c>
      <c r="F91" s="216">
        <f t="shared" si="5"/>
        <v>6596544.8500000089</v>
      </c>
      <c r="G91" s="165" t="s">
        <v>310</v>
      </c>
      <c r="H91" s="216">
        <f t="shared" si="9"/>
        <v>1319308.9700000018</v>
      </c>
      <c r="I91" s="216">
        <v>1303580</v>
      </c>
      <c r="J91" s="216">
        <f t="shared" si="6"/>
        <v>15728.970000001835</v>
      </c>
      <c r="K91" s="166" t="s">
        <v>311</v>
      </c>
      <c r="L91" s="216">
        <v>5413487.0999999996</v>
      </c>
      <c r="M91" s="216">
        <v>-2941259.41</v>
      </c>
      <c r="N91" s="216">
        <f t="shared" si="7"/>
        <v>5517570.4208333334</v>
      </c>
      <c r="O91" s="216">
        <f t="shared" si="8"/>
        <v>0.9811360231234505</v>
      </c>
      <c r="P91" s="165" t="s">
        <v>313</v>
      </c>
      <c r="Q91" s="165" t="s">
        <v>313</v>
      </c>
      <c r="R91" s="165" t="s">
        <v>314</v>
      </c>
      <c r="S91" s="154">
        <v>1</v>
      </c>
      <c r="T91" s="153">
        <v>2</v>
      </c>
      <c r="U91" s="240">
        <v>5643684.7800000003</v>
      </c>
      <c r="V91" s="240">
        <v>1.65</v>
      </c>
      <c r="W91" s="240">
        <v>1.55</v>
      </c>
      <c r="X91" s="240">
        <v>1.27</v>
      </c>
      <c r="Y91" s="240">
        <v>13386813.689999999</v>
      </c>
      <c r="Z91" s="240">
        <v>8808661.4800000004</v>
      </c>
      <c r="AA91" s="240">
        <v>6511415.7800000003</v>
      </c>
      <c r="AB91" s="233">
        <v>0</v>
      </c>
      <c r="AC91" s="241">
        <v>1997268.67</v>
      </c>
      <c r="AD91" s="242">
        <v>-299977.03000000003</v>
      </c>
      <c r="AE91" s="234">
        <v>2</v>
      </c>
    </row>
    <row r="92" spans="1:31">
      <c r="A92" s="220" t="s">
        <v>368</v>
      </c>
      <c r="B92" s="220"/>
      <c r="C92" s="221"/>
      <c r="D92" s="215">
        <v>2939160348.3099999</v>
      </c>
      <c r="E92" s="215">
        <v>2746036333.5599995</v>
      </c>
      <c r="F92" s="216">
        <f t="shared" si="5"/>
        <v>193124014.75000048</v>
      </c>
      <c r="G92" s="165" t="s">
        <v>310</v>
      </c>
      <c r="H92" s="216">
        <f t="shared" si="9"/>
        <v>38624802.950000092</v>
      </c>
      <c r="I92" s="216">
        <v>5046831.5999999996</v>
      </c>
      <c r="J92" s="216">
        <f t="shared" si="6"/>
        <v>33577971.350000091</v>
      </c>
      <c r="K92" s="166" t="s">
        <v>311</v>
      </c>
      <c r="L92" s="216">
        <v>149166015.22999999</v>
      </c>
      <c r="M92" s="216">
        <v>-353828360.70999992</v>
      </c>
      <c r="N92" s="216">
        <f t="shared" si="7"/>
        <v>228836361.12999997</v>
      </c>
      <c r="O92" s="216">
        <f t="shared" si="8"/>
        <v>0.65184577526672027</v>
      </c>
      <c r="P92" s="165" t="s">
        <v>313</v>
      </c>
      <c r="Q92" s="165" t="s">
        <v>313</v>
      </c>
      <c r="R92" s="165" t="s">
        <v>314</v>
      </c>
      <c r="S92" s="143">
        <v>2</v>
      </c>
      <c r="T92" s="143">
        <v>2</v>
      </c>
      <c r="U92" s="229"/>
      <c r="V92" s="229"/>
      <c r="W92" s="229"/>
      <c r="X92" s="229"/>
      <c r="Y92" s="229"/>
      <c r="Z92" s="229"/>
      <c r="AA92" s="229"/>
      <c r="AB92" s="229"/>
      <c r="AC92" s="229"/>
      <c r="AD92" s="229"/>
      <c r="AE92" s="229"/>
    </row>
    <row r="93" spans="1:31">
      <c r="A93" s="220" t="s">
        <v>369</v>
      </c>
      <c r="B93" s="220"/>
      <c r="C93" s="221"/>
      <c r="D93" s="215">
        <v>1968284160.1900003</v>
      </c>
      <c r="E93" s="215">
        <v>1781231137.3899999</v>
      </c>
      <c r="F93" s="216">
        <f t="shared" si="5"/>
        <v>187053022.80000043</v>
      </c>
      <c r="G93" s="165" t="s">
        <v>310</v>
      </c>
      <c r="H93" s="216">
        <f t="shared" si="9"/>
        <v>37410604.560000084</v>
      </c>
      <c r="I93" s="216">
        <v>34352000.259999998</v>
      </c>
      <c r="J93" s="216">
        <f t="shared" si="6"/>
        <v>3058604.3000000864</v>
      </c>
      <c r="K93" s="166" t="s">
        <v>311</v>
      </c>
      <c r="L93" s="216">
        <v>53847382.769999996</v>
      </c>
      <c r="M93" s="216">
        <v>-195469775.90000004</v>
      </c>
      <c r="N93" s="216">
        <f t="shared" si="7"/>
        <v>148435928.11583331</v>
      </c>
      <c r="O93" s="216">
        <f t="shared" si="8"/>
        <v>0.36276515701764406</v>
      </c>
      <c r="P93" s="165" t="s">
        <v>313</v>
      </c>
      <c r="Q93" s="165" t="s">
        <v>313</v>
      </c>
      <c r="R93" s="165" t="s">
        <v>314</v>
      </c>
      <c r="S93" s="143">
        <v>2</v>
      </c>
      <c r="T93" s="143">
        <v>2</v>
      </c>
      <c r="U93" s="229"/>
      <c r="V93" s="229"/>
      <c r="W93" s="229"/>
      <c r="X93" s="229"/>
      <c r="Y93" s="229"/>
      <c r="Z93" s="229"/>
      <c r="AA93" s="229"/>
      <c r="AB93" s="229"/>
      <c r="AC93" s="229"/>
      <c r="AD93" s="229"/>
      <c r="AE93" s="229"/>
    </row>
    <row r="94" spans="1:31">
      <c r="A94" s="220" t="s">
        <v>370</v>
      </c>
      <c r="B94" s="220"/>
      <c r="C94" s="221"/>
      <c r="D94" s="215">
        <v>3511410133.6799998</v>
      </c>
      <c r="E94" s="215">
        <v>3127951998.4700003</v>
      </c>
      <c r="F94" s="216">
        <f t="shared" si="5"/>
        <v>383458135.20999956</v>
      </c>
      <c r="G94" s="165" t="s">
        <v>310</v>
      </c>
      <c r="H94" s="216">
        <f t="shared" si="9"/>
        <v>76691627.041999906</v>
      </c>
      <c r="I94" s="216">
        <v>50864263.789999999</v>
      </c>
      <c r="J94" s="216">
        <f t="shared" si="6"/>
        <v>25827363.251999907</v>
      </c>
      <c r="K94" s="166" t="s">
        <v>311</v>
      </c>
      <c r="L94" s="216">
        <v>200967446.68999994</v>
      </c>
      <c r="M94" s="216">
        <v>-406782091.43000007</v>
      </c>
      <c r="N94" s="216">
        <f t="shared" si="7"/>
        <v>260662666.53916669</v>
      </c>
      <c r="O94" s="216">
        <f t="shared" si="8"/>
        <v>0.77098669079947801</v>
      </c>
      <c r="P94" s="165" t="s">
        <v>313</v>
      </c>
      <c r="Q94" s="165" t="s">
        <v>313</v>
      </c>
      <c r="R94" s="165" t="s">
        <v>314</v>
      </c>
      <c r="S94" s="143">
        <v>2</v>
      </c>
      <c r="T94" s="143">
        <v>2</v>
      </c>
      <c r="U94" s="229"/>
      <c r="V94" s="229"/>
      <c r="W94" s="229"/>
      <c r="X94" s="229"/>
      <c r="Y94" s="229"/>
      <c r="Z94" s="229"/>
      <c r="AA94" s="229"/>
      <c r="AB94" s="229"/>
      <c r="AC94" s="229"/>
      <c r="AD94" s="229"/>
      <c r="AE94" s="229"/>
    </row>
    <row r="95" spans="1:31">
      <c r="A95" s="220" t="s">
        <v>371</v>
      </c>
      <c r="B95" s="220"/>
      <c r="C95" s="221"/>
      <c r="D95" s="215">
        <v>7306902463.9099998</v>
      </c>
      <c r="E95" s="215">
        <v>6445054951.6400013</v>
      </c>
      <c r="F95" s="216">
        <f t="shared" si="5"/>
        <v>861847512.26999855</v>
      </c>
      <c r="G95" s="165" t="s">
        <v>310</v>
      </c>
      <c r="H95" s="216">
        <f t="shared" si="9"/>
        <v>172369502.4539997</v>
      </c>
      <c r="I95" s="216">
        <v>211742501.72000003</v>
      </c>
      <c r="J95" s="216">
        <f t="shared" si="6"/>
        <v>-39372999.26600033</v>
      </c>
      <c r="K95" s="166" t="s">
        <v>312</v>
      </c>
      <c r="L95" s="216">
        <v>1099608152.1400003</v>
      </c>
      <c r="M95" s="216">
        <v>-338915011.5999999</v>
      </c>
      <c r="N95" s="216">
        <f t="shared" si="7"/>
        <v>537087912.63666677</v>
      </c>
      <c r="O95" s="216">
        <f t="shared" si="8"/>
        <v>2.0473522607161549</v>
      </c>
      <c r="P95" s="165" t="s">
        <v>313</v>
      </c>
      <c r="Q95" s="165" t="s">
        <v>314</v>
      </c>
      <c r="R95" s="165" t="s">
        <v>313</v>
      </c>
      <c r="S95" s="144">
        <v>3</v>
      </c>
      <c r="T95" s="144">
        <v>3</v>
      </c>
      <c r="U95" s="229"/>
      <c r="V95" s="229"/>
      <c r="W95" s="229"/>
      <c r="X95" s="229"/>
      <c r="Y95" s="229"/>
      <c r="Z95" s="229"/>
      <c r="AA95" s="229"/>
      <c r="AB95" s="229"/>
      <c r="AC95" s="229"/>
      <c r="AD95" s="229"/>
      <c r="AE95" s="229"/>
    </row>
    <row r="96" spans="1:31">
      <c r="A96" s="220" t="s">
        <v>372</v>
      </c>
      <c r="B96" s="220"/>
      <c r="C96" s="221"/>
      <c r="D96" s="215">
        <v>3494837550.4099998</v>
      </c>
      <c r="E96" s="215">
        <v>2988451097.29</v>
      </c>
      <c r="F96" s="216">
        <f t="shared" si="5"/>
        <v>506386453.11999989</v>
      </c>
      <c r="G96" s="165" t="s">
        <v>310</v>
      </c>
      <c r="H96" s="216">
        <f t="shared" si="9"/>
        <v>101277290.62399998</v>
      </c>
      <c r="I96" s="216">
        <v>120849342.67999999</v>
      </c>
      <c r="J96" s="216">
        <f t="shared" si="6"/>
        <v>-19572052.056000009</v>
      </c>
      <c r="K96" s="166" t="s">
        <v>312</v>
      </c>
      <c r="L96" s="216">
        <v>512357263.97000009</v>
      </c>
      <c r="M96" s="216">
        <v>-33277295.120000124</v>
      </c>
      <c r="N96" s="216">
        <f t="shared" si="7"/>
        <v>249037591.44083333</v>
      </c>
      <c r="O96" s="216">
        <f t="shared" si="8"/>
        <v>2.0573490974021351</v>
      </c>
      <c r="P96" s="165" t="s">
        <v>313</v>
      </c>
      <c r="Q96" s="165" t="s">
        <v>314</v>
      </c>
      <c r="R96" s="165" t="s">
        <v>313</v>
      </c>
      <c r="S96" s="144">
        <v>3</v>
      </c>
      <c r="T96" s="144">
        <v>3</v>
      </c>
      <c r="U96" s="229"/>
      <c r="V96" s="229"/>
      <c r="W96" s="229"/>
      <c r="X96" s="229"/>
      <c r="Y96" s="229"/>
      <c r="Z96" s="229"/>
      <c r="AA96" s="229"/>
      <c r="AB96" s="229"/>
      <c r="AC96" s="229"/>
      <c r="AD96" s="229"/>
      <c r="AE96" s="229"/>
    </row>
    <row r="97" spans="1:31">
      <c r="A97" s="220" t="s">
        <v>373</v>
      </c>
      <c r="B97" s="220"/>
      <c r="C97" s="221"/>
      <c r="D97" s="215">
        <v>2011592348.55</v>
      </c>
      <c r="E97" s="215">
        <v>1775081192.3899996</v>
      </c>
      <c r="F97" s="216">
        <f t="shared" si="5"/>
        <v>236511156.16000032</v>
      </c>
      <c r="G97" s="165" t="s">
        <v>310</v>
      </c>
      <c r="H97" s="216">
        <f t="shared" si="9"/>
        <v>47302231.232000068</v>
      </c>
      <c r="I97" s="216">
        <v>61866118.689999998</v>
      </c>
      <c r="J97" s="216">
        <f t="shared" si="6"/>
        <v>-14563887.45799993</v>
      </c>
      <c r="K97" s="166" t="s">
        <v>312</v>
      </c>
      <c r="L97" s="216">
        <v>229470593.12</v>
      </c>
      <c r="M97" s="216">
        <v>-133702741.78999993</v>
      </c>
      <c r="N97" s="216">
        <f t="shared" si="7"/>
        <v>147923432.69916663</v>
      </c>
      <c r="O97" s="216">
        <f t="shared" si="8"/>
        <v>1.5512795297731947</v>
      </c>
      <c r="P97" s="165" t="s">
        <v>313</v>
      </c>
      <c r="Q97" s="165" t="s">
        <v>314</v>
      </c>
      <c r="R97" s="165" t="s">
        <v>313</v>
      </c>
      <c r="S97" s="144">
        <v>3</v>
      </c>
      <c r="T97" s="144">
        <v>3</v>
      </c>
      <c r="U97" s="229"/>
      <c r="V97" s="229"/>
      <c r="W97" s="229"/>
      <c r="X97" s="229"/>
      <c r="Y97" s="229"/>
      <c r="Z97" s="229"/>
      <c r="AA97" s="229"/>
      <c r="AB97" s="229"/>
      <c r="AC97" s="229"/>
      <c r="AD97" s="229"/>
      <c r="AE97" s="229"/>
    </row>
    <row r="98" spans="1:31">
      <c r="A98" s="220" t="s">
        <v>374</v>
      </c>
      <c r="B98" s="220"/>
      <c r="C98" s="221"/>
      <c r="D98" s="215">
        <v>9171394821.0700016</v>
      </c>
      <c r="E98" s="215">
        <v>8322437048.6199999</v>
      </c>
      <c r="F98" s="216">
        <f t="shared" si="5"/>
        <v>848957772.45000172</v>
      </c>
      <c r="G98" s="165" t="s">
        <v>310</v>
      </c>
      <c r="H98" s="216">
        <f t="shared" si="9"/>
        <v>169791554.49000034</v>
      </c>
      <c r="I98" s="216">
        <v>110175966.43000001</v>
      </c>
      <c r="J98" s="216">
        <f t="shared" si="6"/>
        <v>59615588.06000033</v>
      </c>
      <c r="K98" s="166" t="s">
        <v>311</v>
      </c>
      <c r="L98" s="216">
        <v>1262646629.6799998</v>
      </c>
      <c r="M98" s="216">
        <v>-450606509.93000007</v>
      </c>
      <c r="N98" s="216">
        <f t="shared" si="7"/>
        <v>693536420.71833336</v>
      </c>
      <c r="O98" s="216">
        <f t="shared" si="8"/>
        <v>1.8205916689598047</v>
      </c>
      <c r="P98" s="165" t="s">
        <v>313</v>
      </c>
      <c r="Q98" s="165" t="s">
        <v>313</v>
      </c>
      <c r="R98" s="165" t="s">
        <v>313</v>
      </c>
      <c r="S98" s="143">
        <v>1</v>
      </c>
      <c r="T98" s="143">
        <v>1</v>
      </c>
      <c r="U98" s="229"/>
      <c r="V98" s="229"/>
      <c r="W98" s="229"/>
      <c r="X98" s="229"/>
      <c r="Y98" s="229"/>
      <c r="Z98" s="229"/>
      <c r="AA98" s="229"/>
      <c r="AB98" s="229"/>
      <c r="AC98" s="229"/>
      <c r="AD98" s="229"/>
      <c r="AE98" s="229"/>
    </row>
    <row r="99" spans="1:31">
      <c r="A99" s="220" t="s">
        <v>7</v>
      </c>
      <c r="B99" s="220"/>
      <c r="C99" s="221"/>
      <c r="D99" s="215">
        <v>30403581826.120003</v>
      </c>
      <c r="E99" s="215">
        <v>27186243759.360004</v>
      </c>
      <c r="F99" s="216">
        <f t="shared" si="5"/>
        <v>3217338066.7599983</v>
      </c>
      <c r="G99" s="165" t="s">
        <v>310</v>
      </c>
      <c r="H99" s="216">
        <f t="shared" si="9"/>
        <v>643467613.35199964</v>
      </c>
      <c r="I99" s="216">
        <v>594897025.16999996</v>
      </c>
      <c r="J99" s="216">
        <f t="shared" si="6"/>
        <v>48570588.181999683</v>
      </c>
      <c r="K99" s="166" t="s">
        <v>311</v>
      </c>
      <c r="L99" s="216">
        <v>3508063483.599999</v>
      </c>
      <c r="M99" s="216">
        <v>-1912581786.4799995</v>
      </c>
      <c r="N99" s="216">
        <f t="shared" si="7"/>
        <v>2265520313.2800002</v>
      </c>
      <c r="O99" s="216">
        <f t="shared" si="8"/>
        <v>1.5484581899515417</v>
      </c>
      <c r="P99" s="165" t="s">
        <v>313</v>
      </c>
      <c r="Q99" s="165" t="s">
        <v>313</v>
      </c>
      <c r="R99" s="165" t="s">
        <v>313</v>
      </c>
      <c r="S99" s="143">
        <v>1</v>
      </c>
      <c r="T99" s="143">
        <v>1</v>
      </c>
      <c r="U99" s="229"/>
      <c r="V99" s="229"/>
      <c r="W99" s="229"/>
      <c r="X99" s="229"/>
      <c r="Y99" s="229"/>
      <c r="Z99" s="229"/>
      <c r="AA99" s="229"/>
      <c r="AB99" s="229"/>
      <c r="AC99" s="229"/>
      <c r="AD99" s="229"/>
      <c r="AE99" s="229"/>
    </row>
  </sheetData>
  <autoFilter ref="A3:AE99" xr:uid="{F19582F7-7F4D-4EAF-81A1-0F4F57B4A080}"/>
  <mergeCells count="8">
    <mergeCell ref="S2:T2"/>
    <mergeCell ref="U1:AE1"/>
    <mergeCell ref="AB2:AB3"/>
    <mergeCell ref="AE2:AE3"/>
    <mergeCell ref="A2:A3"/>
    <mergeCell ref="B2:B3"/>
    <mergeCell ref="C2:C3"/>
    <mergeCell ref="A1:R1"/>
  </mergeCells>
  <phoneticPr fontId="5" type="noConversion"/>
  <conditionalFormatting sqref="G2 G4:G99">
    <cfRule type="containsText" dxfId="53" priority="34" operator="containsText" text="สมดุล">
      <formula>NOT(ISERROR(SEARCH("สมดุล",G2)))</formula>
    </cfRule>
    <cfRule type="containsText" dxfId="52" priority="33" operator="containsText" text="ขาดดุล">
      <formula>NOT(ISERROR(SEARCH("ขาดดุล",G2)))</formula>
    </cfRule>
    <cfRule type="containsText" dxfId="51" priority="32" operator="containsText" text="สมดุล">
      <formula>NOT(ISERROR(SEARCH("สมดุล",G2)))</formula>
    </cfRule>
    <cfRule type="containsText" dxfId="50" priority="31" operator="containsText" text="เกินดุล">
      <formula>NOT(ISERROR(SEARCH("เกินดุล",G2)))</formula>
    </cfRule>
  </conditionalFormatting>
  <conditionalFormatting sqref="J4:J99">
    <cfRule type="cellIs" dxfId="49" priority="30" operator="lessThan">
      <formula>0</formula>
    </cfRule>
  </conditionalFormatting>
  <conditionalFormatting sqref="S4:S16 S62:S91">
    <cfRule type="cellIs" dxfId="48" priority="16" operator="equal">
      <formula>2</formula>
    </cfRule>
    <cfRule type="cellIs" dxfId="47" priority="17" operator="equal">
      <formula>1</formula>
    </cfRule>
    <cfRule type="cellIs" dxfId="46" priority="12" operator="equal">
      <formula>8</formula>
    </cfRule>
    <cfRule type="cellIs" dxfId="45" priority="12" operator="equal">
      <formula>7</formula>
    </cfRule>
    <cfRule type="cellIs" dxfId="44" priority="12" operator="equal">
      <formula>6</formula>
    </cfRule>
    <cfRule type="cellIs" dxfId="43" priority="13" operator="equal">
      <formula>5</formula>
    </cfRule>
    <cfRule type="cellIs" dxfId="42" priority="14" operator="equal">
      <formula>4</formula>
    </cfRule>
    <cfRule type="cellIs" dxfId="41" priority="15" operator="equal">
      <formula>3</formula>
    </cfRule>
  </conditionalFormatting>
  <conditionalFormatting sqref="S4:S16 S67:S69 S71:S91 S62:S65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66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70:T70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92:T99">
    <cfRule type="cellIs" dxfId="40" priority="21" operator="equal">
      <formula>8</formula>
    </cfRule>
    <cfRule type="cellIs" dxfId="39" priority="22" operator="equal">
      <formula>7</formula>
    </cfRule>
    <cfRule type="cellIs" dxfId="38" priority="23" operator="equal">
      <formula>6</formula>
    </cfRule>
    <cfRule type="cellIs" dxfId="37" priority="24" operator="equal">
      <formula>5</formula>
    </cfRule>
    <cfRule type="cellIs" dxfId="36" priority="25" operator="equal">
      <formula>4</formula>
    </cfRule>
    <cfRule type="cellIs" dxfId="35" priority="26" operator="equal">
      <formula>3</formula>
    </cfRule>
    <cfRule type="cellIs" dxfId="34" priority="27" operator="equal">
      <formula>2</formula>
    </cfRule>
    <cfRule type="cellIs" dxfId="33" priority="28" operator="equal">
      <formula>1</formula>
    </cfRule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4:T20 T69 T71:T91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4:T20 T69:T91">
    <cfRule type="cellIs" dxfId="32" priority="2" operator="equal">
      <formula>7</formula>
    </cfRule>
    <cfRule type="cellIs" dxfId="31" priority="3" operator="equal">
      <formula>6</formula>
    </cfRule>
    <cfRule type="cellIs" dxfId="30" priority="8" operator="equal">
      <formula>1</formula>
    </cfRule>
    <cfRule type="cellIs" dxfId="29" priority="7" operator="equal">
      <formula>2</formula>
    </cfRule>
    <cfRule type="cellIs" dxfId="28" priority="6" operator="equal">
      <formula>3</formula>
    </cfRule>
    <cfRule type="cellIs" dxfId="27" priority="5" operator="equal">
      <formula>4</formula>
    </cfRule>
    <cfRule type="cellIs" dxfId="26" priority="4" operator="equal">
      <formula>5</formula>
    </cfRule>
    <cfRule type="cellIs" dxfId="25" priority="1" operator="equal">
      <formula>8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DE619-40EC-43BD-93F0-9DCDB5585E8A}">
  <dimension ref="A1:U38"/>
  <sheetViews>
    <sheetView zoomScale="60" zoomScaleNormal="60" workbookViewId="0">
      <pane xSplit="2" topLeftCell="C1" activePane="topRight" state="frozen"/>
      <selection activeCell="A52" sqref="A52"/>
      <selection pane="topRight" activeCell="F4" sqref="F4:F37"/>
    </sheetView>
  </sheetViews>
  <sheetFormatPr defaultColWidth="8.69921875" defaultRowHeight="24.6"/>
  <cols>
    <col min="1" max="1" width="11" style="20" customWidth="1"/>
    <col min="2" max="2" width="13" style="20" customWidth="1"/>
    <col min="3" max="3" width="16.59765625" style="8" customWidth="1"/>
    <col min="4" max="4" width="17.5" style="8" customWidth="1"/>
    <col min="5" max="5" width="15.69921875" style="8" customWidth="1"/>
    <col min="6" max="6" width="9.09765625" style="21" customWidth="1"/>
    <col min="7" max="7" width="14.69921875" style="22" customWidth="1"/>
    <col min="8" max="8" width="13.59765625" style="22" customWidth="1"/>
    <col min="9" max="9" width="14.19921875" style="22" customWidth="1"/>
    <col min="10" max="10" width="15.3984375" style="22" customWidth="1"/>
    <col min="11" max="11" width="11.5" style="21" customWidth="1"/>
    <col min="12" max="12" width="15.69921875" style="22" customWidth="1"/>
    <col min="13" max="13" width="15.09765625" style="22" bestFit="1" customWidth="1"/>
    <col min="14" max="14" width="15.69921875" style="22" customWidth="1"/>
    <col min="15" max="15" width="13.19921875" style="22" customWidth="1"/>
    <col min="16" max="16" width="16.69921875" style="22" customWidth="1"/>
    <col min="17" max="17" width="13.69921875" style="22" customWidth="1"/>
    <col min="18" max="18" width="8.3984375" style="21" customWidth="1"/>
    <col min="19" max="19" width="10" style="21" customWidth="1"/>
    <col min="20" max="20" width="11.19921875" style="21" customWidth="1"/>
    <col min="21" max="21" width="6.8984375" style="21" customWidth="1"/>
    <col min="22" max="16384" width="8.69921875" style="8"/>
  </cols>
  <sheetData>
    <row r="1" spans="1:21" ht="36">
      <c r="A1" s="367" t="s">
        <v>332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</row>
    <row r="2" spans="1:21" ht="24.6" customHeight="1">
      <c r="A2" s="368" t="s">
        <v>304</v>
      </c>
      <c r="B2" s="368"/>
      <c r="C2" s="1" t="s">
        <v>305</v>
      </c>
      <c r="D2" s="1" t="s">
        <v>306</v>
      </c>
      <c r="E2" s="1" t="s">
        <v>307</v>
      </c>
      <c r="F2" s="1" t="s">
        <v>315</v>
      </c>
      <c r="G2" s="2" t="s">
        <v>316</v>
      </c>
      <c r="H2" s="2" t="s">
        <v>317</v>
      </c>
      <c r="I2" s="2" t="s">
        <v>318</v>
      </c>
      <c r="J2" s="369" t="s">
        <v>319</v>
      </c>
      <c r="K2" s="369"/>
      <c r="L2" s="2" t="s">
        <v>308</v>
      </c>
      <c r="M2" s="2" t="s">
        <v>320</v>
      </c>
      <c r="N2" s="2" t="s">
        <v>321</v>
      </c>
      <c r="O2" s="2" t="s">
        <v>322</v>
      </c>
      <c r="P2" s="3" t="s">
        <v>323</v>
      </c>
      <c r="Q2" s="2" t="s">
        <v>324</v>
      </c>
      <c r="R2" s="1" t="s">
        <v>325</v>
      </c>
      <c r="S2" s="1" t="s">
        <v>326</v>
      </c>
      <c r="T2" s="1" t="s">
        <v>327</v>
      </c>
      <c r="U2" s="11"/>
    </row>
    <row r="3" spans="1:21" s="13" customFormat="1" ht="179.4" customHeight="1">
      <c r="A3" s="368"/>
      <c r="B3" s="368"/>
      <c r="C3" s="4" t="s">
        <v>276</v>
      </c>
      <c r="D3" s="4" t="s">
        <v>263</v>
      </c>
      <c r="E3" s="4" t="s">
        <v>277</v>
      </c>
      <c r="F3" s="4" t="s">
        <v>211</v>
      </c>
      <c r="G3" s="12" t="s">
        <v>212</v>
      </c>
      <c r="H3" s="12" t="s">
        <v>278</v>
      </c>
      <c r="I3" s="12" t="s">
        <v>279</v>
      </c>
      <c r="J3" s="12" t="s">
        <v>280</v>
      </c>
      <c r="K3" s="4" t="s">
        <v>281</v>
      </c>
      <c r="L3" s="12" t="s">
        <v>330</v>
      </c>
      <c r="M3" s="12" t="s">
        <v>331</v>
      </c>
      <c r="N3" s="12" t="s">
        <v>282</v>
      </c>
      <c r="O3" s="12" t="s">
        <v>283</v>
      </c>
      <c r="P3" s="12" t="s">
        <v>262</v>
      </c>
      <c r="Q3" s="12" t="s">
        <v>264</v>
      </c>
      <c r="R3" s="4" t="s">
        <v>284</v>
      </c>
      <c r="S3" s="4" t="s">
        <v>285</v>
      </c>
      <c r="T3" s="4" t="s">
        <v>286</v>
      </c>
      <c r="U3" s="4" t="s">
        <v>287</v>
      </c>
    </row>
    <row r="4" spans="1:21">
      <c r="A4" s="5" t="s">
        <v>0</v>
      </c>
      <c r="B4" s="5" t="s">
        <v>96</v>
      </c>
      <c r="C4" s="9">
        <v>130519302.11</v>
      </c>
      <c r="D4" s="9">
        <v>129849242.52000001</v>
      </c>
      <c r="E4" s="9">
        <v>670059.58999998868</v>
      </c>
      <c r="F4" s="6" t="s">
        <v>310</v>
      </c>
      <c r="G4" s="9">
        <v>134011.92000000001</v>
      </c>
      <c r="H4" s="9">
        <v>6176900</v>
      </c>
      <c r="I4" s="9">
        <v>921.84338410858425</v>
      </c>
      <c r="J4" s="9">
        <v>-6042888.0800000001</v>
      </c>
      <c r="K4" s="6" t="s">
        <v>312</v>
      </c>
      <c r="L4" s="9">
        <v>53830033.880000003</v>
      </c>
      <c r="M4" s="9">
        <v>39094913.270000003</v>
      </c>
      <c r="N4" s="9">
        <v>10820770.210000001</v>
      </c>
      <c r="O4" s="9">
        <v>4.97469522365913</v>
      </c>
      <c r="P4" s="9">
        <v>47787145.800000004</v>
      </c>
      <c r="Q4" s="9">
        <v>4.4162425476735079</v>
      </c>
      <c r="R4" s="6" t="s">
        <v>313</v>
      </c>
      <c r="S4" s="6" t="s">
        <v>314</v>
      </c>
      <c r="T4" s="6" t="s">
        <v>313</v>
      </c>
      <c r="U4" s="7">
        <v>3</v>
      </c>
    </row>
    <row r="5" spans="1:21">
      <c r="A5" s="5" t="s">
        <v>0</v>
      </c>
      <c r="B5" s="5" t="s">
        <v>97</v>
      </c>
      <c r="C5" s="9">
        <v>125215100</v>
      </c>
      <c r="D5" s="9">
        <v>121899225</v>
      </c>
      <c r="E5" s="9">
        <v>3315875</v>
      </c>
      <c r="F5" s="6" t="s">
        <v>310</v>
      </c>
      <c r="G5" s="9">
        <v>663175</v>
      </c>
      <c r="H5" s="9">
        <v>3465150</v>
      </c>
      <c r="I5" s="9">
        <v>104.50182832585668</v>
      </c>
      <c r="J5" s="9">
        <v>-2801975</v>
      </c>
      <c r="K5" s="6" t="s">
        <v>312</v>
      </c>
      <c r="L5" s="9">
        <v>57142919.479999997</v>
      </c>
      <c r="M5" s="9">
        <v>40865270.189999998</v>
      </c>
      <c r="N5" s="9">
        <v>10158268.75</v>
      </c>
      <c r="O5" s="9">
        <v>5.625261635256499</v>
      </c>
      <c r="P5" s="9">
        <v>54340944.479999997</v>
      </c>
      <c r="Q5" s="9">
        <v>5.3494296929287284</v>
      </c>
      <c r="R5" s="6" t="s">
        <v>313</v>
      </c>
      <c r="S5" s="6" t="s">
        <v>314</v>
      </c>
      <c r="T5" s="6" t="s">
        <v>313</v>
      </c>
      <c r="U5" s="7">
        <v>3</v>
      </c>
    </row>
    <row r="6" spans="1:21">
      <c r="A6" s="5" t="s">
        <v>0</v>
      </c>
      <c r="B6" s="5" t="s">
        <v>99</v>
      </c>
      <c r="C6" s="9">
        <v>80710641.729999989</v>
      </c>
      <c r="D6" s="9">
        <v>75459363.189999998</v>
      </c>
      <c r="E6" s="9">
        <v>5251278.5399999917</v>
      </c>
      <c r="F6" s="6" t="s">
        <v>310</v>
      </c>
      <c r="G6" s="9">
        <v>1050255.71</v>
      </c>
      <c r="H6" s="9">
        <v>1662289</v>
      </c>
      <c r="I6" s="9">
        <v>31.654938646617719</v>
      </c>
      <c r="J6" s="9">
        <v>-612033.29</v>
      </c>
      <c r="K6" s="6" t="s">
        <v>312</v>
      </c>
      <c r="L6" s="9">
        <v>19760925.16</v>
      </c>
      <c r="M6" s="9">
        <v>5297825.91</v>
      </c>
      <c r="N6" s="9">
        <v>6288280.2658333331</v>
      </c>
      <c r="O6" s="9">
        <v>3.1425007036293811</v>
      </c>
      <c r="P6" s="9">
        <v>19148891.870000001</v>
      </c>
      <c r="Q6" s="9">
        <v>3.045171503255566</v>
      </c>
      <c r="R6" s="6" t="s">
        <v>313</v>
      </c>
      <c r="S6" s="6" t="s">
        <v>314</v>
      </c>
      <c r="T6" s="6" t="s">
        <v>313</v>
      </c>
      <c r="U6" s="7">
        <v>3</v>
      </c>
    </row>
    <row r="7" spans="1:21">
      <c r="A7" s="5" t="s">
        <v>0</v>
      </c>
      <c r="B7" s="5" t="s">
        <v>101</v>
      </c>
      <c r="C7" s="9">
        <v>205418047.45000002</v>
      </c>
      <c r="D7" s="9">
        <v>163592233.99000001</v>
      </c>
      <c r="E7" s="9">
        <v>41825813.460000008</v>
      </c>
      <c r="F7" s="6" t="s">
        <v>310</v>
      </c>
      <c r="G7" s="9">
        <v>8365162.7000000002</v>
      </c>
      <c r="H7" s="9">
        <v>9940703</v>
      </c>
      <c r="I7" s="9">
        <v>23.766908943699953</v>
      </c>
      <c r="J7" s="9">
        <v>-1575540.2999999998</v>
      </c>
      <c r="K7" s="6" t="s">
        <v>312</v>
      </c>
      <c r="L7" s="9">
        <v>50624010.240000002</v>
      </c>
      <c r="M7" s="9">
        <v>31761302.489999998</v>
      </c>
      <c r="N7" s="9">
        <v>13632686.165833334</v>
      </c>
      <c r="O7" s="9">
        <v>3.71342885944778</v>
      </c>
      <c r="P7" s="9">
        <v>49048469.940000005</v>
      </c>
      <c r="Q7" s="9">
        <v>3.5978580701818563</v>
      </c>
      <c r="R7" s="6" t="s">
        <v>313</v>
      </c>
      <c r="S7" s="6" t="s">
        <v>314</v>
      </c>
      <c r="T7" s="6" t="s">
        <v>313</v>
      </c>
      <c r="U7" s="7">
        <v>3</v>
      </c>
    </row>
    <row r="8" spans="1:21">
      <c r="A8" s="5" t="s">
        <v>0</v>
      </c>
      <c r="B8" s="5" t="s">
        <v>103</v>
      </c>
      <c r="C8" s="9">
        <v>122056690</v>
      </c>
      <c r="D8" s="9">
        <v>120096657</v>
      </c>
      <c r="E8" s="9">
        <v>1960033</v>
      </c>
      <c r="F8" s="6" t="s">
        <v>310</v>
      </c>
      <c r="G8" s="9">
        <v>392006.6</v>
      </c>
      <c r="H8" s="9">
        <v>7716070</v>
      </c>
      <c r="I8" s="9">
        <v>393.67041269203122</v>
      </c>
      <c r="J8" s="9">
        <v>-7324063.4000000004</v>
      </c>
      <c r="K8" s="6" t="s">
        <v>312</v>
      </c>
      <c r="L8" s="9">
        <v>44202142.520000003</v>
      </c>
      <c r="M8" s="9">
        <v>28569912.750000004</v>
      </c>
      <c r="N8" s="9">
        <v>10008054.75</v>
      </c>
      <c r="O8" s="9">
        <v>4.4166567454079928</v>
      </c>
      <c r="P8" s="9">
        <v>36878079.120000005</v>
      </c>
      <c r="Q8" s="9">
        <v>3.6848398656092489</v>
      </c>
      <c r="R8" s="6" t="s">
        <v>313</v>
      </c>
      <c r="S8" s="6" t="s">
        <v>314</v>
      </c>
      <c r="T8" s="6" t="s">
        <v>313</v>
      </c>
      <c r="U8" s="7">
        <v>3</v>
      </c>
    </row>
    <row r="9" spans="1:21">
      <c r="A9" s="5" t="s">
        <v>0</v>
      </c>
      <c r="B9" s="5" t="s">
        <v>104</v>
      </c>
      <c r="C9" s="9">
        <v>173866712</v>
      </c>
      <c r="D9" s="9">
        <v>133735528.5</v>
      </c>
      <c r="E9" s="9">
        <v>40131183.5</v>
      </c>
      <c r="F9" s="6" t="s">
        <v>310</v>
      </c>
      <c r="G9" s="9">
        <v>8026236.7000000002</v>
      </c>
      <c r="H9" s="9">
        <v>8511790</v>
      </c>
      <c r="I9" s="9">
        <v>21.209915227144997</v>
      </c>
      <c r="J9" s="9">
        <v>-485553.29999999981</v>
      </c>
      <c r="K9" s="6" t="s">
        <v>312</v>
      </c>
      <c r="L9" s="9">
        <v>44398754.140000001</v>
      </c>
      <c r="M9" s="9">
        <v>31519930.5</v>
      </c>
      <c r="N9" s="9">
        <v>11144627.375</v>
      </c>
      <c r="O9" s="9">
        <v>3.9838706711358305</v>
      </c>
      <c r="P9" s="9">
        <v>43913200.840000004</v>
      </c>
      <c r="Q9" s="9">
        <v>3.9403022965583903</v>
      </c>
      <c r="R9" s="6" t="s">
        <v>313</v>
      </c>
      <c r="S9" s="6" t="s">
        <v>314</v>
      </c>
      <c r="T9" s="6" t="s">
        <v>313</v>
      </c>
      <c r="U9" s="7">
        <v>3</v>
      </c>
    </row>
    <row r="10" spans="1:21">
      <c r="A10" s="5" t="s">
        <v>0</v>
      </c>
      <c r="B10" s="10" t="s">
        <v>106</v>
      </c>
      <c r="C10" s="14">
        <v>50701020.509999998</v>
      </c>
      <c r="D10" s="14">
        <v>44492805.170000002</v>
      </c>
      <c r="E10" s="14">
        <v>6208215.3399999961</v>
      </c>
      <c r="F10" s="15" t="s">
        <v>310</v>
      </c>
      <c r="G10" s="14">
        <v>1241643.07</v>
      </c>
      <c r="H10" s="14">
        <v>1928200</v>
      </c>
      <c r="I10" s="14">
        <v>31.058845326715119</v>
      </c>
      <c r="J10" s="14">
        <v>-686556.92999999993</v>
      </c>
      <c r="K10" s="15" t="s">
        <v>312</v>
      </c>
      <c r="L10" s="14">
        <v>1233671.95</v>
      </c>
      <c r="M10" s="14">
        <v>-4708291.9300000006</v>
      </c>
      <c r="N10" s="14">
        <v>3707733.7641666667</v>
      </c>
      <c r="O10" s="14">
        <v>0.33272937823173893</v>
      </c>
      <c r="P10" s="14">
        <v>547115.02</v>
      </c>
      <c r="Q10" s="14">
        <v>0.14756049241927355</v>
      </c>
      <c r="R10" s="15" t="s">
        <v>313</v>
      </c>
      <c r="S10" s="15" t="s">
        <v>314</v>
      </c>
      <c r="T10" s="15" t="s">
        <v>314</v>
      </c>
      <c r="U10" s="16">
        <v>4</v>
      </c>
    </row>
    <row r="11" spans="1:21">
      <c r="A11" s="5" t="s">
        <v>1</v>
      </c>
      <c r="B11" s="5" t="s">
        <v>107</v>
      </c>
      <c r="C11" s="9">
        <v>760699658.06999993</v>
      </c>
      <c r="D11" s="9">
        <v>692589155.14000022</v>
      </c>
      <c r="E11" s="9">
        <v>68110502.929999709</v>
      </c>
      <c r="F11" s="6" t="s">
        <v>310</v>
      </c>
      <c r="G11" s="9">
        <v>13622100.59</v>
      </c>
      <c r="H11" s="9">
        <v>37508407</v>
      </c>
      <c r="I11" s="9">
        <v>55.069931048004605</v>
      </c>
      <c r="J11" s="9">
        <v>-23886306.41</v>
      </c>
      <c r="K11" s="6" t="s">
        <v>312</v>
      </c>
      <c r="L11" s="9">
        <v>180646683.28</v>
      </c>
      <c r="M11" s="9">
        <v>37570460.030000001</v>
      </c>
      <c r="N11" s="9">
        <v>57715762.92833335</v>
      </c>
      <c r="O11" s="9">
        <v>3.1299366778589079</v>
      </c>
      <c r="P11" s="9">
        <v>156760376.87</v>
      </c>
      <c r="Q11" s="9">
        <v>2.716075625035955</v>
      </c>
      <c r="R11" s="6" t="s">
        <v>313</v>
      </c>
      <c r="S11" s="6" t="s">
        <v>314</v>
      </c>
      <c r="T11" s="6" t="s">
        <v>313</v>
      </c>
      <c r="U11" s="7">
        <v>3</v>
      </c>
    </row>
    <row r="12" spans="1:21">
      <c r="A12" s="5" t="s">
        <v>1</v>
      </c>
      <c r="B12" s="5" t="s">
        <v>108</v>
      </c>
      <c r="C12" s="9">
        <v>129796944.97999999</v>
      </c>
      <c r="D12" s="9">
        <v>125740530.95000002</v>
      </c>
      <c r="E12" s="9">
        <v>4056414.0299999714</v>
      </c>
      <c r="F12" s="6" t="s">
        <v>310</v>
      </c>
      <c r="G12" s="9">
        <v>811282.81</v>
      </c>
      <c r="H12" s="9">
        <v>1614816.42</v>
      </c>
      <c r="I12" s="9">
        <v>39.808964471016075</v>
      </c>
      <c r="J12" s="9">
        <v>-803533.60999999987</v>
      </c>
      <c r="K12" s="6" t="s">
        <v>312</v>
      </c>
      <c r="L12" s="9">
        <v>35599380.020000003</v>
      </c>
      <c r="M12" s="9">
        <v>22005241.460000001</v>
      </c>
      <c r="N12" s="9">
        <v>10478377.579166668</v>
      </c>
      <c r="O12" s="9">
        <v>3.3974133639523969</v>
      </c>
      <c r="P12" s="9">
        <v>34795846.410000004</v>
      </c>
      <c r="Q12" s="9">
        <v>3.3207284378816282</v>
      </c>
      <c r="R12" s="6" t="s">
        <v>313</v>
      </c>
      <c r="S12" s="6" t="s">
        <v>314</v>
      </c>
      <c r="T12" s="6" t="s">
        <v>313</v>
      </c>
      <c r="U12" s="7">
        <v>3</v>
      </c>
    </row>
    <row r="13" spans="1:21">
      <c r="A13" s="5" t="s">
        <v>1</v>
      </c>
      <c r="B13" s="10" t="s">
        <v>109</v>
      </c>
      <c r="C13" s="14">
        <v>198190260</v>
      </c>
      <c r="D13" s="14">
        <v>195605802.80000001</v>
      </c>
      <c r="E13" s="14">
        <v>2584457.1999999881</v>
      </c>
      <c r="F13" s="15" t="s">
        <v>310</v>
      </c>
      <c r="G13" s="14">
        <v>516891.44</v>
      </c>
      <c r="H13" s="14">
        <v>3731370.56</v>
      </c>
      <c r="I13" s="14">
        <v>144.3773400464909</v>
      </c>
      <c r="J13" s="14">
        <v>-3214479.12</v>
      </c>
      <c r="K13" s="15" t="s">
        <v>312</v>
      </c>
      <c r="L13" s="14">
        <v>14382520.449999999</v>
      </c>
      <c r="M13" s="14">
        <v>-11044240.870000001</v>
      </c>
      <c r="N13" s="14">
        <v>16300483.566666668</v>
      </c>
      <c r="O13" s="14">
        <v>0.88233704179250438</v>
      </c>
      <c r="P13" s="14">
        <v>11168041.329999998</v>
      </c>
      <c r="Q13" s="14">
        <v>0.68513558412695497</v>
      </c>
      <c r="R13" s="15" t="s">
        <v>313</v>
      </c>
      <c r="S13" s="15" t="s">
        <v>314</v>
      </c>
      <c r="T13" s="15" t="s">
        <v>314</v>
      </c>
      <c r="U13" s="16">
        <v>4</v>
      </c>
    </row>
    <row r="14" spans="1:21">
      <c r="A14" s="5" t="s">
        <v>1</v>
      </c>
      <c r="B14" s="5" t="s">
        <v>110</v>
      </c>
      <c r="C14" s="9">
        <v>279005687.83999997</v>
      </c>
      <c r="D14" s="9">
        <v>226220236.34</v>
      </c>
      <c r="E14" s="9">
        <v>52785451.49999997</v>
      </c>
      <c r="F14" s="6" t="s">
        <v>310</v>
      </c>
      <c r="G14" s="9">
        <v>10557090.300000001</v>
      </c>
      <c r="H14" s="9">
        <v>16565495</v>
      </c>
      <c r="I14" s="9">
        <v>31.382690740080172</v>
      </c>
      <c r="J14" s="9">
        <v>-6008404.6999999993</v>
      </c>
      <c r="K14" s="6" t="s">
        <v>312</v>
      </c>
      <c r="L14" s="9">
        <v>83867342.599999994</v>
      </c>
      <c r="M14" s="9">
        <v>4489562.6700000018</v>
      </c>
      <c r="N14" s="9">
        <v>18851686.361666668</v>
      </c>
      <c r="O14" s="9">
        <v>4.4487978948417704</v>
      </c>
      <c r="P14" s="9">
        <v>77858937.899999991</v>
      </c>
      <c r="Q14" s="9">
        <v>4.1300781482509512</v>
      </c>
      <c r="R14" s="6" t="s">
        <v>313</v>
      </c>
      <c r="S14" s="6" t="s">
        <v>314</v>
      </c>
      <c r="T14" s="6" t="s">
        <v>313</v>
      </c>
      <c r="U14" s="7">
        <v>3</v>
      </c>
    </row>
    <row r="15" spans="1:21">
      <c r="A15" s="5" t="s">
        <v>1</v>
      </c>
      <c r="B15" s="5" t="s">
        <v>111</v>
      </c>
      <c r="C15" s="9">
        <v>135826577.46000001</v>
      </c>
      <c r="D15" s="9">
        <v>126083190.84999999</v>
      </c>
      <c r="E15" s="9">
        <v>9743386.6100000143</v>
      </c>
      <c r="F15" s="6" t="s">
        <v>310</v>
      </c>
      <c r="G15" s="9">
        <v>1948677.33</v>
      </c>
      <c r="H15" s="9">
        <v>3608854</v>
      </c>
      <c r="I15" s="9">
        <v>37.039010607421588</v>
      </c>
      <c r="J15" s="9">
        <v>-1660176.67</v>
      </c>
      <c r="K15" s="6" t="s">
        <v>312</v>
      </c>
      <c r="L15" s="9">
        <v>39671747.340000004</v>
      </c>
      <c r="M15" s="9">
        <v>25276253.870000005</v>
      </c>
      <c r="N15" s="9">
        <v>10506932.570833333</v>
      </c>
      <c r="O15" s="9">
        <v>3.7757687196096215</v>
      </c>
      <c r="P15" s="9">
        <v>38011570.670000002</v>
      </c>
      <c r="Q15" s="9">
        <v>3.6177609795953227</v>
      </c>
      <c r="R15" s="6" t="s">
        <v>313</v>
      </c>
      <c r="S15" s="6" t="s">
        <v>314</v>
      </c>
      <c r="T15" s="6" t="s">
        <v>313</v>
      </c>
      <c r="U15" s="7">
        <v>3</v>
      </c>
    </row>
    <row r="16" spans="1:21">
      <c r="A16" s="5" t="s">
        <v>1</v>
      </c>
      <c r="B16" s="5" t="s">
        <v>112</v>
      </c>
      <c r="C16" s="9">
        <v>160969128.67000002</v>
      </c>
      <c r="D16" s="9">
        <v>124505214.09</v>
      </c>
      <c r="E16" s="9">
        <v>36463914.580000013</v>
      </c>
      <c r="F16" s="6" t="s">
        <v>310</v>
      </c>
      <c r="G16" s="9">
        <v>7292782.9199999999</v>
      </c>
      <c r="H16" s="9">
        <v>11291225.309999999</v>
      </c>
      <c r="I16" s="9">
        <v>30.965477623713749</v>
      </c>
      <c r="J16" s="9">
        <v>-3998442.3899999987</v>
      </c>
      <c r="K16" s="6" t="s">
        <v>312</v>
      </c>
      <c r="L16" s="9">
        <v>32798399.989999998</v>
      </c>
      <c r="M16" s="9">
        <v>16265852.719999999</v>
      </c>
      <c r="N16" s="9">
        <v>10375434.5075</v>
      </c>
      <c r="O16" s="9">
        <v>3.1611591751932222</v>
      </c>
      <c r="P16" s="9">
        <v>28799957.600000001</v>
      </c>
      <c r="Q16" s="9">
        <v>2.7757832772383293</v>
      </c>
      <c r="R16" s="6" t="s">
        <v>313</v>
      </c>
      <c r="S16" s="6" t="s">
        <v>314</v>
      </c>
      <c r="T16" s="6" t="s">
        <v>313</v>
      </c>
      <c r="U16" s="7">
        <v>3</v>
      </c>
    </row>
    <row r="17" spans="1:21">
      <c r="A17" s="5" t="s">
        <v>1</v>
      </c>
      <c r="B17" s="5" t="s">
        <v>113</v>
      </c>
      <c r="C17" s="9">
        <v>116479799.5</v>
      </c>
      <c r="D17" s="9">
        <v>113045153.97000001</v>
      </c>
      <c r="E17" s="9">
        <v>3434645.5299999863</v>
      </c>
      <c r="F17" s="6" t="s">
        <v>310</v>
      </c>
      <c r="G17" s="9">
        <v>686929.11</v>
      </c>
      <c r="H17" s="9">
        <v>4343246</v>
      </c>
      <c r="I17" s="9">
        <v>126.45398082753584</v>
      </c>
      <c r="J17" s="9">
        <v>-3656316.89</v>
      </c>
      <c r="K17" s="6" t="s">
        <v>312</v>
      </c>
      <c r="L17" s="9">
        <v>32033895.609999999</v>
      </c>
      <c r="M17" s="9">
        <v>13862996.490000002</v>
      </c>
      <c r="N17" s="9">
        <v>9420429.4975000005</v>
      </c>
      <c r="O17" s="9">
        <v>3.4004708191384667</v>
      </c>
      <c r="P17" s="9">
        <v>28377578.719999999</v>
      </c>
      <c r="Q17" s="9">
        <v>3.0123444719299539</v>
      </c>
      <c r="R17" s="6" t="s">
        <v>313</v>
      </c>
      <c r="S17" s="6" t="s">
        <v>314</v>
      </c>
      <c r="T17" s="6" t="s">
        <v>313</v>
      </c>
      <c r="U17" s="7">
        <v>3</v>
      </c>
    </row>
    <row r="18" spans="1:21">
      <c r="A18" s="5" t="s">
        <v>1</v>
      </c>
      <c r="B18" s="10" t="s">
        <v>114</v>
      </c>
      <c r="C18" s="14">
        <v>68502161.789999992</v>
      </c>
      <c r="D18" s="14">
        <v>66256340.810000002</v>
      </c>
      <c r="E18" s="14">
        <v>2245820.9799999893</v>
      </c>
      <c r="F18" s="15" t="s">
        <v>310</v>
      </c>
      <c r="G18" s="14">
        <v>449164.2</v>
      </c>
      <c r="H18" s="14">
        <v>829450</v>
      </c>
      <c r="I18" s="14">
        <v>36.933041742267633</v>
      </c>
      <c r="J18" s="14">
        <v>-380285.8</v>
      </c>
      <c r="K18" s="15" t="s">
        <v>312</v>
      </c>
      <c r="L18" s="14">
        <v>1026942.76</v>
      </c>
      <c r="M18" s="14">
        <v>-2936397.5300000003</v>
      </c>
      <c r="N18" s="14">
        <v>5521361.7341666669</v>
      </c>
      <c r="O18" s="14">
        <v>0.18599447191535901</v>
      </c>
      <c r="P18" s="14">
        <v>646656.96</v>
      </c>
      <c r="Q18" s="14">
        <v>0.11711910777343756</v>
      </c>
      <c r="R18" s="15" t="s">
        <v>313</v>
      </c>
      <c r="S18" s="15" t="s">
        <v>314</v>
      </c>
      <c r="T18" s="15" t="s">
        <v>314</v>
      </c>
      <c r="U18" s="16">
        <v>4</v>
      </c>
    </row>
    <row r="19" spans="1:21">
      <c r="A19" s="5" t="s">
        <v>2</v>
      </c>
      <c r="B19" s="5" t="s">
        <v>116</v>
      </c>
      <c r="C19" s="9">
        <v>124545173.22</v>
      </c>
      <c r="D19" s="9">
        <v>103362146.52000001</v>
      </c>
      <c r="E19" s="9">
        <v>21183026.699999988</v>
      </c>
      <c r="F19" s="6" t="s">
        <v>310</v>
      </c>
      <c r="G19" s="9">
        <v>4236605.34</v>
      </c>
      <c r="H19" s="9">
        <v>12257014.67</v>
      </c>
      <c r="I19" s="9">
        <v>57.862433180995829</v>
      </c>
      <c r="J19" s="9">
        <v>-8020409.3300000001</v>
      </c>
      <c r="K19" s="6" t="s">
        <v>312</v>
      </c>
      <c r="L19" s="9">
        <v>46061091</v>
      </c>
      <c r="M19" s="9">
        <v>36299044.240000002</v>
      </c>
      <c r="N19" s="9">
        <v>8613512.2100000009</v>
      </c>
      <c r="O19" s="9">
        <v>5.3475388293435753</v>
      </c>
      <c r="P19" s="9">
        <v>38040681.670000002</v>
      </c>
      <c r="Q19" s="9">
        <v>4.4163960928546704</v>
      </c>
      <c r="R19" s="6" t="s">
        <v>313</v>
      </c>
      <c r="S19" s="6" t="s">
        <v>314</v>
      </c>
      <c r="T19" s="6" t="s">
        <v>313</v>
      </c>
      <c r="U19" s="7">
        <v>3</v>
      </c>
    </row>
    <row r="20" spans="1:21">
      <c r="A20" s="5" t="s">
        <v>2</v>
      </c>
      <c r="B20" s="5" t="s">
        <v>121</v>
      </c>
      <c r="C20" s="9">
        <v>88430000</v>
      </c>
      <c r="D20" s="9">
        <v>82150000</v>
      </c>
      <c r="E20" s="9">
        <v>6280000</v>
      </c>
      <c r="F20" s="6" t="s">
        <v>310</v>
      </c>
      <c r="G20" s="9">
        <v>1256000</v>
      </c>
      <c r="H20" s="9">
        <v>2203929.94</v>
      </c>
      <c r="I20" s="9">
        <v>35.094425796178342</v>
      </c>
      <c r="J20" s="9">
        <v>-947929.94</v>
      </c>
      <c r="K20" s="6" t="s">
        <v>312</v>
      </c>
      <c r="L20" s="9">
        <v>28962152.219999999</v>
      </c>
      <c r="M20" s="9">
        <v>9809802.1099999994</v>
      </c>
      <c r="N20" s="9">
        <v>6845833.333333333</v>
      </c>
      <c r="O20" s="9">
        <v>4.2306247917224589</v>
      </c>
      <c r="P20" s="9">
        <v>28014222.279999997</v>
      </c>
      <c r="Q20" s="9">
        <v>4.0921566325015215</v>
      </c>
      <c r="R20" s="6" t="s">
        <v>313</v>
      </c>
      <c r="S20" s="6" t="s">
        <v>314</v>
      </c>
      <c r="T20" s="6" t="s">
        <v>313</v>
      </c>
      <c r="U20" s="7">
        <v>3</v>
      </c>
    </row>
    <row r="21" spans="1:21">
      <c r="A21" s="5" t="s">
        <v>2</v>
      </c>
      <c r="B21" s="5" t="s">
        <v>127</v>
      </c>
      <c r="C21" s="9">
        <v>101905074.23</v>
      </c>
      <c r="D21" s="9">
        <v>100737753.83</v>
      </c>
      <c r="E21" s="9">
        <v>1167320.400000006</v>
      </c>
      <c r="F21" s="6" t="s">
        <v>310</v>
      </c>
      <c r="G21" s="9">
        <v>233464.09</v>
      </c>
      <c r="H21" s="9">
        <v>13429800</v>
      </c>
      <c r="I21" s="9">
        <v>1150.4810504468123</v>
      </c>
      <c r="J21" s="9">
        <v>-13196335.91</v>
      </c>
      <c r="K21" s="6" t="s">
        <v>312</v>
      </c>
      <c r="L21" s="9">
        <v>46067167.439999998</v>
      </c>
      <c r="M21" s="9">
        <v>37921337.620000005</v>
      </c>
      <c r="N21" s="9">
        <v>8394812.8191666659</v>
      </c>
      <c r="O21" s="9">
        <v>5.4875752958805082</v>
      </c>
      <c r="P21" s="9">
        <v>32870831.529999997</v>
      </c>
      <c r="Q21" s="9">
        <v>3.9156122045926702</v>
      </c>
      <c r="R21" s="6" t="s">
        <v>313</v>
      </c>
      <c r="S21" s="6" t="s">
        <v>314</v>
      </c>
      <c r="T21" s="6" t="s">
        <v>313</v>
      </c>
      <c r="U21" s="7">
        <v>3</v>
      </c>
    </row>
    <row r="22" spans="1:21">
      <c r="A22" s="5" t="s">
        <v>3</v>
      </c>
      <c r="B22" s="5" t="s">
        <v>130</v>
      </c>
      <c r="C22" s="9">
        <v>129069863.30999999</v>
      </c>
      <c r="D22" s="9">
        <v>127304258.71999998</v>
      </c>
      <c r="E22" s="9">
        <v>1765604.5900000036</v>
      </c>
      <c r="F22" s="6" t="s">
        <v>310</v>
      </c>
      <c r="G22" s="9">
        <v>353120.92</v>
      </c>
      <c r="H22" s="9">
        <v>14173488.5</v>
      </c>
      <c r="I22" s="9">
        <v>802.7555308972079</v>
      </c>
      <c r="J22" s="9">
        <v>-13820367.58</v>
      </c>
      <c r="K22" s="6" t="s">
        <v>312</v>
      </c>
      <c r="L22" s="9">
        <v>47778537.659999996</v>
      </c>
      <c r="M22" s="9">
        <v>31531655.039999999</v>
      </c>
      <c r="N22" s="9">
        <v>10608688.226666665</v>
      </c>
      <c r="O22" s="9">
        <v>4.5037177678481362</v>
      </c>
      <c r="P22" s="9">
        <v>33958170.079999998</v>
      </c>
      <c r="Q22" s="9">
        <v>3.200977289033776</v>
      </c>
      <c r="R22" s="6" t="s">
        <v>313</v>
      </c>
      <c r="S22" s="6" t="s">
        <v>314</v>
      </c>
      <c r="T22" s="6" t="s">
        <v>313</v>
      </c>
      <c r="U22" s="7">
        <v>3</v>
      </c>
    </row>
    <row r="23" spans="1:21">
      <c r="A23" s="5" t="s">
        <v>3</v>
      </c>
      <c r="B23" s="5" t="s">
        <v>131</v>
      </c>
      <c r="C23" s="9">
        <v>106850262.78000002</v>
      </c>
      <c r="D23" s="9">
        <v>90499942.659999996</v>
      </c>
      <c r="E23" s="9">
        <v>16350320.12000002</v>
      </c>
      <c r="F23" s="6" t="s">
        <v>310</v>
      </c>
      <c r="G23" s="9">
        <v>3270064.03</v>
      </c>
      <c r="H23" s="9">
        <v>4339958.74</v>
      </c>
      <c r="I23" s="9">
        <v>26.543570450900717</v>
      </c>
      <c r="J23" s="9">
        <v>-1069894.7100000004</v>
      </c>
      <c r="K23" s="6" t="s">
        <v>312</v>
      </c>
      <c r="L23" s="9">
        <v>29069364.829999998</v>
      </c>
      <c r="M23" s="9">
        <v>20981913.620000001</v>
      </c>
      <c r="N23" s="9">
        <v>7541661.8883333327</v>
      </c>
      <c r="O23" s="9">
        <v>3.8545038561022222</v>
      </c>
      <c r="P23" s="9">
        <v>27999470.119999997</v>
      </c>
      <c r="Q23" s="9">
        <v>3.7126392742843755</v>
      </c>
      <c r="R23" s="6" t="s">
        <v>313</v>
      </c>
      <c r="S23" s="6" t="s">
        <v>314</v>
      </c>
      <c r="T23" s="6" t="s">
        <v>313</v>
      </c>
      <c r="U23" s="7">
        <v>3</v>
      </c>
    </row>
    <row r="24" spans="1:21">
      <c r="A24" s="5" t="s">
        <v>3</v>
      </c>
      <c r="B24" s="5" t="s">
        <v>135</v>
      </c>
      <c r="C24" s="9">
        <v>55545199.359999999</v>
      </c>
      <c r="D24" s="9">
        <v>55456402.559999987</v>
      </c>
      <c r="E24" s="9">
        <v>88796.800000011921</v>
      </c>
      <c r="F24" s="6" t="s">
        <v>310</v>
      </c>
      <c r="G24" s="9">
        <v>17759.37</v>
      </c>
      <c r="H24" s="9">
        <v>2420263</v>
      </c>
      <c r="I24" s="9">
        <v>2725.6196169227665</v>
      </c>
      <c r="J24" s="9">
        <v>-2402503.63</v>
      </c>
      <c r="K24" s="6" t="s">
        <v>312</v>
      </c>
      <c r="L24" s="9">
        <v>15928120.1</v>
      </c>
      <c r="M24" s="9">
        <v>11725208.529999999</v>
      </c>
      <c r="N24" s="9">
        <v>4621366.879999999</v>
      </c>
      <c r="O24" s="9">
        <v>3.4466253196500172</v>
      </c>
      <c r="P24" s="9">
        <v>13525616.469999999</v>
      </c>
      <c r="Q24" s="9">
        <v>2.9267566980096595</v>
      </c>
      <c r="R24" s="6" t="s">
        <v>313</v>
      </c>
      <c r="S24" s="6" t="s">
        <v>314</v>
      </c>
      <c r="T24" s="6" t="s">
        <v>313</v>
      </c>
      <c r="U24" s="7">
        <v>3</v>
      </c>
    </row>
    <row r="25" spans="1:21">
      <c r="A25" s="5" t="s">
        <v>3</v>
      </c>
      <c r="B25" s="5" t="s">
        <v>328</v>
      </c>
      <c r="C25" s="9">
        <v>134281811.49000001</v>
      </c>
      <c r="D25" s="9">
        <v>113406312.71000002</v>
      </c>
      <c r="E25" s="9">
        <v>20875498.779999986</v>
      </c>
      <c r="F25" s="6" t="s">
        <v>310</v>
      </c>
      <c r="G25" s="9">
        <v>4175099.76</v>
      </c>
      <c r="H25" s="9">
        <v>12850560</v>
      </c>
      <c r="I25" s="9">
        <v>61.558098014460995</v>
      </c>
      <c r="J25" s="9">
        <v>-8675460.2400000002</v>
      </c>
      <c r="K25" s="6" t="s">
        <v>312</v>
      </c>
      <c r="L25" s="9">
        <v>36431669.109999999</v>
      </c>
      <c r="M25" s="9">
        <v>25095569.530000001</v>
      </c>
      <c r="N25" s="9">
        <v>9450526.059166668</v>
      </c>
      <c r="O25" s="9">
        <v>3.8549884823250236</v>
      </c>
      <c r="P25" s="9">
        <v>27756208.869999997</v>
      </c>
      <c r="Q25" s="9">
        <v>2.9370014638579276</v>
      </c>
      <c r="R25" s="6" t="s">
        <v>313</v>
      </c>
      <c r="S25" s="6" t="s">
        <v>314</v>
      </c>
      <c r="T25" s="6" t="s">
        <v>313</v>
      </c>
      <c r="U25" s="7">
        <v>3</v>
      </c>
    </row>
    <row r="26" spans="1:21">
      <c r="A26" s="5" t="s">
        <v>3</v>
      </c>
      <c r="B26" s="5" t="s">
        <v>142</v>
      </c>
      <c r="C26" s="9">
        <v>104268609.72000001</v>
      </c>
      <c r="D26" s="9">
        <v>90185294.850000009</v>
      </c>
      <c r="E26" s="9">
        <v>14083314.870000005</v>
      </c>
      <c r="F26" s="6" t="s">
        <v>310</v>
      </c>
      <c r="G26" s="9">
        <v>2816662.98</v>
      </c>
      <c r="H26" s="9">
        <v>21036040</v>
      </c>
      <c r="I26" s="9">
        <v>149.36852718396966</v>
      </c>
      <c r="J26" s="9">
        <v>-18219377.02</v>
      </c>
      <c r="K26" s="6" t="s">
        <v>312</v>
      </c>
      <c r="L26" s="9">
        <v>43705603.859999999</v>
      </c>
      <c r="M26" s="9">
        <v>37458324.909999996</v>
      </c>
      <c r="N26" s="9">
        <v>7515441.2375000007</v>
      </c>
      <c r="O26" s="9">
        <v>5.815440834254809</v>
      </c>
      <c r="P26" s="9">
        <v>25486226.84</v>
      </c>
      <c r="Q26" s="9">
        <v>3.3911817063821461</v>
      </c>
      <c r="R26" s="6" t="s">
        <v>313</v>
      </c>
      <c r="S26" s="6" t="s">
        <v>314</v>
      </c>
      <c r="T26" s="6" t="s">
        <v>313</v>
      </c>
      <c r="U26" s="7">
        <v>3</v>
      </c>
    </row>
    <row r="27" spans="1:21">
      <c r="A27" s="5" t="s">
        <v>3</v>
      </c>
      <c r="B27" s="5" t="s">
        <v>144</v>
      </c>
      <c r="C27" s="9">
        <v>102747287.79000001</v>
      </c>
      <c r="D27" s="9">
        <v>92534555.560000017</v>
      </c>
      <c r="E27" s="9">
        <v>10212732.229999989</v>
      </c>
      <c r="F27" s="6" t="s">
        <v>310</v>
      </c>
      <c r="G27" s="9">
        <v>2042546.45</v>
      </c>
      <c r="H27" s="9">
        <v>20572186</v>
      </c>
      <c r="I27" s="9">
        <v>201.43665315701736</v>
      </c>
      <c r="J27" s="9">
        <v>-18529639.550000001</v>
      </c>
      <c r="K27" s="6" t="s">
        <v>312</v>
      </c>
      <c r="L27" s="9">
        <v>51778259.82</v>
      </c>
      <c r="M27" s="9">
        <v>42321251.439999998</v>
      </c>
      <c r="N27" s="9">
        <v>7711212.9633333348</v>
      </c>
      <c r="O27" s="9">
        <v>6.7146712282755781</v>
      </c>
      <c r="P27" s="9">
        <v>33248620.27</v>
      </c>
      <c r="Q27" s="9">
        <v>4.3117237752473612</v>
      </c>
      <c r="R27" s="6" t="s">
        <v>313</v>
      </c>
      <c r="S27" s="6" t="s">
        <v>314</v>
      </c>
      <c r="T27" s="6" t="s">
        <v>313</v>
      </c>
      <c r="U27" s="7">
        <v>3</v>
      </c>
    </row>
    <row r="28" spans="1:21">
      <c r="A28" s="5" t="s">
        <v>4</v>
      </c>
      <c r="B28" s="5" t="s">
        <v>145</v>
      </c>
      <c r="C28" s="9">
        <v>1464100000</v>
      </c>
      <c r="D28" s="9">
        <v>1261890000</v>
      </c>
      <c r="E28" s="9">
        <v>202210000</v>
      </c>
      <c r="F28" s="6" t="s">
        <v>310</v>
      </c>
      <c r="G28" s="9">
        <v>40442000</v>
      </c>
      <c r="H28" s="9">
        <v>64910806</v>
      </c>
      <c r="I28" s="9">
        <v>32.100690371396077</v>
      </c>
      <c r="J28" s="9">
        <v>-24468806</v>
      </c>
      <c r="K28" s="6" t="s">
        <v>312</v>
      </c>
      <c r="L28" s="9">
        <v>653294408.40999997</v>
      </c>
      <c r="M28" s="9">
        <v>419990170.75999999</v>
      </c>
      <c r="N28" s="9">
        <v>105157500</v>
      </c>
      <c r="O28" s="9">
        <v>6.2125327096022627</v>
      </c>
      <c r="P28" s="9">
        <v>628825602.40999997</v>
      </c>
      <c r="Q28" s="9">
        <v>5.9798454928084057</v>
      </c>
      <c r="R28" s="6" t="s">
        <v>313</v>
      </c>
      <c r="S28" s="6" t="s">
        <v>314</v>
      </c>
      <c r="T28" s="6" t="s">
        <v>313</v>
      </c>
      <c r="U28" s="7">
        <v>3</v>
      </c>
    </row>
    <row r="29" spans="1:21">
      <c r="A29" s="5" t="s">
        <v>4</v>
      </c>
      <c r="B29" s="5" t="s">
        <v>150</v>
      </c>
      <c r="C29" s="9">
        <v>81149125</v>
      </c>
      <c r="D29" s="9">
        <v>68241590.459999993</v>
      </c>
      <c r="E29" s="9">
        <v>12907534.540000007</v>
      </c>
      <c r="F29" s="6" t="s">
        <v>310</v>
      </c>
      <c r="G29" s="9">
        <v>2581506.9099999997</v>
      </c>
      <c r="H29" s="9">
        <v>3398001</v>
      </c>
      <c r="I29" s="9">
        <v>26.325716886286155</v>
      </c>
      <c r="J29" s="9">
        <v>-816494.09000000032</v>
      </c>
      <c r="K29" s="6" t="s">
        <v>312</v>
      </c>
      <c r="L29" s="9">
        <v>28413626.190000001</v>
      </c>
      <c r="M29" s="9">
        <v>16860449.82</v>
      </c>
      <c r="N29" s="9">
        <v>5686799.2049999991</v>
      </c>
      <c r="O29" s="9">
        <v>4.9964180491932817</v>
      </c>
      <c r="P29" s="9">
        <v>27597132.100000001</v>
      </c>
      <c r="Q29" s="9">
        <v>4.8528409576578335</v>
      </c>
      <c r="R29" s="6" t="s">
        <v>313</v>
      </c>
      <c r="S29" s="6" t="s">
        <v>314</v>
      </c>
      <c r="T29" s="6" t="s">
        <v>313</v>
      </c>
      <c r="U29" s="7">
        <v>3</v>
      </c>
    </row>
    <row r="30" spans="1:21">
      <c r="A30" s="5" t="s">
        <v>4</v>
      </c>
      <c r="B30" s="5" t="s">
        <v>152</v>
      </c>
      <c r="C30" s="9">
        <v>98368438.609999999</v>
      </c>
      <c r="D30" s="9">
        <v>89927256.520000011</v>
      </c>
      <c r="E30" s="9">
        <v>8441182.0899999887</v>
      </c>
      <c r="F30" s="6" t="s">
        <v>310</v>
      </c>
      <c r="G30" s="9">
        <v>1688236.42</v>
      </c>
      <c r="H30" s="9">
        <v>6047401</v>
      </c>
      <c r="I30" s="9">
        <v>71.641636627696641</v>
      </c>
      <c r="J30" s="9">
        <v>-4359164.58</v>
      </c>
      <c r="K30" s="6" t="s">
        <v>312</v>
      </c>
      <c r="L30" s="9">
        <v>22508505.530000001</v>
      </c>
      <c r="M30" s="9">
        <v>7216063.7200000025</v>
      </c>
      <c r="N30" s="9">
        <v>7493938.0433333339</v>
      </c>
      <c r="O30" s="9">
        <v>3.0035617321421206</v>
      </c>
      <c r="P30" s="9">
        <v>18149340.950000003</v>
      </c>
      <c r="Q30" s="9">
        <v>2.4218696291659096</v>
      </c>
      <c r="R30" s="6" t="s">
        <v>313</v>
      </c>
      <c r="S30" s="6" t="s">
        <v>314</v>
      </c>
      <c r="T30" s="6" t="s">
        <v>313</v>
      </c>
      <c r="U30" s="7">
        <v>3</v>
      </c>
    </row>
    <row r="31" spans="1:21">
      <c r="A31" s="5" t="s">
        <v>4</v>
      </c>
      <c r="B31" s="5" t="s">
        <v>153</v>
      </c>
      <c r="C31" s="9">
        <v>80881945.959999993</v>
      </c>
      <c r="D31" s="9">
        <v>80048811.280000001</v>
      </c>
      <c r="E31" s="9">
        <v>833134.67999999225</v>
      </c>
      <c r="F31" s="6" t="s">
        <v>310</v>
      </c>
      <c r="G31" s="9">
        <v>166626.94</v>
      </c>
      <c r="H31" s="9">
        <v>5485300</v>
      </c>
      <c r="I31" s="9">
        <v>658.3929503450812</v>
      </c>
      <c r="J31" s="9">
        <v>-5318673.0599999996</v>
      </c>
      <c r="K31" s="6" t="s">
        <v>312</v>
      </c>
      <c r="L31" s="9">
        <v>15888520.17</v>
      </c>
      <c r="M31" s="9">
        <v>2493552.2199999997</v>
      </c>
      <c r="N31" s="9">
        <v>6670734.2733333334</v>
      </c>
      <c r="O31" s="9">
        <v>2.3818247765490117</v>
      </c>
      <c r="P31" s="9">
        <v>10569847.109999999</v>
      </c>
      <c r="Q31" s="9">
        <v>1.584510291806047</v>
      </c>
      <c r="R31" s="6" t="s">
        <v>313</v>
      </c>
      <c r="S31" s="6" t="s">
        <v>314</v>
      </c>
      <c r="T31" s="6" t="s">
        <v>313</v>
      </c>
      <c r="U31" s="7">
        <v>3</v>
      </c>
    </row>
    <row r="32" spans="1:21">
      <c r="A32" s="5" t="s">
        <v>5</v>
      </c>
      <c r="B32" s="5" t="s">
        <v>154</v>
      </c>
      <c r="C32" s="9">
        <v>938700000</v>
      </c>
      <c r="D32" s="9">
        <v>766600000</v>
      </c>
      <c r="E32" s="9">
        <v>172100000</v>
      </c>
      <c r="F32" s="6" t="s">
        <v>310</v>
      </c>
      <c r="G32" s="9">
        <v>34420000</v>
      </c>
      <c r="H32" s="9">
        <v>36308460</v>
      </c>
      <c r="I32" s="9">
        <v>21.097303893085414</v>
      </c>
      <c r="J32" s="9">
        <v>-1888460</v>
      </c>
      <c r="K32" s="6" t="s">
        <v>312</v>
      </c>
      <c r="L32" s="9">
        <v>353521118.60000002</v>
      </c>
      <c r="M32" s="9">
        <v>152939080.38</v>
      </c>
      <c r="N32" s="9">
        <v>63883333.333333336</v>
      </c>
      <c r="O32" s="9">
        <v>5.5338552350639185</v>
      </c>
      <c r="P32" s="9">
        <v>351632658.60000002</v>
      </c>
      <c r="Q32" s="9">
        <v>5.5042941601878423</v>
      </c>
      <c r="R32" s="6" t="s">
        <v>313</v>
      </c>
      <c r="S32" s="6" t="s">
        <v>314</v>
      </c>
      <c r="T32" s="6" t="s">
        <v>313</v>
      </c>
      <c r="U32" s="7">
        <v>3</v>
      </c>
    </row>
    <row r="33" spans="1:21">
      <c r="A33" s="5" t="s">
        <v>6</v>
      </c>
      <c r="B33" s="5" t="s">
        <v>159</v>
      </c>
      <c r="C33" s="9">
        <v>4409780184.8900003</v>
      </c>
      <c r="D33" s="9">
        <v>4072691632.0900002</v>
      </c>
      <c r="E33" s="9">
        <v>337088552.80000019</v>
      </c>
      <c r="F33" s="6" t="s">
        <v>310</v>
      </c>
      <c r="G33" s="9">
        <v>67417710.560000002</v>
      </c>
      <c r="H33" s="9">
        <v>213121569.00999999</v>
      </c>
      <c r="I33" s="9">
        <v>63.224208368905451</v>
      </c>
      <c r="J33" s="9">
        <v>-145703858.44999999</v>
      </c>
      <c r="K33" s="6" t="s">
        <v>312</v>
      </c>
      <c r="L33" s="9">
        <v>1631875177.5799999</v>
      </c>
      <c r="M33" s="9">
        <v>501619875.52999997</v>
      </c>
      <c r="N33" s="9">
        <v>339390969.34083337</v>
      </c>
      <c r="O33" s="9">
        <v>4.8082457254223208</v>
      </c>
      <c r="P33" s="9">
        <v>1486171319.1299999</v>
      </c>
      <c r="Q33" s="9">
        <v>4.3789359570068953</v>
      </c>
      <c r="R33" s="6" t="s">
        <v>313</v>
      </c>
      <c r="S33" s="6" t="s">
        <v>314</v>
      </c>
      <c r="T33" s="6" t="s">
        <v>313</v>
      </c>
      <c r="U33" s="7">
        <v>3</v>
      </c>
    </row>
    <row r="34" spans="1:21">
      <c r="A34" s="5" t="s">
        <v>6</v>
      </c>
      <c r="B34" s="5" t="s">
        <v>162</v>
      </c>
      <c r="C34" s="9">
        <v>640600090.95000017</v>
      </c>
      <c r="D34" s="9">
        <v>607437568.88</v>
      </c>
      <c r="E34" s="9">
        <v>33162522.070000172</v>
      </c>
      <c r="F34" s="6" t="s">
        <v>310</v>
      </c>
      <c r="G34" s="9">
        <v>6632504.4199999999</v>
      </c>
      <c r="H34" s="9">
        <v>29145688.93</v>
      </c>
      <c r="I34" s="9">
        <v>87.88743168712756</v>
      </c>
      <c r="J34" s="9">
        <v>-22513184.509999998</v>
      </c>
      <c r="K34" s="6" t="s">
        <v>312</v>
      </c>
      <c r="L34" s="9">
        <v>113798545.7</v>
      </c>
      <c r="M34" s="9">
        <v>-49846089.770000011</v>
      </c>
      <c r="N34" s="9">
        <v>50619797.406666666</v>
      </c>
      <c r="O34" s="9">
        <v>2.2481035391305744</v>
      </c>
      <c r="P34" s="9">
        <v>91285361.189999998</v>
      </c>
      <c r="Q34" s="9">
        <v>1.8033529541147006</v>
      </c>
      <c r="R34" s="6" t="s">
        <v>313</v>
      </c>
      <c r="S34" s="6" t="s">
        <v>314</v>
      </c>
      <c r="T34" s="6" t="s">
        <v>313</v>
      </c>
      <c r="U34" s="7">
        <v>3</v>
      </c>
    </row>
    <row r="35" spans="1:21">
      <c r="A35" s="5" t="s">
        <v>6</v>
      </c>
      <c r="B35" s="5" t="s">
        <v>163</v>
      </c>
      <c r="C35" s="9">
        <v>54954330.350000001</v>
      </c>
      <c r="D35" s="9">
        <v>47068390.310000002</v>
      </c>
      <c r="E35" s="9">
        <v>7885940.0399999991</v>
      </c>
      <c r="F35" s="6" t="s">
        <v>310</v>
      </c>
      <c r="G35" s="9">
        <v>1577188.01</v>
      </c>
      <c r="H35" s="9">
        <v>9445318</v>
      </c>
      <c r="I35" s="9">
        <v>119.77415440759553</v>
      </c>
      <c r="J35" s="9">
        <v>-7868129.9900000002</v>
      </c>
      <c r="K35" s="6" t="s">
        <v>312</v>
      </c>
      <c r="L35" s="9">
        <v>20609807.77</v>
      </c>
      <c r="M35" s="9">
        <v>15310353.029999999</v>
      </c>
      <c r="N35" s="9">
        <v>3922365.8591666669</v>
      </c>
      <c r="O35" s="9">
        <v>5.2544327862313924</v>
      </c>
      <c r="P35" s="9">
        <v>12741677.779999999</v>
      </c>
      <c r="Q35" s="9">
        <v>3.2484674396760771</v>
      </c>
      <c r="R35" s="6" t="s">
        <v>313</v>
      </c>
      <c r="S35" s="6" t="s">
        <v>314</v>
      </c>
      <c r="T35" s="6" t="s">
        <v>313</v>
      </c>
      <c r="U35" s="7">
        <v>3</v>
      </c>
    </row>
    <row r="36" spans="1:21">
      <c r="A36" s="5" t="s">
        <v>6</v>
      </c>
      <c r="B36" s="5" t="s">
        <v>168</v>
      </c>
      <c r="C36" s="9">
        <v>136849577</v>
      </c>
      <c r="D36" s="9">
        <v>127711073</v>
      </c>
      <c r="E36" s="9">
        <v>9138504</v>
      </c>
      <c r="F36" s="6" t="s">
        <v>310</v>
      </c>
      <c r="G36" s="9">
        <v>1827700.8</v>
      </c>
      <c r="H36" s="9">
        <v>6794175</v>
      </c>
      <c r="I36" s="9">
        <v>74.346687379028339</v>
      </c>
      <c r="J36" s="9">
        <v>-4966474.2</v>
      </c>
      <c r="K36" s="6" t="s">
        <v>312</v>
      </c>
      <c r="L36" s="9">
        <v>28240402.010000002</v>
      </c>
      <c r="M36" s="9">
        <v>11855060.449999999</v>
      </c>
      <c r="N36" s="9">
        <v>10642589.416666666</v>
      </c>
      <c r="O36" s="9">
        <v>2.653527342300225</v>
      </c>
      <c r="P36" s="9">
        <v>23273927.810000002</v>
      </c>
      <c r="Q36" s="9">
        <v>2.1868670206850429</v>
      </c>
      <c r="R36" s="6" t="s">
        <v>313</v>
      </c>
      <c r="S36" s="6" t="s">
        <v>314</v>
      </c>
      <c r="T36" s="6" t="s">
        <v>313</v>
      </c>
      <c r="U36" s="7">
        <v>3</v>
      </c>
    </row>
    <row r="37" spans="1:21">
      <c r="A37" s="5" t="s">
        <v>6</v>
      </c>
      <c r="B37" s="5" t="s">
        <v>172</v>
      </c>
      <c r="C37" s="9">
        <v>295808456.13999999</v>
      </c>
      <c r="D37" s="9">
        <v>278121535.55000001</v>
      </c>
      <c r="E37" s="9">
        <v>17686920.589999974</v>
      </c>
      <c r="F37" s="6" t="s">
        <v>310</v>
      </c>
      <c r="G37" s="9">
        <v>3537384.1199999996</v>
      </c>
      <c r="H37" s="9">
        <v>5687500</v>
      </c>
      <c r="I37" s="9">
        <v>32.156530420652544</v>
      </c>
      <c r="J37" s="9">
        <v>-2150115.8800000004</v>
      </c>
      <c r="K37" s="6" t="s">
        <v>312</v>
      </c>
      <c r="L37" s="9">
        <v>34223895.189999998</v>
      </c>
      <c r="M37" s="9">
        <v>-2429336.7299999967</v>
      </c>
      <c r="N37" s="9">
        <v>23176794.629166666</v>
      </c>
      <c r="O37" s="9">
        <v>1.4766448828489505</v>
      </c>
      <c r="P37" s="9">
        <v>32073779.309999999</v>
      </c>
      <c r="Q37" s="9">
        <v>1.3838746825515289</v>
      </c>
      <c r="R37" s="6" t="s">
        <v>313</v>
      </c>
      <c r="S37" s="6" t="s">
        <v>314</v>
      </c>
      <c r="T37" s="6" t="s">
        <v>313</v>
      </c>
      <c r="U37" s="7">
        <v>3</v>
      </c>
    </row>
    <row r="38" spans="1:21">
      <c r="A38" s="370" t="s">
        <v>7</v>
      </c>
      <c r="B38" s="370"/>
      <c r="C38" s="17">
        <v>28593932998.170006</v>
      </c>
      <c r="D38" s="17">
        <v>24794407423.950001</v>
      </c>
      <c r="E38" s="17">
        <v>3799525574.220005</v>
      </c>
      <c r="F38" s="18" t="s">
        <v>310</v>
      </c>
      <c r="G38" s="17">
        <v>759905114.85000002</v>
      </c>
      <c r="H38" s="17">
        <v>887828003</v>
      </c>
      <c r="I38" s="17">
        <v>23.366812136335206</v>
      </c>
      <c r="J38" s="17">
        <v>-127922888.14999998</v>
      </c>
      <c r="K38" s="18" t="s">
        <v>312</v>
      </c>
      <c r="L38" s="17">
        <v>5925442904.5999985</v>
      </c>
      <c r="M38" s="17">
        <v>762135213.72000122</v>
      </c>
      <c r="N38" s="17">
        <v>2066200618.6625001</v>
      </c>
      <c r="O38" s="17">
        <v>2.8677965010172515</v>
      </c>
      <c r="P38" s="17">
        <v>5797520016.4499989</v>
      </c>
      <c r="Q38" s="17">
        <v>2.8058843677062049</v>
      </c>
      <c r="R38" s="18" t="s">
        <v>313</v>
      </c>
      <c r="S38" s="18" t="s">
        <v>314</v>
      </c>
      <c r="T38" s="18" t="s">
        <v>313</v>
      </c>
      <c r="U38" s="19">
        <v>3</v>
      </c>
    </row>
  </sheetData>
  <autoFilter ref="A3:U38" xr:uid="{0FA6E859-DE9E-4756-9FFC-59F73ABE6555}">
    <filterColumn colId="0" showButton="0"/>
  </autoFilter>
  <mergeCells count="4">
    <mergeCell ref="A1:U1"/>
    <mergeCell ref="A2:B3"/>
    <mergeCell ref="J2:K2"/>
    <mergeCell ref="A38:B38"/>
  </mergeCells>
  <conditionalFormatting sqref="F2:F3">
    <cfRule type="containsText" dxfId="24" priority="1" operator="containsText" text="เกินดุล">
      <formula>NOT(ISERROR(SEARCH("เกินดุล",F2)))</formula>
    </cfRule>
    <cfRule type="containsText" dxfId="23" priority="2" operator="containsText" text="สมดุล">
      <formula>NOT(ISERROR(SEARCH("สมดุล",F2)))</formula>
    </cfRule>
    <cfRule type="containsText" dxfId="22" priority="3" operator="containsText" text="ขาดดุล">
      <formula>NOT(ISERROR(SEARCH("ขาดดุล",F2)))</formula>
    </cfRule>
    <cfRule type="containsText" dxfId="21" priority="4" operator="containsText" text="สมดุล">
      <formula>NOT(ISERROR(SEARCH("สมดุล",F2)))</formula>
    </cfRule>
  </conditionalFormatting>
  <pageMargins left="0.31496062992125984" right="0.11811023622047245" top="0.74803149606299213" bottom="0.74803149606299213" header="0.31496062992125984" footer="0.31496062992125984"/>
  <pageSetup paperSize="9" scale="48" orientation="landscape" r:id="rId1"/>
  <headerFooter>
    <oddFooter>หน้าที่ &amp;P จาก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22B6-C130-4890-89A7-8865FEFAFE82}">
  <sheetPr>
    <tabColor rgb="FF00B050"/>
  </sheetPr>
  <dimension ref="A1:I129"/>
  <sheetViews>
    <sheetView tabSelected="1" showWhiteSpace="0" zoomScale="60" zoomScaleNormal="60" zoomScaleSheetLayoutView="40" zoomScalePageLayoutView="80" workbookViewId="0">
      <selection activeCell="D8" sqref="D8"/>
    </sheetView>
  </sheetViews>
  <sheetFormatPr defaultColWidth="9.09765625" defaultRowHeight="24.6"/>
  <cols>
    <col min="1" max="1" width="63.69921875" style="276" customWidth="1"/>
    <col min="2" max="2" width="17.5" style="326" bestFit="1" customWidth="1"/>
    <col min="3" max="3" width="16.69921875" style="291" bestFit="1" customWidth="1"/>
    <col min="4" max="4" width="17.5" style="291" bestFit="1" customWidth="1"/>
    <col min="5" max="5" width="18.19921875" style="326" bestFit="1" customWidth="1"/>
    <col min="6" max="6" width="17.5" style="291" bestFit="1" customWidth="1"/>
    <col min="7" max="7" width="18.19921875" style="291" bestFit="1" customWidth="1"/>
    <col min="8" max="8" width="16.69921875" style="291" bestFit="1" customWidth="1"/>
    <col min="9" max="9" width="17.8984375" style="348" bestFit="1" customWidth="1"/>
    <col min="10" max="15" width="12.69921875" style="276" customWidth="1"/>
    <col min="16" max="16384" width="9.09765625" style="276"/>
  </cols>
  <sheetData>
    <row r="1" spans="1:9">
      <c r="A1" s="377" t="s">
        <v>395</v>
      </c>
      <c r="B1" s="377"/>
      <c r="C1" s="377"/>
      <c r="D1" s="377"/>
      <c r="E1" s="377"/>
      <c r="F1" s="377"/>
      <c r="G1" s="377"/>
      <c r="H1" s="377"/>
      <c r="I1" s="377"/>
    </row>
    <row r="2" spans="1:9" s="277" customFormat="1">
      <c r="A2" s="375" t="s">
        <v>94</v>
      </c>
      <c r="B2" s="378" t="s">
        <v>0</v>
      </c>
      <c r="C2" s="378" t="s">
        <v>1</v>
      </c>
      <c r="D2" s="378" t="s">
        <v>2</v>
      </c>
      <c r="E2" s="378" t="s">
        <v>3</v>
      </c>
      <c r="F2" s="378" t="s">
        <v>4</v>
      </c>
      <c r="G2" s="378" t="s">
        <v>5</v>
      </c>
      <c r="H2" s="378" t="s">
        <v>6</v>
      </c>
      <c r="I2" s="375" t="s">
        <v>333</v>
      </c>
    </row>
    <row r="3" spans="1:9" s="278" customFormat="1">
      <c r="A3" s="376"/>
      <c r="B3" s="379"/>
      <c r="C3" s="379"/>
      <c r="D3" s="379"/>
      <c r="E3" s="379"/>
      <c r="F3" s="379"/>
      <c r="G3" s="379"/>
      <c r="H3" s="379"/>
      <c r="I3" s="376"/>
    </row>
    <row r="4" spans="1:9" s="282" customFormat="1">
      <c r="A4" s="279" t="s">
        <v>442</v>
      </c>
      <c r="B4" s="280"/>
      <c r="C4" s="280"/>
      <c r="D4" s="280"/>
      <c r="E4" s="280"/>
      <c r="F4" s="280"/>
      <c r="G4" s="280"/>
      <c r="H4" s="280"/>
      <c r="I4" s="281"/>
    </row>
    <row r="5" spans="1:9">
      <c r="A5" s="283" t="s">
        <v>180</v>
      </c>
      <c r="B5" s="284"/>
      <c r="C5" s="285"/>
      <c r="D5" s="285"/>
      <c r="E5" s="286"/>
      <c r="F5" s="285"/>
      <c r="G5" s="285"/>
      <c r="H5" s="285"/>
      <c r="I5" s="283"/>
    </row>
    <row r="6" spans="1:9" s="290" customFormat="1">
      <c r="A6" s="287" t="s">
        <v>181</v>
      </c>
      <c r="B6" s="288">
        <f>SUM('1.ครบ7แผน ราย รพ'!B9:M9)</f>
        <v>1189959389.4599998</v>
      </c>
      <c r="C6" s="289">
        <f>SUM('1.ครบ7แผน ราย รพ'!N9:U9)</f>
        <v>1010098351.0700001</v>
      </c>
      <c r="D6" s="289">
        <f>SUM('1.ครบ7แผน ราย รพ'!V9:AI9)</f>
        <v>1457604634.8099999</v>
      </c>
      <c r="E6" s="288">
        <f>SUM('1.ครบ7แผน ราย รพ'!AJ9:BA9)</f>
        <v>3147387710.8499994</v>
      </c>
      <c r="F6" s="289">
        <f>SUM('1.ครบ7แผน ราย รพ'!BB9:BJ9)</f>
        <v>1290806289.6499996</v>
      </c>
      <c r="G6" s="289">
        <f>SUM('1.ครบ7แผน ราย รพ'!BK9:BP9)</f>
        <v>979229720.27999997</v>
      </c>
      <c r="H6" s="289">
        <f>SUM('1.ครบ7แผน ราย รพ'!BQ9:CK9)</f>
        <v>4012589368.0800009</v>
      </c>
      <c r="I6" s="287">
        <f t="shared" ref="I6:I32" si="0">SUM(B6:H6)</f>
        <v>13087675464.200001</v>
      </c>
    </row>
    <row r="7" spans="1:9" s="291" customFormat="1">
      <c r="A7" s="287" t="s">
        <v>182</v>
      </c>
      <c r="B7" s="288">
        <f>SUM('1.ครบ7แผน ราย รพ'!B10:M10)</f>
        <v>4531815</v>
      </c>
      <c r="C7" s="289">
        <f>SUM('1.ครบ7แผน ราย รพ'!N10:U10)</f>
        <v>2018771.3599999999</v>
      </c>
      <c r="D7" s="289">
        <f>SUM('1.ครบ7แผน ราย รพ'!V10:AI10)</f>
        <v>8190800</v>
      </c>
      <c r="E7" s="288">
        <f>SUM('1.ครบ7แผน ราย รพ'!AJ10:BA10)</f>
        <v>7091110</v>
      </c>
      <c r="F7" s="289">
        <f>SUM('1.ครบ7แผน ราย รพ'!BB10:BJ10)</f>
        <v>1903400</v>
      </c>
      <c r="G7" s="289">
        <f>SUM('1.ครบ7แผน ราย รพ'!BK10:BP10)</f>
        <v>2184800</v>
      </c>
      <c r="H7" s="289">
        <f>SUM('1.ครบ7แผน ราย รพ'!BQ10:CK10)</f>
        <v>7540428</v>
      </c>
      <c r="I7" s="287">
        <f t="shared" si="0"/>
        <v>33461124.359999999</v>
      </c>
    </row>
    <row r="8" spans="1:9" s="291" customFormat="1">
      <c r="A8" s="287" t="s">
        <v>183</v>
      </c>
      <c r="B8" s="288">
        <f>SUM('1.ครบ7แผน ราย รพ'!B11:M11)</f>
        <v>3217845.4699999997</v>
      </c>
      <c r="C8" s="289">
        <f>SUM('1.ครบ7แผน ราย รพ'!N11:U11)</f>
        <v>2564993.42</v>
      </c>
      <c r="D8" s="289">
        <f>SUM('1.ครบ7แผน ราย รพ'!V11:AI11)</f>
        <v>7039911.4399999995</v>
      </c>
      <c r="E8" s="288">
        <f>SUM('1.ครบ7แผน ราย รพ'!AJ11:BA11)</f>
        <v>15237112.470000001</v>
      </c>
      <c r="F8" s="289">
        <f>SUM('1.ครบ7แผน ราย รพ'!BB11:BJ11)</f>
        <v>18317884</v>
      </c>
      <c r="G8" s="289">
        <f>SUM('1.ครบ7แผน ราย รพ'!BK11:BP11)</f>
        <v>1377600</v>
      </c>
      <c r="H8" s="289">
        <f>SUM('1.ครบ7แผน ราย รพ'!BQ11:CK11)</f>
        <v>26325757.890000001</v>
      </c>
      <c r="I8" s="287">
        <f t="shared" si="0"/>
        <v>74081104.689999998</v>
      </c>
    </row>
    <row r="9" spans="1:9" s="291" customFormat="1">
      <c r="A9" s="287" t="s">
        <v>184</v>
      </c>
      <c r="B9" s="288">
        <f>SUM('1.ครบ7แผน ราย รพ'!B12:M12)</f>
        <v>53522397.880000003</v>
      </c>
      <c r="C9" s="289">
        <f>SUM('1.ครบ7แผน ราย รพ'!N12:U12)</f>
        <v>42916399.18999999</v>
      </c>
      <c r="D9" s="289">
        <f>SUM('1.ครบ7แผน ราย รพ'!V12:AI12)</f>
        <v>64711822.900000006</v>
      </c>
      <c r="E9" s="288">
        <f>SUM('1.ครบ7แผน ราย รพ'!AJ12:BA12)</f>
        <v>188330796.15999997</v>
      </c>
      <c r="F9" s="289">
        <f>SUM('1.ครบ7แผน ราย รพ'!BB12:BJ12)</f>
        <v>68389052.230000004</v>
      </c>
      <c r="G9" s="289">
        <f>SUM('1.ครบ7แผน ราย รพ'!BK12:BP12)</f>
        <v>33517314.140000001</v>
      </c>
      <c r="H9" s="289">
        <f>SUM('1.ครบ7แผน ราย รพ'!BQ12:CK12)</f>
        <v>187582333.64999998</v>
      </c>
      <c r="I9" s="287">
        <f t="shared" si="0"/>
        <v>638970116.14999998</v>
      </c>
    </row>
    <row r="10" spans="1:9" s="291" customFormat="1">
      <c r="A10" s="287" t="s">
        <v>185</v>
      </c>
      <c r="B10" s="288">
        <f>SUM('1.ครบ7แผน ราย รพ'!B13:M13)</f>
        <v>351309747.74999994</v>
      </c>
      <c r="C10" s="289">
        <f>SUM('1.ครบ7แผน ราย รพ'!N13:U13)</f>
        <v>196848510.88</v>
      </c>
      <c r="D10" s="289">
        <f>SUM('1.ครบ7แผน ราย รพ'!V13:AI13)</f>
        <v>350213841.44</v>
      </c>
      <c r="E10" s="288">
        <f>SUM('1.ครบ7แผน ราย รพ'!AJ13:BA13)</f>
        <v>1071585791.0000002</v>
      </c>
      <c r="F10" s="289">
        <f>SUM('1.ครบ7แผน ราย รพ'!BB13:BJ13)</f>
        <v>453851225.36999995</v>
      </c>
      <c r="G10" s="289">
        <f>SUM('1.ครบ7แผน ราย รพ'!BK13:BP13)</f>
        <v>174786728.25999999</v>
      </c>
      <c r="H10" s="289">
        <f>SUM('1.ครบ7แผน ราย รพ'!BQ13:CK13)</f>
        <v>1263639439.1800003</v>
      </c>
      <c r="I10" s="287">
        <f t="shared" si="0"/>
        <v>3862235283.8800001</v>
      </c>
    </row>
    <row r="11" spans="1:9" s="291" customFormat="1">
      <c r="A11" s="287" t="s">
        <v>186</v>
      </c>
      <c r="B11" s="288">
        <f>SUM('1.ครบ7แผน ราย รพ'!B14:M14)</f>
        <v>55887812.640000001</v>
      </c>
      <c r="C11" s="289">
        <f>SUM('1.ครบ7แผน ราย รพ'!N14:U14)</f>
        <v>35877992.670000009</v>
      </c>
      <c r="D11" s="289">
        <f>SUM('1.ครบ7แผน ราย รพ'!V14:AI14)</f>
        <v>118136454.31999999</v>
      </c>
      <c r="E11" s="288">
        <f>SUM('1.ครบ7แผน ราย รพ'!AJ14:BA14)</f>
        <v>335064611.91999996</v>
      </c>
      <c r="F11" s="289">
        <f>SUM('1.ครบ7แผน ราย รพ'!BB14:BJ14)</f>
        <v>120906025.97</v>
      </c>
      <c r="G11" s="289">
        <f>SUM('1.ครบ7แผน ราย รพ'!BK14:BP14)</f>
        <v>50262041.640000001</v>
      </c>
      <c r="H11" s="289">
        <f>SUM('1.ครบ7แผน ราย รพ'!BQ14:CK14)</f>
        <v>323407021.38999993</v>
      </c>
      <c r="I11" s="287">
        <f t="shared" si="0"/>
        <v>1039541960.55</v>
      </c>
    </row>
    <row r="12" spans="1:9" s="291" customFormat="1">
      <c r="A12" s="287" t="s">
        <v>187</v>
      </c>
      <c r="B12" s="288">
        <f>SUM('1.ครบ7แผน ราย รพ'!B15:M15)</f>
        <v>2746145.0300000003</v>
      </c>
      <c r="C12" s="289">
        <f>SUM('1.ครบ7แผน ราย รพ'!N15:U15)</f>
        <v>706567.38</v>
      </c>
      <c r="D12" s="289">
        <f>SUM('1.ครบ7แผน ราย รพ'!V15:AI15)</f>
        <v>2888466</v>
      </c>
      <c r="E12" s="288">
        <f>SUM('1.ครบ7แผน ราย รพ'!AJ15:BA15)</f>
        <v>1020574.63</v>
      </c>
      <c r="F12" s="289">
        <f>SUM('1.ครบ7แผน ราย รพ'!BB15:BJ15)</f>
        <v>901216.45</v>
      </c>
      <c r="G12" s="289">
        <f>SUM('1.ครบ7แผน ราย รพ'!BK15:BP15)</f>
        <v>462492</v>
      </c>
      <c r="H12" s="289">
        <f>SUM('1.ครบ7แผน ราย รพ'!BQ15:CK15)</f>
        <v>2313279.9</v>
      </c>
      <c r="I12" s="287">
        <f t="shared" si="0"/>
        <v>11038741.390000001</v>
      </c>
    </row>
    <row r="13" spans="1:9" s="291" customFormat="1">
      <c r="A13" s="287" t="s">
        <v>188</v>
      </c>
      <c r="B13" s="288">
        <f>SUM('1.ครบ7แผน ราย รพ'!B16:M16)</f>
        <v>212829578.97999999</v>
      </c>
      <c r="C13" s="289">
        <f>SUM('1.ครบ7แผน ราย รพ'!N16:U16)</f>
        <v>99210770.079999998</v>
      </c>
      <c r="D13" s="289">
        <f>SUM('1.ครบ7แผน ราย รพ'!V16:AI16)</f>
        <v>247388616.97999999</v>
      </c>
      <c r="E13" s="288">
        <f>SUM('1.ครบ7แผน ราย รพ'!AJ16:BA16)</f>
        <v>475037859.62</v>
      </c>
      <c r="F13" s="289">
        <f>SUM('1.ครบ7แผน ราย รพ'!BB16:BJ16)</f>
        <v>345020792.03000003</v>
      </c>
      <c r="G13" s="289">
        <f>SUM('1.ครบ7แผน ราย รพ'!BK16:BP16)</f>
        <v>104092016.14999999</v>
      </c>
      <c r="H13" s="289">
        <f>SUM('1.ครบ7แผน ราย รพ'!BQ16:CK16)</f>
        <v>751980831.17000008</v>
      </c>
      <c r="I13" s="287">
        <f t="shared" si="0"/>
        <v>2235560465.0100002</v>
      </c>
    </row>
    <row r="14" spans="1:9" s="291" customFormat="1">
      <c r="A14" s="287" t="s">
        <v>189</v>
      </c>
      <c r="B14" s="288">
        <f>SUM('1.ครบ7แผน ราย รพ'!B17:M17)</f>
        <v>849329639.13999987</v>
      </c>
      <c r="C14" s="289">
        <f>SUM('1.ครบ7แผน ราย รพ'!N17:U17)</f>
        <v>458673932.16000003</v>
      </c>
      <c r="D14" s="289">
        <f>SUM('1.ครบ7แผน ราย รพ'!V17:AI17)</f>
        <v>933503167.16999996</v>
      </c>
      <c r="E14" s="288">
        <f>SUM('1.ครบ7แผน ราย รพ'!AJ17:BA17)</f>
        <v>1583666975.78</v>
      </c>
      <c r="F14" s="289">
        <f>SUM('1.ครบ7แผน ราย รพ'!BB17:BJ17)</f>
        <v>776121565.87</v>
      </c>
      <c r="G14" s="289">
        <f>SUM('1.ครบ7แผน ราย รพ'!BK17:BP17)</f>
        <v>521460333.39999998</v>
      </c>
      <c r="H14" s="289">
        <f>SUM('1.ครบ7แผน ราย รพ'!BQ17:CK17)</f>
        <v>2059254244.9499996</v>
      </c>
      <c r="I14" s="287">
        <f t="shared" si="0"/>
        <v>7182009858.4699993</v>
      </c>
    </row>
    <row r="15" spans="1:9" s="291" customFormat="1">
      <c r="A15" s="287" t="s">
        <v>190</v>
      </c>
      <c r="B15" s="288">
        <f>SUM('1.ครบ7แผน ราย รพ'!B18:M18)</f>
        <v>215825976.96000001</v>
      </c>
      <c r="C15" s="289">
        <f>SUM('1.ครบ7แผน ราย รพ'!N18:U18)</f>
        <v>119367871.98000002</v>
      </c>
      <c r="D15" s="289">
        <f>SUM('1.ครบ7แผน ราย รพ'!V18:AI18)</f>
        <v>321732418.62</v>
      </c>
      <c r="E15" s="288">
        <f>SUM('1.ครบ7แผน ราย รพ'!AJ18:BA18)</f>
        <v>482479921.48000002</v>
      </c>
      <c r="F15" s="289">
        <f>SUM('1.ครบ7แผน ราย รพ'!BB18:BJ18)</f>
        <v>421620098.83999991</v>
      </c>
      <c r="G15" s="289">
        <f>SUM('1.ครบ7แผน ราย รพ'!BK18:BP18)</f>
        <v>144219302.68000001</v>
      </c>
      <c r="H15" s="289">
        <f>SUM('1.ครบ7แผน ราย รพ'!BQ18:CK18)</f>
        <v>536762116.86000007</v>
      </c>
      <c r="I15" s="287">
        <f t="shared" si="0"/>
        <v>2242007707.4200001</v>
      </c>
    </row>
    <row r="16" spans="1:9" s="290" customFormat="1">
      <c r="A16" s="287" t="s">
        <v>191</v>
      </c>
      <c r="B16" s="288">
        <f>SUM('1.ครบ7แผน ราย รพ'!B19:M19)</f>
        <v>560030000</v>
      </c>
      <c r="C16" s="289">
        <f>SUM('1.ครบ7แผน ราย รพ'!N19:U19)</f>
        <v>0</v>
      </c>
      <c r="D16" s="289">
        <f>SUM('1.ครบ7แผน ราย รพ'!V19:AI19)</f>
        <v>0</v>
      </c>
      <c r="E16" s="288">
        <f>SUM('1.ครบ7แผน ราย รพ'!AJ19:BA19)</f>
        <v>3445750.75</v>
      </c>
      <c r="F16" s="289">
        <f>SUM('1.ครบ7แผน ราย รพ'!BB19:BJ19)</f>
        <v>0</v>
      </c>
      <c r="G16" s="289">
        <f>SUM('1.ครบ7แผน ราย รพ'!BK19:BP19)</f>
        <v>641000000</v>
      </c>
      <c r="H16" s="289">
        <f>SUM('1.ครบ7แผน ราย รพ'!BQ19:CK19)</f>
        <v>6000000</v>
      </c>
      <c r="I16" s="287">
        <f t="shared" si="0"/>
        <v>1210475750.75</v>
      </c>
    </row>
    <row r="17" spans="1:9" s="291" customFormat="1">
      <c r="A17" s="287" t="s">
        <v>192</v>
      </c>
      <c r="B17" s="288">
        <f>SUM('1.ครบ7แผน ราย รพ'!B20:M20)</f>
        <v>49888101.060000002</v>
      </c>
      <c r="C17" s="289">
        <f>SUM('1.ครบ7แผน ราย รพ'!N20:U20)</f>
        <v>215003633.41999999</v>
      </c>
      <c r="D17" s="289">
        <f>SUM('1.ครบ7แผน ราย รพ'!V20:AI20)</f>
        <v>74174732.710000008</v>
      </c>
      <c r="E17" s="288">
        <f>SUM('1.ครบ7แผน ราย รพ'!AJ20:BA20)</f>
        <v>408872489.23000002</v>
      </c>
      <c r="F17" s="289">
        <f>SUM('1.ครบ7แผน ราย รพ'!BB20:BJ20)</f>
        <v>297973456.06</v>
      </c>
      <c r="G17" s="289">
        <f>SUM('1.ครบ7แผน ราย รพ'!BK20:BP20)</f>
        <v>67372860.079999998</v>
      </c>
      <c r="H17" s="289">
        <f>SUM('1.ครบ7แผน ราย รพ'!BQ20:CK20)</f>
        <v>420516886.89000005</v>
      </c>
      <c r="I17" s="287">
        <f t="shared" si="0"/>
        <v>1533802159.45</v>
      </c>
    </row>
    <row r="18" spans="1:9" s="296" customFormat="1">
      <c r="A18" s="292" t="s">
        <v>193</v>
      </c>
      <c r="B18" s="293">
        <f>SUM('1.ครบ7แผน ราย รพ'!B21:M21)</f>
        <v>3549078449.3700004</v>
      </c>
      <c r="C18" s="294">
        <f>SUM('1.ครบ7แผน ราย รพ'!N21:U21)</f>
        <v>2183287793.6100001</v>
      </c>
      <c r="D18" s="294">
        <f>SUM('1.ครบ7แผน ราย รพ'!V21:AI21)</f>
        <v>3585584866.3899994</v>
      </c>
      <c r="E18" s="293">
        <f>SUM('1.ครบ7แผน ราย รพ'!AJ21:BA21)</f>
        <v>7719220703.8900003</v>
      </c>
      <c r="F18" s="294">
        <f>SUM('1.ครบ7แผน ราย รพ'!BB21:BJ21)</f>
        <v>3795811006.4700003</v>
      </c>
      <c r="G18" s="294">
        <f>SUM('1.ครบ7แผน ราย รพ'!BK21:BP21)</f>
        <v>2719965208.6300001</v>
      </c>
      <c r="H18" s="294">
        <f>SUM('1.ครบ7แผน ราย รพ'!BQ21:CK21)</f>
        <v>9597911707.9599991</v>
      </c>
      <c r="I18" s="295">
        <f t="shared" si="0"/>
        <v>33150859736.32</v>
      </c>
    </row>
    <row r="19" spans="1:9" s="290" customFormat="1">
      <c r="A19" s="287" t="s">
        <v>194</v>
      </c>
      <c r="B19" s="288">
        <f>SUM('1.ครบ7แผน ราย รพ'!B22:M22)</f>
        <v>338782690.72000003</v>
      </c>
      <c r="C19" s="289">
        <f>SUM('1.ครบ7แผน ราย รพ'!N22:U22)</f>
        <v>203180780.18000001</v>
      </c>
      <c r="D19" s="289">
        <f>SUM('1.ครบ7แผน ราย รพ'!V22:AI22)</f>
        <v>361724066.12</v>
      </c>
      <c r="E19" s="288">
        <f>SUM('1.ครบ7แผน ราย รพ'!AJ22:BA22)</f>
        <v>1100856413.4700003</v>
      </c>
      <c r="F19" s="289">
        <f>SUM('1.ครบ7แผน ราย รพ'!BB22:BJ22)</f>
        <v>504445714.36000001</v>
      </c>
      <c r="G19" s="289">
        <f>SUM('1.ครบ7แผน ราย รพ'!BK22:BP22)</f>
        <v>234142525.39000002</v>
      </c>
      <c r="H19" s="289">
        <f>SUM('1.ครบ7แผน ราย รพ'!BQ22:CK22)</f>
        <v>1535366735.5799999</v>
      </c>
      <c r="I19" s="287">
        <f t="shared" si="0"/>
        <v>4278498925.8200002</v>
      </c>
    </row>
    <row r="20" spans="1:9" s="291" customFormat="1">
      <c r="A20" s="287" t="s">
        <v>195</v>
      </c>
      <c r="B20" s="288">
        <f>SUM('1.ครบ7แผน ราย รพ'!B23:M23)</f>
        <v>169928916.93000004</v>
      </c>
      <c r="C20" s="289">
        <f>SUM('1.ครบ7แผน ราย รพ'!N23:U23)</f>
        <v>124045716.48999999</v>
      </c>
      <c r="D20" s="289">
        <f>SUM('1.ครบ7แผน ราย รพ'!V23:AI23)</f>
        <v>225406584.13999999</v>
      </c>
      <c r="E20" s="288">
        <f>SUM('1.ครบ7แผน ราย รพ'!AJ23:BA23)</f>
        <v>611000307.86000013</v>
      </c>
      <c r="F20" s="289">
        <f>SUM('1.ครบ7แผน ราย รพ'!BB23:BJ23)</f>
        <v>276892012.36000001</v>
      </c>
      <c r="G20" s="289">
        <f>SUM('1.ครบ7แผน ราย รพ'!BK23:BP23)</f>
        <v>133157756.67999999</v>
      </c>
      <c r="H20" s="289">
        <f>SUM('1.ครบ7แผน ราย รพ'!BQ23:CK23)</f>
        <v>814388045.90999973</v>
      </c>
      <c r="I20" s="287">
        <f t="shared" si="0"/>
        <v>2354819340.3699999</v>
      </c>
    </row>
    <row r="21" spans="1:9" s="291" customFormat="1">
      <c r="A21" s="287" t="s">
        <v>196</v>
      </c>
      <c r="B21" s="288">
        <f>SUM('1.ครบ7แผน ราย รพ'!B24:M24)</f>
        <v>11843046.250000002</v>
      </c>
      <c r="C21" s="289">
        <f>SUM('1.ครบ7แผน ราย รพ'!N24:U24)</f>
        <v>6500029.8399999999</v>
      </c>
      <c r="D21" s="289">
        <f>SUM('1.ครบ7แผน ราย รพ'!V24:AI24)</f>
        <v>7872866</v>
      </c>
      <c r="E21" s="288">
        <f>SUM('1.ครบ7แผน ราย รพ'!AJ24:BA24)</f>
        <v>13422461.049999999</v>
      </c>
      <c r="F21" s="289">
        <f>SUM('1.ครบ7แผน ราย รพ'!BB24:BJ24)</f>
        <v>7027363.3300000001</v>
      </c>
      <c r="G21" s="289">
        <f>SUM('1.ครบ7แผน ราย รพ'!BK24:BP24)</f>
        <v>5172702.88</v>
      </c>
      <c r="H21" s="289">
        <f>SUM('1.ครบ7แผน ราย รพ'!BQ24:CK24)</f>
        <v>17431860.32</v>
      </c>
      <c r="I21" s="287">
        <f t="shared" si="0"/>
        <v>69270329.670000002</v>
      </c>
    </row>
    <row r="22" spans="1:9" s="291" customFormat="1">
      <c r="A22" s="287" t="s">
        <v>197</v>
      </c>
      <c r="B22" s="288">
        <f>SUM('1.ครบ7แผน ราย รพ'!B25:M25)</f>
        <v>99052182.450000003</v>
      </c>
      <c r="C22" s="289">
        <f>SUM('1.ครบ7แผน ราย รพ'!N25:U25)</f>
        <v>46840480.069999993</v>
      </c>
      <c r="D22" s="289">
        <f>SUM('1.ครบ7แผน ราย รพ'!V25:AI25)</f>
        <v>83318780.129999995</v>
      </c>
      <c r="E22" s="288">
        <f>SUM('1.ครบ7แผน ราย รพ'!AJ25:BA25)</f>
        <v>140894284.08999997</v>
      </c>
      <c r="F22" s="289">
        <f>SUM('1.ครบ7แผน ราย รพ'!BB25:BJ25)</f>
        <v>58338848.899999999</v>
      </c>
      <c r="G22" s="289">
        <f>SUM('1.ครบ7แผน ราย รพ'!BK25:BP25)</f>
        <v>47985853</v>
      </c>
      <c r="H22" s="289">
        <f>SUM('1.ครบ7แผน ราย รพ'!BQ25:CK25)</f>
        <v>154177362.85999998</v>
      </c>
      <c r="I22" s="287">
        <f t="shared" si="0"/>
        <v>630607791.49999988</v>
      </c>
    </row>
    <row r="23" spans="1:9" s="291" customFormat="1">
      <c r="A23" s="287" t="s">
        <v>198</v>
      </c>
      <c r="B23" s="288">
        <f>SUM('1.ครบ7แผน ราย รพ'!B26:M26)</f>
        <v>855698468.83999991</v>
      </c>
      <c r="C23" s="289">
        <f>SUM('1.ครบ7แผน ราย รพ'!N26:U26)</f>
        <v>462483232.92000002</v>
      </c>
      <c r="D23" s="289">
        <f>SUM('1.ครบ7แผน ราย รพ'!V26:AI26)</f>
        <v>931101210.25</v>
      </c>
      <c r="E23" s="288">
        <f>SUM('1.ครบ7แผน ราย รพ'!AJ26:BA26)</f>
        <v>1587558432.95</v>
      </c>
      <c r="F23" s="289">
        <f>SUM('1.ครบ7แผน ราย รพ'!BB26:BJ26)</f>
        <v>776437003.92999995</v>
      </c>
      <c r="G23" s="289">
        <f>SUM('1.ครบ7แผน ราย รพ'!BK26:BP26)</f>
        <v>521460333.57999998</v>
      </c>
      <c r="H23" s="289">
        <f>SUM('1.ครบ7แผน ราย รพ'!BQ26:CK26)</f>
        <v>2059147513.6599996</v>
      </c>
      <c r="I23" s="287">
        <f t="shared" si="0"/>
        <v>7193886196.1300001</v>
      </c>
    </row>
    <row r="24" spans="1:9" s="291" customFormat="1">
      <c r="A24" s="287" t="s">
        <v>199</v>
      </c>
      <c r="B24" s="288">
        <f>SUM('1.ครบ7แผน ราย รพ'!B27:M27)</f>
        <v>258942445.16</v>
      </c>
      <c r="C24" s="289">
        <f>SUM('1.ครบ7แผน ราย รพ'!N27:U27)</f>
        <v>189934223.72999999</v>
      </c>
      <c r="D24" s="289">
        <f>SUM('1.ครบ7แผน ราย รพ'!V27:AI27)</f>
        <v>279403720.61000001</v>
      </c>
      <c r="E24" s="288">
        <f>SUM('1.ครบ7แผน ราย รพ'!AJ27:BA27)</f>
        <v>594161696.8900001</v>
      </c>
      <c r="F24" s="289">
        <f>SUM('1.ครบ7แผน ราย รพ'!BB27:BJ27)</f>
        <v>294091438.68000001</v>
      </c>
      <c r="G24" s="289">
        <f>SUM('1.ครบ7แผน ราย รพ'!BK27:BP27)</f>
        <v>156948005.81999999</v>
      </c>
      <c r="H24" s="289">
        <f>SUM('1.ครบ7แผน ราย รพ'!BQ27:CK27)</f>
        <v>703832654.84000003</v>
      </c>
      <c r="I24" s="287">
        <f t="shared" si="0"/>
        <v>2477314185.73</v>
      </c>
    </row>
    <row r="25" spans="1:9" s="291" customFormat="1">
      <c r="A25" s="287" t="s">
        <v>200</v>
      </c>
      <c r="B25" s="288">
        <f>SUM('1.ครบ7แผน ราย รพ'!B28:M28)</f>
        <v>454910393.73000002</v>
      </c>
      <c r="C25" s="289">
        <f>SUM('1.ครบ7แผน ราย รพ'!N28:U28)</f>
        <v>327037731.00999999</v>
      </c>
      <c r="D25" s="289">
        <f>SUM('1.ครบ7แผน ราย รพ'!V28:AI28)</f>
        <v>543049405.6500001</v>
      </c>
      <c r="E25" s="288">
        <f>SUM('1.ครบ7แผน ราย รพ'!AJ28:BA28)</f>
        <v>985749583.19999981</v>
      </c>
      <c r="F25" s="289">
        <f>SUM('1.ครบ7แผน ราย รพ'!BB28:BJ28)</f>
        <v>549031513.91999996</v>
      </c>
      <c r="G25" s="289">
        <f>SUM('1.ครบ7แผน ราย รพ'!BK28:BP28)</f>
        <v>312808172.40999997</v>
      </c>
      <c r="H25" s="289">
        <f>SUM('1.ครบ7แผน ราย รพ'!BQ28:CK28)</f>
        <v>1390702925.8299999</v>
      </c>
      <c r="I25" s="287">
        <f t="shared" si="0"/>
        <v>4563289725.75</v>
      </c>
    </row>
    <row r="26" spans="1:9" s="291" customFormat="1">
      <c r="A26" s="287" t="s">
        <v>201</v>
      </c>
      <c r="B26" s="288">
        <f>SUM('1.ครบ7แผน ราย รพ'!B29:M29)</f>
        <v>56749484.449999996</v>
      </c>
      <c r="C26" s="289">
        <f>SUM('1.ครบ7แผน ราย รพ'!N29:U29)</f>
        <v>34070461.719999999</v>
      </c>
      <c r="D26" s="289">
        <f>SUM('1.ครบ7แผน ราย รพ'!V29:AI29)</f>
        <v>64679556.009999998</v>
      </c>
      <c r="E26" s="288">
        <f>SUM('1.ครบ7แผน ราย รพ'!AJ29:BA29)</f>
        <v>122395120.25999999</v>
      </c>
      <c r="F26" s="289">
        <f>SUM('1.ครบ7แผน ราย รพ'!BB29:BJ29)</f>
        <v>60053633.499999993</v>
      </c>
      <c r="G26" s="289">
        <f>SUM('1.ครบ7แผน ราย รพ'!BK29:BP29)</f>
        <v>37711920.980000004</v>
      </c>
      <c r="H26" s="289">
        <f>SUM('1.ครบ7แผน ราย รพ'!BQ29:CK29)</f>
        <v>158990641.18999997</v>
      </c>
      <c r="I26" s="287">
        <f t="shared" si="0"/>
        <v>534650818.1099999</v>
      </c>
    </row>
    <row r="27" spans="1:9" s="291" customFormat="1">
      <c r="A27" s="287" t="s">
        <v>202</v>
      </c>
      <c r="B27" s="288">
        <f>SUM('1.ครบ7แผน ราย รพ'!B30:M30)</f>
        <v>229160563.94999999</v>
      </c>
      <c r="C27" s="289">
        <f>SUM('1.ครบ7แผน ราย รพ'!N30:U30)</f>
        <v>190525855.97</v>
      </c>
      <c r="D27" s="289">
        <f>SUM('1.ครบ7แผน ราย รพ'!V30:AI30)</f>
        <v>307218742.65999997</v>
      </c>
      <c r="E27" s="288">
        <f>SUM('1.ครบ7แผน ราย รพ'!AJ30:BA30)</f>
        <v>761327330.2700001</v>
      </c>
      <c r="F27" s="289">
        <f>SUM('1.ครบ7แผน ราย รพ'!BB30:BJ30)</f>
        <v>273303276.23000002</v>
      </c>
      <c r="G27" s="289">
        <f>SUM('1.ครบ7แผน ราย รพ'!BK30:BP30)</f>
        <v>162768314.47</v>
      </c>
      <c r="H27" s="289">
        <f>SUM('1.ครบ7แผน ราย รพ'!BQ30:CK30)</f>
        <v>765362461.24000001</v>
      </c>
      <c r="I27" s="287">
        <f t="shared" si="0"/>
        <v>2689666544.79</v>
      </c>
    </row>
    <row r="28" spans="1:9" s="291" customFormat="1">
      <c r="A28" s="287" t="s">
        <v>203</v>
      </c>
      <c r="B28" s="288">
        <f>SUM('1.ครบ7แผน ราย รพ'!B31:M31)</f>
        <v>59841587</v>
      </c>
      <c r="C28" s="289">
        <f>SUM('1.ครบ7แผน ราย รพ'!N31:U31)</f>
        <v>37909772.799999997</v>
      </c>
      <c r="D28" s="289">
        <f>SUM('1.ครบ7แผน ราย รพ'!V31:AI31)</f>
        <v>65725287.019999996</v>
      </c>
      <c r="E28" s="288">
        <f>SUM('1.ครบ7แผน ราย รพ'!AJ31:BA31)</f>
        <v>134436769.28999999</v>
      </c>
      <c r="F28" s="289">
        <f>SUM('1.ครบ7แผน ราย รพ'!BB31:BJ31)</f>
        <v>65116386.370000005</v>
      </c>
      <c r="G28" s="289">
        <f>SUM('1.ครบ7แผน ราย รพ'!BK31:BP31)</f>
        <v>41192246.859999999</v>
      </c>
      <c r="H28" s="289">
        <f>SUM('1.ครบ7แผน ราย รพ'!BQ31:CK31)</f>
        <v>160000180.06</v>
      </c>
      <c r="I28" s="287">
        <f t="shared" si="0"/>
        <v>564222229.4000001</v>
      </c>
    </row>
    <row r="29" spans="1:9" s="291" customFormat="1">
      <c r="A29" s="287" t="s">
        <v>204</v>
      </c>
      <c r="B29" s="288">
        <f>SUM('1.ครบ7แผน ราย รพ'!B32:M32)</f>
        <v>90568777.030000001</v>
      </c>
      <c r="C29" s="289">
        <f>SUM('1.ครบ7แผน ราย รพ'!N32:U32)</f>
        <v>53542672.57</v>
      </c>
      <c r="D29" s="289">
        <f>SUM('1.ครบ7แผน ราย รพ'!V32:AI32)</f>
        <v>121754250.89</v>
      </c>
      <c r="E29" s="288">
        <f>SUM('1.ครบ7แผน ราย รพ'!AJ32:BA32)</f>
        <v>202630618.89000002</v>
      </c>
      <c r="F29" s="289">
        <f>SUM('1.ครบ7แผน ราย รพ'!BB32:BJ32)</f>
        <v>74657210.300000012</v>
      </c>
      <c r="G29" s="289">
        <f>SUM('1.ครบ7แผน ราย รพ'!BK32:BP32)</f>
        <v>73804037.170000002</v>
      </c>
      <c r="H29" s="289">
        <f>SUM('1.ครบ7แผน ราย รพ'!BQ32:CK32)</f>
        <v>250519960.96000001</v>
      </c>
      <c r="I29" s="287">
        <f t="shared" si="0"/>
        <v>867477527.81000006</v>
      </c>
    </row>
    <row r="30" spans="1:9" s="291" customFormat="1">
      <c r="A30" s="287" t="s">
        <v>205</v>
      </c>
      <c r="B30" s="288">
        <f>SUM('1.ครบ7แผน ราย รพ'!B33:M33)</f>
        <v>198124532.10999998</v>
      </c>
      <c r="C30" s="289">
        <f>SUM('1.ครบ7แผน ราย รพ'!N33:U33)</f>
        <v>158288697.41</v>
      </c>
      <c r="D30" s="289">
        <f>SUM('1.ครบ7แผน ราย รพ'!V33:AI33)</f>
        <v>282467670.82999998</v>
      </c>
      <c r="E30" s="288">
        <f>SUM('1.ครบ7แผน ราย รพ'!AJ33:BA33)</f>
        <v>490980387.84000003</v>
      </c>
      <c r="F30" s="289">
        <f>SUM('1.ครบ7แผน ราย รพ'!BB33:BJ33)</f>
        <v>324744032.88999999</v>
      </c>
      <c r="G30" s="289">
        <f>SUM('1.ครบ7แผน ราย รพ'!BK33:BP33)</f>
        <v>123111122.86000001</v>
      </c>
      <c r="H30" s="289">
        <f>SUM('1.ครบ7แผน ราย รพ'!BQ33:CK33)</f>
        <v>595493673.46000004</v>
      </c>
      <c r="I30" s="287">
        <f t="shared" si="0"/>
        <v>2173210117.4000001</v>
      </c>
    </row>
    <row r="31" spans="1:9" s="291" customFormat="1">
      <c r="A31" s="287" t="s">
        <v>206</v>
      </c>
      <c r="B31" s="288">
        <f>SUM('1.ครบ7แผน ราย รพ'!B34:M34)</f>
        <v>5996726.2199999997</v>
      </c>
      <c r="C31" s="289">
        <f>SUM('1.ครบ7แผน ราย รพ'!N34:U34)</f>
        <v>2929254.32</v>
      </c>
      <c r="D31" s="289">
        <f>SUM('1.ครบ7แผน ราย รพ'!V34:AI34)</f>
        <v>5989367.0700000003</v>
      </c>
      <c r="E31" s="288">
        <f>SUM('1.ครบ7แผน ราย รพ'!AJ34:BA34)</f>
        <v>14023709.150000002</v>
      </c>
      <c r="F31" s="289">
        <f>SUM('1.ครบ7แผน ราย รพ'!BB34:BJ34)</f>
        <v>3885094.4699999997</v>
      </c>
      <c r="G31" s="289">
        <f>SUM('1.ครบ7แผน ราย รพ'!BK34:BP34)</f>
        <v>2622069.04</v>
      </c>
      <c r="H31" s="289">
        <f>SUM('1.ครบ7แผน ราย รพ'!BQ34:CK34)</f>
        <v>12811589.349999998</v>
      </c>
      <c r="I31" s="287">
        <f t="shared" si="0"/>
        <v>48257809.620000005</v>
      </c>
    </row>
    <row r="32" spans="1:9" s="290" customFormat="1">
      <c r="A32" s="287" t="s">
        <v>207</v>
      </c>
      <c r="B32" s="288">
        <f>SUM('1.ครบ7แผน ราย รพ'!B35:M35)</f>
        <v>114561050.83</v>
      </c>
      <c r="C32" s="289">
        <f>SUM('1.ครบ7แผน ราย รพ'!N35:U35)</f>
        <v>102230925.77000001</v>
      </c>
      <c r="D32" s="289">
        <f>SUM('1.ครบ7แผน ราย รพ'!V35:AI35)</f>
        <v>131208161.92</v>
      </c>
      <c r="E32" s="288">
        <f>SUM('1.ครบ7แผน ราย รพ'!AJ35:BA35)</f>
        <v>176598224.26999998</v>
      </c>
      <c r="F32" s="289">
        <f>SUM('1.ครบ7แผน ราย รพ'!BB35:BJ35)</f>
        <v>51333600.939999998</v>
      </c>
      <c r="G32" s="289">
        <f>SUM('1.ครบ7แผน ราย รพ'!BK35:BP35)</f>
        <v>45307254.109999999</v>
      </c>
      <c r="H32" s="289">
        <f>SUM('1.ครบ7แผน ราย รพ'!BQ35:CK35)</f>
        <v>299705116.81999999</v>
      </c>
      <c r="I32" s="287">
        <f t="shared" si="0"/>
        <v>920944334.66000009</v>
      </c>
    </row>
    <row r="33" spans="1:9" s="291" customFormat="1">
      <c r="A33" s="287" t="s">
        <v>208</v>
      </c>
      <c r="B33" s="288">
        <f>SUM('1.ครบ7แผน ราย รพ'!B36:M36)</f>
        <v>555500080.25</v>
      </c>
      <c r="C33" s="289">
        <f>SUM('1.ครบ7แผน ราย รพ'!N36:U36)</f>
        <v>212333.16</v>
      </c>
      <c r="D33" s="289">
        <f>SUM('1.ครบ7แผน ราย รพ'!V36:AI36)</f>
        <v>1700000</v>
      </c>
      <c r="E33" s="288">
        <f>SUM('1.ครบ7แผน ราย รพ'!AJ36:BA36)</f>
        <v>3655059.33</v>
      </c>
      <c r="F33" s="289">
        <f>SUM('1.ครบ7แผน ราย รพ'!BB36:BJ36)</f>
        <v>505000</v>
      </c>
      <c r="G33" s="289">
        <f>SUM('1.ครบ7แผน ราย รพ'!BK36:BP36)</f>
        <v>590000000</v>
      </c>
      <c r="H33" s="289">
        <f>SUM('1.ครบ7แผน ราย รพ'!BQ36:CK36)</f>
        <v>37598726.899999999</v>
      </c>
      <c r="I33" s="287">
        <v>0</v>
      </c>
    </row>
    <row r="34" spans="1:9" s="298" customFormat="1">
      <c r="A34" s="297" t="s">
        <v>209</v>
      </c>
      <c r="B34" s="293">
        <f>SUM('1.ครบ7แผน ราย รพ'!B37:M37)</f>
        <v>3499660945.9200001</v>
      </c>
      <c r="C34" s="294">
        <f>SUM('1.ครบ7แผน ราย รพ'!N37:U37)</f>
        <v>1939732167.9599996</v>
      </c>
      <c r="D34" s="294">
        <f>SUM('1.ครบ7แผน ราย รพ'!V37:AI37)</f>
        <v>3412619669.3000002</v>
      </c>
      <c r="E34" s="293">
        <f>SUM('1.ครบ7แผน ราย รพ'!AJ37:BA37)</f>
        <v>6939690398.8100014</v>
      </c>
      <c r="F34" s="294">
        <f>SUM('1.ครบ7แผน ราย รพ'!BB37:BJ37)</f>
        <v>3319862130.1799994</v>
      </c>
      <c r="G34" s="294">
        <f>SUM('1.ครบ7แผน ราย รพ'!BK37:BP37)</f>
        <v>2488192315.25</v>
      </c>
      <c r="H34" s="294">
        <f>SUM('1.ครบ7แผน ราย รพ'!BQ37:CK37)</f>
        <v>8955529448.9799976</v>
      </c>
      <c r="I34" s="295">
        <f>SUM(B34:H34)</f>
        <v>30555287076.400002</v>
      </c>
    </row>
    <row r="35" spans="1:9" s="299" customFormat="1">
      <c r="E35" s="300"/>
    </row>
    <row r="36" spans="1:9" s="298" customFormat="1">
      <c r="A36" s="301" t="s">
        <v>210</v>
      </c>
      <c r="B36" s="302">
        <f>SUM('1.ครบ7แผน ราย รพ'!B39:M39)</f>
        <v>49417503.449999832</v>
      </c>
      <c r="C36" s="303">
        <f>SUM('1.ครบ7แผน ราย รพ'!N39:U39)</f>
        <v>243555625.65000021</v>
      </c>
      <c r="D36" s="303">
        <f>SUM('1.ครบ7แผน ราย รพ'!V39:AI39)</f>
        <v>172965197.08999985</v>
      </c>
      <c r="E36" s="302">
        <f>SUM('1.ครบ7แผน ราย รพ'!AJ39:BA39)</f>
        <v>779530305.07999885</v>
      </c>
      <c r="F36" s="303">
        <f>SUM('1.ครบ7แผน ราย รพ'!BB39:BJ39)</f>
        <v>475948876.29000002</v>
      </c>
      <c r="G36" s="303">
        <f>SUM('1.ครบ7แผน ราย รพ'!BK39:BP39)</f>
        <v>231772893.38</v>
      </c>
      <c r="H36" s="303">
        <f>SUM('1.ครบ7แผน ราย รพ'!BQ39:CK39)</f>
        <v>642382258.98000073</v>
      </c>
      <c r="I36" s="304">
        <f>SUM(B36:H36)</f>
        <v>2595572659.9199991</v>
      </c>
    </row>
    <row r="37" spans="1:9" s="306" customFormat="1">
      <c r="A37" s="305" t="s">
        <v>265</v>
      </c>
      <c r="B37" s="288">
        <f>SUM('1.ครบ7แผน ราย รพ'!B40:M40)</f>
        <v>193124014.75</v>
      </c>
      <c r="C37" s="289">
        <f>SUM('1.ครบ7แผน ราย รพ'!N40:U40)</f>
        <v>187053022.80000013</v>
      </c>
      <c r="D37" s="289">
        <f>SUM('1.ครบ7แผน ราย รพ'!V40:AI40)</f>
        <v>382958135.20999998</v>
      </c>
      <c r="E37" s="288">
        <f>SUM('1.ครบ7แผน ราย รพ'!AJ40:BA40)</f>
        <v>861847512.26999891</v>
      </c>
      <c r="F37" s="289">
        <f>SUM('1.ครบ7แผน ราย รพ'!BB40:BJ40)</f>
        <v>503224453.11999995</v>
      </c>
      <c r="G37" s="289">
        <f>SUM('1.ครบ7แผน ราย รพ'!BK40:BP40)</f>
        <v>236511156.15999994</v>
      </c>
      <c r="H37" s="289">
        <f>SUM('1.ครบ7แผน ราย รพ'!BQ40:CK40)</f>
        <v>848957772.45000029</v>
      </c>
      <c r="I37" s="287">
        <f>SUM(B37:H37)</f>
        <v>3213676066.7599993</v>
      </c>
    </row>
    <row r="38" spans="1:9" s="306" customFormat="1">
      <c r="A38" s="305" t="s">
        <v>211</v>
      </c>
      <c r="B38" s="307" t="str">
        <f>+'1.ครบ7แผน ราย รพ'!CL127</f>
        <v>เกินดุล</v>
      </c>
      <c r="C38" s="307" t="str">
        <f>+'1.ครบ7แผน ราย รพ'!CM127</f>
        <v>เกินดุล</v>
      </c>
      <c r="D38" s="307" t="str">
        <f>+'1.ครบ7แผน ราย รพ'!CN127</f>
        <v>เกินดุล</v>
      </c>
      <c r="E38" s="307" t="str">
        <f>+'1.ครบ7แผน ราย รพ'!CO127</f>
        <v>เกินดุล</v>
      </c>
      <c r="F38" s="307" t="str">
        <f>+'1.ครบ7แผน ราย รพ'!CP127</f>
        <v>เกินดุล</v>
      </c>
      <c r="G38" s="307" t="str">
        <f>+'1.ครบ7แผน ราย รพ'!CQ127</f>
        <v>เกินดุล</v>
      </c>
      <c r="H38" s="307" t="str">
        <f>+'1.ครบ7แผน ราย รพ'!CR127</f>
        <v>เกินดุล</v>
      </c>
      <c r="I38" s="307" t="str">
        <f>+'1.ครบ7แผน ราย รพ'!CS127</f>
        <v>เกินดุล</v>
      </c>
    </row>
    <row r="39" spans="1:9" s="306" customFormat="1">
      <c r="A39" s="305" t="s">
        <v>266</v>
      </c>
      <c r="B39" s="288">
        <f>SUM('1.ครบ7แผน ราย รพ'!B42:M42)</f>
        <v>38624802.979999997</v>
      </c>
      <c r="C39" s="289">
        <f>SUM('1.ครบ7แผน ราย รพ'!N42:U42)</f>
        <v>37410604.589999996</v>
      </c>
      <c r="D39" s="289">
        <f>SUM('1.ครบ7แผน ราย รพ'!V42:AI42)</f>
        <v>76591627.070000008</v>
      </c>
      <c r="E39" s="288">
        <f>SUM('1.ครบ7แผน ราย รพ'!AJ42:BA42)</f>
        <v>172369502.54000002</v>
      </c>
      <c r="F39" s="289">
        <f>SUM('1.ครบ7แผน ราย รพ'!BB42:BJ42)</f>
        <v>100644890.64</v>
      </c>
      <c r="G39" s="289">
        <f>SUM('1.ครบ7แผน ราย รพ'!BK42:BP42)</f>
        <v>47302231.259999998</v>
      </c>
      <c r="H39" s="289">
        <f>SUM('1.ครบ7แผน ราย รพ'!BQ42:CK42)</f>
        <v>169791554.60000002</v>
      </c>
      <c r="I39" s="287">
        <f>SUM(B39:H39)</f>
        <v>642735213.68000007</v>
      </c>
    </row>
    <row r="40" spans="1:9" s="306" customFormat="1">
      <c r="E40" s="308"/>
    </row>
    <row r="41" spans="1:9" s="310" customFormat="1">
      <c r="A41" s="309" t="s">
        <v>443</v>
      </c>
      <c r="B41" s="288">
        <f>SUM('1.ครบ7แผน ราย รพ'!B44:M44)</f>
        <v>149166015.22999999</v>
      </c>
      <c r="C41" s="289">
        <f>SUM('1.ครบ7แผน ราย รพ'!N44:U44)</f>
        <v>53847382.769999996</v>
      </c>
      <c r="D41" s="289">
        <f>SUM('1.ครบ7แผน ราย รพ'!V44:AI44)</f>
        <v>200967446.68999994</v>
      </c>
      <c r="E41" s="288">
        <f>SUM('1.ครบ7แผน ราย รพ'!AJ44:BA44)</f>
        <v>1099608152.1400003</v>
      </c>
      <c r="F41" s="289">
        <f>SUM('1.ครบ7แผน ราย รพ'!BB44:BJ44)</f>
        <v>512357263.97000009</v>
      </c>
      <c r="G41" s="289">
        <f>SUM('1.ครบ7แผน ราย รพ'!BK44:BP44)</f>
        <v>229470593.12</v>
      </c>
      <c r="H41" s="289">
        <f>SUM('1.ครบ7แผน ราย รพ'!BQ44:CK44)</f>
        <v>1262646629.6799998</v>
      </c>
      <c r="I41" s="287">
        <f>SUM(B41:H41)</f>
        <v>3508063483.6000004</v>
      </c>
    </row>
    <row r="42" spans="1:9" s="310" customFormat="1">
      <c r="A42" s="309" t="s">
        <v>444</v>
      </c>
      <c r="B42" s="288">
        <f>SUM('1.ครบ7แผน ราย รพ'!B45:M45)</f>
        <v>202373512.39000002</v>
      </c>
      <c r="C42" s="289">
        <f>SUM('1.ครบ7แผน ราย รพ'!N45:U45)</f>
        <v>153106836.69999999</v>
      </c>
      <c r="D42" s="289">
        <f>SUM('1.ครบ7แผน ราย รพ'!V45:AI45)</f>
        <v>349800368.13</v>
      </c>
      <c r="E42" s="288">
        <f>SUM('1.ครบ7แผน ราย รพ'!AJ45:BA45)</f>
        <v>611269370.62</v>
      </c>
      <c r="F42" s="289">
        <f>SUM('1.ครบ7แผน ราย รพ'!BB45:BJ45)</f>
        <v>569881839.15999997</v>
      </c>
      <c r="G42" s="289">
        <f>SUM('1.ครบ7แผน ราย รพ'!BK45:BP45)</f>
        <v>219644223.26000002</v>
      </c>
      <c r="H42" s="289">
        <f>SUM('1.ครบ7แผน ราย รพ'!BQ45:CK45)</f>
        <v>1185879067.28</v>
      </c>
      <c r="I42" s="287">
        <f>SUM(B42:H42)</f>
        <v>3291955217.54</v>
      </c>
    </row>
    <row r="43" spans="1:9" s="310" customFormat="1">
      <c r="A43" s="309" t="s">
        <v>445</v>
      </c>
      <c r="B43" s="288">
        <f>SUM('1.ครบ7แผน ราย รพ'!B46:M46)</f>
        <v>556201873.0999999</v>
      </c>
      <c r="C43" s="289">
        <f>SUM('1.ครบ7แผน ราย รพ'!N46:U46)</f>
        <v>348576612.60000002</v>
      </c>
      <c r="D43" s="289">
        <f>SUM('1.ครบ7แผน ราย รพ'!V46:AI46)</f>
        <v>756582459.56000006</v>
      </c>
      <c r="E43" s="288">
        <f>SUM('1.ครบ7แผน ราย รพ'!AJ46:BA46)</f>
        <v>950184382.21999991</v>
      </c>
      <c r="F43" s="289">
        <f>SUM('1.ครบ7แผน ราย รพ'!BB46:BJ46)</f>
        <v>603159134.28000009</v>
      </c>
      <c r="G43" s="289">
        <f>SUM('1.ครบ7แผน ราย รพ'!BK46:BP46)</f>
        <v>353346965.04999995</v>
      </c>
      <c r="H43" s="289">
        <f>SUM('1.ครบ7แผน ราย รพ'!BQ46:CK46)</f>
        <v>1636485577.21</v>
      </c>
      <c r="I43" s="287">
        <f>SUM(B43:H43)</f>
        <v>5204537004.0200005</v>
      </c>
    </row>
    <row r="44" spans="1:9" s="310" customFormat="1">
      <c r="E44" s="311"/>
    </row>
    <row r="45" spans="1:9" s="313" customFormat="1">
      <c r="A45" s="279" t="s">
        <v>267</v>
      </c>
      <c r="B45" s="312"/>
      <c r="C45" s="312"/>
      <c r="D45" s="312"/>
      <c r="E45" s="312"/>
      <c r="F45" s="312"/>
      <c r="G45" s="312"/>
      <c r="H45" s="312"/>
      <c r="I45" s="312"/>
    </row>
    <row r="46" spans="1:9" s="291" customFormat="1">
      <c r="A46" s="287" t="s">
        <v>213</v>
      </c>
      <c r="B46" s="288">
        <f>SUM('1.ครบ7แผน ราย รพ'!B49:M49)</f>
        <v>341805511.67000008</v>
      </c>
      <c r="C46" s="289">
        <f>SUM('1.ครบ7แผน ราย รพ'!N49:U49)</f>
        <v>184122525.17000002</v>
      </c>
      <c r="D46" s="289">
        <f>SUM('1.ครบ7แผน ราย รพ'!V49:AI49)</f>
        <v>363875691</v>
      </c>
      <c r="E46" s="288">
        <f>SUM('1.ครบ7แผน ราย รพ'!AJ49:BA49)</f>
        <v>1005759637.05</v>
      </c>
      <c r="F46" s="289">
        <f>SUM('1.ครบ7แผน ราย รพ'!BB49:BJ49)</f>
        <v>510639760.70999998</v>
      </c>
      <c r="G46" s="289">
        <f>SUM('1.ครบ7แผน ราย รพ'!BK49:BP49)</f>
        <v>233513679.5</v>
      </c>
      <c r="H46" s="289">
        <f>SUM('1.ครบ7แผน ราย รพ'!BQ49:CK49)</f>
        <v>1429517433.4599996</v>
      </c>
      <c r="I46" s="287">
        <f t="shared" ref="I46:I51" si="1">SUM(B46:H46)</f>
        <v>4069234238.5599995</v>
      </c>
    </row>
    <row r="47" spans="1:9" s="291" customFormat="1">
      <c r="A47" s="287" t="s">
        <v>214</v>
      </c>
      <c r="B47" s="288">
        <f>SUM('1.ครบ7แผน ราย รพ'!B50:M50)</f>
        <v>12873287.050000001</v>
      </c>
      <c r="C47" s="289">
        <f>SUM('1.ครบ7แผน ราย รพ'!N50:U50)</f>
        <v>1775320.64</v>
      </c>
      <c r="D47" s="289">
        <f>SUM('1.ครบ7แผน ราย รพ'!V50:AI50)</f>
        <v>6540580</v>
      </c>
      <c r="E47" s="288">
        <f>SUM('1.ครบ7แผน ราย รพ'!AJ50:BA50)</f>
        <v>44138105.530000001</v>
      </c>
      <c r="F47" s="289">
        <f>SUM('1.ครบ7แผน ราย รพ'!BB50:BJ50)</f>
        <v>9316935</v>
      </c>
      <c r="G47" s="289">
        <f>SUM('1.ครบ7แผน ราย รพ'!BK50:BP50)</f>
        <v>2670960</v>
      </c>
      <c r="H47" s="289">
        <f>SUM('1.ครบ7แผน ราย รพ'!BQ50:CK50)</f>
        <v>23410893.030000001</v>
      </c>
      <c r="I47" s="287">
        <f t="shared" si="1"/>
        <v>100726081.25</v>
      </c>
    </row>
    <row r="48" spans="1:9" s="291" customFormat="1">
      <c r="A48" s="287" t="s">
        <v>215</v>
      </c>
      <c r="B48" s="288">
        <f>SUM('1.ครบ7แผน ราย รพ'!B51:M51)</f>
        <v>166288304.55000004</v>
      </c>
      <c r="C48" s="289">
        <f>SUM('1.ครบ7แผน ราย รพ'!N51:U51)</f>
        <v>136117670.56999999</v>
      </c>
      <c r="D48" s="289">
        <f>SUM('1.ครบ7แผน ราย รพ'!V51:AI51)</f>
        <v>229235074.77000001</v>
      </c>
      <c r="E48" s="288">
        <f>SUM('1.ครบ7แผน ราย รพ'!AJ51:BA51)</f>
        <v>507806107.80000001</v>
      </c>
      <c r="F48" s="289">
        <f>SUM('1.ครบ7แผน ราย รพ'!BB51:BJ51)</f>
        <v>272943221.88</v>
      </c>
      <c r="G48" s="289">
        <f>SUM('1.ครบ7แผน ราย รพ'!BK51:BP51)</f>
        <v>133305795</v>
      </c>
      <c r="H48" s="289">
        <f>SUM('1.ครบ7แผน ราย รพ'!BQ51:CK51)</f>
        <v>820679290.11000001</v>
      </c>
      <c r="I48" s="287">
        <f t="shared" si="1"/>
        <v>2266375464.6800003</v>
      </c>
    </row>
    <row r="49" spans="1:9" s="291" customFormat="1">
      <c r="A49" s="287" t="s">
        <v>216</v>
      </c>
      <c r="B49" s="288">
        <f>SUM('1.ครบ7แผน ราย รพ'!B52:M52)</f>
        <v>99479944.670000002</v>
      </c>
      <c r="C49" s="289">
        <f>SUM('1.ครบ7แผน ราย รพ'!N52:U52)</f>
        <v>51187935.799999997</v>
      </c>
      <c r="D49" s="289">
        <f>SUM('1.ครบ7แผน ราย รพ'!V52:AI52)</f>
        <v>87040069</v>
      </c>
      <c r="E49" s="288">
        <f>SUM('1.ครบ7แผน ราย รพ'!AJ52:BA52)</f>
        <v>157069610.92000002</v>
      </c>
      <c r="F49" s="289">
        <f>SUM('1.ครบ7แผน ราย รพ'!BB52:BJ52)</f>
        <v>58604249.5</v>
      </c>
      <c r="G49" s="289">
        <f>SUM('1.ครบ7แผน ราย รพ'!BK52:BP52)</f>
        <v>47679877.5</v>
      </c>
      <c r="H49" s="289">
        <f>SUM('1.ครบ7แผน ราย รพ'!BQ52:CK52)</f>
        <v>172854514.23999998</v>
      </c>
      <c r="I49" s="287">
        <f t="shared" si="1"/>
        <v>673916201.63</v>
      </c>
    </row>
    <row r="50" spans="1:9" s="291" customFormat="1">
      <c r="A50" s="287" t="s">
        <v>217</v>
      </c>
      <c r="B50" s="288">
        <f>SUM('1.ครบ7แผน ราย รพ'!B53:M53)</f>
        <v>1001</v>
      </c>
      <c r="C50" s="289">
        <f>SUM('1.ครบ7แผน ราย รพ'!N53:U53)</f>
        <v>0</v>
      </c>
      <c r="D50" s="289">
        <f>SUM('1.ครบ7แผน ราย รพ'!V53:AI53)</f>
        <v>17003</v>
      </c>
      <c r="E50" s="288">
        <f>SUM('1.ครบ7แผน ราย รพ'!AJ53:BA53)</f>
        <v>8500</v>
      </c>
      <c r="F50" s="289">
        <f>SUM('1.ครบ7แผน ราย รพ'!BB53:BJ53)</f>
        <v>4</v>
      </c>
      <c r="G50" s="289">
        <f>SUM('1.ครบ7แผน ราย รพ'!BK53:BP53)</f>
        <v>0</v>
      </c>
      <c r="H50" s="289">
        <f>SUM('1.ครบ7แผน ราย รพ'!BQ53:CK53)</f>
        <v>23400</v>
      </c>
      <c r="I50" s="287">
        <f t="shared" si="1"/>
        <v>49908</v>
      </c>
    </row>
    <row r="51" spans="1:9" s="291" customFormat="1">
      <c r="A51" s="287" t="s">
        <v>218</v>
      </c>
      <c r="B51" s="288">
        <f>SUM('1.ครบ7แผน ราย รพ'!B54:M54)</f>
        <v>13452309.09</v>
      </c>
      <c r="C51" s="289">
        <f>SUM('1.ครบ7แผน ราย รพ'!N54:U54)</f>
        <v>7242309.5</v>
      </c>
      <c r="D51" s="289">
        <f>SUM('1.ครบ7แผน ราย รพ'!V54:AI54)</f>
        <v>10229467.800000001</v>
      </c>
      <c r="E51" s="288">
        <f>SUM('1.ครบ7แผน ราย รพ'!AJ54:BA54)</f>
        <v>15171255.16</v>
      </c>
      <c r="F51" s="289">
        <f>SUM('1.ครบ7แผน ราย รพ'!BB54:BJ54)</f>
        <v>7614770.25</v>
      </c>
      <c r="G51" s="289">
        <f>SUM('1.ครบ7แผน ราย รพ'!BK54:BP54)</f>
        <v>5488211.0600000005</v>
      </c>
      <c r="H51" s="289">
        <f>SUM('1.ครบ7แผน ราย รพ'!BQ54:CK54)</f>
        <v>20182474.91</v>
      </c>
      <c r="I51" s="287">
        <f t="shared" si="1"/>
        <v>79380797.769999996</v>
      </c>
    </row>
    <row r="52" spans="1:9" s="316" customFormat="1">
      <c r="A52" s="314" t="s">
        <v>275</v>
      </c>
      <c r="B52" s="302">
        <f>SUM('1.ครบ7แผน ราย รพ'!B55:M55)</f>
        <v>633900358.03000009</v>
      </c>
      <c r="C52" s="303">
        <f>SUM('1.ครบ7แผน ราย รพ'!N55:U55)</f>
        <v>380445761.67999995</v>
      </c>
      <c r="D52" s="303">
        <f>SUM('1.ครบ7แผน ราย รพ'!V55:AI55)</f>
        <v>696937885.56999993</v>
      </c>
      <c r="E52" s="302">
        <f>SUM('1.ครบ7แผน ราย รพ'!AJ55:BA55)</f>
        <v>1729953216.46</v>
      </c>
      <c r="F52" s="303">
        <f>SUM('1.ครบ7แผน ราย รพ'!BB55:BJ55)</f>
        <v>859118941.34000003</v>
      </c>
      <c r="G52" s="303">
        <f>SUM('1.ครบ7แผน ราย รพ'!BK55:BP55)</f>
        <v>422658523.06</v>
      </c>
      <c r="H52" s="303">
        <f>SUM('1.ครบ7แผน ราย รพ'!BQ55:CK55)</f>
        <v>2466668005.7499995</v>
      </c>
      <c r="I52" s="315">
        <f>SUM(I46:I51)</f>
        <v>7189682691.8900003</v>
      </c>
    </row>
    <row r="53" spans="1:9" s="316" customFormat="1">
      <c r="E53" s="317"/>
    </row>
    <row r="54" spans="1:9" s="316" customFormat="1">
      <c r="A54" s="318" t="s">
        <v>268</v>
      </c>
      <c r="B54" s="319"/>
      <c r="C54" s="319"/>
      <c r="D54" s="319"/>
      <c r="E54" s="320"/>
      <c r="F54" s="319"/>
      <c r="G54" s="319"/>
      <c r="H54" s="319"/>
      <c r="I54" s="319"/>
    </row>
    <row r="55" spans="1:9" s="291" customFormat="1">
      <c r="A55" s="287" t="s">
        <v>219</v>
      </c>
      <c r="B55" s="288">
        <f>SUM('1.ครบ7แผน ราย รพ'!B58:M58)</f>
        <v>9855203.0500000007</v>
      </c>
      <c r="C55" s="289">
        <f>SUM('1.ครบ7แผน ราย รพ'!N58:U58)</f>
        <v>5250376.18</v>
      </c>
      <c r="D55" s="289">
        <f>SUM('1.ครบ7แผน ราย รพ'!V58:AI58)</f>
        <v>15421304.84</v>
      </c>
      <c r="E55" s="288">
        <f>SUM('1.ครบ7แผน ราย รพ'!AJ58:BA58)</f>
        <v>28603685.169999998</v>
      </c>
      <c r="F55" s="289">
        <f>SUM('1.ครบ7แผน ราย รพ'!BB58:BJ58)</f>
        <v>9683226</v>
      </c>
      <c r="G55" s="289">
        <f>SUM('1.ครบ7แผน ราย รพ'!BK58:BP58)</f>
        <v>10869119.07</v>
      </c>
      <c r="H55" s="289">
        <f>SUM('1.ครบ7แผน ราย รพ'!BQ58:CK58)</f>
        <v>29222623.819999997</v>
      </c>
      <c r="I55" s="287">
        <f t="shared" ref="I55:I66" si="2">SUM(B55:H55)</f>
        <v>108905538.13</v>
      </c>
    </row>
    <row r="56" spans="1:9" s="291" customFormat="1">
      <c r="A56" s="287" t="s">
        <v>220</v>
      </c>
      <c r="B56" s="288">
        <f>SUM('1.ครบ7แผน ราย รพ'!B59:M59)</f>
        <v>420831</v>
      </c>
      <c r="C56" s="289">
        <f>SUM('1.ครบ7แผน ราย รพ'!N59:U59)</f>
        <v>411560.36</v>
      </c>
      <c r="D56" s="289">
        <f>SUM('1.ครบ7แผน ราย รพ'!V59:AI59)</f>
        <v>1709545</v>
      </c>
      <c r="E56" s="288">
        <f>SUM('1.ครบ7แผน ราย รพ'!AJ59:BA59)</f>
        <v>1850577.5</v>
      </c>
      <c r="F56" s="289">
        <f>SUM('1.ครบ7แผน ราย รพ'!BB59:BJ59)</f>
        <v>400902</v>
      </c>
      <c r="G56" s="289">
        <f>SUM('1.ครบ7แผน ราย รพ'!BK59:BP59)</f>
        <v>163750</v>
      </c>
      <c r="H56" s="289">
        <f>SUM('1.ครบ7แผน ราย รพ'!BQ59:CK59)</f>
        <v>1546566</v>
      </c>
      <c r="I56" s="287">
        <f t="shared" si="2"/>
        <v>6503731.8599999994</v>
      </c>
    </row>
    <row r="57" spans="1:9" s="291" customFormat="1">
      <c r="A57" s="287" t="s">
        <v>221</v>
      </c>
      <c r="B57" s="288">
        <f>SUM('1.ครบ7แผน ราย รพ'!B60:M60)</f>
        <v>15195946.950000001</v>
      </c>
      <c r="C57" s="289">
        <f>SUM('1.ครบ7แผน ราย รพ'!N60:U60)</f>
        <v>8934636.3300000001</v>
      </c>
      <c r="D57" s="289">
        <f>SUM('1.ครบ7แผน ราย รพ'!V60:AI60)</f>
        <v>21016553</v>
      </c>
      <c r="E57" s="288">
        <f>SUM('1.ครบ7แผน ราย รพ'!AJ60:BA60)</f>
        <v>29716026.500000004</v>
      </c>
      <c r="F57" s="289">
        <f>SUM('1.ครบ7แผน ราย รพ'!BB60:BJ60)</f>
        <v>9252168.0399999991</v>
      </c>
      <c r="G57" s="289">
        <f>SUM('1.ครบ7แผน ราย รพ'!BK60:BP60)</f>
        <v>6947103.7599999998</v>
      </c>
      <c r="H57" s="289">
        <f>SUM('1.ครบ7แผน ราย รพ'!BQ60:CK60)</f>
        <v>29166534.690000005</v>
      </c>
      <c r="I57" s="287">
        <f t="shared" si="2"/>
        <v>120228969.27000001</v>
      </c>
    </row>
    <row r="58" spans="1:9" s="291" customFormat="1">
      <c r="A58" s="287" t="s">
        <v>222</v>
      </c>
      <c r="B58" s="288">
        <f>SUM('1.ครบ7แผน ราย รพ'!B61:M61)</f>
        <v>3013261</v>
      </c>
      <c r="C58" s="289">
        <f>SUM('1.ครบ7แผน ราย รพ'!N61:U61)</f>
        <v>2567620</v>
      </c>
      <c r="D58" s="289">
        <f>SUM('1.ครบ7แผน ราย รพ'!V61:AI61)</f>
        <v>6201087</v>
      </c>
      <c r="E58" s="288">
        <f>SUM('1.ครบ7แผน ราย รพ'!AJ61:BA61)</f>
        <v>8822784.6799999997</v>
      </c>
      <c r="F58" s="289">
        <f>SUM('1.ครบ7แผน ราย รพ'!BB61:BJ61)</f>
        <v>3518475</v>
      </c>
      <c r="G58" s="289">
        <f>SUM('1.ครบ7แผน ราย รพ'!BK61:BP61)</f>
        <v>2180997.5</v>
      </c>
      <c r="H58" s="289">
        <f>SUM('1.ครบ7แผน ราย รพ'!BQ61:CK61)</f>
        <v>7245772.8799999999</v>
      </c>
      <c r="I58" s="287">
        <f t="shared" si="2"/>
        <v>33549998.059999999</v>
      </c>
    </row>
    <row r="59" spans="1:9" s="291" customFormat="1">
      <c r="A59" s="287" t="s">
        <v>223</v>
      </c>
      <c r="B59" s="288">
        <f>SUM('1.ครบ7แผน ราย รพ'!B62:M62)</f>
        <v>227317</v>
      </c>
      <c r="C59" s="289">
        <f>SUM('1.ครบ7แผน ราย รพ'!N62:U62)</f>
        <v>178240.12</v>
      </c>
      <c r="D59" s="289">
        <f>SUM('1.ครบ7แผน ราย รพ'!V62:AI62)</f>
        <v>160073</v>
      </c>
      <c r="E59" s="288">
        <f>SUM('1.ครบ7แผน ราย รพ'!AJ62:BA62)</f>
        <v>1162669.2</v>
      </c>
      <c r="F59" s="289">
        <f>SUM('1.ครบ7แผน ราย รพ'!BB62:BJ62)</f>
        <v>329801</v>
      </c>
      <c r="G59" s="289">
        <f>SUM('1.ครบ7แผน ราย รพ'!BK62:BP62)</f>
        <v>213000</v>
      </c>
      <c r="H59" s="289">
        <f>SUM('1.ครบ7แผน ราย รพ'!BQ62:CK62)</f>
        <v>1565506</v>
      </c>
      <c r="I59" s="287">
        <f t="shared" si="2"/>
        <v>3836606.32</v>
      </c>
    </row>
    <row r="60" spans="1:9" s="291" customFormat="1">
      <c r="A60" s="287" t="s">
        <v>224</v>
      </c>
      <c r="B60" s="288">
        <f>SUM('1.ครบ7แผน ราย รพ'!B63:M63)</f>
        <v>5475098</v>
      </c>
      <c r="C60" s="289">
        <f>SUM('1.ครบ7แผน ราย รพ'!N63:U63)</f>
        <v>2876259</v>
      </c>
      <c r="D60" s="289">
        <f>SUM('1.ครบ7แผน ราย รพ'!V63:AI63)</f>
        <v>8625055</v>
      </c>
      <c r="E60" s="288">
        <f>SUM('1.ครบ7แผน ราย รพ'!AJ63:BA63)</f>
        <v>13802862</v>
      </c>
      <c r="F60" s="289">
        <f>SUM('1.ครบ7แผน ราย รพ'!BB63:BJ63)</f>
        <v>2845870</v>
      </c>
      <c r="G60" s="289">
        <f>SUM('1.ครบ7แผน ราย รพ'!BK63:BP63)</f>
        <v>4119065</v>
      </c>
      <c r="H60" s="289">
        <f>SUM('1.ครบ7แผน ราย รพ'!BQ63:CK63)</f>
        <v>9744071</v>
      </c>
      <c r="I60" s="287">
        <f t="shared" si="2"/>
        <v>47488280</v>
      </c>
    </row>
    <row r="61" spans="1:9" s="291" customFormat="1">
      <c r="A61" s="287" t="s">
        <v>225</v>
      </c>
      <c r="B61" s="288">
        <f>SUM('1.ครบ7แผน ราย รพ'!B64:M64)</f>
        <v>15688902.890000001</v>
      </c>
      <c r="C61" s="289">
        <f>SUM('1.ครบ7แผน ราย รพ'!N64:U64)</f>
        <v>11350477.01</v>
      </c>
      <c r="D61" s="289">
        <f>SUM('1.ครบ7แผน ราย รพ'!V64:AI64)</f>
        <v>26717257</v>
      </c>
      <c r="E61" s="288">
        <f>SUM('1.ครบ7แผน ราย รพ'!AJ64:BA64)</f>
        <v>34510058.420000002</v>
      </c>
      <c r="F61" s="289">
        <f>SUM('1.ครบ7แผน ราย รพ'!BB64:BJ64)</f>
        <v>16014403</v>
      </c>
      <c r="G61" s="289">
        <f>SUM('1.ครบ7แผน ราย รพ'!BK64:BP64)</f>
        <v>15104801.17</v>
      </c>
      <c r="H61" s="289">
        <f>SUM('1.ครบ7แผน ราย รพ'!BQ64:CK64)</f>
        <v>59961552.619999997</v>
      </c>
      <c r="I61" s="287">
        <f t="shared" si="2"/>
        <v>179347452.10999998</v>
      </c>
    </row>
    <row r="62" spans="1:9" s="291" customFormat="1">
      <c r="A62" s="287" t="s">
        <v>226</v>
      </c>
      <c r="B62" s="288">
        <f>SUM('1.ครบ7แผน ราย รพ'!B65:M65)</f>
        <v>28087559.360000003</v>
      </c>
      <c r="C62" s="289">
        <f>SUM('1.ครบ7แผน ราย รพ'!N65:U65)</f>
        <v>14836393.399999999</v>
      </c>
      <c r="D62" s="289">
        <f>SUM('1.ครบ7แผน ราย รพ'!V65:AI65)</f>
        <v>33688250</v>
      </c>
      <c r="E62" s="288">
        <f>SUM('1.ครบ7แผน ราย รพ'!AJ65:BA65)</f>
        <v>47967577.540000007</v>
      </c>
      <c r="F62" s="289">
        <f>SUM('1.ครบ7แผน ราย รพ'!BB65:BJ65)</f>
        <v>20906430.449999999</v>
      </c>
      <c r="G62" s="289">
        <f>SUM('1.ครบ7แผน ราย รพ'!BK65:BP65)</f>
        <v>15978422.550000001</v>
      </c>
      <c r="H62" s="289">
        <f>SUM('1.ครบ7แผน ราย รพ'!BQ65:CK65)</f>
        <v>78743266.470000014</v>
      </c>
      <c r="I62" s="287">
        <f t="shared" si="2"/>
        <v>240207899.77000004</v>
      </c>
    </row>
    <row r="63" spans="1:9" s="291" customFormat="1">
      <c r="A63" s="287" t="s">
        <v>227</v>
      </c>
      <c r="B63" s="288">
        <f>SUM('1.ครบ7แผน ราย รพ'!B66:M66)</f>
        <v>4451166</v>
      </c>
      <c r="C63" s="289">
        <f>SUM('1.ครบ7แผน ราย รพ'!N66:U66)</f>
        <v>2979063</v>
      </c>
      <c r="D63" s="289">
        <f>SUM('1.ครบ7แผน ราย รพ'!V66:AI66)</f>
        <v>6459801</v>
      </c>
      <c r="E63" s="288">
        <f>SUM('1.ครบ7แผน ราย รพ'!AJ66:BA66)</f>
        <v>15898268.5</v>
      </c>
      <c r="F63" s="289">
        <f>SUM('1.ครบ7แผน ราย รพ'!BB66:BJ66)</f>
        <v>4196050</v>
      </c>
      <c r="G63" s="289">
        <f>SUM('1.ครบ7แผน ราย รพ'!BK66:BP66)</f>
        <v>7835000</v>
      </c>
      <c r="H63" s="289">
        <f>SUM('1.ครบ7แผน ราย รพ'!BQ66:CK66)</f>
        <v>12514384.48</v>
      </c>
      <c r="I63" s="287">
        <f t="shared" si="2"/>
        <v>54333732.980000004</v>
      </c>
    </row>
    <row r="64" spans="1:9" s="291" customFormat="1">
      <c r="A64" s="287" t="s">
        <v>228</v>
      </c>
      <c r="B64" s="288">
        <f>SUM('1.ครบ7แผน ราย รพ'!B67:M67)</f>
        <v>2554908.7999999998</v>
      </c>
      <c r="C64" s="289">
        <f>SUM('1.ครบ7แผน ราย รพ'!N67:U67)</f>
        <v>2283161.12</v>
      </c>
      <c r="D64" s="289">
        <f>SUM('1.ครบ7แผน ราย รพ'!V67:AI67)</f>
        <v>6569823</v>
      </c>
      <c r="E64" s="288">
        <f>SUM('1.ครบ7แผน ราย รพ'!AJ67:BA67)</f>
        <v>13912244.43</v>
      </c>
      <c r="F64" s="289">
        <f>SUM('1.ครบ7แผน ราย รพ'!BB67:BJ67)</f>
        <v>2747171</v>
      </c>
      <c r="G64" s="289">
        <f>SUM('1.ครบ7แผน ราย รพ'!BK67:BP67)</f>
        <v>2071894</v>
      </c>
      <c r="H64" s="289">
        <f>SUM('1.ครบ7แผน ราย รพ'!BQ67:CK67)</f>
        <v>9892379.8100000005</v>
      </c>
      <c r="I64" s="287">
        <f t="shared" si="2"/>
        <v>40031582.160000004</v>
      </c>
    </row>
    <row r="65" spans="1:9" s="291" customFormat="1">
      <c r="A65" s="287" t="s">
        <v>229</v>
      </c>
      <c r="B65" s="288">
        <f>SUM('1.ครบ7แผน ราย รพ'!B68:M68)</f>
        <v>3419131.5</v>
      </c>
      <c r="C65" s="289">
        <f>SUM('1.ครบ7แผน ราย รพ'!N68:U68)</f>
        <v>302403.02</v>
      </c>
      <c r="D65" s="289">
        <f>SUM('1.ครบ7แผน ราย รพ'!V68:AI68)</f>
        <v>1431800</v>
      </c>
      <c r="E65" s="288">
        <f>SUM('1.ครบ7แผน ราย รพ'!AJ68:BA68)</f>
        <v>3082121.5</v>
      </c>
      <c r="F65" s="289">
        <f>SUM('1.ครบ7แผน ราย รพ'!BB68:BJ68)</f>
        <v>1563761</v>
      </c>
      <c r="G65" s="289">
        <f>SUM('1.ครบ7แผน ราย รพ'!BK68:BP68)</f>
        <v>679296</v>
      </c>
      <c r="H65" s="289">
        <f>SUM('1.ครบ7แผน ราย รพ'!BQ68:CK68)</f>
        <v>6121060.4299999997</v>
      </c>
      <c r="I65" s="287">
        <f t="shared" si="2"/>
        <v>16599573.449999999</v>
      </c>
    </row>
    <row r="66" spans="1:9" s="291" customFormat="1">
      <c r="A66" s="287" t="s">
        <v>230</v>
      </c>
      <c r="B66" s="288">
        <f>SUM('1.ครบ7แผน ราย รพ'!B69:M69)</f>
        <v>6194328</v>
      </c>
      <c r="C66" s="289">
        <f>SUM('1.ครบ7แผน ราย รพ'!N69:U69)</f>
        <v>3148069.21</v>
      </c>
      <c r="D66" s="289">
        <f>SUM('1.ครบ7แผน ราย รพ'!V69:AI69)</f>
        <v>8116201</v>
      </c>
      <c r="E66" s="288">
        <f>SUM('1.ครบ7แผน ราย รพ'!AJ69:BA69)</f>
        <v>13566259</v>
      </c>
      <c r="F66" s="289">
        <f>SUM('1.ครบ7แผน ราย รพ'!BB69:BJ69)</f>
        <v>5874337</v>
      </c>
      <c r="G66" s="289">
        <f>SUM('1.ครบ7แผน ราย รพ'!BK69:BP69)</f>
        <v>4981681</v>
      </c>
      <c r="H66" s="289">
        <f>SUM('1.ครบ7แผน ราย รพ'!BQ69:CK69)</f>
        <v>15741224.459999999</v>
      </c>
      <c r="I66" s="287">
        <f t="shared" si="2"/>
        <v>57622099.670000002</v>
      </c>
    </row>
    <row r="67" spans="1:9" s="316" customFormat="1">
      <c r="A67" s="314" t="s">
        <v>275</v>
      </c>
      <c r="B67" s="302">
        <f>SUM('1.ครบ7แผน ราย รพ'!B70:M70)</f>
        <v>94583653.549999997</v>
      </c>
      <c r="C67" s="303">
        <f>SUM('1.ครบ7แผน ราย รพ'!N70:U70)</f>
        <v>55118258.75</v>
      </c>
      <c r="D67" s="303">
        <f>SUM('1.ครบ7แผน ราย รพ'!V70:AI70)</f>
        <v>136116749.84</v>
      </c>
      <c r="E67" s="302">
        <f>SUM('1.ครบ7แผน ราย รพ'!AJ70:BA70)</f>
        <v>212895134.44</v>
      </c>
      <c r="F67" s="303">
        <f>SUM('1.ครบ7แผน ราย รพ'!BB70:BJ70)</f>
        <v>77332594.49000001</v>
      </c>
      <c r="G67" s="303">
        <f>SUM('1.ครบ7แผน ราย รพ'!BK70:BP70)</f>
        <v>71144130.049999997</v>
      </c>
      <c r="H67" s="303">
        <f>SUM('1.ครบ7แผน ราย รพ'!BQ70:CK70)</f>
        <v>257194792.55999997</v>
      </c>
      <c r="I67" s="315">
        <f>SUM(I55:I66)</f>
        <v>908655463.77999997</v>
      </c>
    </row>
    <row r="68" spans="1:9" s="316" customFormat="1">
      <c r="E68" s="317"/>
    </row>
    <row r="69" spans="1:9" s="316" customFormat="1">
      <c r="A69" s="321" t="s">
        <v>271</v>
      </c>
      <c r="B69" s="319"/>
      <c r="C69" s="319"/>
      <c r="D69" s="319"/>
      <c r="E69" s="320"/>
      <c r="F69" s="319"/>
      <c r="G69" s="319"/>
      <c r="H69" s="319"/>
      <c r="I69" s="319"/>
    </row>
    <row r="70" spans="1:9" s="316" customFormat="1">
      <c r="A70" s="322" t="s">
        <v>269</v>
      </c>
      <c r="B70" s="323"/>
      <c r="C70" s="323"/>
      <c r="D70" s="323"/>
      <c r="E70" s="324"/>
      <c r="F70" s="323"/>
      <c r="G70" s="323"/>
      <c r="H70" s="323"/>
      <c r="I70" s="323"/>
    </row>
    <row r="71" spans="1:9" s="291" customFormat="1">
      <c r="A71" s="304" t="s">
        <v>379</v>
      </c>
      <c r="B71" s="302">
        <f>SUM('1.ครบ7แผน ราย รพ'!B74:M74)</f>
        <v>3596862819.5900006</v>
      </c>
      <c r="C71" s="303">
        <f>SUM('1.ครบ7แผน ราย รพ'!N74:U74)</f>
        <v>975553171.99999976</v>
      </c>
      <c r="D71" s="303">
        <f>SUM('1.ครบ7แผน ราย รพ'!V74:AI74)</f>
        <v>1667123215.4200001</v>
      </c>
      <c r="E71" s="302">
        <f>SUM('1.ครบ7แผน ราย รพ'!AJ74:BA74)</f>
        <v>3184622743.0999999</v>
      </c>
      <c r="F71" s="303">
        <f>SUM('1.ครบ7แผน ราย รพ'!BB74:BJ74)</f>
        <v>1712341148.04</v>
      </c>
      <c r="G71" s="303">
        <f>SUM('1.ครบ7แผน ราย รพ'!BK74:BP74)</f>
        <v>705527380.52999997</v>
      </c>
      <c r="H71" s="303">
        <f>SUM('1.ครบ7แผน ราย รพ'!BQ74:CK74)</f>
        <v>5442277349.4599981</v>
      </c>
      <c r="I71" s="303">
        <f t="shared" ref="I71" si="3">SUM(I72:I86)</f>
        <v>17284307828.139999</v>
      </c>
    </row>
    <row r="72" spans="1:9" s="291" customFormat="1">
      <c r="A72" s="287" t="s">
        <v>231</v>
      </c>
      <c r="B72" s="288">
        <f>SUM('1.ครบ7แผน ราย รพ'!B75:M75)</f>
        <v>354374517.88999999</v>
      </c>
      <c r="C72" s="289">
        <f>SUM('1.ครบ7แผน ราย รพ'!N75:U75)</f>
        <v>182617109.56</v>
      </c>
      <c r="D72" s="289">
        <f>SUM('1.ครบ7แผน ราย รพ'!V75:AI75)</f>
        <v>329489000</v>
      </c>
      <c r="E72" s="288">
        <f>SUM('1.ครบ7แผน ราย รพ'!AJ75:BA75)</f>
        <v>987401573.53999996</v>
      </c>
      <c r="F72" s="289">
        <f>SUM('1.ครบ7แผน ราย รพ'!BB75:BJ75)</f>
        <v>543696343.1500001</v>
      </c>
      <c r="G72" s="289">
        <f>SUM('1.ครบ7แผน ราย รพ'!BK75:BP75)</f>
        <v>221909021.27000001</v>
      </c>
      <c r="H72" s="289">
        <f>SUM('1.ครบ7แผน ราย รพ'!BQ75:CK75)</f>
        <v>1504421762.4299996</v>
      </c>
      <c r="I72" s="287">
        <f t="shared" ref="I72:I86" si="4">SUM(B72:H72)</f>
        <v>4123909327.8400002</v>
      </c>
    </row>
    <row r="73" spans="1:9" s="291" customFormat="1">
      <c r="A73" s="287" t="s">
        <v>232</v>
      </c>
      <c r="B73" s="288">
        <f>SUM('1.ครบ7แผน ราย รพ'!B76:M76)</f>
        <v>11830024.4</v>
      </c>
      <c r="C73" s="289">
        <f>SUM('1.ครบ7แผน ราย รพ'!N76:U76)</f>
        <v>1667913.6300000001</v>
      </c>
      <c r="D73" s="289">
        <f>SUM('1.ครบ7แผน ราย รพ'!V76:AI76)</f>
        <v>4789000</v>
      </c>
      <c r="E73" s="288">
        <f>SUM('1.ครบ7แผน ราย รพ'!AJ76:BA76)</f>
        <v>37986794.730000004</v>
      </c>
      <c r="F73" s="289">
        <f>SUM('1.ครบ7แผน ราย รพ'!BB76:BJ76)</f>
        <v>14234987.949999999</v>
      </c>
      <c r="G73" s="289">
        <f>SUM('1.ครบ7แผน ราย รพ'!BK76:BP76)</f>
        <v>2524400</v>
      </c>
      <c r="H73" s="289">
        <f>SUM('1.ครบ7แผน ราย รพ'!BQ76:CK76)</f>
        <v>23662285.659999996</v>
      </c>
      <c r="I73" s="287">
        <f t="shared" si="4"/>
        <v>96695406.370000005</v>
      </c>
    </row>
    <row r="74" spans="1:9" s="291" customFormat="1">
      <c r="A74" s="287" t="s">
        <v>233</v>
      </c>
      <c r="B74" s="288">
        <f>SUM('1.ครบ7แผน ราย รพ'!B77:M77)</f>
        <v>173197457.30000001</v>
      </c>
      <c r="C74" s="289">
        <f>SUM('1.ครบ7แผน ราย รพ'!N77:U77)</f>
        <v>109699554.38</v>
      </c>
      <c r="D74" s="289">
        <f>SUM('1.ครบ7แผน ราย รพ'!V77:AI77)</f>
        <v>248139000</v>
      </c>
      <c r="E74" s="288">
        <f>SUM('1.ครบ7แผน ราย รพ'!AJ77:BA77)</f>
        <v>517771019.30999994</v>
      </c>
      <c r="F74" s="289">
        <f>SUM('1.ครบ7แผน ราย รพ'!BB77:BJ77)</f>
        <v>281836510.28000003</v>
      </c>
      <c r="G74" s="289">
        <f>SUM('1.ครบ7แผน ราย รพ'!BK77:BP77)</f>
        <v>116074567.51000001</v>
      </c>
      <c r="H74" s="289">
        <f>SUM('1.ครบ7แผน ราย รพ'!BQ77:CK77)</f>
        <v>935280979.79000008</v>
      </c>
      <c r="I74" s="287">
        <f t="shared" si="4"/>
        <v>2381999088.5700002</v>
      </c>
    </row>
    <row r="75" spans="1:9" s="291" customFormat="1">
      <c r="A75" s="287" t="s">
        <v>234</v>
      </c>
      <c r="B75" s="288">
        <f>SUM('1.ครบ7แผน ราย รพ'!B78:M78)</f>
        <v>105670897.53999999</v>
      </c>
      <c r="C75" s="289">
        <f>SUM('1.ครบ7แผน ราย รพ'!N78:U78)</f>
        <v>48638733.780000001</v>
      </c>
      <c r="D75" s="289">
        <f>SUM('1.ครบ7แผน ราย รพ'!V78:AI78)</f>
        <v>87200000</v>
      </c>
      <c r="E75" s="288">
        <f>SUM('1.ครบ7แผน ราย รพ'!AJ78:BA78)</f>
        <v>147148797.74000001</v>
      </c>
      <c r="F75" s="289">
        <f>SUM('1.ครบ7แผน ราย รพ'!BB78:BJ78)</f>
        <v>65203470.409999996</v>
      </c>
      <c r="G75" s="289">
        <f>SUM('1.ครบ7แผน ราย รพ'!BK78:BP78)</f>
        <v>43277454.379999995</v>
      </c>
      <c r="H75" s="289">
        <f>SUM('1.ครบ7แผน ราย รพ'!BQ78:CK78)</f>
        <v>167322830.22</v>
      </c>
      <c r="I75" s="287">
        <f t="shared" si="4"/>
        <v>664462184.07000005</v>
      </c>
    </row>
    <row r="76" spans="1:9" s="290" customFormat="1">
      <c r="A76" s="287" t="s">
        <v>235</v>
      </c>
      <c r="B76" s="288">
        <f>SUM('1.ครบ7แผน ราย รพ'!B79:M79)</f>
        <v>5001</v>
      </c>
      <c r="C76" s="289">
        <f>SUM('1.ครบ7แผน ราย รพ'!N79:U79)</f>
        <v>5400</v>
      </c>
      <c r="D76" s="289">
        <f>SUM('1.ครบ7แผน ราย รพ'!V79:AI79)</f>
        <v>5</v>
      </c>
      <c r="E76" s="288">
        <f>SUM('1.ครบ7แผน ราย รพ'!AJ79:BA79)</f>
        <v>41350</v>
      </c>
      <c r="F76" s="289">
        <f>SUM('1.ครบ7แผน ราย รพ'!BB79:BJ79)</f>
        <v>4</v>
      </c>
      <c r="G76" s="289">
        <f>SUM('1.ครบ7แผน ราย รพ'!BK79:BP79)</f>
        <v>1</v>
      </c>
      <c r="H76" s="289">
        <f>SUM('1.ครบ7แผน ราย รพ'!BQ79:CK79)</f>
        <v>47979</v>
      </c>
      <c r="I76" s="287">
        <f t="shared" si="4"/>
        <v>99740</v>
      </c>
    </row>
    <row r="77" spans="1:9" s="291" customFormat="1">
      <c r="A77" s="287" t="s">
        <v>236</v>
      </c>
      <c r="B77" s="288">
        <f>SUM('1.ครบ7แผน ราย รพ'!B80:M80)</f>
        <v>13753863.98</v>
      </c>
      <c r="C77" s="289">
        <f>SUM('1.ครบ7แผน ราย รพ'!N80:U80)</f>
        <v>7105181.3300000001</v>
      </c>
      <c r="D77" s="289">
        <f>SUM('1.ครบ7แผน ราย รพ'!V80:AI80)</f>
        <v>9805000</v>
      </c>
      <c r="E77" s="288">
        <f>SUM('1.ครบ7แผน ราย รพ'!AJ80:BA80)</f>
        <v>14963872.549999999</v>
      </c>
      <c r="F77" s="289">
        <f>SUM('1.ครบ7แผน ราย รพ'!BB80:BJ80)</f>
        <v>8784856.6799999997</v>
      </c>
      <c r="G77" s="289">
        <f>SUM('1.ครบ7แผน ราย รพ'!BK80:BP80)</f>
        <v>5782092.1600000001</v>
      </c>
      <c r="H77" s="289">
        <f>SUM('1.ครบ7แผน ราย รพ'!BQ80:CK80)</f>
        <v>19523264.990000002</v>
      </c>
      <c r="I77" s="287">
        <f t="shared" si="4"/>
        <v>79718131.689999998</v>
      </c>
    </row>
    <row r="78" spans="1:9" s="291" customFormat="1">
      <c r="A78" s="287" t="s">
        <v>237</v>
      </c>
      <c r="B78" s="288">
        <f>SUM('1.ครบ7แผน ราย รพ'!B81:M81)</f>
        <v>19941160.43</v>
      </c>
      <c r="C78" s="289">
        <f>SUM('1.ครบ7แผน ราย รพ'!N81:U81)</f>
        <v>22083270.640000001</v>
      </c>
      <c r="D78" s="289">
        <f>SUM('1.ครบ7แผน ราย รพ'!V81:AI81)</f>
        <v>18913770.25</v>
      </c>
      <c r="E78" s="288">
        <f>SUM('1.ครบ7แผน ราย รพ'!AJ81:BA81)</f>
        <v>100696364.59</v>
      </c>
      <c r="F78" s="289">
        <f>SUM('1.ครบ7แผน ราย รพ'!BB81:BJ81)</f>
        <v>2470001</v>
      </c>
      <c r="G78" s="289">
        <f>SUM('1.ครบ7แผน ราย รพ'!BK81:BP81)</f>
        <v>5054421.2300000004</v>
      </c>
      <c r="H78" s="289">
        <f>SUM('1.ครบ7แผน ราย รพ'!BQ81:CK81)</f>
        <v>38221822.660000004</v>
      </c>
      <c r="I78" s="287">
        <f t="shared" si="4"/>
        <v>207380810.79999998</v>
      </c>
    </row>
    <row r="79" spans="1:9" s="291" customFormat="1">
      <c r="A79" s="287" t="s">
        <v>238</v>
      </c>
      <c r="B79" s="288">
        <f>SUM('1.ครบ7แผน ราย รพ'!B82:M82)</f>
        <v>175633349</v>
      </c>
      <c r="C79" s="289">
        <f>SUM('1.ครบ7แผน ราย รพ'!N82:U82)</f>
        <v>93639904</v>
      </c>
      <c r="D79" s="289">
        <f>SUM('1.ครบ7แผน ราย รพ'!V82:AI82)</f>
        <v>175441893.91000003</v>
      </c>
      <c r="E79" s="288">
        <f>SUM('1.ครบ7แผน ราย รพ'!AJ82:BA82)</f>
        <v>114583046.41</v>
      </c>
      <c r="F79" s="289">
        <f>SUM('1.ครบ7แผน ราย รพ'!BB82:BJ82)</f>
        <v>103094438.83</v>
      </c>
      <c r="G79" s="289">
        <f>SUM('1.ครบ7แผน ราย รพ'!BK82:BP82)</f>
        <v>4319610</v>
      </c>
      <c r="H79" s="289">
        <f>SUM('1.ครบ7แผน ราย รพ'!BQ82:CK82)</f>
        <v>583261390.78000009</v>
      </c>
      <c r="I79" s="287">
        <f t="shared" si="4"/>
        <v>1249973632.9300003</v>
      </c>
    </row>
    <row r="80" spans="1:9" s="291" customFormat="1">
      <c r="A80" s="287" t="s">
        <v>239</v>
      </c>
      <c r="B80" s="288">
        <f>SUM('1.ครบ7แผน ราย รพ'!B83:M83)</f>
        <v>2495013526.48</v>
      </c>
      <c r="C80" s="289">
        <f>SUM('1.ครบ7แผน ราย รพ'!N83:U83)</f>
        <v>166706363.84</v>
      </c>
      <c r="D80" s="289">
        <f>SUM('1.ครบ7แผน ราย รพ'!V83:AI83)</f>
        <v>314858365</v>
      </c>
      <c r="E80" s="288">
        <f>SUM('1.ครบ7แผน ราย รพ'!AJ83:BA83)</f>
        <v>220967360.14000002</v>
      </c>
      <c r="F80" s="289">
        <f>SUM('1.ครบ7แผน ราย รพ'!BB83:BJ83)</f>
        <v>211705805</v>
      </c>
      <c r="G80" s="289">
        <f>SUM('1.ครบ7แผน ราย รพ'!BK83:BP83)</f>
        <v>119638663.06</v>
      </c>
      <c r="H80" s="289">
        <f>SUM('1.ครบ7แผน ราย รพ'!BQ83:CK83)</f>
        <v>1103362915.3199999</v>
      </c>
      <c r="I80" s="287">
        <f t="shared" si="4"/>
        <v>4632252998.8400002</v>
      </c>
    </row>
    <row r="81" spans="1:9" s="291" customFormat="1">
      <c r="A81" s="287" t="s">
        <v>240</v>
      </c>
      <c r="B81" s="288">
        <f>SUM('1.ครบ7แผน ราย รพ'!B84:M84)</f>
        <v>17915900.84</v>
      </c>
      <c r="C81" s="289">
        <f>SUM('1.ครบ7แผน ราย รพ'!N84:U84)</f>
        <v>7280310.5999999996</v>
      </c>
      <c r="D81" s="289">
        <f>SUM('1.ครบ7แผน ราย รพ'!V84:AI84)</f>
        <v>2731862</v>
      </c>
      <c r="E81" s="288">
        <f>SUM('1.ครบ7แผน ราย รพ'!AJ84:BA84)</f>
        <v>7111482</v>
      </c>
      <c r="F81" s="289">
        <f>SUM('1.ครบ7แผน ราย รพ'!BB84:BJ84)</f>
        <v>14113363.85</v>
      </c>
      <c r="G81" s="289">
        <f>SUM('1.ครบ7แผน ราย รพ'!BK84:BP84)</f>
        <v>1</v>
      </c>
      <c r="H81" s="289">
        <f>SUM('1.ครบ7แผน ราย รพ'!BQ84:CK84)</f>
        <v>47367081.450000003</v>
      </c>
      <c r="I81" s="287">
        <f t="shared" si="4"/>
        <v>96520001.74000001</v>
      </c>
    </row>
    <row r="82" spans="1:9" s="291" customFormat="1">
      <c r="A82" s="287" t="s">
        <v>241</v>
      </c>
      <c r="B82" s="288">
        <f>SUM('1.ครบ7แผน ราย รพ'!B85:M85)</f>
        <v>1</v>
      </c>
      <c r="C82" s="289">
        <f>SUM('1.ครบ7แผน ราย รพ'!N85:U85)</f>
        <v>68400</v>
      </c>
      <c r="D82" s="289">
        <f>SUM('1.ครบ7แผน ราย รพ'!V85:AI85)</f>
        <v>5</v>
      </c>
      <c r="E82" s="288">
        <f>SUM('1.ครบ7แผน ราย รพ'!AJ85:BA85)</f>
        <v>1953632</v>
      </c>
      <c r="F82" s="289">
        <f>SUM('1.ครบ7แผน ราย รพ'!BB85:BJ85)</f>
        <v>2115705.7799999998</v>
      </c>
      <c r="G82" s="289">
        <f>SUM('1.ครบ7แผน ราย รพ'!BK85:BP85)</f>
        <v>1</v>
      </c>
      <c r="H82" s="325">
        <f>SUM('1.ครบ7แผน ราย รพ'!BQ85:CK85)</f>
        <v>0</v>
      </c>
      <c r="I82" s="287">
        <f t="shared" si="4"/>
        <v>4137744.78</v>
      </c>
    </row>
    <row r="83" spans="1:9" s="291" customFormat="1">
      <c r="A83" s="287" t="s">
        <v>242</v>
      </c>
      <c r="B83" s="288">
        <f>SUM('1.ครบ7แผน ราย รพ'!B86:M86)</f>
        <v>47716278.700000003</v>
      </c>
      <c r="C83" s="289">
        <f>SUM('1.ครบ7แผน ราย รพ'!N86:U86)</f>
        <v>19951132.160000004</v>
      </c>
      <c r="D83" s="289">
        <f>SUM('1.ครบ7แผน ราย รพ'!V86:AI86)</f>
        <v>39116500</v>
      </c>
      <c r="E83" s="288">
        <f>SUM('1.ครบ7แผน ราย รพ'!AJ86:BA86)</f>
        <v>116080566.93000001</v>
      </c>
      <c r="F83" s="289">
        <f>SUM('1.ครบ7แผน ราย รพ'!BB86:BJ86)</f>
        <v>26334403.16</v>
      </c>
      <c r="G83" s="289">
        <f>SUM('1.ครบ7แผน ราย รพ'!BK86:BP86)</f>
        <v>19920050.879999995</v>
      </c>
      <c r="H83" s="289">
        <f>SUM('1.ครบ7แผน ราย รพ'!BQ86:CK86)</f>
        <v>157038407.06999996</v>
      </c>
      <c r="I83" s="287">
        <f t="shared" si="4"/>
        <v>426157338.89999998</v>
      </c>
    </row>
    <row r="84" spans="1:9" s="291" customFormat="1">
      <c r="A84" s="287" t="s">
        <v>243</v>
      </c>
      <c r="B84" s="288">
        <f>SUM('1.ครบ7แผน ราย รพ'!B87:M87)</f>
        <v>37041530.030000001</v>
      </c>
      <c r="C84" s="289">
        <f>SUM('1.ครบ7แผน ราย รพ'!N87:U87)</f>
        <v>238438507.42999998</v>
      </c>
      <c r="D84" s="289">
        <f>SUM('1.ครบ7แผน ราย รพ'!V87:AI87)</f>
        <v>96918494.260000005</v>
      </c>
      <c r="E84" s="288">
        <f>SUM('1.ครบ7แผน ราย รพ'!AJ87:BA87)</f>
        <v>274900432.02999997</v>
      </c>
      <c r="F84" s="289">
        <f>SUM('1.ครบ7แผน ราย รพ'!BB87:BJ87)</f>
        <v>343628489.55000001</v>
      </c>
      <c r="G84" s="289">
        <f>SUM('1.ครบ7แผน ราย รพ'!BK87:BP87)</f>
        <v>54367619.039999999</v>
      </c>
      <c r="H84" s="289">
        <f>SUM('1.ครบ7แผน ราย รพ'!BQ87:CK87)</f>
        <v>215150071.21000001</v>
      </c>
      <c r="I84" s="287">
        <f t="shared" si="4"/>
        <v>1260445143.55</v>
      </c>
    </row>
    <row r="85" spans="1:9" s="291" customFormat="1">
      <c r="A85" s="287" t="s">
        <v>244</v>
      </c>
      <c r="B85" s="288">
        <f>SUM('1.ครบ7แผน ราย รพ'!B88:M88)</f>
        <v>93306104.760000005</v>
      </c>
      <c r="C85" s="289">
        <f>SUM('1.ครบ7แผน ราย รพ'!N88:U88)</f>
        <v>54343676.879999995</v>
      </c>
      <c r="D85" s="289">
        <f>SUM('1.ครบ7แผน ราย รพ'!V88:AI88)</f>
        <v>135598000</v>
      </c>
      <c r="E85" s="288">
        <f>SUM('1.ครบ7แผน ราย รพ'!AJ88:BA88)</f>
        <v>179220873.34</v>
      </c>
      <c r="F85" s="289">
        <f>SUM('1.ครบ7แผน ราย รพ'!BB88:BJ88)</f>
        <v>75821018</v>
      </c>
      <c r="G85" s="289">
        <f>SUM('1.ครบ7แผน ราย รพ'!BK88:BP88)</f>
        <v>63619959.979999997</v>
      </c>
      <c r="H85" s="289">
        <f>SUM('1.ครบ7แผน ราย รพ'!BQ88:CK88)</f>
        <v>263591644.99000001</v>
      </c>
      <c r="I85" s="287">
        <f t="shared" si="4"/>
        <v>865501277.95000005</v>
      </c>
    </row>
    <row r="86" spans="1:9" s="291" customFormat="1">
      <c r="A86" s="287" t="s">
        <v>245</v>
      </c>
      <c r="B86" s="288">
        <f>SUM('1.ครบ7แผน ราย รพ'!B89:M89)</f>
        <v>51463206.240000002</v>
      </c>
      <c r="C86" s="289">
        <f>SUM('1.ครบ7แผน ราย รพ'!N89:U89)</f>
        <v>23307713.770000003</v>
      </c>
      <c r="D86" s="289">
        <f>SUM('1.ครบ7แผน ราย รพ'!V89:AI89)</f>
        <v>204122320</v>
      </c>
      <c r="E86" s="288">
        <f>SUM('1.ครบ7แผน ราย รพ'!AJ89:BA89)</f>
        <v>463795577.78999996</v>
      </c>
      <c r="F86" s="289">
        <f>SUM('1.ครบ7แผน ราย รพ'!BB89:BJ89)</f>
        <v>19301750.399999999</v>
      </c>
      <c r="G86" s="289">
        <f>SUM('1.ครบ7แผน ราย รพ'!BK89:BP89)</f>
        <v>49039518.019999996</v>
      </c>
      <c r="H86" s="289">
        <f>SUM('1.ครบ7แผน ราย รพ'!BQ89:CK89)</f>
        <v>384024913.89000005</v>
      </c>
      <c r="I86" s="287">
        <f t="shared" si="4"/>
        <v>1195055000.1099999</v>
      </c>
    </row>
    <row r="87" spans="1:9" s="291" customFormat="1">
      <c r="E87" s="326"/>
    </row>
    <row r="88" spans="1:9" s="291" customFormat="1">
      <c r="A88" s="327" t="s">
        <v>272</v>
      </c>
      <c r="B88" s="328"/>
      <c r="C88" s="328"/>
      <c r="D88" s="328"/>
      <c r="E88" s="312"/>
      <c r="F88" s="328"/>
      <c r="G88" s="328"/>
      <c r="H88" s="328"/>
      <c r="I88" s="328"/>
    </row>
    <row r="89" spans="1:9" s="291" customFormat="1">
      <c r="A89" s="329" t="s">
        <v>270</v>
      </c>
      <c r="B89" s="287"/>
      <c r="C89" s="287"/>
      <c r="D89" s="287"/>
      <c r="E89" s="330"/>
      <c r="F89" s="287"/>
      <c r="G89" s="287"/>
      <c r="H89" s="287"/>
      <c r="I89" s="287"/>
    </row>
    <row r="90" spans="1:9" s="291" customFormat="1">
      <c r="A90" s="304" t="s">
        <v>380</v>
      </c>
      <c r="B90" s="302">
        <f>SUM('1.ครบ7แผน ราย รพ'!B93:M93)</f>
        <v>1691575605.8499999</v>
      </c>
      <c r="C90" s="303">
        <f>SUM('1.ครบ7แผน ราย รพ'!N93:U93)</f>
        <v>1086454762.3600001</v>
      </c>
      <c r="D90" s="303">
        <f>SUM('1.ครบ7แผน ราย รพ'!V93:AI93)</f>
        <v>1984194152.04</v>
      </c>
      <c r="E90" s="302">
        <f>SUM('1.ครบ7แผน ราย รพ'!AJ93:BA93)</f>
        <v>4658968997.0699997</v>
      </c>
      <c r="F90" s="303">
        <f>SUM('1.ครบ7แผน ราย รพ'!BB93:BJ93)</f>
        <v>2005462692.1699998</v>
      </c>
      <c r="G90" s="303">
        <f>SUM('1.ครบ7แผน ราย รพ'!BK93:BP93)</f>
        <v>1162282684.03</v>
      </c>
      <c r="H90" s="303">
        <f>SUM('1.ครบ7แผน ราย รพ'!BQ93:CK93)</f>
        <v>6093418391.5200024</v>
      </c>
      <c r="I90" s="302">
        <f t="shared" ref="I90" si="5">SUM(I91:I97)</f>
        <v>18682357285.039997</v>
      </c>
    </row>
    <row r="91" spans="1:9" s="291" customFormat="1">
      <c r="A91" s="287" t="s">
        <v>246</v>
      </c>
      <c r="B91" s="288">
        <f>SUM('1.ครบ7แผน ราย รพ'!B94:M94)</f>
        <v>1071549330.1899999</v>
      </c>
      <c r="C91" s="289">
        <f>SUM('1.ครบ7แผน ราย รพ'!N94:U94)</f>
        <v>738623187.30000007</v>
      </c>
      <c r="D91" s="289">
        <f>SUM('1.ครบ7แผน ราย รพ'!V94:AI94)</f>
        <v>1224732271.5799999</v>
      </c>
      <c r="E91" s="288">
        <f>SUM('1.ครบ7แผน ราย รพ'!AJ94:BA94)</f>
        <v>2840750124.3799996</v>
      </c>
      <c r="F91" s="289">
        <f>SUM('1.ครบ7แผน ราย รพ'!BB94:BJ94)</f>
        <v>1049711463.8299999</v>
      </c>
      <c r="G91" s="289">
        <f>SUM('1.ครบ7แผน ราย รพ'!BK94:BP94)</f>
        <v>845852698.55999994</v>
      </c>
      <c r="H91" s="289">
        <f>SUM('1.ครบ7แผน ราย รพ'!BQ94:CK94)</f>
        <v>3928925022.7799997</v>
      </c>
      <c r="I91" s="287">
        <f t="shared" ref="I91:I97" si="6">SUM(B91:H91)</f>
        <v>11700144098.619999</v>
      </c>
    </row>
    <row r="92" spans="1:9" s="291" customFormat="1">
      <c r="A92" s="287" t="s">
        <v>247</v>
      </c>
      <c r="B92" s="288">
        <f>SUM('1.ครบ7แผน ราย รพ'!B95:M95)</f>
        <v>2949524.3999999994</v>
      </c>
      <c r="C92" s="289">
        <f>SUM('1.ครบ7แผน ราย รพ'!N95:U95)</f>
        <v>2326458.54</v>
      </c>
      <c r="D92" s="289">
        <f>SUM('1.ครบ7แผน ราย รพ'!V95:AI95)</f>
        <v>5059331</v>
      </c>
      <c r="E92" s="288">
        <f>SUM('1.ครบ7แผน ราย รพ'!AJ95:BA95)</f>
        <v>16916634.350000001</v>
      </c>
      <c r="F92" s="289">
        <f>SUM('1.ครบ7แผน ราย รพ'!BB95:BJ95)</f>
        <v>18117166.300000001</v>
      </c>
      <c r="G92" s="289">
        <f>SUM('1.ครบ7แผน ราย รพ'!BK95:BP95)</f>
        <v>1670203.2999999998</v>
      </c>
      <c r="H92" s="289">
        <f>SUM('1.ครบ7แผน ราย รพ'!BQ95:CK95)</f>
        <v>28785078.849999998</v>
      </c>
      <c r="I92" s="287">
        <f t="shared" si="6"/>
        <v>75824396.739999995</v>
      </c>
    </row>
    <row r="93" spans="1:9" s="291" customFormat="1">
      <c r="A93" s="287" t="s">
        <v>248</v>
      </c>
      <c r="B93" s="288">
        <f>SUM('1.ครบ7แผน ราย รพ'!B96:M96)</f>
        <v>53967585.899999999</v>
      </c>
      <c r="C93" s="289">
        <f>SUM('1.ครบ7แผน ราย รพ'!N96:U96)</f>
        <v>40356280.389999993</v>
      </c>
      <c r="D93" s="289">
        <f>SUM('1.ครบ7แผน ราย รพ'!V96:AI96)</f>
        <v>55899244.939999998</v>
      </c>
      <c r="E93" s="288">
        <f>SUM('1.ครบ7แผน ราย รพ'!AJ96:BA96)</f>
        <v>174557696.06000003</v>
      </c>
      <c r="F93" s="289">
        <f>SUM('1.ครบ7แผน ราย รพ'!BB96:BJ96)</f>
        <v>66535703.57</v>
      </c>
      <c r="G93" s="289">
        <f>SUM('1.ครบ7แผน ราย รพ'!BK96:BP96)</f>
        <v>35569690.530000001</v>
      </c>
      <c r="H93" s="289">
        <f>SUM('1.ครบ7แผน ราย รพ'!BQ96:CK96)</f>
        <v>205198715.15999997</v>
      </c>
      <c r="I93" s="287">
        <f t="shared" si="6"/>
        <v>632084916.54999995</v>
      </c>
    </row>
    <row r="94" spans="1:9" s="291" customFormat="1">
      <c r="A94" s="287" t="s">
        <v>249</v>
      </c>
      <c r="B94" s="288">
        <f>SUM('1.ครบ7แผน ราย รพ'!B97:M97)</f>
        <v>347311890.98999995</v>
      </c>
      <c r="C94" s="289">
        <f>SUM('1.ครบ7แผน ราย รพ'!N97:U97)</f>
        <v>188989803.47999999</v>
      </c>
      <c r="D94" s="289">
        <f>SUM('1.ครบ7แผน ราย รพ'!V97:AI97)</f>
        <v>333905935.81999999</v>
      </c>
      <c r="E94" s="288">
        <f>SUM('1.ครบ7แผน ราย รพ'!AJ97:BA97)</f>
        <v>1009490867.49</v>
      </c>
      <c r="F94" s="289">
        <f>SUM('1.ครบ7แผน ราย รพ'!BB97:BJ97)</f>
        <v>448874345.67000002</v>
      </c>
      <c r="G94" s="289">
        <f>SUM('1.ครบ7แผน ราย รพ'!BK97:BP97)</f>
        <v>170161109.53999999</v>
      </c>
      <c r="H94" s="289">
        <f>SUM('1.ครบ7แผน ราย รพ'!BQ97:CK97)</f>
        <v>1094686008.99</v>
      </c>
      <c r="I94" s="287">
        <f t="shared" si="6"/>
        <v>3593419961.9799995</v>
      </c>
    </row>
    <row r="95" spans="1:9" s="291" customFormat="1">
      <c r="A95" s="287" t="s">
        <v>250</v>
      </c>
      <c r="B95" s="288">
        <f>SUM('1.ครบ7แผน ราย รพ'!B98:M98)</f>
        <v>56198295.880000003</v>
      </c>
      <c r="C95" s="289">
        <f>SUM('1.ครบ7แผน ราย รพ'!N98:U98)</f>
        <v>28008109.850000005</v>
      </c>
      <c r="D95" s="289">
        <f>SUM('1.ครบ7แผน ราย รพ'!V98:AI98)</f>
        <v>124058289.26000001</v>
      </c>
      <c r="E95" s="288">
        <f>SUM('1.ครบ7แผน ราย รพ'!AJ98:BA98)</f>
        <v>252389112.44</v>
      </c>
      <c r="F95" s="289">
        <f>SUM('1.ครบ7แผน ราย รพ'!BB98:BJ98)</f>
        <v>107129935.10000001</v>
      </c>
      <c r="G95" s="289">
        <f>SUM('1.ครบ7แผน ราย รพ'!BK98:BP98)</f>
        <v>36361145.25</v>
      </c>
      <c r="H95" s="289">
        <f>SUM('1.ครบ7แผน ราย รพ'!BQ98:CK98)</f>
        <v>305786184.76999986</v>
      </c>
      <c r="I95" s="287">
        <f t="shared" si="6"/>
        <v>909931072.54999983</v>
      </c>
    </row>
    <row r="96" spans="1:9" s="290" customFormat="1">
      <c r="A96" s="287" t="s">
        <v>251</v>
      </c>
      <c r="B96" s="288">
        <f>SUM('1.ครบ7แผน ราย รพ'!B99:M99)</f>
        <v>2512716.46</v>
      </c>
      <c r="C96" s="289">
        <f>SUM('1.ครบ7แผน ราย รพ'!N99:U99)</f>
        <v>910751.24</v>
      </c>
      <c r="D96" s="289">
        <f>SUM('1.ครบ7แผน ราย รพ'!V99:AI99)</f>
        <v>2799618.32</v>
      </c>
      <c r="E96" s="288">
        <f>SUM('1.ครบ7แผน ราย รพ'!AJ99:BA99)</f>
        <v>1014087.03</v>
      </c>
      <c r="F96" s="289">
        <f>SUM('1.ครบ7แผน ราย รพ'!BB99:BJ99)</f>
        <v>1115628.1499999999</v>
      </c>
      <c r="G96" s="289">
        <f>SUM('1.ครบ7แผน ราย รพ'!BK99:BP99)</f>
        <v>569025.38</v>
      </c>
      <c r="H96" s="289">
        <f>SUM('1.ครบ7แผน ราย รพ'!BQ99:CK99)</f>
        <v>2325531.42</v>
      </c>
      <c r="I96" s="287">
        <f t="shared" si="6"/>
        <v>11247358</v>
      </c>
    </row>
    <row r="97" spans="1:9" s="291" customFormat="1">
      <c r="A97" s="331" t="s">
        <v>252</v>
      </c>
      <c r="B97" s="288">
        <f>SUM('1.ครบ7แผน ราย รพ'!B100:M100)</f>
        <v>157086262.02999997</v>
      </c>
      <c r="C97" s="289">
        <f>SUM('1.ครบ7แผน ราย รพ'!N100:U100)</f>
        <v>87240171.560000002</v>
      </c>
      <c r="D97" s="289">
        <f>SUM('1.ครบ7แผน ราย รพ'!V100:AI100)</f>
        <v>237739461.12</v>
      </c>
      <c r="E97" s="288">
        <f>SUM('1.ครบ7แผน ราย รพ'!AJ100:BA100)</f>
        <v>363850475.31999999</v>
      </c>
      <c r="F97" s="289">
        <f>SUM('1.ครบ7แผน ราย รพ'!BB100:BJ100)</f>
        <v>313978449.55000001</v>
      </c>
      <c r="G97" s="289">
        <f>SUM('1.ครบ7แผน ราย รพ'!BK100:BP100)</f>
        <v>72098811.469999999</v>
      </c>
      <c r="H97" s="289">
        <f>SUM('1.ครบ7แผน ราย รพ'!BQ100:CK100)</f>
        <v>527711849.54999995</v>
      </c>
      <c r="I97" s="287">
        <f t="shared" si="6"/>
        <v>1759705480.5999999</v>
      </c>
    </row>
    <row r="98" spans="1:9" s="291" customFormat="1">
      <c r="E98" s="326"/>
    </row>
    <row r="99" spans="1:9" s="291" customFormat="1">
      <c r="A99" s="332" t="s">
        <v>273</v>
      </c>
      <c r="B99" s="333"/>
      <c r="C99" s="333"/>
      <c r="D99" s="333"/>
      <c r="E99" s="334"/>
      <c r="F99" s="333"/>
      <c r="G99" s="333"/>
      <c r="H99" s="333"/>
      <c r="I99" s="333"/>
    </row>
    <row r="100" spans="1:9" s="290" customFormat="1">
      <c r="A100" s="335" t="s">
        <v>381</v>
      </c>
      <c r="B100" s="288">
        <f>SUM('1.ครบ7แผน ราย รพ'!B103:M103)</f>
        <v>2954505.65</v>
      </c>
      <c r="C100" s="289">
        <f>SUM('1.ครบ7แผน ราย รพ'!N103:U103)</f>
        <v>21065792.759999998</v>
      </c>
      <c r="D100" s="289">
        <f>SUM('1.ครบ7แผน ราย รพ'!V103:AI103)</f>
        <v>41327397.789999999</v>
      </c>
      <c r="E100" s="288">
        <f>SUM('1.ครบ7แผน ราย รพ'!AJ103:BA103)</f>
        <v>196395501.72000003</v>
      </c>
      <c r="F100" s="289">
        <f>SUM('1.ครบ7แผน ราย รพ'!BB103:BJ103)</f>
        <v>96003541.679999992</v>
      </c>
      <c r="G100" s="289">
        <f>SUM('1.ครบ7แผน ราย รพ'!BK103:BP103)</f>
        <v>39116118.689999998</v>
      </c>
      <c r="H100" s="289">
        <f>SUM('1.ครบ7แผน ราย รพ'!BQ103:CK103)</f>
        <v>98276066.430000007</v>
      </c>
      <c r="I100" s="287">
        <f>SUM(B100:H100)</f>
        <v>495138924.72000003</v>
      </c>
    </row>
    <row r="101" spans="1:9" s="291" customFormat="1">
      <c r="A101" s="336" t="s">
        <v>382</v>
      </c>
      <c r="B101" s="288">
        <f>SUM('1.ครบ7แผน ราย รพ'!B104:M104)</f>
        <v>44286002.710000001</v>
      </c>
      <c r="C101" s="289">
        <f>SUM('1.ครบ7แผน ราย รพ'!N104:U104)</f>
        <v>31415936.41</v>
      </c>
      <c r="D101" s="289">
        <f>SUM('1.ครบ7แผน ราย รพ'!V104:AI104)</f>
        <v>57247547.859999999</v>
      </c>
      <c r="E101" s="288">
        <f>SUM('1.ครบ7แผน ราย รพ'!AJ104:BA104)</f>
        <v>98568700.479999989</v>
      </c>
      <c r="F101" s="289">
        <f>SUM('1.ครบ7แผน ราย รพ'!BB104:BJ104)</f>
        <v>50134946.690000005</v>
      </c>
      <c r="G101" s="289">
        <f>SUM('1.ครบ7แผน ราย รพ'!BK104:BP104)</f>
        <v>24812959.41</v>
      </c>
      <c r="H101" s="289">
        <f>SUM('1.ครบ7แผน ราย รพ'!BQ104:CK104)</f>
        <v>117054307.56</v>
      </c>
      <c r="I101" s="287">
        <f>SUM(B101:H101)</f>
        <v>423520401.12</v>
      </c>
    </row>
    <row r="102" spans="1:9" s="291" customFormat="1">
      <c r="A102" s="336" t="s">
        <v>383</v>
      </c>
      <c r="B102" s="288">
        <f>SUM('1.ครบ7แผน ราย รพ'!B105:M105)</f>
        <v>87999874.519999996</v>
      </c>
      <c r="C102" s="289">
        <f>SUM('1.ครบ7แผน ราย รพ'!N105:U105)</f>
        <v>206440829.5</v>
      </c>
      <c r="D102" s="289">
        <f>SUM('1.ครบ7แผน ราย รพ'!V105:AI105)</f>
        <v>11100000</v>
      </c>
      <c r="E102" s="288">
        <f>SUM('1.ครบ7แผน ราย รพ'!AJ105:BA105)</f>
        <v>330567800</v>
      </c>
      <c r="F102" s="289">
        <f>SUM('1.ครบ7แผน ราย รพ'!BB105:BJ105)</f>
        <v>223455661</v>
      </c>
      <c r="G102" s="289">
        <f>SUM('1.ครบ7แผน ราย รพ'!BK105:BP105)</f>
        <v>37267600</v>
      </c>
      <c r="H102" s="289">
        <f>SUM('1.ครบ7แผน ราย รพ'!BQ105:CK105)</f>
        <v>92158690</v>
      </c>
      <c r="I102" s="287">
        <f>SUM(B102:H102)</f>
        <v>988990455.01999998</v>
      </c>
    </row>
    <row r="103" spans="1:9" s="291" customFormat="1">
      <c r="A103" s="336" t="s">
        <v>336</v>
      </c>
      <c r="B103" s="288">
        <f>SUM('1.ครบ7แผน ราย รพ'!B106:M106)</f>
        <v>2092325.95</v>
      </c>
      <c r="C103" s="289">
        <f>SUM('1.ครบ7แผน ราย รพ'!N106:U106)</f>
        <v>13286207.5</v>
      </c>
      <c r="D103" s="289">
        <f>SUM('1.ครบ7แผน ราย รพ'!V106:AI106)</f>
        <v>10064480</v>
      </c>
      <c r="E103" s="288">
        <f>SUM('1.ครบ7แผน ราย รพ'!AJ106:BA106)</f>
        <v>15347000</v>
      </c>
      <c r="F103" s="289">
        <f>SUM('1.ครบ7แผน ราย รพ'!BB106:BJ106)</f>
        <v>24845801</v>
      </c>
      <c r="G103" s="289">
        <f>SUM('1.ครบ7แผน ราย รพ'!BK106:BP106)</f>
        <v>1500000</v>
      </c>
      <c r="H103" s="289">
        <f>SUM('1.ครบ7แผน ราย รพ'!BQ106:CK106)</f>
        <v>11899900</v>
      </c>
      <c r="I103" s="287">
        <f>SUM(B103:H103)</f>
        <v>79035714.450000003</v>
      </c>
    </row>
    <row r="104" spans="1:9" s="291" customFormat="1">
      <c r="A104" s="336" t="s">
        <v>301</v>
      </c>
      <c r="B104" s="288">
        <f>SUM('1.ครบ7แผน ราย รพ'!B107:M107)</f>
        <v>1670001</v>
      </c>
      <c r="C104" s="289">
        <f>SUM('1.ครบ7แผน ราย รพ'!N107:U107)</f>
        <v>0</v>
      </c>
      <c r="D104" s="289">
        <f>SUM('1.ครบ7แผน ราย รพ'!V107:AI107)</f>
        <v>0</v>
      </c>
      <c r="E104" s="288">
        <f>SUM('1.ครบ7แผน ราย รพ'!AJ107:BA107)</f>
        <v>0</v>
      </c>
      <c r="F104" s="289">
        <f>SUM('1.ครบ7แผน ราย รพ'!BB107:BJ107)</f>
        <v>3</v>
      </c>
      <c r="G104" s="289">
        <f>SUM('1.ครบ7แผน ราย รพ'!BK107:BP107)</f>
        <v>0</v>
      </c>
      <c r="H104" s="289">
        <f>SUM('1.ครบ7แผน ราย รพ'!BQ107:CK107)</f>
        <v>0</v>
      </c>
      <c r="I104" s="287">
        <f>SUM(B104:H104)</f>
        <v>1670004</v>
      </c>
    </row>
    <row r="105" spans="1:9" s="291" customFormat="1">
      <c r="A105" s="314" t="s">
        <v>275</v>
      </c>
      <c r="B105" s="302">
        <f>SUM('1.ครบ7แผน ราย รพ'!B108:M108)</f>
        <v>139002709.82999998</v>
      </c>
      <c r="C105" s="303">
        <f>SUM('1.ครบ7แผน ราย รพ'!N108:U108)</f>
        <v>272208766.17000002</v>
      </c>
      <c r="D105" s="303">
        <f>SUM('1.ครบ7แผน ราย รพ'!V108:AI108)</f>
        <v>119739425.65000001</v>
      </c>
      <c r="E105" s="302">
        <f>SUM('1.ครบ7แผน ราย รพ'!AJ108:BA108)</f>
        <v>640879002.19999981</v>
      </c>
      <c r="F105" s="303">
        <f>SUM('1.ครบ7แผน ราย รพ'!BB108:BJ108)</f>
        <v>394439953.37000006</v>
      </c>
      <c r="G105" s="303">
        <f>SUM('1.ครบ7แผน ราย รพ'!BK108:BP108)</f>
        <v>102696678.09999999</v>
      </c>
      <c r="H105" s="303">
        <f>SUM('1.ครบ7แผน ราย รพ'!BQ108:CK108)</f>
        <v>319388963.99000013</v>
      </c>
      <c r="I105" s="302">
        <f>SUM(I100:I104)</f>
        <v>1988355499.3100002</v>
      </c>
    </row>
    <row r="106" spans="1:9" s="291" customFormat="1">
      <c r="E106" s="326"/>
    </row>
    <row r="107" spans="1:9" s="291" customFormat="1">
      <c r="A107" s="332" t="s">
        <v>274</v>
      </c>
      <c r="B107" s="333"/>
      <c r="C107" s="333"/>
      <c r="D107" s="333"/>
      <c r="E107" s="334"/>
      <c r="F107" s="333"/>
      <c r="G107" s="333"/>
      <c r="H107" s="333"/>
      <c r="I107" s="333"/>
    </row>
    <row r="108" spans="1:9" s="291" customFormat="1">
      <c r="A108" s="337" t="s">
        <v>253</v>
      </c>
      <c r="B108" s="288">
        <f>SUM('1.ครบ7แผน ราย รพ'!B111:M111)</f>
        <v>47457000</v>
      </c>
      <c r="C108" s="289">
        <f>SUM('1.ครบ7แผน ราย รพ'!N111:U111)</f>
        <v>20461200</v>
      </c>
      <c r="D108" s="289">
        <f>SUM('1.ครบ7แผน ราย รพ'!V111:AI111)</f>
        <v>59510381.880000003</v>
      </c>
      <c r="E108" s="288">
        <f>SUM('1.ครบ7แผน ราย รพ'!AJ111:BA111)</f>
        <v>94550291</v>
      </c>
      <c r="F108" s="289">
        <f>SUM('1.ครบ7แผน ราย รพ'!BB111:BJ111)</f>
        <v>26497996</v>
      </c>
      <c r="G108" s="289">
        <f>SUM('1.ครบ7แผน ราย รพ'!BK111:BP111)</f>
        <v>0</v>
      </c>
      <c r="H108" s="289">
        <f>SUM('1.ครบ7แผน ราย รพ'!BQ111:CK111)</f>
        <v>94004819.890000001</v>
      </c>
      <c r="I108" s="287">
        <f t="shared" ref="I108:I117" si="7">SUM(B108:H108)</f>
        <v>342481688.76999998</v>
      </c>
    </row>
    <row r="109" spans="1:9" s="291" customFormat="1">
      <c r="A109" s="337" t="s">
        <v>254</v>
      </c>
      <c r="B109" s="288">
        <f>SUM('1.ครบ7แผน ราย รพ'!B112:M112)</f>
        <v>16442691.4</v>
      </c>
      <c r="C109" s="289">
        <f>SUM('1.ครบ7แผน ราย รพ'!N112:U112)</f>
        <v>37210868.030000001</v>
      </c>
      <c r="D109" s="289">
        <f>SUM('1.ครบ7แผน ราย รพ'!V112:AI112)</f>
        <v>19913331.109999999</v>
      </c>
      <c r="E109" s="288">
        <f>SUM('1.ครบ7แผน ราย รพ'!AJ112:BA112)</f>
        <v>10475528.82</v>
      </c>
      <c r="F109" s="289">
        <f>SUM('1.ครบ7แผน ราย รพ'!BB112:BJ112)</f>
        <v>19744079.75</v>
      </c>
      <c r="G109" s="289">
        <f>SUM('1.ครบ7แผน ราย รพ'!BK112:BP112)</f>
        <v>36594.800000000003</v>
      </c>
      <c r="H109" s="289">
        <f>SUM('1.ครบ7แผน ราย รพ'!BQ112:CK112)</f>
        <v>83316896.420000002</v>
      </c>
      <c r="I109" s="287">
        <f t="shared" si="7"/>
        <v>187139990.32999998</v>
      </c>
    </row>
    <row r="110" spans="1:9" s="291" customFormat="1">
      <c r="A110" s="337" t="s">
        <v>255</v>
      </c>
      <c r="B110" s="288">
        <f>SUM('1.ครบ7แผน ราย รพ'!B113:M113)</f>
        <v>20731902.650000002</v>
      </c>
      <c r="C110" s="289">
        <f>SUM('1.ครบ7แผน ราย รพ'!N113:U113)</f>
        <v>14166543.130000001</v>
      </c>
      <c r="D110" s="289">
        <f>SUM('1.ครบ7แผน ราย รพ'!V113:AI113)</f>
        <v>22180915.780000001</v>
      </c>
      <c r="E110" s="288">
        <f>SUM('1.ครบ7แผน ราย รพ'!AJ113:BA113)</f>
        <v>36189743.230000004</v>
      </c>
      <c r="F110" s="289">
        <f>SUM('1.ครบ7แผน ราย รพ'!BB113:BJ113)</f>
        <v>16253297.899999999</v>
      </c>
      <c r="G110" s="289">
        <f>SUM('1.ครบ7แผน ราย รพ'!BK113:BP113)</f>
        <v>16546211.850000001</v>
      </c>
      <c r="H110" s="289">
        <f>SUM('1.ครบ7แผน ราย รพ'!BQ113:CK113)</f>
        <v>59921200.219999999</v>
      </c>
      <c r="I110" s="287">
        <f t="shared" si="7"/>
        <v>185989814.75999999</v>
      </c>
    </row>
    <row r="111" spans="1:9" s="291" customFormat="1">
      <c r="A111" s="337" t="s">
        <v>256</v>
      </c>
      <c r="B111" s="288">
        <f>SUM('1.ครบ7แผน ราย รพ'!B114:M114)</f>
        <v>619686</v>
      </c>
      <c r="C111" s="289">
        <f>SUM('1.ครบ7แผน ราย รพ'!N114:U114)</f>
        <v>120985</v>
      </c>
      <c r="D111" s="289">
        <f>SUM('1.ครบ7แผน ราย รพ'!V114:AI114)</f>
        <v>628261.14</v>
      </c>
      <c r="E111" s="288">
        <f>SUM('1.ครบ7แผน ราย รพ'!AJ114:BA114)</f>
        <v>946937.54</v>
      </c>
      <c r="F111" s="289">
        <f>SUM('1.ครบ7แผน ราย รพ'!BB114:BJ114)</f>
        <v>769236.05</v>
      </c>
      <c r="G111" s="289">
        <f>SUM('1.ครบ7แผน ราย รพ'!BK114:BP114)</f>
        <v>385334.74</v>
      </c>
      <c r="H111" s="289">
        <f>SUM('1.ครบ7แผน ราย รพ'!BQ114:CK114)</f>
        <v>913413</v>
      </c>
      <c r="I111" s="287">
        <f t="shared" si="7"/>
        <v>4383853.4700000007</v>
      </c>
    </row>
    <row r="112" spans="1:9" s="291" customFormat="1">
      <c r="A112" s="337" t="s">
        <v>257</v>
      </c>
      <c r="B112" s="288">
        <f>SUM('1.ครบ7แผน ราย รพ'!B115:M115)</f>
        <v>9388357.7599999998</v>
      </c>
      <c r="C112" s="289">
        <f>SUM('1.ครบ7แผน ราย รพ'!N115:U115)</f>
        <v>2912477.42</v>
      </c>
      <c r="D112" s="289">
        <f>SUM('1.ครบ7แผน ราย รพ'!V115:AI115)</f>
        <v>6731185.3400000008</v>
      </c>
      <c r="E112" s="288">
        <f>SUM('1.ครบ7แผน ราย รพ'!AJ115:BA115)</f>
        <v>7656329.3900000025</v>
      </c>
      <c r="F112" s="289">
        <f>SUM('1.ครบ7แผน ราย รพ'!BB115:BJ115)</f>
        <v>3406750.42</v>
      </c>
      <c r="G112" s="289">
        <f>SUM('1.ครบ7แผน ราย รพ'!BK115:BP115)</f>
        <v>3848237.3400000003</v>
      </c>
      <c r="H112" s="289">
        <f>SUM('1.ครบ7แผน ราย รพ'!BQ115:CK115)</f>
        <v>14762447.359999999</v>
      </c>
      <c r="I112" s="287">
        <f t="shared" si="7"/>
        <v>48705785.030000009</v>
      </c>
    </row>
    <row r="113" spans="1:9" s="291" customFormat="1">
      <c r="A113" s="337" t="s">
        <v>258</v>
      </c>
      <c r="B113" s="288">
        <f>SUM('1.ครบ7แผน ราย รพ'!B116:M116)</f>
        <v>1846999.51</v>
      </c>
      <c r="C113" s="289">
        <f>SUM('1.ครบ7แผน ราย รพ'!N116:U116)</f>
        <v>616211.05000000005</v>
      </c>
      <c r="D113" s="289">
        <f>SUM('1.ครบ7แผน ราย รพ'!V116:AI116)</f>
        <v>783444.39999999991</v>
      </c>
      <c r="E113" s="288">
        <f>SUM('1.ครบ7แผน ราย รพ'!AJ116:BA116)</f>
        <v>2827402.7899999996</v>
      </c>
      <c r="F113" s="289">
        <f>SUM('1.ครบ7แผน ราย รพ'!BB116:BJ116)</f>
        <v>2938839.44</v>
      </c>
      <c r="G113" s="289">
        <f>SUM('1.ครบ7แผน ราย รพ'!BK116:BP116)</f>
        <v>1606397.9000000001</v>
      </c>
      <c r="H113" s="289">
        <f>SUM('1.ครบ7แผน ราย รพ'!BQ116:CK116)</f>
        <v>2954121.25</v>
      </c>
      <c r="I113" s="287">
        <f t="shared" si="7"/>
        <v>13573416.34</v>
      </c>
    </row>
    <row r="114" spans="1:9" s="291" customFormat="1">
      <c r="A114" s="337" t="s">
        <v>259</v>
      </c>
      <c r="B114" s="288">
        <f>SUM('1.ครบ7แผน ราย รพ'!B117:M117)</f>
        <v>1</v>
      </c>
      <c r="C114" s="289">
        <f>SUM('1.ครบ7แผน ราย รพ'!N117:U117)</f>
        <v>0</v>
      </c>
      <c r="D114" s="289">
        <f>SUM('1.ครบ7แผน ราย รพ'!V117:AI117)</f>
        <v>3</v>
      </c>
      <c r="E114" s="288">
        <f>SUM('1.ครบ7แผน ราย รพ'!AJ117:BA117)</f>
        <v>0</v>
      </c>
      <c r="F114" s="289">
        <f>SUM('1.ครบ7แผน ราย รพ'!BB117:BJ117)</f>
        <v>4</v>
      </c>
      <c r="G114" s="289">
        <f>SUM('1.ครบ7แผน ราย รพ'!BK117:BP117)</f>
        <v>0</v>
      </c>
      <c r="H114" s="289">
        <f>SUM('1.ครบ7แผน ราย รพ'!BQ117:CK117)</f>
        <v>90000</v>
      </c>
      <c r="I114" s="287">
        <f t="shared" si="7"/>
        <v>90008</v>
      </c>
    </row>
    <row r="115" spans="1:9" s="291" customFormat="1">
      <c r="A115" s="337" t="s">
        <v>260</v>
      </c>
      <c r="B115" s="288">
        <f>SUM('1.ครบ7แผน ราย รพ'!B118:M118)</f>
        <v>1203136.6300000001</v>
      </c>
      <c r="C115" s="289">
        <f>SUM('1.ครบ7แผน ราย รพ'!N118:U118)</f>
        <v>290968.3</v>
      </c>
      <c r="D115" s="289">
        <f>SUM('1.ครบ7แผน ราย รพ'!V118:AI118)</f>
        <v>552790.50000000012</v>
      </c>
      <c r="E115" s="288">
        <f>SUM('1.ครบ7แผน ราย รพ'!AJ118:BA118)</f>
        <v>1588073.2499999998</v>
      </c>
      <c r="F115" s="289">
        <f>SUM('1.ครบ7แผน ราย รพ'!BB118:BJ118)</f>
        <v>268743.8</v>
      </c>
      <c r="G115" s="289">
        <f>SUM('1.ครบ7แผน ราย รพ'!BK118:BP118)</f>
        <v>104406.5</v>
      </c>
      <c r="H115" s="289">
        <f>SUM('1.ครบ7แผน ราย รพ'!BQ118:CK118)</f>
        <v>2635265.5700000003</v>
      </c>
      <c r="I115" s="287">
        <f t="shared" si="7"/>
        <v>6643384.5499999998</v>
      </c>
    </row>
    <row r="116" spans="1:9" s="291" customFormat="1">
      <c r="A116" s="337" t="s">
        <v>229</v>
      </c>
      <c r="B116" s="288">
        <f>SUM('1.ครบ7แผน ราย รพ'!B119:M119)</f>
        <v>568611</v>
      </c>
      <c r="C116" s="289">
        <f>SUM('1.ครบ7แผน ราย รพ'!N119:U119)</f>
        <v>231840.69999999998</v>
      </c>
      <c r="D116" s="289">
        <f>SUM('1.ครบ7แผน ราย รพ'!V119:AI119)</f>
        <v>753155</v>
      </c>
      <c r="E116" s="288">
        <f>SUM('1.ครบ7แผน ราย รพ'!AJ119:BA119)</f>
        <v>1170154.77</v>
      </c>
      <c r="F116" s="289">
        <f>SUM('1.ครบ7แผน ราย รพ'!BB119:BJ119)</f>
        <v>418357.55</v>
      </c>
      <c r="G116" s="289">
        <f>SUM('1.ครบ7แผน ราย รพ'!BK119:BP119)</f>
        <v>156409</v>
      </c>
      <c r="H116" s="289">
        <f>SUM('1.ครบ7แผน ราย รพ'!BQ119:CK119)</f>
        <v>2003181.38</v>
      </c>
      <c r="I116" s="287">
        <f t="shared" si="7"/>
        <v>5301709.3999999994</v>
      </c>
    </row>
    <row r="117" spans="1:9" s="291" customFormat="1">
      <c r="A117" s="337" t="s">
        <v>261</v>
      </c>
      <c r="B117" s="288">
        <f>SUM('1.ครบ7แผน ราย รพ'!B120:M120)</f>
        <v>9536824.5800000001</v>
      </c>
      <c r="C117" s="289">
        <f>SUM('1.ครบ7แผน ราย รพ'!N120:U120)</f>
        <v>5364167.4000000004</v>
      </c>
      <c r="D117" s="289">
        <f>SUM('1.ครบ7แผน ราย รพ'!V120:AI120)</f>
        <v>8150274.9900000002</v>
      </c>
      <c r="E117" s="288">
        <f>SUM('1.ครบ7แผน ราย รพ'!AJ120:BA120)</f>
        <v>18275760.539999999</v>
      </c>
      <c r="F117" s="289">
        <f>SUM('1.ครบ7แผน ราย รพ'!BB120:BJ120)</f>
        <v>7233813.8100000005</v>
      </c>
      <c r="G117" s="289">
        <f>SUM('1.ครบ7แผน ราย รพ'!BK120:BP120)</f>
        <v>0</v>
      </c>
      <c r="H117" s="289">
        <f>SUM('1.ครบ7แผน ราย รพ'!BQ120:CK120)</f>
        <v>23479730.029999997</v>
      </c>
      <c r="I117" s="287">
        <f t="shared" si="7"/>
        <v>72040571.349999994</v>
      </c>
    </row>
    <row r="118" spans="1:9" s="291" customFormat="1">
      <c r="A118" s="314" t="s">
        <v>275</v>
      </c>
      <c r="B118" s="302">
        <f>SUM('1.ครบ7แผน ราย รพ'!B121:M121)</f>
        <v>107795210.53</v>
      </c>
      <c r="C118" s="303">
        <f>SUM('1.ครบ7แผน ราย รพ'!N121:U121)</f>
        <v>81375261.030000001</v>
      </c>
      <c r="D118" s="303">
        <f>SUM('1.ครบ7แผน ราย รพ'!V121:AI121)</f>
        <v>119203743.14</v>
      </c>
      <c r="E118" s="302">
        <f>SUM('1.ครบ7แผน ราย รพ'!AJ121:BA121)</f>
        <v>173680221.32999998</v>
      </c>
      <c r="F118" s="303">
        <f>SUM('1.ครบ7แผน ราย รพ'!BB121:BJ121)</f>
        <v>77531118.719999999</v>
      </c>
      <c r="G118" s="303">
        <f>SUM('1.ครบ7แผน ราย รพ'!BK121:BP121)</f>
        <v>22683592.129999999</v>
      </c>
      <c r="H118" s="303">
        <f>SUM('1.ครบ7แผน ราย รพ'!BQ121:CK121)</f>
        <v>284081075.12</v>
      </c>
      <c r="I118" s="338">
        <f>SUM(I108:I117)</f>
        <v>866350221.99999988</v>
      </c>
    </row>
    <row r="119" spans="1:9" s="291" customFormat="1">
      <c r="A119" s="339"/>
      <c r="B119" s="340"/>
      <c r="C119" s="341"/>
      <c r="D119" s="341"/>
      <c r="E119" s="340"/>
      <c r="F119" s="341"/>
      <c r="G119" s="341"/>
      <c r="H119" s="341"/>
      <c r="I119" s="342"/>
    </row>
    <row r="120" spans="1:9" s="291" customFormat="1">
      <c r="A120" s="339"/>
      <c r="B120" s="340"/>
      <c r="C120" s="341"/>
      <c r="D120" s="341"/>
      <c r="E120" s="340"/>
      <c r="F120" s="341"/>
      <c r="G120" s="341"/>
      <c r="H120" s="341"/>
      <c r="I120" s="342"/>
    </row>
    <row r="121" spans="1:9" s="291" customFormat="1">
      <c r="A121" s="339"/>
      <c r="B121" s="340"/>
      <c r="C121" s="341"/>
      <c r="D121" s="341"/>
      <c r="E121" s="340"/>
      <c r="F121" s="341"/>
      <c r="G121" s="341"/>
      <c r="H121" s="341"/>
      <c r="I121" s="342"/>
    </row>
    <row r="122" spans="1:9" s="291" customFormat="1">
      <c r="A122" s="339"/>
      <c r="B122" s="340"/>
      <c r="C122" s="341"/>
      <c r="D122" s="341"/>
      <c r="E122" s="340"/>
      <c r="G122" s="341"/>
      <c r="H122" s="341"/>
      <c r="I122" s="342"/>
    </row>
    <row r="123" spans="1:9" s="291" customFormat="1">
      <c r="A123" s="339"/>
      <c r="B123" s="340"/>
      <c r="C123" s="341"/>
      <c r="D123" s="341"/>
      <c r="E123" s="371" t="s">
        <v>441</v>
      </c>
      <c r="F123" s="371"/>
      <c r="G123" s="371"/>
      <c r="H123" s="371"/>
      <c r="I123" s="342"/>
    </row>
    <row r="124" spans="1:9" s="347" customFormat="1">
      <c r="A124" s="343"/>
      <c r="B124" s="344"/>
      <c r="C124" s="345"/>
      <c r="D124" s="345"/>
      <c r="E124" s="372" t="s">
        <v>440</v>
      </c>
      <c r="F124" s="372"/>
      <c r="G124" s="372"/>
      <c r="H124" s="372"/>
      <c r="I124" s="346"/>
    </row>
    <row r="125" spans="1:9" s="347" customFormat="1">
      <c r="A125" s="343"/>
      <c r="B125" s="344"/>
      <c r="C125" s="345"/>
      <c r="D125" s="345"/>
      <c r="E125" s="373" t="s">
        <v>779</v>
      </c>
      <c r="F125" s="373"/>
      <c r="G125" s="373"/>
      <c r="H125" s="373"/>
      <c r="I125" s="346"/>
    </row>
    <row r="126" spans="1:9" s="347" customFormat="1">
      <c r="A126" s="343"/>
      <c r="B126" s="344"/>
      <c r="C126" s="345"/>
      <c r="D126" s="345"/>
      <c r="E126" s="373" t="s">
        <v>780</v>
      </c>
      <c r="F126" s="373"/>
      <c r="G126" s="373"/>
      <c r="H126" s="373"/>
      <c r="I126" s="346"/>
    </row>
    <row r="127" spans="1:9">
      <c r="E127" s="374"/>
      <c r="F127" s="374"/>
      <c r="G127" s="374"/>
      <c r="H127" s="374"/>
    </row>
    <row r="128" spans="1:9">
      <c r="F128" s="349"/>
      <c r="G128" s="349"/>
      <c r="H128" s="349"/>
    </row>
    <row r="129" spans="5:9">
      <c r="E129" s="350"/>
      <c r="F129" s="350"/>
      <c r="G129" s="350"/>
      <c r="H129" s="350"/>
      <c r="I129" s="350"/>
    </row>
  </sheetData>
  <mergeCells count="15">
    <mergeCell ref="A2:A3"/>
    <mergeCell ref="A1:I1"/>
    <mergeCell ref="I2:I3"/>
    <mergeCell ref="B2:B3"/>
    <mergeCell ref="C2:C3"/>
    <mergeCell ref="D2:D3"/>
    <mergeCell ref="E2:E3"/>
    <mergeCell ref="F2:F3"/>
    <mergeCell ref="G2:G3"/>
    <mergeCell ref="H2:H3"/>
    <mergeCell ref="E123:H123"/>
    <mergeCell ref="E124:H124"/>
    <mergeCell ref="E125:H125"/>
    <mergeCell ref="E126:H126"/>
    <mergeCell ref="E127:H127"/>
  </mergeCells>
  <phoneticPr fontId="5" type="noConversion"/>
  <pageMargins left="0.7" right="0.7" top="0.75" bottom="0.75" header="0.3" footer="0.3"/>
  <pageSetup paperSize="9" scale="60" orientation="landscape" r:id="rId1"/>
  <headerFooter>
    <oddHeader>&amp;R&amp;"TH Sarabun New,ธรรมดา"&amp;18เอกสารแนบ 2</oddHeader>
    <oddFooter>หน้าที่ &amp;P จาก &amp;N</oddFooter>
  </headerFooter>
  <ignoredErrors>
    <ignoredError sqref="B6:E6 B7:B17 C7:E34 B20:B34 F6:H34 B108:H118 B101:H104 B90:H97 B71:H86 B55:H67 B36:H37 B46:H52 B41:H43 B100:H100 C105:H105 B39:H39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2D83F-ED7F-4256-93A2-75EA229696A4}">
  <sheetPr>
    <tabColor rgb="FF00B050"/>
  </sheetPr>
  <dimension ref="A1:L43"/>
  <sheetViews>
    <sheetView zoomScale="30" zoomScaleNormal="30" zoomScaleSheetLayoutView="40" workbookViewId="0">
      <pane xSplit="1" ySplit="5" topLeftCell="B6" activePane="bottomRight" state="frozen"/>
      <selection activeCell="M98" sqref="M98"/>
      <selection pane="topRight" activeCell="M98" sqref="M98"/>
      <selection pane="bottomLeft" activeCell="M98" sqref="M98"/>
      <selection pane="bottomRight" activeCell="D28" sqref="D28"/>
    </sheetView>
  </sheetViews>
  <sheetFormatPr defaultColWidth="9.09765625" defaultRowHeight="33" customHeight="1"/>
  <cols>
    <col min="1" max="1" width="173.09765625" style="182" bestFit="1" customWidth="1"/>
    <col min="2" max="3" width="31.09765625" style="191" bestFit="1" customWidth="1"/>
    <col min="4" max="4" width="27.796875" style="182" bestFit="1" customWidth="1"/>
    <col min="5" max="5" width="29.09765625" style="191" bestFit="1" customWidth="1"/>
    <col min="6" max="6" width="33.09765625" style="191" bestFit="1" customWidth="1"/>
    <col min="7" max="7" width="41.09765625" style="191" bestFit="1" customWidth="1"/>
    <col min="8" max="8" width="31.796875" style="191" bestFit="1" customWidth="1"/>
    <col min="9" max="9" width="29.3984375" style="191" bestFit="1" customWidth="1"/>
    <col min="10" max="10" width="32.796875" style="191" bestFit="1" customWidth="1"/>
    <col min="11" max="11" width="29.09765625" style="191" bestFit="1" customWidth="1"/>
    <col min="12" max="12" width="30.09765625" style="191" bestFit="1" customWidth="1"/>
    <col min="13" max="18" width="12.69921875" style="182" customWidth="1"/>
    <col min="19" max="16384" width="9.09765625" style="182"/>
  </cols>
  <sheetData>
    <row r="1" spans="1:12" ht="33" hidden="1" customHeight="1">
      <c r="A1" s="226" t="s">
        <v>94</v>
      </c>
      <c r="B1" s="183">
        <v>1</v>
      </c>
      <c r="C1" s="183">
        <v>2</v>
      </c>
      <c r="D1" s="183">
        <v>3</v>
      </c>
      <c r="E1" s="184">
        <v>4</v>
      </c>
      <c r="F1" s="184">
        <v>5</v>
      </c>
      <c r="G1" s="184">
        <v>6</v>
      </c>
      <c r="H1" s="183">
        <v>7</v>
      </c>
      <c r="I1" s="183">
        <v>8</v>
      </c>
      <c r="J1" s="183">
        <v>9</v>
      </c>
      <c r="K1" s="183">
        <v>10</v>
      </c>
      <c r="L1" s="184">
        <v>11</v>
      </c>
    </row>
    <row r="2" spans="1:12" ht="67.8">
      <c r="A2" s="380" t="s">
        <v>770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</row>
    <row r="3" spans="1:12" s="187" customFormat="1" ht="33" customHeight="1">
      <c r="A3" s="382" t="s">
        <v>94</v>
      </c>
      <c r="B3" s="185" t="s">
        <v>1</v>
      </c>
      <c r="C3" s="185" t="s">
        <v>1</v>
      </c>
      <c r="D3" s="185" t="s">
        <v>1</v>
      </c>
      <c r="E3" s="186" t="s">
        <v>3</v>
      </c>
      <c r="F3" s="186" t="s">
        <v>3</v>
      </c>
      <c r="G3" s="186" t="s">
        <v>3</v>
      </c>
      <c r="H3" s="185" t="s">
        <v>4</v>
      </c>
      <c r="I3" s="185" t="s">
        <v>4</v>
      </c>
      <c r="J3" s="185" t="s">
        <v>4</v>
      </c>
      <c r="K3" s="185" t="s">
        <v>4</v>
      </c>
      <c r="L3" s="186" t="s">
        <v>5</v>
      </c>
    </row>
    <row r="4" spans="1:12" s="188" customFormat="1" ht="33" customHeight="1">
      <c r="A4" s="382"/>
      <c r="B4" s="185" t="s">
        <v>24</v>
      </c>
      <c r="C4" s="185" t="s">
        <v>25</v>
      </c>
      <c r="D4" s="185" t="s">
        <v>26</v>
      </c>
      <c r="E4" s="186" t="s">
        <v>42</v>
      </c>
      <c r="F4" s="186" t="s">
        <v>57</v>
      </c>
      <c r="G4" s="186" t="s">
        <v>58</v>
      </c>
      <c r="H4" s="185" t="s">
        <v>59</v>
      </c>
      <c r="I4" s="185" t="s">
        <v>60</v>
      </c>
      <c r="J4" s="185" t="s">
        <v>61</v>
      </c>
      <c r="K4" s="185" t="s">
        <v>64</v>
      </c>
      <c r="L4" s="186" t="s">
        <v>70</v>
      </c>
    </row>
    <row r="5" spans="1:12" s="188" customFormat="1" ht="33" customHeight="1">
      <c r="A5" s="383"/>
      <c r="B5" s="185" t="s">
        <v>112</v>
      </c>
      <c r="C5" s="185" t="s">
        <v>113</v>
      </c>
      <c r="D5" s="185" t="s">
        <v>114</v>
      </c>
      <c r="E5" s="186" t="s">
        <v>130</v>
      </c>
      <c r="F5" s="186" t="s">
        <v>447</v>
      </c>
      <c r="G5" s="186" t="s">
        <v>448</v>
      </c>
      <c r="H5" s="185" t="s">
        <v>145</v>
      </c>
      <c r="I5" s="185" t="s">
        <v>146</v>
      </c>
      <c r="J5" s="185" t="s">
        <v>147</v>
      </c>
      <c r="K5" s="185" t="s">
        <v>150</v>
      </c>
      <c r="L5" s="186" t="s">
        <v>157</v>
      </c>
    </row>
    <row r="6" spans="1:12" s="191" customFormat="1" ht="33" customHeight="1">
      <c r="A6" s="189" t="s">
        <v>446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</row>
    <row r="7" spans="1:12" s="158" customFormat="1" ht="33" customHeight="1">
      <c r="A7" s="156" t="s">
        <v>381</v>
      </c>
      <c r="B7" s="157">
        <v>5691882.7599999998</v>
      </c>
      <c r="C7" s="157">
        <v>593230</v>
      </c>
      <c r="D7" s="157">
        <v>514600</v>
      </c>
      <c r="E7" s="157">
        <v>8904103.7599999998</v>
      </c>
      <c r="F7" s="157">
        <v>41230101</v>
      </c>
      <c r="G7" s="157">
        <v>7000000</v>
      </c>
      <c r="H7" s="157">
        <v>46791300</v>
      </c>
      <c r="I7" s="157">
        <v>13546514.15</v>
      </c>
      <c r="J7" s="157">
        <v>408100</v>
      </c>
      <c r="K7" s="157">
        <v>5443679.1699999999</v>
      </c>
      <c r="L7" s="157">
        <v>11916118.689999999</v>
      </c>
    </row>
    <row r="8" spans="1:12" s="161" customFormat="1" ht="33" customHeight="1">
      <c r="A8" s="159" t="s">
        <v>336</v>
      </c>
      <c r="B8" s="160">
        <v>2974627.5</v>
      </c>
      <c r="C8" s="160">
        <v>2180980</v>
      </c>
      <c r="D8" s="160">
        <v>250000</v>
      </c>
      <c r="E8" s="160">
        <v>6500000</v>
      </c>
      <c r="F8" s="160">
        <v>0</v>
      </c>
      <c r="G8" s="160">
        <v>285000</v>
      </c>
      <c r="H8" s="160">
        <v>15000000</v>
      </c>
      <c r="I8" s="160">
        <v>5500000</v>
      </c>
      <c r="J8" s="160">
        <v>94500</v>
      </c>
      <c r="K8" s="160">
        <v>0</v>
      </c>
      <c r="L8" s="160">
        <v>0</v>
      </c>
    </row>
    <row r="9" spans="1:12" s="191" customFormat="1" ht="33" customHeight="1">
      <c r="A9" s="177" t="s">
        <v>275</v>
      </c>
      <c r="B9" s="178">
        <f t="shared" ref="B9:L9" si="0">SUM(B7:B8)</f>
        <v>8666510.2599999998</v>
      </c>
      <c r="C9" s="178">
        <f t="shared" si="0"/>
        <v>2774210</v>
      </c>
      <c r="D9" s="178">
        <f t="shared" si="0"/>
        <v>764600</v>
      </c>
      <c r="E9" s="178">
        <f t="shared" si="0"/>
        <v>15404103.76</v>
      </c>
      <c r="F9" s="178">
        <f t="shared" si="0"/>
        <v>41230101</v>
      </c>
      <c r="G9" s="178">
        <f t="shared" si="0"/>
        <v>7285000</v>
      </c>
      <c r="H9" s="178">
        <f t="shared" si="0"/>
        <v>61791300</v>
      </c>
      <c r="I9" s="178">
        <f t="shared" si="0"/>
        <v>19046514.149999999</v>
      </c>
      <c r="J9" s="178">
        <f t="shared" si="0"/>
        <v>502600</v>
      </c>
      <c r="K9" s="178">
        <f t="shared" si="0"/>
        <v>5443679.1699999999</v>
      </c>
      <c r="L9" s="178">
        <f t="shared" si="0"/>
        <v>11916118.689999999</v>
      </c>
    </row>
    <row r="10" spans="1:12" ht="33" customHeight="1">
      <c r="A10" s="192" t="s">
        <v>288</v>
      </c>
      <c r="B10" s="193">
        <v>158784741.63</v>
      </c>
      <c r="C10" s="193">
        <v>124213995.25000003</v>
      </c>
      <c r="D10" s="193">
        <v>69592235</v>
      </c>
      <c r="E10" s="193">
        <v>150995012.02999997</v>
      </c>
      <c r="F10" s="193">
        <v>765906975.58000004</v>
      </c>
      <c r="G10" s="193">
        <v>112135102.72999999</v>
      </c>
      <c r="H10" s="193">
        <v>1686100000</v>
      </c>
      <c r="I10" s="193">
        <v>346280000</v>
      </c>
      <c r="J10" s="193">
        <v>98027437.409999996</v>
      </c>
      <c r="K10" s="193">
        <v>93063110.379999995</v>
      </c>
      <c r="L10" s="193">
        <v>248459282.65000001</v>
      </c>
    </row>
    <row r="11" spans="1:12" ht="33" customHeight="1">
      <c r="A11" s="192" t="s">
        <v>289</v>
      </c>
      <c r="B11" s="193">
        <v>123208095.04000001</v>
      </c>
      <c r="C11" s="193">
        <v>117217317.39000002</v>
      </c>
      <c r="D11" s="193">
        <v>67064430</v>
      </c>
      <c r="E11" s="193">
        <v>146292662.96000001</v>
      </c>
      <c r="F11" s="193">
        <v>740786372.94000006</v>
      </c>
      <c r="G11" s="193">
        <v>103859877.8</v>
      </c>
      <c r="H11" s="193">
        <v>1427000000</v>
      </c>
      <c r="I11" s="193">
        <v>308971098.81999999</v>
      </c>
      <c r="J11" s="193">
        <v>97993362.930000007</v>
      </c>
      <c r="K11" s="193">
        <v>80687093.379999995</v>
      </c>
      <c r="L11" s="193">
        <v>227403578.92000002</v>
      </c>
    </row>
    <row r="12" spans="1:12" ht="33" customHeight="1">
      <c r="A12" s="192" t="s">
        <v>290</v>
      </c>
      <c r="B12" s="194">
        <f>+B10-B11</f>
        <v>35576646.589999989</v>
      </c>
      <c r="C12" s="194">
        <f t="shared" ref="C12:L12" si="1">+C10-C11</f>
        <v>6996677.8600000143</v>
      </c>
      <c r="D12" s="194">
        <f t="shared" si="1"/>
        <v>2527805</v>
      </c>
      <c r="E12" s="194">
        <f t="shared" si="1"/>
        <v>4702349.069999963</v>
      </c>
      <c r="F12" s="194">
        <f t="shared" si="1"/>
        <v>25120602.639999986</v>
      </c>
      <c r="G12" s="194">
        <f t="shared" si="1"/>
        <v>8275224.9299999923</v>
      </c>
      <c r="H12" s="194">
        <f t="shared" si="1"/>
        <v>259100000</v>
      </c>
      <c r="I12" s="194">
        <f t="shared" si="1"/>
        <v>37308901.180000007</v>
      </c>
      <c r="J12" s="194">
        <f t="shared" si="1"/>
        <v>34074.479999989271</v>
      </c>
      <c r="K12" s="194">
        <f t="shared" si="1"/>
        <v>12376017</v>
      </c>
      <c r="L12" s="194">
        <f t="shared" si="1"/>
        <v>21055703.729999989</v>
      </c>
    </row>
    <row r="13" spans="1:12" ht="33" customHeight="1">
      <c r="A13" s="192" t="s">
        <v>291</v>
      </c>
      <c r="B13" s="195" t="s">
        <v>310</v>
      </c>
      <c r="C13" s="195" t="s">
        <v>310</v>
      </c>
      <c r="D13" s="195" t="s">
        <v>310</v>
      </c>
      <c r="E13" s="195" t="s">
        <v>310</v>
      </c>
      <c r="F13" s="195" t="s">
        <v>310</v>
      </c>
      <c r="G13" s="195" t="s">
        <v>310</v>
      </c>
      <c r="H13" s="195" t="s">
        <v>310</v>
      </c>
      <c r="I13" s="195" t="s">
        <v>310</v>
      </c>
      <c r="J13" s="195" t="s">
        <v>310</v>
      </c>
      <c r="K13" s="195" t="s">
        <v>310</v>
      </c>
      <c r="L13" s="195" t="s">
        <v>310</v>
      </c>
    </row>
    <row r="14" spans="1:12" ht="33" customHeight="1">
      <c r="A14" s="192" t="s">
        <v>292</v>
      </c>
      <c r="B14" s="194">
        <f>+B12*0.2</f>
        <v>7115329.3179999981</v>
      </c>
      <c r="C14" s="194">
        <f t="shared" ref="C14:L14" si="2">+C12*0.2</f>
        <v>1399335.572000003</v>
      </c>
      <c r="D14" s="194">
        <f t="shared" si="2"/>
        <v>505561</v>
      </c>
      <c r="E14" s="194">
        <f t="shared" si="2"/>
        <v>940469.81399999268</v>
      </c>
      <c r="F14" s="194">
        <f t="shared" si="2"/>
        <v>5024120.5279999971</v>
      </c>
      <c r="G14" s="194">
        <f t="shared" si="2"/>
        <v>1655044.9859999986</v>
      </c>
      <c r="H14" s="194">
        <f t="shared" si="2"/>
        <v>51820000</v>
      </c>
      <c r="I14" s="194">
        <f t="shared" si="2"/>
        <v>7461780.2360000014</v>
      </c>
      <c r="J14" s="194">
        <f t="shared" si="2"/>
        <v>6814.8959999978542</v>
      </c>
      <c r="K14" s="194">
        <f t="shared" si="2"/>
        <v>2475203.4</v>
      </c>
      <c r="L14" s="194">
        <f t="shared" si="2"/>
        <v>4211140.7459999984</v>
      </c>
    </row>
    <row r="15" spans="1:12" ht="33" customHeight="1">
      <c r="A15" s="162" t="s">
        <v>293</v>
      </c>
      <c r="B15" s="163">
        <f>+B7+B8</f>
        <v>8666510.2599999998</v>
      </c>
      <c r="C15" s="163">
        <f t="shared" ref="C15:L15" si="3">+C7+C8</f>
        <v>2774210</v>
      </c>
      <c r="D15" s="163">
        <f t="shared" si="3"/>
        <v>764600</v>
      </c>
      <c r="E15" s="163">
        <f t="shared" si="3"/>
        <v>15404103.76</v>
      </c>
      <c r="F15" s="163">
        <f t="shared" si="3"/>
        <v>41230101</v>
      </c>
      <c r="G15" s="163">
        <f t="shared" si="3"/>
        <v>7285000</v>
      </c>
      <c r="H15" s="163">
        <f t="shared" si="3"/>
        <v>61791300</v>
      </c>
      <c r="I15" s="163">
        <f t="shared" si="3"/>
        <v>19046514.149999999</v>
      </c>
      <c r="J15" s="163">
        <f t="shared" si="3"/>
        <v>502600</v>
      </c>
      <c r="K15" s="163">
        <f t="shared" si="3"/>
        <v>5443679.1699999999</v>
      </c>
      <c r="L15" s="163">
        <f t="shared" si="3"/>
        <v>11916118.689999999</v>
      </c>
    </row>
    <row r="16" spans="1:12" ht="33" customHeight="1">
      <c r="A16" s="192" t="s">
        <v>300</v>
      </c>
      <c r="B16" s="194">
        <f>+B15/B12*100</f>
        <v>24.360110045998585</v>
      </c>
      <c r="C16" s="194">
        <f t="shared" ref="C16:L16" si="4">+C15/C12*100</f>
        <v>39.650389163407823</v>
      </c>
      <c r="D16" s="194">
        <f t="shared" si="4"/>
        <v>30.247586344674531</v>
      </c>
      <c r="E16" s="194">
        <f t="shared" si="4"/>
        <v>327.58316174941308</v>
      </c>
      <c r="F16" s="194">
        <f t="shared" si="4"/>
        <v>164.12863015614352</v>
      </c>
      <c r="G16" s="194">
        <f t="shared" si="4"/>
        <v>88.033860851199933</v>
      </c>
      <c r="H16" s="194">
        <f t="shared" si="4"/>
        <v>23.848436896950982</v>
      </c>
      <c r="I16" s="194">
        <f t="shared" si="4"/>
        <v>51.050857965793341</v>
      </c>
      <c r="J16" s="194">
        <f t="shared" si="4"/>
        <v>1475.0041673421231</v>
      </c>
      <c r="K16" s="194">
        <f t="shared" si="4"/>
        <v>43.985711800492837</v>
      </c>
      <c r="L16" s="194">
        <f t="shared" si="4"/>
        <v>56.593305276337134</v>
      </c>
    </row>
    <row r="17" spans="1:12" ht="33" customHeight="1">
      <c r="A17" s="192" t="s">
        <v>299</v>
      </c>
      <c r="B17" s="194">
        <f>+B14-B15</f>
        <v>-1551180.9420000017</v>
      </c>
      <c r="C17" s="194">
        <f t="shared" ref="C17:L17" si="5">+C14-C15</f>
        <v>-1374874.427999997</v>
      </c>
      <c r="D17" s="194">
        <f t="shared" si="5"/>
        <v>-259039</v>
      </c>
      <c r="E17" s="194">
        <f t="shared" si="5"/>
        <v>-14463633.946000008</v>
      </c>
      <c r="F17" s="194">
        <f t="shared" si="5"/>
        <v>-36205980.472000003</v>
      </c>
      <c r="G17" s="194">
        <f t="shared" si="5"/>
        <v>-5629955.0140000014</v>
      </c>
      <c r="H17" s="194">
        <f t="shared" si="5"/>
        <v>-9971300</v>
      </c>
      <c r="I17" s="194">
        <f t="shared" si="5"/>
        <v>-11584733.913999997</v>
      </c>
      <c r="J17" s="194">
        <f t="shared" si="5"/>
        <v>-495785.10400000215</v>
      </c>
      <c r="K17" s="194">
        <f t="shared" si="5"/>
        <v>-2968475.77</v>
      </c>
      <c r="L17" s="194">
        <f t="shared" si="5"/>
        <v>-7704977.9440000011</v>
      </c>
    </row>
    <row r="18" spans="1:12" ht="33" customHeight="1">
      <c r="A18" s="192" t="s">
        <v>302</v>
      </c>
      <c r="B18" s="196" t="s">
        <v>312</v>
      </c>
      <c r="C18" s="196" t="s">
        <v>312</v>
      </c>
      <c r="D18" s="196" t="s">
        <v>312</v>
      </c>
      <c r="E18" s="196" t="s">
        <v>312</v>
      </c>
      <c r="F18" s="196" t="s">
        <v>312</v>
      </c>
      <c r="G18" s="196" t="s">
        <v>312</v>
      </c>
      <c r="H18" s="196" t="s">
        <v>312</v>
      </c>
      <c r="I18" s="196" t="s">
        <v>312</v>
      </c>
      <c r="J18" s="196" t="s">
        <v>312</v>
      </c>
      <c r="K18" s="196" t="s">
        <v>312</v>
      </c>
      <c r="L18" s="196" t="s">
        <v>312</v>
      </c>
    </row>
    <row r="19" spans="1:12" ht="33" customHeight="1">
      <c r="A19" s="192" t="s">
        <v>388</v>
      </c>
      <c r="B19" s="194">
        <v>13063444.98</v>
      </c>
      <c r="C19" s="194">
        <v>3428084.09</v>
      </c>
      <c r="D19" s="194">
        <v>-6082055.9800000004</v>
      </c>
      <c r="E19" s="194">
        <v>35042167.380000003</v>
      </c>
      <c r="F19" s="194">
        <v>209092271.68000001</v>
      </c>
      <c r="G19" s="194">
        <v>22379442.140000001</v>
      </c>
      <c r="H19" s="194">
        <v>492612757.99000001</v>
      </c>
      <c r="I19" s="194">
        <v>-44777145.280000001</v>
      </c>
      <c r="J19" s="194">
        <v>-6762900.8300000001</v>
      </c>
      <c r="K19" s="194">
        <v>29384127.59</v>
      </c>
      <c r="L19" s="194">
        <v>-14839384.32</v>
      </c>
    </row>
    <row r="20" spans="1:12" ht="33" customHeight="1">
      <c r="A20" s="192" t="s">
        <v>389</v>
      </c>
      <c r="B20" s="194">
        <v>-4301764.43</v>
      </c>
      <c r="C20" s="194">
        <v>-8970438.3000000007</v>
      </c>
      <c r="D20" s="194">
        <v>-10506603.84</v>
      </c>
      <c r="E20" s="194">
        <v>22563389.009999998</v>
      </c>
      <c r="F20" s="194">
        <v>80756790.620000005</v>
      </c>
      <c r="G20" s="194">
        <v>12427055.079999998</v>
      </c>
      <c r="H20" s="194">
        <v>220874955.98000002</v>
      </c>
      <c r="I20" s="194">
        <v>-92532629.689999998</v>
      </c>
      <c r="J20" s="194">
        <v>-19837342.57</v>
      </c>
      <c r="K20" s="194">
        <v>17689150.07</v>
      </c>
      <c r="L20" s="194">
        <v>-52556145.809999995</v>
      </c>
    </row>
    <row r="21" spans="1:12" ht="33" customHeight="1">
      <c r="A21" s="192" t="s">
        <v>386</v>
      </c>
      <c r="B21" s="194">
        <f>+B11/12</f>
        <v>10267341.253333334</v>
      </c>
      <c r="C21" s="194">
        <f t="shared" ref="C21:L21" si="6">+C11/12</f>
        <v>9768109.7825000007</v>
      </c>
      <c r="D21" s="194">
        <f t="shared" si="6"/>
        <v>5588702.5</v>
      </c>
      <c r="E21" s="194">
        <f t="shared" si="6"/>
        <v>12191055.246666668</v>
      </c>
      <c r="F21" s="194">
        <f t="shared" si="6"/>
        <v>61732197.745000005</v>
      </c>
      <c r="G21" s="194">
        <f t="shared" si="6"/>
        <v>8654989.8166666664</v>
      </c>
      <c r="H21" s="194">
        <f t="shared" si="6"/>
        <v>118916666.66666667</v>
      </c>
      <c r="I21" s="194">
        <f t="shared" si="6"/>
        <v>25747591.568333331</v>
      </c>
      <c r="J21" s="194">
        <f t="shared" si="6"/>
        <v>8166113.5775000006</v>
      </c>
      <c r="K21" s="194">
        <f t="shared" si="6"/>
        <v>6723924.4483333332</v>
      </c>
      <c r="L21" s="194">
        <f t="shared" si="6"/>
        <v>18950298.243333336</v>
      </c>
    </row>
    <row r="22" spans="1:12" ht="33" customHeight="1">
      <c r="A22" s="192" t="s">
        <v>303</v>
      </c>
      <c r="B22" s="194">
        <f>+B19/B21</f>
        <v>1.2723298717434661</v>
      </c>
      <c r="C22" s="194">
        <f t="shared" ref="C22:L22" si="7">+C19/C21</f>
        <v>0.35094651537819155</v>
      </c>
      <c r="D22" s="194">
        <f t="shared" si="7"/>
        <v>-1.0882769265316949</v>
      </c>
      <c r="E22" s="194">
        <f t="shared" si="7"/>
        <v>2.8744162560973865</v>
      </c>
      <c r="F22" s="194">
        <f t="shared" si="7"/>
        <v>3.3870861449596683</v>
      </c>
      <c r="G22" s="194">
        <f t="shared" si="7"/>
        <v>2.5857271486217752</v>
      </c>
      <c r="H22" s="194">
        <f t="shared" si="7"/>
        <v>4.1425039214295722</v>
      </c>
      <c r="I22" s="194">
        <f t="shared" si="7"/>
        <v>-1.7390809218471097</v>
      </c>
      <c r="J22" s="194">
        <f t="shared" si="7"/>
        <v>-0.82816639345229581</v>
      </c>
      <c r="K22" s="194">
        <f t="shared" si="7"/>
        <v>4.3700859246393637</v>
      </c>
      <c r="L22" s="194">
        <f t="shared" si="7"/>
        <v>-0.78306864248009689</v>
      </c>
    </row>
    <row r="23" spans="1:12" ht="33" customHeight="1">
      <c r="A23" s="192" t="s">
        <v>298</v>
      </c>
      <c r="B23" s="197">
        <f>+B19+B17</f>
        <v>11512264.037999999</v>
      </c>
      <c r="C23" s="197">
        <f t="shared" ref="C23:L23" si="8">+C19+C17</f>
        <v>2053209.6620000028</v>
      </c>
      <c r="D23" s="197">
        <f t="shared" si="8"/>
        <v>-6341094.9800000004</v>
      </c>
      <c r="E23" s="197">
        <f t="shared" si="8"/>
        <v>20578533.433999993</v>
      </c>
      <c r="F23" s="197">
        <f t="shared" si="8"/>
        <v>172886291.208</v>
      </c>
      <c r="G23" s="197">
        <f t="shared" si="8"/>
        <v>16749487.125999998</v>
      </c>
      <c r="H23" s="197">
        <f t="shared" si="8"/>
        <v>482641457.99000001</v>
      </c>
      <c r="I23" s="197">
        <f t="shared" si="8"/>
        <v>-56361879.193999998</v>
      </c>
      <c r="J23" s="197">
        <f t="shared" si="8"/>
        <v>-7258685.9340000022</v>
      </c>
      <c r="K23" s="197">
        <f t="shared" si="8"/>
        <v>26415651.82</v>
      </c>
      <c r="L23" s="197">
        <f t="shared" si="8"/>
        <v>-22544362.264000002</v>
      </c>
    </row>
    <row r="24" spans="1:12" ht="33" customHeight="1">
      <c r="A24" s="192" t="s">
        <v>297</v>
      </c>
      <c r="B24" s="194">
        <f>+B23/B21</f>
        <v>1.121250745830864</v>
      </c>
      <c r="C24" s="194">
        <f t="shared" ref="C24:L24" si="9">+C23/C21</f>
        <v>0.21019518696221232</v>
      </c>
      <c r="D24" s="194">
        <f t="shared" si="9"/>
        <v>-1.1346273987566882</v>
      </c>
      <c r="E24" s="194">
        <f t="shared" si="9"/>
        <v>1.6880026394455612</v>
      </c>
      <c r="F24" s="194">
        <f t="shared" si="9"/>
        <v>2.8005853917942347</v>
      </c>
      <c r="G24" s="194">
        <f t="shared" si="9"/>
        <v>1.9352405353205604</v>
      </c>
      <c r="H24" s="194">
        <f t="shared" si="9"/>
        <v>4.0586527651576736</v>
      </c>
      <c r="I24" s="194">
        <f t="shared" si="9"/>
        <v>-2.1890155840175294</v>
      </c>
      <c r="J24" s="194">
        <f t="shared" si="9"/>
        <v>-0.88887888529982939</v>
      </c>
      <c r="K24" s="194">
        <f t="shared" si="9"/>
        <v>3.9286062808971147</v>
      </c>
      <c r="L24" s="194">
        <f t="shared" si="9"/>
        <v>-1.1896573855733932</v>
      </c>
    </row>
    <row r="25" spans="1:12" s="200" customFormat="1" ht="33" customHeight="1">
      <c r="A25" s="198" t="s">
        <v>287</v>
      </c>
      <c r="B25" s="199">
        <v>3</v>
      </c>
      <c r="C25" s="199">
        <v>4</v>
      </c>
      <c r="D25" s="199">
        <v>4</v>
      </c>
      <c r="E25" s="199">
        <v>3</v>
      </c>
      <c r="F25" s="199">
        <v>3</v>
      </c>
      <c r="G25" s="199">
        <v>3</v>
      </c>
      <c r="H25" s="199">
        <v>3</v>
      </c>
      <c r="I25" s="199">
        <v>4</v>
      </c>
      <c r="J25" s="199">
        <v>4</v>
      </c>
      <c r="K25" s="199">
        <v>3</v>
      </c>
      <c r="L25" s="199">
        <v>4</v>
      </c>
    </row>
    <row r="26" spans="1:12" s="200" customFormat="1" ht="33" customHeight="1">
      <c r="A26" s="227" t="s">
        <v>465</v>
      </c>
      <c r="B26" s="208"/>
      <c r="C26" s="208"/>
      <c r="D26" s="208"/>
      <c r="E26" s="208"/>
      <c r="F26" s="208"/>
      <c r="G26" s="208"/>
      <c r="H26" s="208"/>
      <c r="I26" s="208"/>
      <c r="J26" s="208"/>
      <c r="K26" s="208"/>
      <c r="L26" s="208"/>
    </row>
    <row r="27" spans="1:12" ht="33" customHeight="1">
      <c r="A27" s="179" t="s">
        <v>464</v>
      </c>
      <c r="B27" s="180">
        <v>20092836.41</v>
      </c>
      <c r="C27" s="180">
        <v>4471541.66</v>
      </c>
      <c r="D27" s="181">
        <v>-7707394.8600000003</v>
      </c>
      <c r="E27" s="180">
        <v>38839594.490000002</v>
      </c>
      <c r="F27" s="180">
        <v>167146097.31999999</v>
      </c>
      <c r="G27" s="180">
        <v>29035424.399999999</v>
      </c>
      <c r="H27" s="180">
        <v>340269308.67000002</v>
      </c>
      <c r="I27" s="180">
        <v>-51133900.119999997</v>
      </c>
      <c r="J27" s="180">
        <v>-12278591.640000001</v>
      </c>
      <c r="K27" s="180">
        <v>22205626.43</v>
      </c>
      <c r="L27" s="180">
        <v>-4170387.64</v>
      </c>
    </row>
    <row r="28" spans="1:12" ht="33" customHeight="1">
      <c r="A28" s="201" t="s">
        <v>454</v>
      </c>
      <c r="B28" s="202">
        <v>3.99</v>
      </c>
      <c r="C28" s="202">
        <v>1.85</v>
      </c>
      <c r="D28" s="203">
        <v>0.84</v>
      </c>
      <c r="E28" s="202">
        <v>5.19</v>
      </c>
      <c r="F28" s="202">
        <v>4.1399999999999997</v>
      </c>
      <c r="G28" s="202">
        <v>4.3</v>
      </c>
      <c r="H28" s="202">
        <v>5.5</v>
      </c>
      <c r="I28" s="202">
        <v>1.1399999999999999</v>
      </c>
      <c r="J28" s="202">
        <v>1.41</v>
      </c>
      <c r="K28" s="202">
        <v>5.52</v>
      </c>
      <c r="L28" s="202">
        <v>1.55</v>
      </c>
    </row>
    <row r="29" spans="1:12" ht="33" customHeight="1">
      <c r="A29" s="201" t="s">
        <v>455</v>
      </c>
      <c r="B29" s="202">
        <v>3.49</v>
      </c>
      <c r="C29" s="202">
        <v>1.69</v>
      </c>
      <c r="D29" s="203">
        <v>0.68</v>
      </c>
      <c r="E29" s="202">
        <v>4.92</v>
      </c>
      <c r="F29" s="202">
        <v>3.78</v>
      </c>
      <c r="G29" s="202">
        <v>4.05</v>
      </c>
      <c r="H29" s="202">
        <v>5.15</v>
      </c>
      <c r="I29" s="202">
        <v>0.93</v>
      </c>
      <c r="J29" s="202">
        <v>1.31</v>
      </c>
      <c r="K29" s="202">
        <v>5.18</v>
      </c>
      <c r="L29" s="202">
        <v>1.43</v>
      </c>
    </row>
    <row r="30" spans="1:12" ht="33" customHeight="1">
      <c r="A30" s="201" t="s">
        <v>456</v>
      </c>
      <c r="B30" s="202">
        <v>2.7</v>
      </c>
      <c r="C30" s="202">
        <v>1.21</v>
      </c>
      <c r="D30" s="203">
        <v>0.34</v>
      </c>
      <c r="E30" s="202">
        <v>4.07</v>
      </c>
      <c r="F30" s="202">
        <v>2.87</v>
      </c>
      <c r="G30" s="202">
        <v>3.25</v>
      </c>
      <c r="H30" s="202">
        <v>3.37</v>
      </c>
      <c r="I30" s="202">
        <v>0.36</v>
      </c>
      <c r="J30" s="202">
        <v>0.49</v>
      </c>
      <c r="K30" s="202">
        <v>3.83</v>
      </c>
      <c r="L30" s="202">
        <v>0.93</v>
      </c>
    </row>
    <row r="31" spans="1:12" ht="33" customHeight="1">
      <c r="A31" s="201" t="s">
        <v>457</v>
      </c>
      <c r="B31" s="202">
        <v>35328450.75</v>
      </c>
      <c r="C31" s="202">
        <v>18458535.109999999</v>
      </c>
      <c r="D31" s="203">
        <v>-1831842.74</v>
      </c>
      <c r="E31" s="202">
        <v>53144575.390000001</v>
      </c>
      <c r="F31" s="202">
        <v>281431840.44</v>
      </c>
      <c r="G31" s="202">
        <v>42589426.409999996</v>
      </c>
      <c r="H31" s="202">
        <v>637683010.73000002</v>
      </c>
      <c r="I31" s="202">
        <v>11174622.220000001</v>
      </c>
      <c r="J31" s="202">
        <v>9572656.5800000001</v>
      </c>
      <c r="K31" s="202">
        <v>37677915.189999998</v>
      </c>
      <c r="L31" s="202">
        <v>31791077.600000001</v>
      </c>
    </row>
    <row r="32" spans="1:12" ht="33" customHeight="1">
      <c r="A32" s="201" t="s">
        <v>458</v>
      </c>
      <c r="B32" s="202">
        <v>11892378.73</v>
      </c>
      <c r="C32" s="202">
        <v>13176156.33</v>
      </c>
      <c r="D32" s="203">
        <v>811987.49</v>
      </c>
      <c r="E32" s="202">
        <v>4409434.0199999996</v>
      </c>
      <c r="F32" s="202">
        <v>43912259.350000001</v>
      </c>
      <c r="G32" s="202">
        <v>9456279.2899999991</v>
      </c>
      <c r="H32" s="202">
        <v>163488076.53999999</v>
      </c>
      <c r="I32" s="202">
        <v>24998454.91</v>
      </c>
      <c r="J32" s="202">
        <v>8410889.5099999998</v>
      </c>
      <c r="K32" s="202">
        <v>12094677.199999999</v>
      </c>
      <c r="L32" s="202">
        <v>23934881.850000001</v>
      </c>
    </row>
    <row r="33" spans="1:12" ht="33" customHeight="1">
      <c r="A33" s="201" t="s">
        <v>459</v>
      </c>
      <c r="B33" s="202">
        <v>8881420.6799999997</v>
      </c>
      <c r="C33" s="202">
        <v>12359418.02</v>
      </c>
      <c r="D33" s="203">
        <v>-799791.22</v>
      </c>
      <c r="E33" s="202">
        <v>5629777.29</v>
      </c>
      <c r="F33" s="202">
        <v>9665037.0299999993</v>
      </c>
      <c r="G33" s="202">
        <v>5147505.6399999997</v>
      </c>
      <c r="H33" s="202">
        <v>124229149.37</v>
      </c>
      <c r="I33" s="202">
        <v>104832275.14</v>
      </c>
      <c r="J33" s="202">
        <v>8630383.7899999991</v>
      </c>
      <c r="K33" s="202">
        <v>10144572.630000001</v>
      </c>
      <c r="L33" s="202">
        <v>23935438.960000001</v>
      </c>
    </row>
    <row r="34" spans="1:12" ht="33" customHeight="1">
      <c r="A34" s="201" t="s">
        <v>460</v>
      </c>
      <c r="B34" s="204">
        <v>0</v>
      </c>
      <c r="C34" s="204">
        <v>0</v>
      </c>
      <c r="D34" s="205">
        <v>7</v>
      </c>
      <c r="E34" s="204">
        <v>0</v>
      </c>
      <c r="F34" s="204">
        <v>0</v>
      </c>
      <c r="G34" s="204">
        <v>0</v>
      </c>
      <c r="H34" s="204">
        <v>0</v>
      </c>
      <c r="I34" s="204">
        <v>3</v>
      </c>
      <c r="J34" s="204">
        <v>2</v>
      </c>
      <c r="K34" s="204">
        <v>0</v>
      </c>
      <c r="L34" s="204">
        <v>0</v>
      </c>
    </row>
    <row r="35" spans="1:12" ht="33" customHeight="1">
      <c r="A35" s="179" t="s">
        <v>461</v>
      </c>
      <c r="B35" s="180">
        <v>1713301.65</v>
      </c>
      <c r="C35" s="180">
        <v>-2308026.23</v>
      </c>
      <c r="D35" s="181">
        <v>-1471380.9</v>
      </c>
      <c r="E35" s="180">
        <v>11840770.52</v>
      </c>
      <c r="F35" s="180">
        <v>33499943.25</v>
      </c>
      <c r="G35" s="180">
        <v>3112251.61</v>
      </c>
      <c r="H35" s="180">
        <v>305999928.12</v>
      </c>
      <c r="I35" s="180">
        <v>4308297.9800000004</v>
      </c>
      <c r="J35" s="180">
        <v>2617792.6</v>
      </c>
      <c r="K35" s="180">
        <v>-687696.06</v>
      </c>
      <c r="L35" s="180">
        <v>-6358187.9199999999</v>
      </c>
    </row>
    <row r="36" spans="1:12" ht="33" customHeight="1">
      <c r="A36" s="179" t="s">
        <v>462</v>
      </c>
      <c r="B36" s="180">
        <v>1255091.55</v>
      </c>
      <c r="C36" s="180">
        <v>-2378352.7599999998</v>
      </c>
      <c r="D36" s="181">
        <v>-301520.90000000002</v>
      </c>
      <c r="E36" s="180">
        <v>14472485.24</v>
      </c>
      <c r="F36" s="180">
        <v>-8770520.6500000004</v>
      </c>
      <c r="G36" s="180">
        <v>609977.29</v>
      </c>
      <c r="H36" s="180">
        <v>266320884.66999999</v>
      </c>
      <c r="I36" s="180">
        <v>7099209.1799999997</v>
      </c>
      <c r="J36" s="180">
        <v>540387.27</v>
      </c>
      <c r="K36" s="180">
        <v>-14756589.18</v>
      </c>
      <c r="L36" s="180">
        <v>-10927587.15</v>
      </c>
    </row>
    <row r="37" spans="1:12" ht="33" customHeight="1">
      <c r="A37" s="179" t="s">
        <v>463</v>
      </c>
      <c r="B37" s="206">
        <v>2</v>
      </c>
      <c r="C37" s="207">
        <v>6</v>
      </c>
      <c r="D37" s="205">
        <v>7</v>
      </c>
      <c r="E37" s="206">
        <v>0</v>
      </c>
      <c r="F37" s="206">
        <v>1</v>
      </c>
      <c r="G37" s="206">
        <v>0</v>
      </c>
      <c r="H37" s="206">
        <v>0</v>
      </c>
      <c r="I37" s="207">
        <v>6</v>
      </c>
      <c r="J37" s="207">
        <v>6</v>
      </c>
      <c r="K37" s="206">
        <v>1</v>
      </c>
      <c r="L37" s="207">
        <v>7</v>
      </c>
    </row>
    <row r="39" spans="1:12" ht="33" customHeight="1">
      <c r="A39" s="225" t="s">
        <v>476</v>
      </c>
      <c r="B39" s="145"/>
      <c r="C39" s="222"/>
      <c r="D39" s="145"/>
      <c r="E39" s="145"/>
      <c r="F39" s="145"/>
      <c r="G39" s="145"/>
      <c r="H39" s="145"/>
      <c r="I39" s="145"/>
      <c r="J39" s="223"/>
      <c r="K39" s="224"/>
      <c r="L39" s="223"/>
    </row>
    <row r="40" spans="1:12" ht="33" customHeight="1">
      <c r="A40" s="145"/>
      <c r="B40" s="145"/>
      <c r="C40" s="222"/>
      <c r="D40" s="145"/>
      <c r="E40" s="145"/>
      <c r="F40" s="145"/>
      <c r="G40" s="145"/>
      <c r="H40" s="145"/>
      <c r="I40" s="145"/>
      <c r="J40" s="223"/>
      <c r="K40" s="224"/>
      <c r="L40" s="223"/>
    </row>
    <row r="41" spans="1:12" ht="33" customHeight="1">
      <c r="A41" s="145"/>
      <c r="B41" s="145"/>
      <c r="C41" s="222"/>
      <c r="D41" s="145"/>
      <c r="E41" s="145"/>
      <c r="F41" s="145"/>
      <c r="G41" s="145"/>
      <c r="H41" s="384" t="s">
        <v>441</v>
      </c>
      <c r="I41" s="384"/>
      <c r="J41" s="384"/>
      <c r="K41" s="384"/>
      <c r="L41" s="384"/>
    </row>
    <row r="42" spans="1:12" ht="33" customHeight="1">
      <c r="A42" s="145"/>
      <c r="B42" s="145"/>
      <c r="C42" s="222"/>
      <c r="D42" s="145"/>
      <c r="E42" s="145"/>
      <c r="F42" s="145"/>
      <c r="G42" s="145"/>
      <c r="H42" s="385" t="s">
        <v>440</v>
      </c>
      <c r="I42" s="385"/>
      <c r="J42" s="385"/>
      <c r="K42" s="385"/>
      <c r="L42" s="385"/>
    </row>
    <row r="43" spans="1:12" ht="33" customHeight="1">
      <c r="A43" s="145"/>
      <c r="B43" s="145"/>
      <c r="C43" s="222"/>
      <c r="D43" s="145"/>
      <c r="E43" s="145"/>
      <c r="F43" s="145"/>
      <c r="G43" s="145"/>
      <c r="H43" s="386" t="s">
        <v>375</v>
      </c>
      <c r="I43" s="386"/>
      <c r="J43" s="386"/>
      <c r="K43" s="386"/>
      <c r="L43" s="386"/>
    </row>
  </sheetData>
  <mergeCells count="5">
    <mergeCell ref="A2:L2"/>
    <mergeCell ref="A3:A5"/>
    <mergeCell ref="H41:L41"/>
    <mergeCell ref="H42:L42"/>
    <mergeCell ref="H43:L43"/>
  </mergeCells>
  <conditionalFormatting sqref="A13:L13">
    <cfRule type="containsText" dxfId="20" priority="10" operator="containsText" text="เกินดุล">
      <formula>NOT(ISERROR(SEARCH("เกินดุล",A13)))</formula>
    </cfRule>
    <cfRule type="containsText" dxfId="19" priority="11" operator="containsText" text="สมดุล">
      <formula>NOT(ISERROR(SEARCH("สมดุล",A13)))</formula>
    </cfRule>
    <cfRule type="containsText" dxfId="18" priority="12" operator="containsText" text="ขาดดุล">
      <formula>NOT(ISERROR(SEARCH("ขาดดุล",A13)))</formula>
    </cfRule>
    <cfRule type="containsText" dxfId="17" priority="13" operator="containsText" text="สมดุล">
      <formula>NOT(ISERROR(SEARCH("สมดุล",A13)))</formula>
    </cfRule>
  </conditionalFormatting>
  <conditionalFormatting sqref="B17:L17">
    <cfRule type="cellIs" dxfId="16" priority="9" operator="lessThan">
      <formula>0</formula>
    </cfRule>
  </conditionalFormatting>
  <conditionalFormatting sqref="B25:L26">
    <cfRule type="cellIs" dxfId="15" priority="1" operator="equal">
      <formula>8</formula>
    </cfRule>
    <cfRule type="cellIs" dxfId="14" priority="2" operator="equal">
      <formula>7</formula>
    </cfRule>
    <cfRule type="cellIs" dxfId="13" priority="3" operator="equal">
      <formula>6</formula>
    </cfRule>
    <cfRule type="cellIs" dxfId="12" priority="4" operator="equal">
      <formula>5</formula>
    </cfRule>
    <cfRule type="cellIs" dxfId="11" priority="5" operator="equal">
      <formula>4</formula>
    </cfRule>
    <cfRule type="cellIs" dxfId="10" priority="6" operator="equal">
      <formula>3</formula>
    </cfRule>
    <cfRule type="cellIs" dxfId="9" priority="7" operator="equal">
      <formula>2</formula>
    </cfRule>
    <cfRule type="cellIs" dxfId="8" priority="8" operator="equal">
      <formula>1</formula>
    </cfRule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11811023622047245" right="0.11811023622047245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A896C-9B39-41DB-8953-80FBC3AA626A}">
  <sheetPr>
    <tabColor rgb="FF00B0F0"/>
  </sheetPr>
  <dimension ref="A1:M13"/>
  <sheetViews>
    <sheetView zoomScale="70" zoomScaleNormal="70" workbookViewId="0">
      <selection activeCell="G21" sqref="G21"/>
    </sheetView>
  </sheetViews>
  <sheetFormatPr defaultRowHeight="13.8"/>
  <cols>
    <col min="1" max="1" width="16" style="168" bestFit="1" customWidth="1"/>
    <col min="2" max="2" width="26.3984375" style="168" bestFit="1" customWidth="1"/>
    <col min="3" max="4" width="14.59765625" style="168" customWidth="1"/>
    <col min="5" max="5" width="19" style="168" bestFit="1" customWidth="1"/>
    <col min="6" max="6" width="17.59765625" style="168" bestFit="1" customWidth="1"/>
    <col min="7" max="10" width="19" style="168" bestFit="1" customWidth="1"/>
    <col min="11" max="13" width="17.59765625" style="168" bestFit="1" customWidth="1"/>
    <col min="14" max="16384" width="8.796875" style="168"/>
  </cols>
  <sheetData>
    <row r="1" spans="1:13" s="173" customFormat="1" ht="20.399999999999999">
      <c r="A1" s="387" t="s">
        <v>335</v>
      </c>
      <c r="B1" s="387" t="s">
        <v>408</v>
      </c>
      <c r="C1" s="391" t="s">
        <v>449</v>
      </c>
      <c r="D1" s="391" t="s">
        <v>450</v>
      </c>
      <c r="E1" s="392" t="s">
        <v>451</v>
      </c>
      <c r="F1" s="393"/>
      <c r="G1" s="394"/>
      <c r="H1" s="395" t="s">
        <v>452</v>
      </c>
      <c r="I1" s="396"/>
      <c r="J1" s="397"/>
      <c r="K1" s="398" t="s">
        <v>453</v>
      </c>
      <c r="L1" s="399"/>
      <c r="M1" s="400"/>
    </row>
    <row r="2" spans="1:13" s="173" customFormat="1" ht="20.399999999999999">
      <c r="A2" s="387"/>
      <c r="B2" s="387"/>
      <c r="C2" s="391"/>
      <c r="D2" s="391"/>
      <c r="E2" s="174" t="s">
        <v>390</v>
      </c>
      <c r="F2" s="174" t="s">
        <v>391</v>
      </c>
      <c r="G2" s="174" t="s">
        <v>275</v>
      </c>
      <c r="H2" s="175" t="s">
        <v>390</v>
      </c>
      <c r="I2" s="175" t="s">
        <v>391</v>
      </c>
      <c r="J2" s="175" t="s">
        <v>275</v>
      </c>
      <c r="K2" s="176" t="s">
        <v>390</v>
      </c>
      <c r="L2" s="176" t="s">
        <v>391</v>
      </c>
      <c r="M2" s="176" t="s">
        <v>275</v>
      </c>
    </row>
    <row r="3" spans="1:13" ht="20.399999999999999">
      <c r="A3" s="388" t="s">
        <v>1</v>
      </c>
      <c r="B3" s="151" t="s">
        <v>112</v>
      </c>
      <c r="C3" s="152">
        <v>3</v>
      </c>
      <c r="D3" s="152">
        <v>3</v>
      </c>
      <c r="E3" s="170">
        <v>3105675</v>
      </c>
      <c r="F3" s="170">
        <v>3123380</v>
      </c>
      <c r="G3" s="170">
        <f>+E3+F3</f>
        <v>6229055</v>
      </c>
      <c r="H3" s="171">
        <v>5691882.7599999998</v>
      </c>
      <c r="I3" s="171">
        <v>2974627.5</v>
      </c>
      <c r="J3" s="171">
        <f>+H3+I3</f>
        <v>8666510.2599999998</v>
      </c>
      <c r="K3" s="169">
        <f>+H3-E3</f>
        <v>2586207.7599999998</v>
      </c>
      <c r="L3" s="169">
        <f t="shared" ref="L3:M13" si="0">+I3-F3</f>
        <v>-148752.5</v>
      </c>
      <c r="M3" s="169">
        <f t="shared" si="0"/>
        <v>2437455.2599999998</v>
      </c>
    </row>
    <row r="4" spans="1:13" ht="20.399999999999999">
      <c r="A4" s="389"/>
      <c r="B4" s="151" t="s">
        <v>113</v>
      </c>
      <c r="C4" s="154">
        <v>1</v>
      </c>
      <c r="D4" s="155">
        <v>4</v>
      </c>
      <c r="E4" s="170">
        <v>875000</v>
      </c>
      <c r="F4" s="170">
        <v>0</v>
      </c>
      <c r="G4" s="170">
        <f t="shared" ref="G4:G5" si="1">+E4+F4</f>
        <v>875000</v>
      </c>
      <c r="H4" s="171">
        <v>593230</v>
      </c>
      <c r="I4" s="171">
        <v>2180980</v>
      </c>
      <c r="J4" s="171">
        <f t="shared" ref="J4:J5" si="2">+H4+I4</f>
        <v>2774210</v>
      </c>
      <c r="K4" s="169">
        <f t="shared" ref="K4:K5" si="3">+H4-E4</f>
        <v>-281770</v>
      </c>
      <c r="L4" s="169">
        <f t="shared" si="0"/>
        <v>2180980</v>
      </c>
      <c r="M4" s="169">
        <f t="shared" si="0"/>
        <v>1899210</v>
      </c>
    </row>
    <row r="5" spans="1:13" ht="20.399999999999999">
      <c r="A5" s="390"/>
      <c r="B5" s="151" t="s">
        <v>114</v>
      </c>
      <c r="C5" s="153">
        <v>2</v>
      </c>
      <c r="D5" s="155">
        <v>4</v>
      </c>
      <c r="E5" s="170">
        <v>379700</v>
      </c>
      <c r="F5" s="170">
        <v>247800</v>
      </c>
      <c r="G5" s="170">
        <f t="shared" si="1"/>
        <v>627500</v>
      </c>
      <c r="H5" s="171">
        <v>514600</v>
      </c>
      <c r="I5" s="171">
        <v>250000</v>
      </c>
      <c r="J5" s="171">
        <f t="shared" si="2"/>
        <v>764600</v>
      </c>
      <c r="K5" s="169">
        <f t="shared" si="3"/>
        <v>134900</v>
      </c>
      <c r="L5" s="169">
        <f t="shared" si="0"/>
        <v>2200</v>
      </c>
      <c r="M5" s="169">
        <f t="shared" si="0"/>
        <v>137100</v>
      </c>
    </row>
    <row r="6" spans="1:13" ht="20.399999999999999">
      <c r="A6" s="388" t="s">
        <v>3</v>
      </c>
      <c r="B6" s="151" t="s">
        <v>130</v>
      </c>
      <c r="C6" s="152">
        <v>3</v>
      </c>
      <c r="D6" s="152">
        <v>3</v>
      </c>
      <c r="E6" s="170">
        <v>11724041</v>
      </c>
      <c r="F6" s="170">
        <v>2500000</v>
      </c>
      <c r="G6" s="170">
        <f>+E6+F6</f>
        <v>14224041</v>
      </c>
      <c r="H6" s="171">
        <v>8904103.7599999998</v>
      </c>
      <c r="I6" s="171">
        <v>6500000</v>
      </c>
      <c r="J6" s="171">
        <f>+H6+I6</f>
        <v>15404103.76</v>
      </c>
      <c r="K6" s="169">
        <f>+H6-E6</f>
        <v>-2819937.24</v>
      </c>
      <c r="L6" s="169">
        <f t="shared" si="0"/>
        <v>4000000</v>
      </c>
      <c r="M6" s="169">
        <f t="shared" si="0"/>
        <v>1180062.7599999998</v>
      </c>
    </row>
    <row r="7" spans="1:13" ht="20.399999999999999">
      <c r="A7" s="389"/>
      <c r="B7" s="151" t="s">
        <v>447</v>
      </c>
      <c r="C7" s="152">
        <v>3</v>
      </c>
      <c r="D7" s="152">
        <v>3</v>
      </c>
      <c r="E7" s="170">
        <v>43435601</v>
      </c>
      <c r="F7" s="170">
        <v>0</v>
      </c>
      <c r="G7" s="170">
        <f t="shared" ref="G7:G11" si="4">+E7+F7</f>
        <v>43435601</v>
      </c>
      <c r="H7" s="171">
        <v>41230101</v>
      </c>
      <c r="I7" s="171">
        <v>0</v>
      </c>
      <c r="J7" s="171">
        <f t="shared" ref="J7:J11" si="5">+H7+I7</f>
        <v>41230101</v>
      </c>
      <c r="K7" s="169">
        <f t="shared" ref="K7:K11" si="6">+H7-E7</f>
        <v>-2205500</v>
      </c>
      <c r="L7" s="169">
        <f t="shared" si="0"/>
        <v>0</v>
      </c>
      <c r="M7" s="169">
        <f t="shared" si="0"/>
        <v>-2205500</v>
      </c>
    </row>
    <row r="8" spans="1:13" ht="20.399999999999999">
      <c r="A8" s="390"/>
      <c r="B8" s="151" t="s">
        <v>448</v>
      </c>
      <c r="C8" s="152">
        <v>3</v>
      </c>
      <c r="D8" s="152">
        <v>3</v>
      </c>
      <c r="E8" s="170">
        <v>7000000</v>
      </c>
      <c r="F8" s="170">
        <v>85000</v>
      </c>
      <c r="G8" s="170">
        <f t="shared" si="4"/>
        <v>7085000</v>
      </c>
      <c r="H8" s="171">
        <v>7000000</v>
      </c>
      <c r="I8" s="171">
        <v>285000</v>
      </c>
      <c r="J8" s="171">
        <f t="shared" si="5"/>
        <v>7285000</v>
      </c>
      <c r="K8" s="169">
        <f t="shared" si="6"/>
        <v>0</v>
      </c>
      <c r="L8" s="169">
        <f t="shared" si="0"/>
        <v>200000</v>
      </c>
      <c r="M8" s="169">
        <f t="shared" si="0"/>
        <v>200000</v>
      </c>
    </row>
    <row r="9" spans="1:13" ht="20.399999999999999">
      <c r="A9" s="388" t="s">
        <v>4</v>
      </c>
      <c r="B9" s="151" t="s">
        <v>145</v>
      </c>
      <c r="C9" s="152">
        <v>3</v>
      </c>
      <c r="D9" s="152">
        <v>3</v>
      </c>
      <c r="E9" s="170">
        <v>48691300</v>
      </c>
      <c r="F9" s="170">
        <v>0</v>
      </c>
      <c r="G9" s="170">
        <f t="shared" si="4"/>
        <v>48691300</v>
      </c>
      <c r="H9" s="171">
        <v>46791300</v>
      </c>
      <c r="I9" s="171">
        <v>15000000</v>
      </c>
      <c r="J9" s="171">
        <f t="shared" si="5"/>
        <v>61791300</v>
      </c>
      <c r="K9" s="169">
        <f t="shared" si="6"/>
        <v>-1900000</v>
      </c>
      <c r="L9" s="169">
        <f t="shared" si="0"/>
        <v>15000000</v>
      </c>
      <c r="M9" s="169">
        <f t="shared" si="0"/>
        <v>13100000</v>
      </c>
    </row>
    <row r="10" spans="1:13" ht="20.399999999999999">
      <c r="A10" s="389"/>
      <c r="B10" s="151" t="s">
        <v>146</v>
      </c>
      <c r="C10" s="153">
        <v>2</v>
      </c>
      <c r="D10" s="155">
        <v>4</v>
      </c>
      <c r="E10" s="170">
        <v>5000000</v>
      </c>
      <c r="F10" s="170">
        <v>2500000</v>
      </c>
      <c r="G10" s="170">
        <f t="shared" si="4"/>
        <v>7500000</v>
      </c>
      <c r="H10" s="172">
        <v>13546514.15</v>
      </c>
      <c r="I10" s="172">
        <v>5500000</v>
      </c>
      <c r="J10" s="171">
        <f t="shared" si="5"/>
        <v>19046514.149999999</v>
      </c>
      <c r="K10" s="169">
        <f t="shared" si="6"/>
        <v>8546514.1500000004</v>
      </c>
      <c r="L10" s="169">
        <f t="shared" si="0"/>
        <v>3000000</v>
      </c>
      <c r="M10" s="169">
        <f t="shared" si="0"/>
        <v>11546514.149999999</v>
      </c>
    </row>
    <row r="11" spans="1:13" ht="20.399999999999999">
      <c r="A11" s="389"/>
      <c r="B11" s="151" t="s">
        <v>147</v>
      </c>
      <c r="C11" s="153">
        <v>2</v>
      </c>
      <c r="D11" s="155">
        <v>4</v>
      </c>
      <c r="E11" s="170">
        <v>0</v>
      </c>
      <c r="F11" s="170">
        <v>0</v>
      </c>
      <c r="G11" s="170">
        <f t="shared" si="4"/>
        <v>0</v>
      </c>
      <c r="H11" s="172">
        <v>408100</v>
      </c>
      <c r="I11" s="172">
        <v>94500</v>
      </c>
      <c r="J11" s="171">
        <f t="shared" si="5"/>
        <v>502600</v>
      </c>
      <c r="K11" s="169">
        <f t="shared" si="6"/>
        <v>408100</v>
      </c>
      <c r="L11" s="169">
        <f t="shared" si="0"/>
        <v>94500</v>
      </c>
      <c r="M11" s="169">
        <f t="shared" si="0"/>
        <v>502600</v>
      </c>
    </row>
    <row r="12" spans="1:13" ht="20.399999999999999">
      <c r="A12" s="390"/>
      <c r="B12" s="151" t="s">
        <v>150</v>
      </c>
      <c r="C12" s="152">
        <v>3</v>
      </c>
      <c r="D12" s="152">
        <v>3</v>
      </c>
      <c r="E12" s="170">
        <v>7073245</v>
      </c>
      <c r="F12" s="170">
        <v>0</v>
      </c>
      <c r="G12" s="170">
        <f>+E12+F12</f>
        <v>7073245</v>
      </c>
      <c r="H12" s="172">
        <v>5443679.1699999999</v>
      </c>
      <c r="I12" s="172">
        <v>0</v>
      </c>
      <c r="J12" s="171">
        <f>+H12+I12</f>
        <v>5443679.1699999999</v>
      </c>
      <c r="K12" s="169">
        <f>+H12-E12</f>
        <v>-1629565.83</v>
      </c>
      <c r="L12" s="169">
        <f t="shared" si="0"/>
        <v>0</v>
      </c>
      <c r="M12" s="169">
        <f t="shared" si="0"/>
        <v>-1629565.83</v>
      </c>
    </row>
    <row r="13" spans="1:13" ht="20.399999999999999">
      <c r="A13" s="167" t="s">
        <v>5</v>
      </c>
      <c r="B13" s="151" t="s">
        <v>157</v>
      </c>
      <c r="C13" s="153">
        <v>2</v>
      </c>
      <c r="D13" s="155">
        <v>4</v>
      </c>
      <c r="E13" s="170">
        <v>2141597</v>
      </c>
      <c r="F13" s="170">
        <v>0</v>
      </c>
      <c r="G13" s="170">
        <f>+E13+F13</f>
        <v>2141597</v>
      </c>
      <c r="H13" s="172">
        <v>11916118.689999999</v>
      </c>
      <c r="I13" s="172">
        <v>0</v>
      </c>
      <c r="J13" s="171">
        <f>+H13+I13</f>
        <v>11916118.689999999</v>
      </c>
      <c r="K13" s="169">
        <f>+H13-E13</f>
        <v>9774521.6899999995</v>
      </c>
      <c r="L13" s="169">
        <f t="shared" si="0"/>
        <v>0</v>
      </c>
      <c r="M13" s="169">
        <f t="shared" si="0"/>
        <v>9774521.6899999995</v>
      </c>
    </row>
  </sheetData>
  <mergeCells count="10">
    <mergeCell ref="C1:C2"/>
    <mergeCell ref="D1:D2"/>
    <mergeCell ref="E1:G1"/>
    <mergeCell ref="H1:J1"/>
    <mergeCell ref="K1:M1"/>
    <mergeCell ref="A1:A2"/>
    <mergeCell ref="A3:A5"/>
    <mergeCell ref="A6:A8"/>
    <mergeCell ref="A9:A12"/>
    <mergeCell ref="B1:B2"/>
  </mergeCells>
  <conditionalFormatting sqref="C13">
    <cfRule type="cellIs" dxfId="7" priority="1" operator="equal">
      <formula>8</formula>
    </cfRule>
    <cfRule type="cellIs" dxfId="6" priority="2" operator="equal">
      <formula>7</formula>
    </cfRule>
    <cfRule type="cellIs" dxfId="5" priority="3" operator="equal">
      <formula>6</formula>
    </cfRule>
    <cfRule type="cellIs" dxfId="4" priority="4" operator="equal">
      <formula>5</formula>
    </cfRule>
    <cfRule type="cellIs" dxfId="3" priority="5" operator="equal">
      <formula>4</formula>
    </cfRule>
    <cfRule type="cellIs" dxfId="2" priority="6" operator="equal">
      <formula>3</formula>
    </cfRule>
    <cfRule type="cellIs" dxfId="1" priority="7" operator="equal">
      <formula>2</formula>
    </cfRule>
    <cfRule type="cellIs" dxfId="0" priority="8" operator="equal">
      <formula>1</formula>
    </cfRule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0B93-7DC9-4219-BB89-2FA599C55A8C}">
  <dimension ref="A1:N15"/>
  <sheetViews>
    <sheetView topLeftCell="C1" zoomScale="70" zoomScaleNormal="70" workbookViewId="0">
      <selection activeCell="G19" sqref="G19"/>
    </sheetView>
  </sheetViews>
  <sheetFormatPr defaultColWidth="9" defaultRowHeight="24.6"/>
  <cols>
    <col min="1" max="1" width="29.296875" style="164" bestFit="1" customWidth="1"/>
    <col min="2" max="4" width="17.796875" style="164" bestFit="1" customWidth="1"/>
    <col min="5" max="5" width="7.59765625" style="249" bestFit="1" customWidth="1"/>
    <col min="6" max="6" width="47.5" style="164" bestFit="1" customWidth="1"/>
    <col min="7" max="7" width="21.09765625" style="164" bestFit="1" customWidth="1"/>
    <col min="8" max="8" width="21.59765625" style="164" bestFit="1" customWidth="1"/>
    <col min="9" max="9" width="9" style="164"/>
    <col min="10" max="10" width="29.8984375" style="164" bestFit="1" customWidth="1"/>
    <col min="11" max="11" width="21.09765625" style="164" bestFit="1" customWidth="1"/>
    <col min="12" max="12" width="21.59765625" style="164" bestFit="1" customWidth="1"/>
    <col min="13" max="14" width="18.796875" style="164" bestFit="1" customWidth="1"/>
    <col min="15" max="16384" width="9" style="164"/>
  </cols>
  <sheetData>
    <row r="1" spans="1:14">
      <c r="A1" s="351" t="s">
        <v>498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4">
      <c r="A2" s="352" t="s">
        <v>506</v>
      </c>
      <c r="B2" s="142" t="s">
        <v>451</v>
      </c>
      <c r="C2" s="142" t="s">
        <v>452</v>
      </c>
      <c r="D2" s="142" t="s">
        <v>453</v>
      </c>
      <c r="E2" s="354" t="s">
        <v>451</v>
      </c>
      <c r="F2" s="354"/>
      <c r="G2" s="354"/>
      <c r="H2" s="354"/>
      <c r="I2" s="355" t="s">
        <v>452</v>
      </c>
      <c r="J2" s="355"/>
      <c r="K2" s="355"/>
      <c r="L2" s="355"/>
      <c r="M2" s="355"/>
      <c r="N2" s="355"/>
    </row>
    <row r="3" spans="1:14">
      <c r="A3" s="353"/>
      <c r="B3" s="259">
        <v>3</v>
      </c>
      <c r="C3" s="259">
        <v>3</v>
      </c>
      <c r="D3" s="253"/>
      <c r="E3" s="246" t="s">
        <v>309</v>
      </c>
      <c r="F3" s="142" t="s">
        <v>94</v>
      </c>
      <c r="G3" s="142" t="s">
        <v>484</v>
      </c>
      <c r="H3" s="142" t="s">
        <v>485</v>
      </c>
      <c r="I3" s="142" t="s">
        <v>309</v>
      </c>
      <c r="J3" s="142" t="s">
        <v>94</v>
      </c>
      <c r="K3" s="142" t="s">
        <v>484</v>
      </c>
      <c r="L3" s="142" t="s">
        <v>485</v>
      </c>
      <c r="M3" s="269" t="s">
        <v>391</v>
      </c>
      <c r="N3" s="269" t="s">
        <v>390</v>
      </c>
    </row>
    <row r="4" spans="1:14">
      <c r="A4" s="244" t="s">
        <v>507</v>
      </c>
      <c r="B4" s="251">
        <v>3105675</v>
      </c>
      <c r="C4" s="251">
        <v>5691882.7599999998</v>
      </c>
      <c r="D4" s="251">
        <f>+C4-B4</f>
        <v>2586207.7599999998</v>
      </c>
      <c r="E4" s="250">
        <v>1</v>
      </c>
      <c r="F4" s="244" t="s">
        <v>393</v>
      </c>
      <c r="G4" s="243">
        <v>23</v>
      </c>
      <c r="H4" s="245">
        <v>2447965</v>
      </c>
      <c r="I4" s="243">
        <v>1</v>
      </c>
      <c r="J4" s="244" t="s">
        <v>491</v>
      </c>
      <c r="K4" s="243">
        <v>2</v>
      </c>
      <c r="L4" s="245">
        <v>67000</v>
      </c>
      <c r="M4" s="245"/>
      <c r="N4" s="245">
        <v>67000</v>
      </c>
    </row>
    <row r="5" spans="1:14">
      <c r="A5" s="244" t="s">
        <v>508</v>
      </c>
      <c r="B5" s="262">
        <v>3123380</v>
      </c>
      <c r="C5" s="251">
        <v>2974627.5</v>
      </c>
      <c r="D5" s="251">
        <f>+C5-B5</f>
        <v>-148752.5</v>
      </c>
      <c r="E5" s="254">
        <v>2</v>
      </c>
      <c r="F5" s="255" t="s">
        <v>499</v>
      </c>
      <c r="G5" s="256">
        <v>1</v>
      </c>
      <c r="H5" s="257">
        <v>499000</v>
      </c>
      <c r="I5" s="243">
        <v>2</v>
      </c>
      <c r="J5" s="244" t="s">
        <v>487</v>
      </c>
      <c r="K5" s="243">
        <v>3</v>
      </c>
      <c r="L5" s="245">
        <v>55000</v>
      </c>
      <c r="M5" s="245"/>
      <c r="N5" s="245">
        <v>55000</v>
      </c>
    </row>
    <row r="6" spans="1:14">
      <c r="A6" s="142" t="s">
        <v>509</v>
      </c>
      <c r="B6" s="252">
        <f>+B4+B5</f>
        <v>6229055</v>
      </c>
      <c r="C6" s="252">
        <f t="shared" ref="C6:D6" si="0">+C4+C5</f>
        <v>8666510.2599999998</v>
      </c>
      <c r="D6" s="252">
        <f t="shared" si="0"/>
        <v>2437455.2599999998</v>
      </c>
      <c r="E6" s="254">
        <v>3</v>
      </c>
      <c r="F6" s="255" t="s">
        <v>500</v>
      </c>
      <c r="G6" s="256">
        <v>1</v>
      </c>
      <c r="H6" s="257">
        <v>499690</v>
      </c>
      <c r="I6" s="243">
        <v>3</v>
      </c>
      <c r="J6" s="244" t="s">
        <v>492</v>
      </c>
      <c r="K6" s="243">
        <v>23</v>
      </c>
      <c r="L6" s="245">
        <v>4023987.76</v>
      </c>
      <c r="M6" s="245"/>
      <c r="N6" s="245">
        <v>4023987.76</v>
      </c>
    </row>
    <row r="7" spans="1:14">
      <c r="E7" s="256">
        <v>4</v>
      </c>
      <c r="F7" s="255" t="s">
        <v>501</v>
      </c>
      <c r="G7" s="256">
        <v>1</v>
      </c>
      <c r="H7" s="257">
        <v>499690</v>
      </c>
      <c r="I7" s="243">
        <v>4</v>
      </c>
      <c r="J7" s="244" t="s">
        <v>488</v>
      </c>
      <c r="K7" s="243">
        <v>16</v>
      </c>
      <c r="L7" s="245">
        <v>928465</v>
      </c>
      <c r="M7" s="245"/>
      <c r="N7" s="245">
        <v>928465</v>
      </c>
    </row>
    <row r="8" spans="1:14">
      <c r="E8" s="256">
        <v>5</v>
      </c>
      <c r="F8" s="255" t="s">
        <v>502</v>
      </c>
      <c r="G8" s="256">
        <v>1</v>
      </c>
      <c r="H8" s="258">
        <v>1625000</v>
      </c>
      <c r="I8" s="243">
        <v>5</v>
      </c>
      <c r="J8" s="244" t="s">
        <v>493</v>
      </c>
      <c r="K8" s="243">
        <v>1</v>
      </c>
      <c r="L8" s="248">
        <v>43000</v>
      </c>
      <c r="M8" s="245"/>
      <c r="N8" s="245">
        <v>43000</v>
      </c>
    </row>
    <row r="9" spans="1:14">
      <c r="E9" s="243">
        <v>6</v>
      </c>
      <c r="F9" s="244" t="s">
        <v>503</v>
      </c>
      <c r="G9" s="243">
        <v>1</v>
      </c>
      <c r="H9" s="245">
        <v>95000</v>
      </c>
      <c r="I9" s="243">
        <v>6</v>
      </c>
      <c r="J9" s="244" t="s">
        <v>494</v>
      </c>
      <c r="K9" s="243">
        <v>1</v>
      </c>
      <c r="L9" s="245">
        <v>30130</v>
      </c>
      <c r="M9" s="245"/>
      <c r="N9" s="245">
        <v>30130</v>
      </c>
    </row>
    <row r="10" spans="1:14">
      <c r="E10" s="243">
        <v>7</v>
      </c>
      <c r="F10" s="244" t="s">
        <v>504</v>
      </c>
      <c r="G10" s="243">
        <v>1</v>
      </c>
      <c r="H10" s="245">
        <v>78000</v>
      </c>
      <c r="I10" s="243">
        <v>7</v>
      </c>
      <c r="J10" s="244" t="s">
        <v>495</v>
      </c>
      <c r="K10" s="243">
        <v>3</v>
      </c>
      <c r="L10" s="245">
        <v>120000</v>
      </c>
      <c r="M10" s="245"/>
      <c r="N10" s="245">
        <v>120000</v>
      </c>
    </row>
    <row r="11" spans="1:14">
      <c r="E11" s="243">
        <v>8</v>
      </c>
      <c r="F11" s="244" t="s">
        <v>505</v>
      </c>
      <c r="G11" s="243">
        <v>1</v>
      </c>
      <c r="H11" s="245">
        <v>484710</v>
      </c>
      <c r="I11" s="243">
        <v>8</v>
      </c>
      <c r="J11" s="244" t="s">
        <v>486</v>
      </c>
      <c r="K11" s="243">
        <v>24</v>
      </c>
      <c r="L11" s="245">
        <v>1091108</v>
      </c>
      <c r="M11" s="245">
        <v>799808</v>
      </c>
      <c r="N11" s="245">
        <v>291300</v>
      </c>
    </row>
    <row r="12" spans="1:14">
      <c r="E12" s="357" t="s">
        <v>275</v>
      </c>
      <c r="F12" s="358"/>
      <c r="G12" s="142">
        <f>SUM(G4:G11)</f>
        <v>30</v>
      </c>
      <c r="H12" s="247">
        <f>SUM(H4:H11)</f>
        <v>6229055</v>
      </c>
      <c r="I12" s="243">
        <v>9</v>
      </c>
      <c r="J12" s="244" t="s">
        <v>496</v>
      </c>
      <c r="K12" s="243">
        <v>1</v>
      </c>
      <c r="L12" s="245">
        <v>136425</v>
      </c>
      <c r="M12" s="245">
        <v>136425</v>
      </c>
      <c r="N12" s="245"/>
    </row>
    <row r="13" spans="1:14">
      <c r="E13" s="164"/>
      <c r="I13" s="243">
        <v>10</v>
      </c>
      <c r="J13" s="244" t="s">
        <v>497</v>
      </c>
      <c r="K13" s="243">
        <v>1</v>
      </c>
      <c r="L13" s="245">
        <v>413394.5</v>
      </c>
      <c r="M13" s="245">
        <v>413394.5</v>
      </c>
      <c r="N13" s="245"/>
    </row>
    <row r="14" spans="1:14">
      <c r="E14" s="164" t="s">
        <v>510</v>
      </c>
      <c r="I14" s="243">
        <v>11</v>
      </c>
      <c r="J14" s="244" t="s">
        <v>392</v>
      </c>
      <c r="K14" s="243">
        <v>3</v>
      </c>
      <c r="L14" s="245">
        <v>1758000</v>
      </c>
      <c r="M14" s="245">
        <v>1625000</v>
      </c>
      <c r="N14" s="245">
        <v>133000</v>
      </c>
    </row>
    <row r="15" spans="1:14" ht="25.2" customHeight="1">
      <c r="E15" s="164"/>
      <c r="I15" s="357" t="s">
        <v>275</v>
      </c>
      <c r="J15" s="358"/>
      <c r="K15" s="142">
        <f>SUM(K4:K14)</f>
        <v>78</v>
      </c>
      <c r="L15" s="247">
        <f>SUM(L4:L14)</f>
        <v>8666510.2599999998</v>
      </c>
      <c r="M15" s="245">
        <v>2974627.5</v>
      </c>
      <c r="N15" s="245">
        <v>5691882.7599999998</v>
      </c>
    </row>
  </sheetData>
  <mergeCells count="6">
    <mergeCell ref="I15:J15"/>
    <mergeCell ref="I2:N2"/>
    <mergeCell ref="E12:F12"/>
    <mergeCell ref="E2:H2"/>
    <mergeCell ref="A1:L1"/>
    <mergeCell ref="A2:A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DBF2-E6AB-4C20-9191-F61D36336043}">
  <dimension ref="A1:N15"/>
  <sheetViews>
    <sheetView zoomScale="60" zoomScaleNormal="60" workbookViewId="0">
      <selection activeCell="M8" sqref="M8"/>
    </sheetView>
  </sheetViews>
  <sheetFormatPr defaultColWidth="9" defaultRowHeight="24.6"/>
  <cols>
    <col min="1" max="1" width="29.296875" style="164" bestFit="1" customWidth="1"/>
    <col min="2" max="4" width="17.796875" style="164" bestFit="1" customWidth="1"/>
    <col min="5" max="5" width="7.59765625" style="249" bestFit="1" customWidth="1"/>
    <col min="6" max="6" width="47.5" style="164" bestFit="1" customWidth="1"/>
    <col min="7" max="7" width="21.09765625" style="164" bestFit="1" customWidth="1"/>
    <col min="8" max="8" width="21.59765625" style="164" bestFit="1" customWidth="1"/>
    <col min="9" max="9" width="9" style="164"/>
    <col min="10" max="10" width="35" style="164" bestFit="1" customWidth="1"/>
    <col min="11" max="11" width="21.09765625" style="164" bestFit="1" customWidth="1"/>
    <col min="12" max="12" width="21.59765625" style="164" bestFit="1" customWidth="1"/>
    <col min="13" max="13" width="18.796875" style="164" bestFit="1" customWidth="1"/>
    <col min="14" max="14" width="16.59765625" style="164" bestFit="1" customWidth="1"/>
    <col min="15" max="16384" width="9" style="164"/>
  </cols>
  <sheetData>
    <row r="1" spans="1:14">
      <c r="A1" s="351" t="s">
        <v>511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4">
      <c r="A2" s="352" t="s">
        <v>506</v>
      </c>
      <c r="B2" s="142" t="s">
        <v>451</v>
      </c>
      <c r="C2" s="142" t="s">
        <v>452</v>
      </c>
      <c r="D2" s="142" t="s">
        <v>453</v>
      </c>
      <c r="E2" s="354" t="s">
        <v>451</v>
      </c>
      <c r="F2" s="354"/>
      <c r="G2" s="354"/>
      <c r="H2" s="354"/>
      <c r="I2" s="355" t="s">
        <v>452</v>
      </c>
      <c r="J2" s="355"/>
      <c r="K2" s="355"/>
      <c r="L2" s="355"/>
      <c r="M2" s="355"/>
      <c r="N2" s="355"/>
    </row>
    <row r="3" spans="1:14">
      <c r="A3" s="353"/>
      <c r="B3" s="259">
        <v>1</v>
      </c>
      <c r="C3" s="259">
        <v>4</v>
      </c>
      <c r="D3" s="253"/>
      <c r="E3" s="246" t="s">
        <v>309</v>
      </c>
      <c r="F3" s="142" t="s">
        <v>94</v>
      </c>
      <c r="G3" s="142" t="s">
        <v>484</v>
      </c>
      <c r="H3" s="142" t="s">
        <v>485</v>
      </c>
      <c r="I3" s="243" t="s">
        <v>309</v>
      </c>
      <c r="J3" s="244" t="s">
        <v>94</v>
      </c>
      <c r="K3" s="243" t="s">
        <v>484</v>
      </c>
      <c r="L3" s="245" t="s">
        <v>485</v>
      </c>
      <c r="M3" s="244" t="s">
        <v>391</v>
      </c>
      <c r="N3" s="244" t="s">
        <v>390</v>
      </c>
    </row>
    <row r="4" spans="1:14">
      <c r="A4" s="244" t="s">
        <v>507</v>
      </c>
      <c r="B4" s="251">
        <v>875000</v>
      </c>
      <c r="C4" s="251">
        <v>593230</v>
      </c>
      <c r="D4" s="251">
        <f>+C4-B4</f>
        <v>-281770</v>
      </c>
      <c r="E4" s="250">
        <v>1</v>
      </c>
      <c r="F4" s="401" t="s">
        <v>512</v>
      </c>
      <c r="G4" s="243"/>
      <c r="H4" s="245">
        <v>875000</v>
      </c>
      <c r="I4" s="243">
        <v>1</v>
      </c>
      <c r="J4" s="244" t="s">
        <v>486</v>
      </c>
      <c r="K4" s="243">
        <v>20</v>
      </c>
      <c r="L4" s="245">
        <v>787610</v>
      </c>
      <c r="M4" s="245">
        <v>639480</v>
      </c>
      <c r="N4" s="245">
        <v>148130</v>
      </c>
    </row>
    <row r="5" spans="1:14">
      <c r="A5" s="244" t="s">
        <v>508</v>
      </c>
      <c r="B5" s="251">
        <v>0</v>
      </c>
      <c r="C5" s="251">
        <v>2180980</v>
      </c>
      <c r="D5" s="251">
        <f>+C5-B5</f>
        <v>2180980</v>
      </c>
      <c r="E5" s="250">
        <v>2</v>
      </c>
      <c r="F5" s="402"/>
      <c r="G5" s="243"/>
      <c r="H5" s="260"/>
      <c r="I5" s="243">
        <v>2</v>
      </c>
      <c r="J5" s="244" t="s">
        <v>487</v>
      </c>
      <c r="K5" s="243">
        <v>1</v>
      </c>
      <c r="L5" s="245">
        <v>17900</v>
      </c>
      <c r="M5" s="245"/>
      <c r="N5" s="245">
        <v>17900</v>
      </c>
    </row>
    <row r="6" spans="1:14">
      <c r="A6" s="142" t="s">
        <v>509</v>
      </c>
      <c r="B6" s="252">
        <f>+B4+B5</f>
        <v>875000</v>
      </c>
      <c r="C6" s="252">
        <f t="shared" ref="C6:D6" si="0">+C4+C5</f>
        <v>2774210</v>
      </c>
      <c r="D6" s="252">
        <f t="shared" si="0"/>
        <v>1899210</v>
      </c>
      <c r="E6" s="250">
        <v>3</v>
      </c>
      <c r="F6" s="402"/>
      <c r="G6" s="243"/>
      <c r="H6" s="260"/>
      <c r="I6" s="243">
        <v>3</v>
      </c>
      <c r="J6" s="244" t="s">
        <v>488</v>
      </c>
      <c r="K6" s="243">
        <v>9</v>
      </c>
      <c r="L6" s="245">
        <v>217700</v>
      </c>
      <c r="M6" s="245"/>
      <c r="N6" s="245">
        <v>217700</v>
      </c>
    </row>
    <row r="7" spans="1:14">
      <c r="E7" s="243">
        <v>4</v>
      </c>
      <c r="F7" s="402"/>
      <c r="G7" s="243"/>
      <c r="H7" s="260"/>
      <c r="I7" s="243">
        <v>4</v>
      </c>
      <c r="J7" s="244" t="s">
        <v>489</v>
      </c>
      <c r="K7" s="243">
        <v>1</v>
      </c>
      <c r="L7" s="248">
        <v>500000</v>
      </c>
      <c r="M7" s="245">
        <v>500000</v>
      </c>
      <c r="N7" s="245"/>
    </row>
    <row r="8" spans="1:14">
      <c r="E8" s="243">
        <v>5</v>
      </c>
      <c r="F8" s="402"/>
      <c r="G8" s="243"/>
      <c r="H8" s="261"/>
      <c r="I8" s="243">
        <v>5</v>
      </c>
      <c r="J8" s="244" t="s">
        <v>490</v>
      </c>
      <c r="K8" s="243">
        <v>14</v>
      </c>
      <c r="L8" s="245">
        <v>1251000</v>
      </c>
      <c r="M8" s="245">
        <v>1041500</v>
      </c>
      <c r="N8" s="245">
        <v>209500</v>
      </c>
    </row>
    <row r="9" spans="1:14">
      <c r="E9" s="243">
        <v>6</v>
      </c>
      <c r="F9" s="402"/>
      <c r="G9" s="243"/>
      <c r="H9" s="245"/>
      <c r="I9" s="357" t="s">
        <v>275</v>
      </c>
      <c r="J9" s="358"/>
      <c r="K9" s="142">
        <f>SUM(K3:K8)</f>
        <v>45</v>
      </c>
      <c r="L9" s="247">
        <f>SUM(L3:L8)</f>
        <v>2774210</v>
      </c>
      <c r="M9" s="245">
        <v>2180980</v>
      </c>
      <c r="N9" s="245">
        <v>593230</v>
      </c>
    </row>
    <row r="10" spans="1:14">
      <c r="E10" s="243">
        <v>7</v>
      </c>
      <c r="F10" s="402"/>
      <c r="G10" s="243"/>
      <c r="H10" s="245"/>
    </row>
    <row r="11" spans="1:14">
      <c r="E11" s="243">
        <v>8</v>
      </c>
      <c r="F11" s="403"/>
      <c r="G11" s="243"/>
      <c r="H11" s="245"/>
    </row>
    <row r="12" spans="1:14">
      <c r="E12" s="357" t="s">
        <v>275</v>
      </c>
      <c r="F12" s="358"/>
      <c r="G12" s="142">
        <f>SUM(G4:G11)</f>
        <v>0</v>
      </c>
      <c r="H12" s="247">
        <f>SUM(H4:H11)</f>
        <v>875000</v>
      </c>
    </row>
    <row r="13" spans="1:14">
      <c r="E13" s="164"/>
    </row>
    <row r="14" spans="1:14">
      <c r="E14" s="164"/>
    </row>
    <row r="15" spans="1:14" ht="25.2" customHeight="1">
      <c r="E15" s="164"/>
    </row>
  </sheetData>
  <mergeCells count="7">
    <mergeCell ref="A1:L1"/>
    <mergeCell ref="A2:A3"/>
    <mergeCell ref="E2:H2"/>
    <mergeCell ref="E12:F12"/>
    <mergeCell ref="I9:J9"/>
    <mergeCell ref="F4:F11"/>
    <mergeCell ref="I2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12BC3-6E42-46C8-97F8-21CE5E822467}">
  <sheetPr>
    <tabColor rgb="FFFF0000"/>
  </sheetPr>
  <dimension ref="A1:N38"/>
  <sheetViews>
    <sheetView topLeftCell="D1" zoomScale="60" zoomScaleNormal="60" workbookViewId="0">
      <selection activeCell="M4" sqref="M4"/>
    </sheetView>
  </sheetViews>
  <sheetFormatPr defaultColWidth="9" defaultRowHeight="24.6"/>
  <cols>
    <col min="1" max="1" width="29.296875" style="164" bestFit="1" customWidth="1"/>
    <col min="2" max="4" width="17.796875" style="164" bestFit="1" customWidth="1"/>
    <col min="5" max="5" width="7.59765625" style="249" bestFit="1" customWidth="1"/>
    <col min="6" max="6" width="47.5" style="164" bestFit="1" customWidth="1"/>
    <col min="7" max="7" width="21.09765625" style="164" bestFit="1" customWidth="1"/>
    <col min="8" max="8" width="21.59765625" style="164" bestFit="1" customWidth="1"/>
    <col min="9" max="9" width="9" style="164"/>
    <col min="10" max="10" width="59.19921875" style="164" bestFit="1" customWidth="1"/>
    <col min="11" max="11" width="21.09765625" style="164" bestFit="1" customWidth="1"/>
    <col min="12" max="12" width="21.59765625" style="164" bestFit="1" customWidth="1"/>
    <col min="13" max="13" width="23.5" style="249" bestFit="1" customWidth="1"/>
    <col min="14" max="14" width="141.796875" style="164" bestFit="1" customWidth="1"/>
    <col min="15" max="16384" width="9" style="164"/>
  </cols>
  <sheetData>
    <row r="1" spans="1:14">
      <c r="A1" s="351" t="s">
        <v>545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4">
      <c r="A2" s="352" t="s">
        <v>506</v>
      </c>
      <c r="B2" s="142" t="s">
        <v>451</v>
      </c>
      <c r="C2" s="142" t="s">
        <v>452</v>
      </c>
      <c r="D2" s="142" t="s">
        <v>453</v>
      </c>
      <c r="E2" s="354" t="s">
        <v>451</v>
      </c>
      <c r="F2" s="354"/>
      <c r="G2" s="354"/>
      <c r="H2" s="354"/>
      <c r="I2" s="355" t="s">
        <v>452</v>
      </c>
      <c r="J2" s="355"/>
      <c r="K2" s="355"/>
      <c r="L2" s="355"/>
      <c r="M2" s="355"/>
      <c r="N2" s="355"/>
    </row>
    <row r="3" spans="1:14">
      <c r="A3" s="353"/>
      <c r="B3" s="259">
        <v>2</v>
      </c>
      <c r="C3" s="259">
        <v>4</v>
      </c>
      <c r="D3" s="253"/>
      <c r="E3" s="246" t="s">
        <v>309</v>
      </c>
      <c r="F3" s="142" t="s">
        <v>94</v>
      </c>
      <c r="G3" s="142" t="s">
        <v>484</v>
      </c>
      <c r="H3" s="142" t="s">
        <v>485</v>
      </c>
      <c r="I3" s="243" t="s">
        <v>309</v>
      </c>
      <c r="J3" s="244" t="s">
        <v>94</v>
      </c>
      <c r="K3" s="243" t="s">
        <v>484</v>
      </c>
      <c r="L3" s="245" t="s">
        <v>485</v>
      </c>
      <c r="M3" s="270" t="s">
        <v>766</v>
      </c>
      <c r="N3" s="245" t="s">
        <v>753</v>
      </c>
    </row>
    <row r="4" spans="1:14">
      <c r="A4" s="244" t="s">
        <v>507</v>
      </c>
      <c r="B4" s="251">
        <v>379700</v>
      </c>
      <c r="C4" s="251">
        <v>514600</v>
      </c>
      <c r="D4" s="251">
        <f>+C4-B4</f>
        <v>134900</v>
      </c>
      <c r="E4" s="250">
        <v>1</v>
      </c>
      <c r="F4" s="401" t="s">
        <v>513</v>
      </c>
      <c r="G4" s="243"/>
      <c r="H4" s="245">
        <v>379700</v>
      </c>
      <c r="I4" s="243">
        <v>1</v>
      </c>
      <c r="J4" s="244" t="s">
        <v>720</v>
      </c>
      <c r="K4" s="243">
        <v>1</v>
      </c>
      <c r="L4" s="245">
        <v>1990</v>
      </c>
      <c r="M4" s="270" t="s">
        <v>390</v>
      </c>
      <c r="N4" s="245" t="s">
        <v>754</v>
      </c>
    </row>
    <row r="5" spans="1:14">
      <c r="A5" s="244" t="s">
        <v>508</v>
      </c>
      <c r="B5" s="251">
        <v>247800</v>
      </c>
      <c r="C5" s="251">
        <v>250000</v>
      </c>
      <c r="D5" s="251">
        <f>+C5-B5</f>
        <v>2200</v>
      </c>
      <c r="E5" s="250">
        <v>2</v>
      </c>
      <c r="F5" s="402"/>
      <c r="G5" s="243"/>
      <c r="H5" s="260">
        <v>247800</v>
      </c>
      <c r="I5" s="243">
        <v>2</v>
      </c>
      <c r="J5" s="244" t="s">
        <v>721</v>
      </c>
      <c r="K5" s="243">
        <v>10</v>
      </c>
      <c r="L5" s="245">
        <v>23000</v>
      </c>
      <c r="M5" s="270" t="s">
        <v>390</v>
      </c>
      <c r="N5" s="245" t="s">
        <v>755</v>
      </c>
    </row>
    <row r="6" spans="1:14">
      <c r="A6" s="142" t="s">
        <v>509</v>
      </c>
      <c r="B6" s="252">
        <f>+B4+B5</f>
        <v>627500</v>
      </c>
      <c r="C6" s="252">
        <f t="shared" ref="C6:D6" si="0">+C4+C5</f>
        <v>764600</v>
      </c>
      <c r="D6" s="252">
        <f t="shared" si="0"/>
        <v>137100</v>
      </c>
      <c r="E6" s="250">
        <v>3</v>
      </c>
      <c r="F6" s="402"/>
      <c r="G6" s="243"/>
      <c r="H6" s="260"/>
      <c r="I6" s="243">
        <v>3</v>
      </c>
      <c r="J6" s="244" t="s">
        <v>722</v>
      </c>
      <c r="K6" s="243">
        <v>3</v>
      </c>
      <c r="L6" s="245">
        <v>7500</v>
      </c>
      <c r="M6" s="270" t="s">
        <v>390</v>
      </c>
      <c r="N6" s="245" t="s">
        <v>756</v>
      </c>
    </row>
    <row r="7" spans="1:14">
      <c r="E7" s="243">
        <v>4</v>
      </c>
      <c r="F7" s="402"/>
      <c r="G7" s="243"/>
      <c r="H7" s="260"/>
      <c r="I7" s="243">
        <v>4</v>
      </c>
      <c r="J7" s="244" t="s">
        <v>723</v>
      </c>
      <c r="K7" s="243">
        <v>3</v>
      </c>
      <c r="L7" s="245">
        <v>7500</v>
      </c>
      <c r="M7" s="270" t="s">
        <v>390</v>
      </c>
      <c r="N7" s="245" t="s">
        <v>756</v>
      </c>
    </row>
    <row r="8" spans="1:14">
      <c r="E8" s="243">
        <v>5</v>
      </c>
      <c r="F8" s="402"/>
      <c r="G8" s="243"/>
      <c r="H8" s="261"/>
      <c r="I8" s="243">
        <v>5</v>
      </c>
      <c r="J8" s="244" t="s">
        <v>724</v>
      </c>
      <c r="K8" s="243">
        <v>1</v>
      </c>
      <c r="L8" s="245">
        <v>2790</v>
      </c>
      <c r="M8" s="270" t="s">
        <v>390</v>
      </c>
      <c r="N8" s="245" t="s">
        <v>757</v>
      </c>
    </row>
    <row r="9" spans="1:14">
      <c r="E9" s="243">
        <v>6</v>
      </c>
      <c r="F9" s="402"/>
      <c r="G9" s="243"/>
      <c r="H9" s="245"/>
      <c r="I9" s="243">
        <v>6</v>
      </c>
      <c r="J9" s="244" t="s">
        <v>725</v>
      </c>
      <c r="K9" s="243">
        <v>1</v>
      </c>
      <c r="L9" s="245">
        <v>3200</v>
      </c>
      <c r="M9" s="270" t="s">
        <v>390</v>
      </c>
      <c r="N9" s="245" t="s">
        <v>758</v>
      </c>
    </row>
    <row r="10" spans="1:14">
      <c r="E10" s="243">
        <v>7</v>
      </c>
      <c r="F10" s="402"/>
      <c r="G10" s="243"/>
      <c r="H10" s="245"/>
      <c r="I10" s="243">
        <v>7</v>
      </c>
      <c r="J10" s="244" t="s">
        <v>726</v>
      </c>
      <c r="K10" s="243">
        <v>3</v>
      </c>
      <c r="L10" s="245">
        <v>10500</v>
      </c>
      <c r="M10" s="270" t="s">
        <v>390</v>
      </c>
      <c r="N10" s="245" t="s">
        <v>756</v>
      </c>
    </row>
    <row r="11" spans="1:14">
      <c r="E11" s="243">
        <v>8</v>
      </c>
      <c r="F11" s="403"/>
      <c r="G11" s="243"/>
      <c r="H11" s="245"/>
      <c r="I11" s="243">
        <v>8</v>
      </c>
      <c r="J11" s="244" t="s">
        <v>727</v>
      </c>
      <c r="K11" s="243">
        <v>1</v>
      </c>
      <c r="L11" s="245">
        <v>3630</v>
      </c>
      <c r="M11" s="270" t="s">
        <v>390</v>
      </c>
      <c r="N11" s="245" t="s">
        <v>757</v>
      </c>
    </row>
    <row r="12" spans="1:14">
      <c r="E12" s="357" t="s">
        <v>275</v>
      </c>
      <c r="F12" s="358"/>
      <c r="G12" s="142">
        <f>SUM(G4:G11)</f>
        <v>0</v>
      </c>
      <c r="H12" s="247">
        <f>SUM(H4:H11)</f>
        <v>627500</v>
      </c>
      <c r="I12" s="243">
        <v>9</v>
      </c>
      <c r="J12" s="244" t="s">
        <v>724</v>
      </c>
      <c r="K12" s="243">
        <v>1</v>
      </c>
      <c r="L12" s="245">
        <v>3790</v>
      </c>
      <c r="M12" s="270" t="s">
        <v>390</v>
      </c>
      <c r="N12" s="245" t="s">
        <v>757</v>
      </c>
    </row>
    <row r="13" spans="1:14">
      <c r="E13" s="164"/>
      <c r="I13" s="243">
        <v>10</v>
      </c>
      <c r="J13" s="244" t="s">
        <v>728</v>
      </c>
      <c r="K13" s="243">
        <v>1</v>
      </c>
      <c r="L13" s="245">
        <v>4000</v>
      </c>
      <c r="M13" s="270" t="s">
        <v>390</v>
      </c>
      <c r="N13" s="245" t="s">
        <v>756</v>
      </c>
    </row>
    <row r="14" spans="1:14">
      <c r="E14" s="164"/>
      <c r="I14" s="243">
        <v>11</v>
      </c>
      <c r="J14" s="244" t="s">
        <v>729</v>
      </c>
      <c r="K14" s="243">
        <v>1</v>
      </c>
      <c r="L14" s="245">
        <v>4500</v>
      </c>
      <c r="M14" s="270" t="s">
        <v>390</v>
      </c>
      <c r="N14" s="245" t="s">
        <v>759</v>
      </c>
    </row>
    <row r="15" spans="1:14" ht="25.2" customHeight="1">
      <c r="E15" s="164"/>
      <c r="I15" s="243">
        <v>12</v>
      </c>
      <c r="J15" s="244" t="s">
        <v>730</v>
      </c>
      <c r="K15" s="243">
        <v>1</v>
      </c>
      <c r="L15" s="245">
        <v>4800</v>
      </c>
      <c r="M15" s="270" t="s">
        <v>390</v>
      </c>
      <c r="N15" s="245" t="s">
        <v>760</v>
      </c>
    </row>
    <row r="16" spans="1:14">
      <c r="I16" s="243">
        <v>13</v>
      </c>
      <c r="J16" s="244" t="s">
        <v>731</v>
      </c>
      <c r="K16" s="243">
        <v>1</v>
      </c>
      <c r="L16" s="245">
        <v>4900</v>
      </c>
      <c r="M16" s="270" t="s">
        <v>390</v>
      </c>
      <c r="N16" s="245" t="s">
        <v>756</v>
      </c>
    </row>
    <row r="17" spans="9:14">
      <c r="I17" s="243">
        <v>14</v>
      </c>
      <c r="J17" s="244" t="s">
        <v>732</v>
      </c>
      <c r="K17" s="243">
        <v>1</v>
      </c>
      <c r="L17" s="245">
        <v>5200</v>
      </c>
      <c r="M17" s="270" t="s">
        <v>390</v>
      </c>
      <c r="N17" s="245" t="s">
        <v>756</v>
      </c>
    </row>
    <row r="18" spans="9:14">
      <c r="I18" s="243">
        <v>15</v>
      </c>
      <c r="J18" s="244" t="s">
        <v>733</v>
      </c>
      <c r="K18" s="243">
        <v>1</v>
      </c>
      <c r="L18" s="245">
        <v>5400</v>
      </c>
      <c r="M18" s="270" t="s">
        <v>390</v>
      </c>
      <c r="N18" s="245" t="s">
        <v>756</v>
      </c>
    </row>
    <row r="19" spans="9:14">
      <c r="I19" s="243">
        <v>16</v>
      </c>
      <c r="J19" s="244" t="s">
        <v>734</v>
      </c>
      <c r="K19" s="243">
        <v>1</v>
      </c>
      <c r="L19" s="245">
        <v>5900</v>
      </c>
      <c r="M19" s="270" t="s">
        <v>390</v>
      </c>
      <c r="N19" s="245" t="s">
        <v>756</v>
      </c>
    </row>
    <row r="20" spans="9:14">
      <c r="I20" s="243">
        <v>17</v>
      </c>
      <c r="J20" s="244" t="s">
        <v>735</v>
      </c>
      <c r="K20" s="243">
        <v>1</v>
      </c>
      <c r="L20" s="245">
        <v>5990</v>
      </c>
      <c r="M20" s="270" t="s">
        <v>390</v>
      </c>
      <c r="N20" s="245" t="s">
        <v>756</v>
      </c>
    </row>
    <row r="21" spans="9:14">
      <c r="I21" s="243">
        <v>18</v>
      </c>
      <c r="J21" s="244" t="s">
        <v>736</v>
      </c>
      <c r="K21" s="243">
        <v>1</v>
      </c>
      <c r="L21" s="245">
        <v>6500</v>
      </c>
      <c r="M21" s="270" t="s">
        <v>390</v>
      </c>
      <c r="N21" s="245" t="s">
        <v>759</v>
      </c>
    </row>
    <row r="22" spans="9:14">
      <c r="I22" s="243">
        <v>19</v>
      </c>
      <c r="J22" s="244" t="s">
        <v>737</v>
      </c>
      <c r="K22" s="243">
        <v>2</v>
      </c>
      <c r="L22" s="245">
        <v>13100</v>
      </c>
      <c r="M22" s="270" t="s">
        <v>390</v>
      </c>
      <c r="N22" s="245" t="s">
        <v>756</v>
      </c>
    </row>
    <row r="23" spans="9:14">
      <c r="I23" s="243">
        <v>20</v>
      </c>
      <c r="J23" s="244" t="s">
        <v>738</v>
      </c>
      <c r="K23" s="243">
        <v>1</v>
      </c>
      <c r="L23" s="245">
        <v>6990</v>
      </c>
      <c r="M23" s="270" t="s">
        <v>390</v>
      </c>
      <c r="N23" s="245" t="s">
        <v>757</v>
      </c>
    </row>
    <row r="24" spans="9:14">
      <c r="I24" s="243">
        <v>21</v>
      </c>
      <c r="J24" s="244" t="s">
        <v>739</v>
      </c>
      <c r="K24" s="243">
        <v>1</v>
      </c>
      <c r="L24" s="245">
        <v>8190</v>
      </c>
      <c r="M24" s="270" t="s">
        <v>390</v>
      </c>
      <c r="N24" s="245" t="s">
        <v>761</v>
      </c>
    </row>
    <row r="25" spans="9:14">
      <c r="I25" s="243">
        <v>22</v>
      </c>
      <c r="J25" s="244" t="s">
        <v>740</v>
      </c>
      <c r="K25" s="243">
        <v>1</v>
      </c>
      <c r="L25" s="245">
        <v>8400</v>
      </c>
      <c r="M25" s="270" t="s">
        <v>390</v>
      </c>
      <c r="N25" s="245" t="s">
        <v>759</v>
      </c>
    </row>
    <row r="26" spans="9:14">
      <c r="I26" s="243">
        <v>23</v>
      </c>
      <c r="J26" s="244" t="s">
        <v>741</v>
      </c>
      <c r="K26" s="243">
        <v>1</v>
      </c>
      <c r="L26" s="245">
        <v>8500</v>
      </c>
      <c r="M26" s="270" t="s">
        <v>390</v>
      </c>
      <c r="N26" s="245" t="s">
        <v>756</v>
      </c>
    </row>
    <row r="27" spans="9:14">
      <c r="I27" s="243">
        <v>24</v>
      </c>
      <c r="J27" s="244" t="s">
        <v>742</v>
      </c>
      <c r="K27" s="243">
        <v>1</v>
      </c>
      <c r="L27" s="245">
        <v>9500</v>
      </c>
      <c r="M27" s="270" t="s">
        <v>390</v>
      </c>
      <c r="N27" s="245" t="s">
        <v>762</v>
      </c>
    </row>
    <row r="28" spans="9:14">
      <c r="I28" s="243">
        <v>25</v>
      </c>
      <c r="J28" s="244" t="s">
        <v>743</v>
      </c>
      <c r="K28" s="243">
        <v>1</v>
      </c>
      <c r="L28" s="245">
        <v>1660</v>
      </c>
      <c r="M28" s="270" t="s">
        <v>390</v>
      </c>
      <c r="N28" s="245" t="s">
        <v>762</v>
      </c>
    </row>
    <row r="29" spans="9:14">
      <c r="I29" s="243">
        <v>26</v>
      </c>
      <c r="J29" s="244" t="s">
        <v>744</v>
      </c>
      <c r="K29" s="243">
        <v>3</v>
      </c>
      <c r="L29" s="245">
        <v>43500</v>
      </c>
      <c r="M29" s="270" t="s">
        <v>390</v>
      </c>
      <c r="N29" s="245" t="s">
        <v>756</v>
      </c>
    </row>
    <row r="30" spans="9:14">
      <c r="I30" s="243">
        <v>27</v>
      </c>
      <c r="J30" s="244" t="s">
        <v>745</v>
      </c>
      <c r="K30" s="243">
        <v>1</v>
      </c>
      <c r="L30" s="245">
        <v>24800</v>
      </c>
      <c r="M30" s="270" t="s">
        <v>390</v>
      </c>
      <c r="N30" s="245" t="s">
        <v>759</v>
      </c>
    </row>
    <row r="31" spans="9:14">
      <c r="I31" s="243">
        <v>28</v>
      </c>
      <c r="J31" s="244" t="s">
        <v>746</v>
      </c>
      <c r="K31" s="243">
        <v>1</v>
      </c>
      <c r="L31" s="245">
        <v>25000</v>
      </c>
      <c r="M31" s="270" t="s">
        <v>390</v>
      </c>
      <c r="N31" s="245" t="s">
        <v>756</v>
      </c>
    </row>
    <row r="32" spans="9:14">
      <c r="I32" s="243">
        <v>29</v>
      </c>
      <c r="J32" s="244" t="s">
        <v>747</v>
      </c>
      <c r="K32" s="243">
        <v>1</v>
      </c>
      <c r="L32" s="245">
        <v>25000</v>
      </c>
      <c r="M32" s="270" t="s">
        <v>390</v>
      </c>
      <c r="N32" s="245" t="s">
        <v>759</v>
      </c>
    </row>
    <row r="33" spans="9:14">
      <c r="I33" s="243">
        <v>30</v>
      </c>
      <c r="J33" s="244" t="s">
        <v>748</v>
      </c>
      <c r="K33" s="243">
        <v>2</v>
      </c>
      <c r="L33" s="245">
        <v>64000</v>
      </c>
      <c r="M33" s="270" t="s">
        <v>390</v>
      </c>
      <c r="N33" s="245" t="s">
        <v>759</v>
      </c>
    </row>
    <row r="34" spans="9:14">
      <c r="I34" s="243">
        <v>31</v>
      </c>
      <c r="J34" s="244" t="s">
        <v>749</v>
      </c>
      <c r="K34" s="243">
        <v>1</v>
      </c>
      <c r="L34" s="245">
        <v>49000</v>
      </c>
      <c r="M34" s="270" t="s">
        <v>390</v>
      </c>
      <c r="N34" s="245" t="s">
        <v>763</v>
      </c>
    </row>
    <row r="35" spans="9:14">
      <c r="I35" s="243">
        <v>32</v>
      </c>
      <c r="J35" s="244" t="s">
        <v>750</v>
      </c>
      <c r="K35" s="243">
        <v>1</v>
      </c>
      <c r="L35" s="245">
        <v>50000</v>
      </c>
      <c r="M35" s="270" t="s">
        <v>390</v>
      </c>
      <c r="N35" s="245" t="s">
        <v>764</v>
      </c>
    </row>
    <row r="36" spans="9:14">
      <c r="I36" s="243">
        <v>33</v>
      </c>
      <c r="J36" s="244" t="s">
        <v>751</v>
      </c>
      <c r="K36" s="243">
        <v>1</v>
      </c>
      <c r="L36" s="245">
        <v>65870</v>
      </c>
      <c r="M36" s="270" t="s">
        <v>390</v>
      </c>
      <c r="N36" s="245" t="s">
        <v>763</v>
      </c>
    </row>
    <row r="37" spans="9:14">
      <c r="I37" s="256">
        <v>34</v>
      </c>
      <c r="J37" s="255" t="s">
        <v>752</v>
      </c>
      <c r="K37" s="256">
        <v>1</v>
      </c>
      <c r="L37" s="258">
        <v>250000</v>
      </c>
      <c r="M37" s="271" t="s">
        <v>391</v>
      </c>
      <c r="N37" s="257" t="s">
        <v>765</v>
      </c>
    </row>
    <row r="38" spans="9:14">
      <c r="I38" s="357" t="s">
        <v>275</v>
      </c>
      <c r="J38" s="358"/>
      <c r="K38" s="142">
        <f>SUM(K3:K37)</f>
        <v>53</v>
      </c>
      <c r="L38" s="247">
        <f>SUM(L3:L37)</f>
        <v>764600</v>
      </c>
      <c r="M38" s="270">
        <v>250000</v>
      </c>
      <c r="N38" s="245"/>
    </row>
  </sheetData>
  <mergeCells count="7">
    <mergeCell ref="I38:J38"/>
    <mergeCell ref="I2:N2"/>
    <mergeCell ref="E12:F12"/>
    <mergeCell ref="A1:L1"/>
    <mergeCell ref="A2:A3"/>
    <mergeCell ref="E2:H2"/>
    <mergeCell ref="F4:F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4AB01-BBF7-4654-9DE4-442F167441FB}">
  <dimension ref="A1:L32"/>
  <sheetViews>
    <sheetView zoomScale="60" zoomScaleNormal="60" workbookViewId="0">
      <selection activeCell="F33" sqref="F33"/>
    </sheetView>
  </sheetViews>
  <sheetFormatPr defaultColWidth="9" defaultRowHeight="24.6"/>
  <cols>
    <col min="1" max="1" width="29.296875" style="164" bestFit="1" customWidth="1"/>
    <col min="2" max="3" width="19.3984375" style="164" bestFit="1" customWidth="1"/>
    <col min="4" max="4" width="17.796875" style="164" bestFit="1" customWidth="1"/>
    <col min="5" max="5" width="7.59765625" style="249" bestFit="1" customWidth="1"/>
    <col min="6" max="6" width="55.5" style="164" bestFit="1" customWidth="1"/>
    <col min="7" max="7" width="21.09765625" style="164" bestFit="1" customWidth="1"/>
    <col min="8" max="8" width="21.59765625" style="164" bestFit="1" customWidth="1"/>
    <col min="9" max="9" width="9" style="164"/>
    <col min="10" max="10" width="29.8984375" style="164" bestFit="1" customWidth="1"/>
    <col min="11" max="11" width="21.09765625" style="164" bestFit="1" customWidth="1"/>
    <col min="12" max="12" width="21.59765625" style="164" bestFit="1" customWidth="1"/>
    <col min="13" max="16384" width="9" style="164"/>
  </cols>
  <sheetData>
    <row r="1" spans="1:12">
      <c r="A1" s="351" t="s">
        <v>546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2">
      <c r="A2" s="352" t="s">
        <v>506</v>
      </c>
      <c r="B2" s="142" t="s">
        <v>451</v>
      </c>
      <c r="C2" s="142" t="s">
        <v>452</v>
      </c>
      <c r="D2" s="142" t="s">
        <v>453</v>
      </c>
      <c r="E2" s="354" t="s">
        <v>451</v>
      </c>
      <c r="F2" s="354"/>
      <c r="G2" s="354"/>
      <c r="H2" s="354"/>
      <c r="I2" s="355" t="s">
        <v>452</v>
      </c>
      <c r="J2" s="355"/>
      <c r="K2" s="355"/>
      <c r="L2" s="355"/>
    </row>
    <row r="3" spans="1:12">
      <c r="A3" s="353"/>
      <c r="B3" s="259">
        <v>3</v>
      </c>
      <c r="C3" s="259">
        <v>3</v>
      </c>
      <c r="D3" s="253"/>
      <c r="E3" s="246" t="s">
        <v>309</v>
      </c>
      <c r="F3" s="142" t="s">
        <v>94</v>
      </c>
      <c r="G3" s="142" t="s">
        <v>484</v>
      </c>
      <c r="H3" s="142" t="s">
        <v>485</v>
      </c>
      <c r="I3" s="142" t="s">
        <v>309</v>
      </c>
      <c r="J3" s="142" t="s">
        <v>94</v>
      </c>
      <c r="K3" s="142" t="s">
        <v>484</v>
      </c>
      <c r="L3" s="142" t="s">
        <v>485</v>
      </c>
    </row>
    <row r="4" spans="1:12">
      <c r="A4" s="244" t="s">
        <v>507</v>
      </c>
      <c r="B4" s="251">
        <v>11724041</v>
      </c>
      <c r="C4" s="251">
        <v>8904103.7599999998</v>
      </c>
      <c r="D4" s="251">
        <f>+C4-B4</f>
        <v>-2819937.24</v>
      </c>
      <c r="E4" s="250">
        <v>1</v>
      </c>
      <c r="F4" s="244" t="s">
        <v>521</v>
      </c>
      <c r="G4" s="243">
        <v>1</v>
      </c>
      <c r="H4" s="245">
        <v>280000</v>
      </c>
      <c r="I4" s="243">
        <v>1</v>
      </c>
      <c r="J4" s="244" t="s">
        <v>547</v>
      </c>
      <c r="K4" s="243">
        <v>16</v>
      </c>
      <c r="L4" s="245">
        <v>5294214.2799999993</v>
      </c>
    </row>
    <row r="5" spans="1:12">
      <c r="A5" s="244" t="s">
        <v>508</v>
      </c>
      <c r="B5" s="262">
        <v>2500000</v>
      </c>
      <c r="C5" s="262">
        <v>6500000</v>
      </c>
      <c r="D5" s="251">
        <f>+C5-B5</f>
        <v>4000000</v>
      </c>
      <c r="E5" s="250">
        <v>2</v>
      </c>
      <c r="F5" s="244" t="s">
        <v>522</v>
      </c>
      <c r="G5" s="243">
        <v>1</v>
      </c>
      <c r="H5" s="245">
        <v>309600</v>
      </c>
      <c r="I5" s="243">
        <v>2</v>
      </c>
      <c r="J5" s="244" t="s">
        <v>548</v>
      </c>
      <c r="K5" s="243">
        <v>21</v>
      </c>
      <c r="L5" s="245">
        <v>1211500</v>
      </c>
    </row>
    <row r="6" spans="1:12">
      <c r="A6" s="142" t="s">
        <v>509</v>
      </c>
      <c r="B6" s="252">
        <f>+B4+B5</f>
        <v>14224041</v>
      </c>
      <c r="C6" s="252">
        <f t="shared" ref="C6:D6" si="0">+C4+C5</f>
        <v>15404103.76</v>
      </c>
      <c r="D6" s="252">
        <f t="shared" si="0"/>
        <v>1180062.7599999998</v>
      </c>
      <c r="E6" s="250">
        <v>3</v>
      </c>
      <c r="F6" s="244" t="s">
        <v>523</v>
      </c>
      <c r="G6" s="243">
        <v>1</v>
      </c>
      <c r="H6" s="245">
        <v>170000</v>
      </c>
      <c r="I6" s="243">
        <v>3</v>
      </c>
      <c r="J6" s="244" t="s">
        <v>488</v>
      </c>
      <c r="K6" s="243">
        <v>7</v>
      </c>
      <c r="L6" s="245">
        <v>1114700</v>
      </c>
    </row>
    <row r="7" spans="1:12">
      <c r="E7" s="243">
        <v>4</v>
      </c>
      <c r="F7" s="244" t="s">
        <v>524</v>
      </c>
      <c r="G7" s="243">
        <v>1</v>
      </c>
      <c r="H7" s="245">
        <v>199195</v>
      </c>
      <c r="I7" s="243">
        <v>4</v>
      </c>
      <c r="J7" s="244" t="s">
        <v>549</v>
      </c>
      <c r="K7" s="243">
        <v>3</v>
      </c>
      <c r="L7" s="245">
        <v>64769.48</v>
      </c>
    </row>
    <row r="8" spans="1:12">
      <c r="E8" s="243">
        <v>5</v>
      </c>
      <c r="F8" s="244" t="s">
        <v>525</v>
      </c>
      <c r="G8" s="243">
        <v>1</v>
      </c>
      <c r="H8" s="245">
        <v>500000</v>
      </c>
      <c r="I8" s="243">
        <v>5</v>
      </c>
      <c r="J8" s="244" t="s">
        <v>550</v>
      </c>
      <c r="K8" s="243">
        <v>1</v>
      </c>
      <c r="L8" s="248">
        <v>114000</v>
      </c>
    </row>
    <row r="9" spans="1:12">
      <c r="E9" s="243">
        <v>6</v>
      </c>
      <c r="F9" s="244" t="s">
        <v>526</v>
      </c>
      <c r="G9" s="243">
        <v>2</v>
      </c>
      <c r="H9" s="245">
        <v>500000</v>
      </c>
      <c r="I9" s="243">
        <v>6</v>
      </c>
      <c r="J9" s="244" t="s">
        <v>495</v>
      </c>
      <c r="K9" s="243">
        <v>2</v>
      </c>
      <c r="L9" s="248">
        <v>558920</v>
      </c>
    </row>
    <row r="10" spans="1:12">
      <c r="E10" s="243">
        <v>7</v>
      </c>
      <c r="F10" s="244" t="s">
        <v>527</v>
      </c>
      <c r="G10" s="243">
        <v>1</v>
      </c>
      <c r="H10" s="245">
        <v>202546</v>
      </c>
      <c r="I10" s="243">
        <v>7</v>
      </c>
      <c r="J10" s="244" t="s">
        <v>551</v>
      </c>
      <c r="K10" s="243">
        <v>1</v>
      </c>
      <c r="L10" s="248">
        <v>47000</v>
      </c>
    </row>
    <row r="11" spans="1:12">
      <c r="E11" s="243">
        <v>8</v>
      </c>
      <c r="F11" s="244" t="s">
        <v>528</v>
      </c>
      <c r="G11" s="243">
        <v>1</v>
      </c>
      <c r="H11" s="245">
        <v>200000</v>
      </c>
      <c r="I11" s="243">
        <v>8</v>
      </c>
      <c r="J11" s="244" t="s">
        <v>552</v>
      </c>
      <c r="K11" s="243">
        <v>1</v>
      </c>
      <c r="L11" s="248">
        <v>499000</v>
      </c>
    </row>
    <row r="12" spans="1:12">
      <c r="E12" s="243">
        <v>9</v>
      </c>
      <c r="F12" s="244" t="s">
        <v>529</v>
      </c>
      <c r="G12" s="243">
        <v>1</v>
      </c>
      <c r="H12" s="245">
        <v>250000</v>
      </c>
      <c r="I12" s="256">
        <v>9</v>
      </c>
      <c r="J12" s="255" t="s">
        <v>552</v>
      </c>
      <c r="K12" s="256">
        <v>1</v>
      </c>
      <c r="L12" s="257">
        <v>2500000</v>
      </c>
    </row>
    <row r="13" spans="1:12">
      <c r="E13" s="243">
        <v>10</v>
      </c>
      <c r="F13" s="244" t="s">
        <v>530</v>
      </c>
      <c r="G13" s="243">
        <v>1</v>
      </c>
      <c r="H13" s="245">
        <v>400000</v>
      </c>
      <c r="I13" s="256">
        <v>10</v>
      </c>
      <c r="J13" s="255" t="s">
        <v>548</v>
      </c>
      <c r="K13" s="256">
        <v>1</v>
      </c>
      <c r="L13" s="257">
        <v>200000</v>
      </c>
    </row>
    <row r="14" spans="1:12">
      <c r="E14" s="243">
        <v>11</v>
      </c>
      <c r="F14" s="244" t="s">
        <v>531</v>
      </c>
      <c r="G14" s="243">
        <v>1</v>
      </c>
      <c r="H14" s="245">
        <v>400000</v>
      </c>
      <c r="I14" s="256">
        <v>11</v>
      </c>
      <c r="J14" s="255" t="s">
        <v>547</v>
      </c>
      <c r="K14" s="256">
        <v>2</v>
      </c>
      <c r="L14" s="257">
        <v>3800000</v>
      </c>
    </row>
    <row r="15" spans="1:12" ht="25.2" customHeight="1">
      <c r="E15" s="243">
        <v>12</v>
      </c>
      <c r="F15" s="244" t="s">
        <v>532</v>
      </c>
      <c r="G15" s="243">
        <v>1</v>
      </c>
      <c r="H15" s="245">
        <v>250000</v>
      </c>
      <c r="I15" s="357" t="s">
        <v>275</v>
      </c>
      <c r="J15" s="358"/>
      <c r="K15" s="142">
        <f>SUM(K4:K14)</f>
        <v>56</v>
      </c>
      <c r="L15" s="247">
        <f>SUM(L4:L14)</f>
        <v>15404103.76</v>
      </c>
    </row>
    <row r="16" spans="1:12">
      <c r="E16" s="243">
        <v>13</v>
      </c>
      <c r="F16" s="244" t="s">
        <v>533</v>
      </c>
      <c r="G16" s="243">
        <v>1</v>
      </c>
      <c r="H16" s="245">
        <v>400000</v>
      </c>
    </row>
    <row r="17" spans="5:8">
      <c r="E17" s="243">
        <v>14</v>
      </c>
      <c r="F17" s="244" t="s">
        <v>534</v>
      </c>
      <c r="G17" s="243">
        <v>1</v>
      </c>
      <c r="H17" s="245">
        <v>5000000</v>
      </c>
    </row>
    <row r="18" spans="5:8">
      <c r="E18" s="243">
        <v>15</v>
      </c>
      <c r="F18" s="244" t="s">
        <v>535</v>
      </c>
      <c r="G18" s="243">
        <v>1</v>
      </c>
      <c r="H18" s="245">
        <v>280000</v>
      </c>
    </row>
    <row r="19" spans="5:8">
      <c r="E19" s="243">
        <v>16</v>
      </c>
      <c r="F19" s="244" t="s">
        <v>536</v>
      </c>
      <c r="G19" s="243">
        <v>5</v>
      </c>
      <c r="H19" s="245">
        <v>84000</v>
      </c>
    </row>
    <row r="20" spans="5:8">
      <c r="E20" s="243">
        <v>17</v>
      </c>
      <c r="F20" s="244" t="s">
        <v>537</v>
      </c>
      <c r="G20" s="243">
        <v>2</v>
      </c>
      <c r="H20" s="245">
        <v>33600</v>
      </c>
    </row>
    <row r="21" spans="5:8">
      <c r="E21" s="243">
        <v>18</v>
      </c>
      <c r="F21" s="244" t="s">
        <v>538</v>
      </c>
      <c r="G21" s="243">
        <v>1</v>
      </c>
      <c r="H21" s="245">
        <v>45900</v>
      </c>
    </row>
    <row r="22" spans="5:8">
      <c r="E22" s="243">
        <v>19</v>
      </c>
      <c r="F22" s="264" t="s">
        <v>539</v>
      </c>
      <c r="G22" s="265">
        <v>1</v>
      </c>
      <c r="H22" s="266">
        <v>23000</v>
      </c>
    </row>
    <row r="23" spans="5:8">
      <c r="E23" s="243">
        <v>20</v>
      </c>
      <c r="F23" s="264" t="s">
        <v>540</v>
      </c>
      <c r="G23" s="265">
        <v>2</v>
      </c>
      <c r="H23" s="266">
        <v>62000</v>
      </c>
    </row>
    <row r="24" spans="5:8">
      <c r="E24" s="243">
        <v>21</v>
      </c>
      <c r="F24" s="264" t="s">
        <v>541</v>
      </c>
      <c r="G24" s="265">
        <v>22</v>
      </c>
      <c r="H24" s="266">
        <v>484000</v>
      </c>
    </row>
    <row r="25" spans="5:8">
      <c r="E25" s="243">
        <v>22</v>
      </c>
      <c r="F25" s="264" t="s">
        <v>541</v>
      </c>
      <c r="G25" s="265">
        <v>1</v>
      </c>
      <c r="H25" s="248">
        <v>16000</v>
      </c>
    </row>
    <row r="26" spans="5:8">
      <c r="E26" s="243">
        <v>23</v>
      </c>
      <c r="F26" s="244" t="s">
        <v>542</v>
      </c>
      <c r="G26" s="243">
        <v>1</v>
      </c>
      <c r="H26" s="245">
        <v>492200</v>
      </c>
    </row>
    <row r="27" spans="5:8">
      <c r="E27" s="256">
        <v>24</v>
      </c>
      <c r="F27" s="255" t="s">
        <v>543</v>
      </c>
      <c r="G27" s="256">
        <v>1</v>
      </c>
      <c r="H27" s="257">
        <v>2500000</v>
      </c>
    </row>
    <row r="28" spans="5:8">
      <c r="E28" s="243">
        <v>25</v>
      </c>
      <c r="F28" s="244" t="s">
        <v>544</v>
      </c>
      <c r="G28" s="243">
        <v>1</v>
      </c>
      <c r="H28" s="245">
        <v>1142000</v>
      </c>
    </row>
    <row r="29" spans="5:8">
      <c r="E29" s="356" t="s">
        <v>275</v>
      </c>
      <c r="F29" s="356"/>
      <c r="G29" s="142">
        <f>SUM(G4:G28)</f>
        <v>53</v>
      </c>
      <c r="H29" s="247">
        <f>SUM(H4:H28)</f>
        <v>14224041</v>
      </c>
    </row>
    <row r="30" spans="5:8">
      <c r="E30" s="164"/>
    </row>
    <row r="31" spans="5:8">
      <c r="E31" s="164" t="s">
        <v>510</v>
      </c>
    </row>
    <row r="32" spans="5:8">
      <c r="E32" s="164"/>
    </row>
  </sheetData>
  <mergeCells count="6">
    <mergeCell ref="A1:L1"/>
    <mergeCell ref="A2:A3"/>
    <mergeCell ref="E2:H2"/>
    <mergeCell ref="I2:L2"/>
    <mergeCell ref="E29:F29"/>
    <mergeCell ref="I15:J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1430C-EAFB-491B-B04E-7D9D08284FD6}">
  <dimension ref="A1:L26"/>
  <sheetViews>
    <sheetView zoomScale="60" zoomScaleNormal="60" workbookViewId="0">
      <selection activeCell="K15" sqref="K15:L15"/>
    </sheetView>
  </sheetViews>
  <sheetFormatPr defaultColWidth="9" defaultRowHeight="24.6"/>
  <cols>
    <col min="1" max="1" width="29.296875" style="164" bestFit="1" customWidth="1"/>
    <col min="2" max="3" width="19.3984375" style="164" bestFit="1" customWidth="1"/>
    <col min="4" max="4" width="17.796875" style="164" bestFit="1" customWidth="1"/>
    <col min="5" max="5" width="7.59765625" style="249" bestFit="1" customWidth="1"/>
    <col min="6" max="6" width="55.5" style="164" bestFit="1" customWidth="1"/>
    <col min="7" max="7" width="21.09765625" style="164" bestFit="1" customWidth="1"/>
    <col min="8" max="8" width="21.59765625" style="164" bestFit="1" customWidth="1"/>
    <col min="9" max="9" width="9" style="164"/>
    <col min="10" max="10" width="29.8984375" style="164" bestFit="1" customWidth="1"/>
    <col min="11" max="11" width="21.09765625" style="164" bestFit="1" customWidth="1"/>
    <col min="12" max="12" width="21.59765625" style="164" bestFit="1" customWidth="1"/>
    <col min="13" max="16384" width="9" style="164"/>
  </cols>
  <sheetData>
    <row r="1" spans="1:12">
      <c r="A1" s="351" t="s">
        <v>557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2">
      <c r="A2" s="352" t="s">
        <v>506</v>
      </c>
      <c r="B2" s="142" t="s">
        <v>451</v>
      </c>
      <c r="C2" s="142" t="s">
        <v>452</v>
      </c>
      <c r="D2" s="142" t="s">
        <v>453</v>
      </c>
      <c r="E2" s="354" t="s">
        <v>451</v>
      </c>
      <c r="F2" s="354"/>
      <c r="G2" s="354"/>
      <c r="H2" s="354"/>
      <c r="I2" s="355" t="s">
        <v>452</v>
      </c>
      <c r="J2" s="355"/>
      <c r="K2" s="355"/>
      <c r="L2" s="355"/>
    </row>
    <row r="3" spans="1:12">
      <c r="A3" s="353"/>
      <c r="B3" s="259">
        <v>3</v>
      </c>
      <c r="C3" s="259">
        <v>3</v>
      </c>
      <c r="D3" s="253"/>
      <c r="E3" s="246" t="s">
        <v>309</v>
      </c>
      <c r="F3" s="142" t="s">
        <v>94</v>
      </c>
      <c r="G3" s="142" t="s">
        <v>484</v>
      </c>
      <c r="H3" s="142" t="s">
        <v>485</v>
      </c>
      <c r="I3" s="142" t="s">
        <v>309</v>
      </c>
      <c r="J3" s="142" t="s">
        <v>94</v>
      </c>
      <c r="K3" s="142" t="s">
        <v>484</v>
      </c>
      <c r="L3" s="142" t="s">
        <v>485</v>
      </c>
    </row>
    <row r="4" spans="1:12">
      <c r="A4" s="244" t="s">
        <v>507</v>
      </c>
      <c r="B4" s="251">
        <v>43435601</v>
      </c>
      <c r="C4" s="251">
        <v>41230101</v>
      </c>
      <c r="D4" s="251">
        <f>+C4-B4</f>
        <v>-2205500</v>
      </c>
      <c r="E4" s="250">
        <v>1</v>
      </c>
      <c r="F4" s="244" t="s">
        <v>558</v>
      </c>
      <c r="G4" s="243">
        <v>1</v>
      </c>
      <c r="H4" s="245">
        <v>794444</v>
      </c>
      <c r="I4" s="243">
        <v>1</v>
      </c>
      <c r="J4" s="244" t="s">
        <v>547</v>
      </c>
      <c r="K4" s="243">
        <v>7</v>
      </c>
      <c r="L4" s="245">
        <v>6224744</v>
      </c>
    </row>
    <row r="5" spans="1:12">
      <c r="A5" s="244" t="s">
        <v>508</v>
      </c>
      <c r="B5" s="263">
        <v>0</v>
      </c>
      <c r="C5" s="251">
        <v>0</v>
      </c>
      <c r="D5" s="251">
        <f>+C5-B5</f>
        <v>0</v>
      </c>
      <c r="E5" s="250">
        <v>2</v>
      </c>
      <c r="F5" s="244" t="s">
        <v>559</v>
      </c>
      <c r="G5" s="243">
        <v>1</v>
      </c>
      <c r="H5" s="245">
        <v>350000</v>
      </c>
      <c r="I5" s="243">
        <v>2</v>
      </c>
      <c r="J5" s="244" t="s">
        <v>548</v>
      </c>
      <c r="K5" s="243">
        <v>58</v>
      </c>
      <c r="L5" s="245">
        <v>17342107</v>
      </c>
    </row>
    <row r="6" spans="1:12">
      <c r="A6" s="142" t="s">
        <v>509</v>
      </c>
      <c r="B6" s="252">
        <f>+B4+B5</f>
        <v>43435601</v>
      </c>
      <c r="C6" s="252">
        <f t="shared" ref="C6:D6" si="0">+C4+C5</f>
        <v>41230101</v>
      </c>
      <c r="D6" s="252">
        <f t="shared" si="0"/>
        <v>-2205500</v>
      </c>
      <c r="E6" s="250">
        <v>3</v>
      </c>
      <c r="F6" s="244" t="s">
        <v>560</v>
      </c>
      <c r="G6" s="243">
        <v>1</v>
      </c>
      <c r="H6" s="245">
        <v>2500000</v>
      </c>
      <c r="I6" s="243">
        <v>3</v>
      </c>
      <c r="J6" s="244" t="s">
        <v>488</v>
      </c>
      <c r="K6" s="243">
        <v>17</v>
      </c>
      <c r="L6" s="245">
        <v>14580000</v>
      </c>
    </row>
    <row r="7" spans="1:12">
      <c r="E7" s="243">
        <v>4</v>
      </c>
      <c r="F7" s="244" t="s">
        <v>561</v>
      </c>
      <c r="G7" s="243">
        <v>1</v>
      </c>
      <c r="H7" s="245">
        <v>1000000</v>
      </c>
      <c r="I7" s="243">
        <v>4</v>
      </c>
      <c r="J7" s="244" t="s">
        <v>549</v>
      </c>
      <c r="K7" s="243">
        <v>65</v>
      </c>
      <c r="L7" s="245">
        <v>1388050</v>
      </c>
    </row>
    <row r="8" spans="1:12">
      <c r="E8" s="243">
        <v>5</v>
      </c>
      <c r="F8" s="244" t="s">
        <v>562</v>
      </c>
      <c r="G8" s="243">
        <v>1</v>
      </c>
      <c r="H8" s="245">
        <v>1600000</v>
      </c>
      <c r="I8" s="243">
        <v>5</v>
      </c>
      <c r="J8" s="244" t="s">
        <v>550</v>
      </c>
      <c r="K8" s="243">
        <v>12</v>
      </c>
      <c r="L8" s="248">
        <v>509400</v>
      </c>
    </row>
    <row r="9" spans="1:12">
      <c r="E9" s="243">
        <v>6</v>
      </c>
      <c r="F9" s="244" t="s">
        <v>563</v>
      </c>
      <c r="G9" s="243">
        <v>1</v>
      </c>
      <c r="H9" s="245">
        <v>1000000</v>
      </c>
      <c r="I9" s="243">
        <v>6</v>
      </c>
      <c r="J9" s="244" t="s">
        <v>495</v>
      </c>
      <c r="K9" s="243">
        <v>2</v>
      </c>
      <c r="L9" s="248">
        <v>15500</v>
      </c>
    </row>
    <row r="10" spans="1:12">
      <c r="E10" s="243">
        <v>7</v>
      </c>
      <c r="F10" s="244" t="s">
        <v>564</v>
      </c>
      <c r="G10" s="243">
        <v>1</v>
      </c>
      <c r="H10" s="245">
        <v>2200000</v>
      </c>
      <c r="I10" s="243">
        <v>7</v>
      </c>
      <c r="J10" s="244" t="s">
        <v>551</v>
      </c>
      <c r="K10" s="243">
        <v>17</v>
      </c>
      <c r="L10" s="248">
        <v>666600</v>
      </c>
    </row>
    <row r="11" spans="1:12">
      <c r="E11" s="243">
        <v>8</v>
      </c>
      <c r="F11" s="244" t="s">
        <v>565</v>
      </c>
      <c r="G11" s="243">
        <v>1</v>
      </c>
      <c r="H11" s="245">
        <v>2000000</v>
      </c>
      <c r="I11" s="243">
        <v>8</v>
      </c>
      <c r="J11" s="244" t="s">
        <v>487</v>
      </c>
      <c r="K11" s="243">
        <v>3</v>
      </c>
      <c r="L11" s="248">
        <v>469000</v>
      </c>
    </row>
    <row r="12" spans="1:12">
      <c r="E12" s="243">
        <v>9</v>
      </c>
      <c r="F12" s="244" t="s">
        <v>566</v>
      </c>
      <c r="G12" s="243">
        <v>1</v>
      </c>
      <c r="H12" s="245">
        <v>5000000</v>
      </c>
      <c r="I12" s="243">
        <v>9</v>
      </c>
      <c r="J12" s="244" t="s">
        <v>553</v>
      </c>
      <c r="K12" s="243">
        <v>1</v>
      </c>
      <c r="L12" s="248">
        <v>1200</v>
      </c>
    </row>
    <row r="13" spans="1:12">
      <c r="E13" s="243">
        <v>10</v>
      </c>
      <c r="F13" s="244" t="s">
        <v>567</v>
      </c>
      <c r="G13" s="243">
        <v>1</v>
      </c>
      <c r="H13" s="245">
        <v>772000</v>
      </c>
      <c r="I13" s="243">
        <v>10</v>
      </c>
      <c r="J13" s="244" t="s">
        <v>554</v>
      </c>
      <c r="K13" s="243">
        <v>1</v>
      </c>
      <c r="L13" s="248">
        <v>8500</v>
      </c>
    </row>
    <row r="14" spans="1:12">
      <c r="E14" s="243">
        <v>11</v>
      </c>
      <c r="F14" s="244" t="s">
        <v>492</v>
      </c>
      <c r="G14" s="243">
        <v>107</v>
      </c>
      <c r="H14" s="245">
        <v>9996787</v>
      </c>
      <c r="I14" s="243">
        <v>11</v>
      </c>
      <c r="J14" s="244" t="s">
        <v>555</v>
      </c>
      <c r="K14" s="243">
        <v>1</v>
      </c>
      <c r="L14" s="245">
        <v>25000</v>
      </c>
    </row>
    <row r="15" spans="1:12" ht="25.2" customHeight="1">
      <c r="E15" s="243">
        <v>12</v>
      </c>
      <c r="F15" s="244" t="s">
        <v>488</v>
      </c>
      <c r="G15" s="243">
        <v>235</v>
      </c>
      <c r="H15" s="245">
        <v>13837000</v>
      </c>
      <c r="I15" s="357" t="s">
        <v>275</v>
      </c>
      <c r="J15" s="358"/>
      <c r="K15" s="142">
        <f>SUM(K4:K14)</f>
        <v>184</v>
      </c>
      <c r="L15" s="247">
        <f>SUM(L4:L14)</f>
        <v>41230101</v>
      </c>
    </row>
    <row r="16" spans="1:12">
      <c r="E16" s="243">
        <v>13</v>
      </c>
      <c r="F16" s="244" t="s">
        <v>486</v>
      </c>
      <c r="G16" s="243">
        <v>105</v>
      </c>
      <c r="H16" s="245">
        <v>975670</v>
      </c>
    </row>
    <row r="17" spans="5:8">
      <c r="E17" s="243">
        <v>14</v>
      </c>
      <c r="F17" s="244" t="s">
        <v>493</v>
      </c>
      <c r="G17" s="243">
        <v>8</v>
      </c>
      <c r="H17" s="245">
        <v>222000</v>
      </c>
    </row>
    <row r="18" spans="5:8">
      <c r="E18" s="243">
        <v>15</v>
      </c>
      <c r="F18" s="244" t="s">
        <v>495</v>
      </c>
      <c r="G18" s="243">
        <v>1</v>
      </c>
      <c r="H18" s="245">
        <v>15000</v>
      </c>
    </row>
    <row r="19" spans="5:8">
      <c r="E19" s="243">
        <v>16</v>
      </c>
      <c r="F19" s="244" t="s">
        <v>487</v>
      </c>
      <c r="G19" s="243">
        <v>3</v>
      </c>
      <c r="H19" s="245">
        <v>530000</v>
      </c>
    </row>
    <row r="20" spans="5:8">
      <c r="E20" s="243">
        <v>17</v>
      </c>
      <c r="F20" s="244" t="s">
        <v>554</v>
      </c>
      <c r="G20" s="243">
        <v>1</v>
      </c>
      <c r="H20" s="245">
        <v>8500</v>
      </c>
    </row>
    <row r="21" spans="5:8">
      <c r="E21" s="243">
        <v>18</v>
      </c>
      <c r="F21" s="244" t="s">
        <v>553</v>
      </c>
      <c r="G21" s="243">
        <v>1</v>
      </c>
      <c r="H21" s="245">
        <v>1200</v>
      </c>
    </row>
    <row r="22" spans="5:8">
      <c r="E22" s="243">
        <v>19</v>
      </c>
      <c r="F22" s="244" t="s">
        <v>494</v>
      </c>
      <c r="G22" s="243">
        <v>11</v>
      </c>
      <c r="H22" s="245">
        <v>633000</v>
      </c>
    </row>
    <row r="23" spans="5:8">
      <c r="E23" s="356" t="s">
        <v>275</v>
      </c>
      <c r="F23" s="356"/>
      <c r="G23" s="142">
        <f>SUM(G4:G22)</f>
        <v>482</v>
      </c>
      <c r="H23" s="247">
        <f>SUM(H4:H22)</f>
        <v>43435601</v>
      </c>
    </row>
    <row r="24" spans="5:8">
      <c r="E24" s="164"/>
    </row>
    <row r="25" spans="5:8">
      <c r="E25" s="164"/>
    </row>
    <row r="26" spans="5:8">
      <c r="E26" s="164"/>
    </row>
  </sheetData>
  <mergeCells count="6">
    <mergeCell ref="E23:F23"/>
    <mergeCell ref="A1:L1"/>
    <mergeCell ref="A2:A3"/>
    <mergeCell ref="E2:H2"/>
    <mergeCell ref="I2:L2"/>
    <mergeCell ref="I15:J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3592E-4502-46B5-A4FD-FEB229535CD0}">
  <dimension ref="A1:L20"/>
  <sheetViews>
    <sheetView zoomScale="60" zoomScaleNormal="60" workbookViewId="0">
      <selection activeCell="K15" sqref="K15:L15"/>
    </sheetView>
  </sheetViews>
  <sheetFormatPr defaultColWidth="9" defaultRowHeight="24.6"/>
  <cols>
    <col min="1" max="1" width="29.296875" style="164" bestFit="1" customWidth="1"/>
    <col min="2" max="3" width="19.3984375" style="164" bestFit="1" customWidth="1"/>
    <col min="4" max="4" width="17.796875" style="164" bestFit="1" customWidth="1"/>
    <col min="5" max="5" width="7.59765625" style="249" bestFit="1" customWidth="1"/>
    <col min="6" max="6" width="78.3984375" style="164" bestFit="1" customWidth="1"/>
    <col min="7" max="7" width="21.09765625" style="164" bestFit="1" customWidth="1"/>
    <col min="8" max="8" width="21.59765625" style="164" bestFit="1" customWidth="1"/>
    <col min="9" max="9" width="9" style="164"/>
    <col min="10" max="10" width="29.8984375" style="164" bestFit="1" customWidth="1"/>
    <col min="11" max="11" width="21.09765625" style="164" bestFit="1" customWidth="1"/>
    <col min="12" max="12" width="21.59765625" style="164" bestFit="1" customWidth="1"/>
    <col min="13" max="16384" width="9" style="164"/>
  </cols>
  <sheetData>
    <row r="1" spans="1:12">
      <c r="A1" s="351" t="s">
        <v>581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2">
      <c r="A2" s="352" t="s">
        <v>506</v>
      </c>
      <c r="B2" s="142" t="s">
        <v>451</v>
      </c>
      <c r="C2" s="142" t="s">
        <v>452</v>
      </c>
      <c r="D2" s="142" t="s">
        <v>453</v>
      </c>
      <c r="E2" s="354" t="s">
        <v>451</v>
      </c>
      <c r="F2" s="354"/>
      <c r="G2" s="354"/>
      <c r="H2" s="354"/>
      <c r="I2" s="355" t="s">
        <v>452</v>
      </c>
      <c r="J2" s="355"/>
      <c r="K2" s="355"/>
      <c r="L2" s="355"/>
    </row>
    <row r="3" spans="1:12">
      <c r="A3" s="353"/>
      <c r="B3" s="259">
        <v>3</v>
      </c>
      <c r="C3" s="259">
        <v>3</v>
      </c>
      <c r="D3" s="253"/>
      <c r="E3" s="246" t="s">
        <v>309</v>
      </c>
      <c r="F3" s="142" t="s">
        <v>94</v>
      </c>
      <c r="G3" s="142" t="s">
        <v>484</v>
      </c>
      <c r="H3" s="142" t="s">
        <v>485</v>
      </c>
      <c r="I3" s="142" t="s">
        <v>309</v>
      </c>
      <c r="J3" s="142" t="s">
        <v>94</v>
      </c>
      <c r="K3" s="142" t="s">
        <v>484</v>
      </c>
      <c r="L3" s="142" t="s">
        <v>485</v>
      </c>
    </row>
    <row r="4" spans="1:12">
      <c r="A4" s="244" t="s">
        <v>507</v>
      </c>
      <c r="B4" s="251">
        <v>7000000</v>
      </c>
      <c r="C4" s="251">
        <v>7000000</v>
      </c>
      <c r="D4" s="267">
        <f>+C4-B4</f>
        <v>0</v>
      </c>
      <c r="E4" s="243">
        <v>1</v>
      </c>
      <c r="F4" s="244" t="s">
        <v>393</v>
      </c>
      <c r="G4" s="243">
        <f>50+73</f>
        <v>123</v>
      </c>
      <c r="H4" s="245">
        <v>4898770</v>
      </c>
      <c r="I4" s="243">
        <v>1</v>
      </c>
      <c r="J4" s="244" t="s">
        <v>547</v>
      </c>
      <c r="K4" s="243">
        <v>11</v>
      </c>
      <c r="L4" s="245">
        <v>1445850</v>
      </c>
    </row>
    <row r="5" spans="1:12">
      <c r="A5" s="244" t="s">
        <v>508</v>
      </c>
      <c r="B5" s="262">
        <v>85000</v>
      </c>
      <c r="C5" s="262">
        <v>285000</v>
      </c>
      <c r="D5" s="267">
        <f>+C5-B5</f>
        <v>200000</v>
      </c>
      <c r="E5" s="243">
        <v>2</v>
      </c>
      <c r="F5" s="244" t="s">
        <v>568</v>
      </c>
      <c r="G5" s="243" t="s">
        <v>579</v>
      </c>
      <c r="H5" s="245">
        <v>80000</v>
      </c>
      <c r="I5" s="243">
        <v>2</v>
      </c>
      <c r="J5" s="244" t="s">
        <v>548</v>
      </c>
      <c r="K5" s="243">
        <v>7</v>
      </c>
      <c r="L5" s="245">
        <v>3220500</v>
      </c>
    </row>
    <row r="6" spans="1:12">
      <c r="A6" s="142" t="s">
        <v>509</v>
      </c>
      <c r="B6" s="252">
        <f>+B4+B5</f>
        <v>7085000</v>
      </c>
      <c r="C6" s="252">
        <f t="shared" ref="C6:D6" si="0">+C4+C5</f>
        <v>7285000</v>
      </c>
      <c r="D6" s="252">
        <f t="shared" si="0"/>
        <v>200000</v>
      </c>
      <c r="E6" s="243">
        <v>3</v>
      </c>
      <c r="F6" s="244" t="s">
        <v>569</v>
      </c>
      <c r="G6" s="243" t="s">
        <v>579</v>
      </c>
      <c r="H6" s="245">
        <v>10000</v>
      </c>
      <c r="I6" s="243">
        <v>3</v>
      </c>
      <c r="J6" s="244" t="s">
        <v>488</v>
      </c>
      <c r="K6" s="243">
        <v>5</v>
      </c>
      <c r="L6" s="245">
        <v>946000</v>
      </c>
    </row>
    <row r="7" spans="1:12">
      <c r="E7" s="243">
        <v>4</v>
      </c>
      <c r="F7" s="244" t="s">
        <v>570</v>
      </c>
      <c r="G7" s="243" t="s">
        <v>579</v>
      </c>
      <c r="H7" s="245">
        <v>120000</v>
      </c>
      <c r="I7" s="243">
        <v>4</v>
      </c>
      <c r="J7" s="244" t="s">
        <v>549</v>
      </c>
      <c r="K7" s="243">
        <v>4</v>
      </c>
      <c r="L7" s="245">
        <v>302250</v>
      </c>
    </row>
    <row r="8" spans="1:12">
      <c r="E8" s="243">
        <v>5</v>
      </c>
      <c r="F8" s="244" t="s">
        <v>571</v>
      </c>
      <c r="G8" s="243" t="s">
        <v>579</v>
      </c>
      <c r="H8" s="245">
        <v>51230</v>
      </c>
      <c r="I8" s="243">
        <v>5</v>
      </c>
      <c r="J8" s="244" t="s">
        <v>550</v>
      </c>
      <c r="K8" s="243">
        <v>1</v>
      </c>
      <c r="L8" s="248">
        <v>85000</v>
      </c>
    </row>
    <row r="9" spans="1:12">
      <c r="E9" s="243">
        <v>6</v>
      </c>
      <c r="F9" s="244" t="s">
        <v>572</v>
      </c>
      <c r="G9" s="243">
        <v>1</v>
      </c>
      <c r="H9" s="245">
        <v>500000</v>
      </c>
      <c r="I9" s="243">
        <v>6</v>
      </c>
      <c r="J9" s="244" t="s">
        <v>495</v>
      </c>
      <c r="K9" s="243">
        <v>1</v>
      </c>
      <c r="L9" s="248">
        <v>21500</v>
      </c>
    </row>
    <row r="10" spans="1:12">
      <c r="E10" s="243">
        <v>7</v>
      </c>
      <c r="F10" s="244" t="s">
        <v>573</v>
      </c>
      <c r="G10" s="243">
        <v>1</v>
      </c>
      <c r="H10" s="245">
        <v>100000</v>
      </c>
      <c r="I10" s="243">
        <v>7</v>
      </c>
      <c r="J10" s="244" t="s">
        <v>551</v>
      </c>
      <c r="K10" s="243">
        <v>2</v>
      </c>
      <c r="L10" s="248">
        <v>842000</v>
      </c>
    </row>
    <row r="11" spans="1:12">
      <c r="E11" s="243">
        <v>8</v>
      </c>
      <c r="F11" s="244" t="s">
        <v>574</v>
      </c>
      <c r="G11" s="243" t="s">
        <v>579</v>
      </c>
      <c r="H11" s="245">
        <v>80000</v>
      </c>
      <c r="I11" s="243">
        <v>8</v>
      </c>
      <c r="J11" s="244" t="s">
        <v>487</v>
      </c>
      <c r="K11" s="243">
        <v>4</v>
      </c>
      <c r="L11" s="248">
        <v>111900</v>
      </c>
    </row>
    <row r="12" spans="1:12">
      <c r="E12" s="243">
        <v>9</v>
      </c>
      <c r="F12" s="244" t="s">
        <v>575</v>
      </c>
      <c r="G12" s="243">
        <v>1</v>
      </c>
      <c r="H12" s="245">
        <v>100000</v>
      </c>
      <c r="I12" s="243">
        <v>9</v>
      </c>
      <c r="J12" s="244" t="s">
        <v>556</v>
      </c>
      <c r="K12" s="243">
        <v>1</v>
      </c>
      <c r="L12" s="245">
        <v>25000</v>
      </c>
    </row>
    <row r="13" spans="1:12">
      <c r="E13" s="243">
        <v>10</v>
      </c>
      <c r="F13" s="244" t="s">
        <v>576</v>
      </c>
      <c r="G13" s="243">
        <v>5</v>
      </c>
      <c r="H13" s="245">
        <v>60000</v>
      </c>
      <c r="I13" s="256">
        <v>10</v>
      </c>
      <c r="J13" s="255" t="s">
        <v>548</v>
      </c>
      <c r="K13" s="256">
        <v>1</v>
      </c>
      <c r="L13" s="257">
        <v>85000</v>
      </c>
    </row>
    <row r="14" spans="1:12">
      <c r="E14" s="243">
        <v>11</v>
      </c>
      <c r="F14" s="244" t="s">
        <v>577</v>
      </c>
      <c r="G14" s="243" t="s">
        <v>579</v>
      </c>
      <c r="H14" s="245">
        <v>500000</v>
      </c>
      <c r="I14" s="256">
        <v>11</v>
      </c>
      <c r="J14" s="255" t="s">
        <v>547</v>
      </c>
      <c r="K14" s="256">
        <v>1</v>
      </c>
      <c r="L14" s="257">
        <v>200000</v>
      </c>
    </row>
    <row r="15" spans="1:12" ht="25.2" customHeight="1">
      <c r="E15" s="243">
        <v>12</v>
      </c>
      <c r="F15" s="244" t="s">
        <v>578</v>
      </c>
      <c r="G15" s="243" t="s">
        <v>579</v>
      </c>
      <c r="H15" s="245">
        <v>500000</v>
      </c>
      <c r="I15" s="357" t="s">
        <v>275</v>
      </c>
      <c r="J15" s="358"/>
      <c r="K15" s="142">
        <f>SUM(K4:K14)</f>
        <v>38</v>
      </c>
      <c r="L15" s="247">
        <f>SUM(L4:L14)</f>
        <v>7285000</v>
      </c>
    </row>
    <row r="16" spans="1:12">
      <c r="E16" s="256">
        <v>13</v>
      </c>
      <c r="F16" s="255" t="s">
        <v>580</v>
      </c>
      <c r="G16" s="256"/>
      <c r="H16" s="257">
        <v>85000</v>
      </c>
    </row>
    <row r="17" spans="5:8">
      <c r="E17" s="356" t="s">
        <v>275</v>
      </c>
      <c r="F17" s="356"/>
      <c r="G17" s="142">
        <f>SUM(G4:G16)</f>
        <v>131</v>
      </c>
      <c r="H17" s="247">
        <f>SUM(H4:H16)</f>
        <v>7085000</v>
      </c>
    </row>
    <row r="18" spans="5:8">
      <c r="E18" s="164"/>
    </row>
    <row r="19" spans="5:8">
      <c r="E19" s="164" t="s">
        <v>510</v>
      </c>
    </row>
    <row r="20" spans="5:8">
      <c r="E20" s="164"/>
    </row>
  </sheetData>
  <mergeCells count="6">
    <mergeCell ref="E17:F17"/>
    <mergeCell ref="A1:L1"/>
    <mergeCell ref="A2:A3"/>
    <mergeCell ref="E2:H2"/>
    <mergeCell ref="I2:L2"/>
    <mergeCell ref="I15:J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0AAA9-D26E-4A80-AA1D-9B18444CE7DE}">
  <dimension ref="A1:L17"/>
  <sheetViews>
    <sheetView zoomScale="60" zoomScaleNormal="60" workbookViewId="0">
      <selection activeCell="F19" sqref="F19"/>
    </sheetView>
  </sheetViews>
  <sheetFormatPr defaultColWidth="9" defaultRowHeight="24.6"/>
  <cols>
    <col min="1" max="1" width="29.296875" style="164" bestFit="1" customWidth="1"/>
    <col min="2" max="4" width="19.3984375" style="164" bestFit="1" customWidth="1"/>
    <col min="5" max="5" width="7.59765625" style="249" bestFit="1" customWidth="1"/>
    <col min="6" max="6" width="43.8984375" style="164" bestFit="1" customWidth="1"/>
    <col min="7" max="7" width="21.09765625" style="164" bestFit="1" customWidth="1"/>
    <col min="8" max="8" width="21.59765625" style="164" bestFit="1" customWidth="1"/>
    <col min="9" max="9" width="9" style="164"/>
    <col min="10" max="10" width="29.8984375" style="164" bestFit="1" customWidth="1"/>
    <col min="11" max="11" width="21.09765625" style="164" bestFit="1" customWidth="1"/>
    <col min="12" max="12" width="21.59765625" style="164" bestFit="1" customWidth="1"/>
    <col min="13" max="16384" width="9" style="164"/>
  </cols>
  <sheetData>
    <row r="1" spans="1:12">
      <c r="A1" s="351" t="s">
        <v>582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2">
      <c r="A2" s="352" t="s">
        <v>506</v>
      </c>
      <c r="B2" s="142" t="s">
        <v>451</v>
      </c>
      <c r="C2" s="142" t="s">
        <v>452</v>
      </c>
      <c r="D2" s="142" t="s">
        <v>453</v>
      </c>
      <c r="E2" s="354" t="s">
        <v>451</v>
      </c>
      <c r="F2" s="354"/>
      <c r="G2" s="354"/>
      <c r="H2" s="354"/>
      <c r="I2" s="355" t="s">
        <v>452</v>
      </c>
      <c r="J2" s="355"/>
      <c r="K2" s="355"/>
      <c r="L2" s="355"/>
    </row>
    <row r="3" spans="1:12">
      <c r="A3" s="353"/>
      <c r="B3" s="259">
        <v>3</v>
      </c>
      <c r="C3" s="259">
        <v>3</v>
      </c>
      <c r="D3" s="253"/>
      <c r="E3" s="246" t="s">
        <v>309</v>
      </c>
      <c r="F3" s="142" t="s">
        <v>94</v>
      </c>
      <c r="G3" s="142" t="s">
        <v>484</v>
      </c>
      <c r="H3" s="142" t="s">
        <v>485</v>
      </c>
      <c r="I3" s="142" t="s">
        <v>309</v>
      </c>
      <c r="J3" s="142" t="s">
        <v>94</v>
      </c>
      <c r="K3" s="142" t="s">
        <v>484</v>
      </c>
      <c r="L3" s="142" t="s">
        <v>485</v>
      </c>
    </row>
    <row r="4" spans="1:12">
      <c r="A4" s="244" t="s">
        <v>507</v>
      </c>
      <c r="B4" s="251">
        <v>48691300</v>
      </c>
      <c r="C4" s="251">
        <v>46791300</v>
      </c>
      <c r="D4" s="267">
        <f>+C4-B4</f>
        <v>-1900000</v>
      </c>
      <c r="E4" s="243">
        <v>1</v>
      </c>
      <c r="F4" s="244" t="s">
        <v>715</v>
      </c>
      <c r="G4" s="243">
        <v>118</v>
      </c>
      <c r="H4" s="245">
        <v>11990400</v>
      </c>
      <c r="I4" s="243">
        <v>1</v>
      </c>
      <c r="J4" s="244" t="s">
        <v>492</v>
      </c>
      <c r="K4" s="243"/>
      <c r="L4" s="245">
        <v>12300000</v>
      </c>
    </row>
    <row r="5" spans="1:12">
      <c r="A5" s="244" t="s">
        <v>508</v>
      </c>
      <c r="B5" s="263">
        <v>0</v>
      </c>
      <c r="C5" s="263">
        <v>15000000</v>
      </c>
      <c r="D5" s="267">
        <f>+C5-B5</f>
        <v>15000000</v>
      </c>
      <c r="E5" s="243">
        <v>2</v>
      </c>
      <c r="F5" s="244" t="s">
        <v>488</v>
      </c>
      <c r="G5" s="243">
        <v>9</v>
      </c>
      <c r="H5" s="245">
        <v>30816300</v>
      </c>
      <c r="I5" s="243">
        <v>2</v>
      </c>
      <c r="J5" s="244" t="s">
        <v>488</v>
      </c>
      <c r="K5" s="243"/>
      <c r="L5" s="245">
        <v>30816300</v>
      </c>
    </row>
    <row r="6" spans="1:12">
      <c r="A6" s="142" t="s">
        <v>509</v>
      </c>
      <c r="B6" s="252">
        <f>+B4+B5</f>
        <v>48691300</v>
      </c>
      <c r="C6" s="252">
        <f t="shared" ref="C6:D6" si="0">+C4+C5</f>
        <v>61791300</v>
      </c>
      <c r="D6" s="252">
        <f t="shared" si="0"/>
        <v>13100000</v>
      </c>
      <c r="E6" s="243">
        <v>3</v>
      </c>
      <c r="F6" s="244" t="s">
        <v>706</v>
      </c>
      <c r="G6" s="243">
        <v>81</v>
      </c>
      <c r="H6" s="245">
        <v>1600000</v>
      </c>
      <c r="I6" s="243">
        <v>3</v>
      </c>
      <c r="J6" s="244" t="s">
        <v>486</v>
      </c>
      <c r="K6" s="243"/>
      <c r="L6" s="245">
        <v>2000000</v>
      </c>
    </row>
    <row r="7" spans="1:12">
      <c r="E7" s="243">
        <v>4</v>
      </c>
      <c r="F7" s="244" t="s">
        <v>706</v>
      </c>
      <c r="G7" s="243">
        <v>21</v>
      </c>
      <c r="H7" s="245">
        <v>3400000</v>
      </c>
      <c r="I7" s="243">
        <v>4</v>
      </c>
      <c r="J7" s="244" t="s">
        <v>713</v>
      </c>
      <c r="K7" s="243"/>
      <c r="L7" s="245">
        <v>800000</v>
      </c>
    </row>
    <row r="8" spans="1:12">
      <c r="E8" s="243">
        <v>5</v>
      </c>
      <c r="F8" s="244" t="s">
        <v>717</v>
      </c>
      <c r="G8" s="243">
        <v>1</v>
      </c>
      <c r="H8" s="245">
        <v>137500</v>
      </c>
      <c r="I8" s="243">
        <v>5</v>
      </c>
      <c r="J8" s="244" t="s">
        <v>493</v>
      </c>
      <c r="K8" s="243"/>
      <c r="L8" s="248">
        <v>350000</v>
      </c>
    </row>
    <row r="9" spans="1:12">
      <c r="E9" s="243">
        <v>6</v>
      </c>
      <c r="F9" s="244" t="s">
        <v>716</v>
      </c>
      <c r="G9" s="243">
        <v>1</v>
      </c>
      <c r="H9" s="245">
        <v>212500</v>
      </c>
      <c r="I9" s="243">
        <v>6</v>
      </c>
      <c r="J9" s="244" t="s">
        <v>714</v>
      </c>
      <c r="K9" s="243"/>
      <c r="L9" s="248">
        <v>300000</v>
      </c>
    </row>
    <row r="10" spans="1:12">
      <c r="E10" s="243">
        <v>7</v>
      </c>
      <c r="F10" s="244" t="s">
        <v>718</v>
      </c>
      <c r="G10" s="243">
        <v>1</v>
      </c>
      <c r="H10" s="245">
        <v>170000</v>
      </c>
      <c r="I10" s="243">
        <v>7</v>
      </c>
      <c r="J10" s="244" t="s">
        <v>495</v>
      </c>
      <c r="K10" s="243"/>
      <c r="L10" s="248">
        <v>200000</v>
      </c>
    </row>
    <row r="11" spans="1:12">
      <c r="E11" s="243">
        <v>8</v>
      </c>
      <c r="F11" s="244" t="s">
        <v>719</v>
      </c>
      <c r="G11" s="243">
        <v>1</v>
      </c>
      <c r="H11" s="245">
        <v>130000</v>
      </c>
      <c r="I11" s="243">
        <v>8</v>
      </c>
      <c r="J11" s="244" t="s">
        <v>554</v>
      </c>
      <c r="K11" s="243"/>
      <c r="L11" s="248">
        <v>25000</v>
      </c>
    </row>
    <row r="12" spans="1:12">
      <c r="E12" s="243">
        <v>9</v>
      </c>
      <c r="F12" s="244" t="s">
        <v>706</v>
      </c>
      <c r="G12" s="243">
        <v>16</v>
      </c>
      <c r="H12" s="245">
        <f>200000+25000</f>
        <v>225000</v>
      </c>
      <c r="I12" s="256">
        <v>9</v>
      </c>
      <c r="J12" s="255" t="s">
        <v>393</v>
      </c>
      <c r="K12" s="256"/>
      <c r="L12" s="257">
        <v>5000000</v>
      </c>
    </row>
    <row r="13" spans="1:12">
      <c r="E13" s="265">
        <v>13</v>
      </c>
      <c r="F13" s="264" t="s">
        <v>706</v>
      </c>
      <c r="G13" s="265">
        <v>1</v>
      </c>
      <c r="H13" s="266">
        <v>9600</v>
      </c>
      <c r="I13" s="256">
        <v>10</v>
      </c>
      <c r="J13" s="255" t="s">
        <v>392</v>
      </c>
      <c r="K13" s="256"/>
      <c r="L13" s="257">
        <v>10000000</v>
      </c>
    </row>
    <row r="14" spans="1:12">
      <c r="E14" s="356" t="s">
        <v>275</v>
      </c>
      <c r="F14" s="356"/>
      <c r="G14" s="142">
        <f>SUM(G4:G13)</f>
        <v>250</v>
      </c>
      <c r="H14" s="247">
        <f>SUM(H4:H13)</f>
        <v>48691300</v>
      </c>
      <c r="I14" s="357" t="s">
        <v>275</v>
      </c>
      <c r="J14" s="358"/>
      <c r="K14" s="142">
        <f>SUM(K4:K13)</f>
        <v>0</v>
      </c>
      <c r="L14" s="247">
        <v>61791300</v>
      </c>
    </row>
    <row r="15" spans="1:12" ht="25.2" customHeight="1">
      <c r="E15" s="164"/>
    </row>
    <row r="16" spans="1:12">
      <c r="E16" s="164" t="s">
        <v>510</v>
      </c>
      <c r="H16" s="268"/>
    </row>
    <row r="17" spans="5:5">
      <c r="E17" s="164"/>
    </row>
  </sheetData>
  <mergeCells count="6">
    <mergeCell ref="A1:L1"/>
    <mergeCell ref="A2:A3"/>
    <mergeCell ref="E2:H2"/>
    <mergeCell ref="I2:L2"/>
    <mergeCell ref="I14:J14"/>
    <mergeCell ref="E14:F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84CFD-DA5C-48E5-A282-73785D210480}">
  <sheetPr>
    <tabColor rgb="FFFF0000"/>
  </sheetPr>
  <dimension ref="A1:N78"/>
  <sheetViews>
    <sheetView zoomScale="40" zoomScaleNormal="40" workbookViewId="0">
      <selection activeCell="F29" sqref="F29"/>
    </sheetView>
  </sheetViews>
  <sheetFormatPr defaultColWidth="9" defaultRowHeight="24.6"/>
  <cols>
    <col min="1" max="1" width="29.296875" style="164" bestFit="1" customWidth="1"/>
    <col min="2" max="2" width="17.796875" style="164" bestFit="1" customWidth="1"/>
    <col min="3" max="4" width="19.3984375" style="164" bestFit="1" customWidth="1"/>
    <col min="5" max="5" width="7.59765625" style="249" bestFit="1" customWidth="1"/>
    <col min="6" max="6" width="47.5" style="164" bestFit="1" customWidth="1"/>
    <col min="7" max="7" width="21.09765625" style="164" bestFit="1" customWidth="1"/>
    <col min="8" max="8" width="21.59765625" style="164" bestFit="1" customWidth="1"/>
    <col min="9" max="9" width="9" style="164"/>
    <col min="10" max="10" width="128.69921875" style="164" bestFit="1" customWidth="1"/>
    <col min="11" max="11" width="21.09765625" style="164" bestFit="1" customWidth="1"/>
    <col min="12" max="12" width="21.59765625" style="164" bestFit="1" customWidth="1"/>
    <col min="13" max="13" width="55.3984375" style="249" bestFit="1" customWidth="1"/>
    <col min="14" max="14" width="27.8984375" style="164" bestFit="1" customWidth="1"/>
    <col min="15" max="16384" width="9" style="164"/>
  </cols>
  <sheetData>
    <row r="1" spans="1:14">
      <c r="A1" s="351" t="s">
        <v>635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4">
      <c r="A2" s="352" t="s">
        <v>506</v>
      </c>
      <c r="B2" s="142" t="s">
        <v>451</v>
      </c>
      <c r="C2" s="142" t="s">
        <v>452</v>
      </c>
      <c r="D2" s="142" t="s">
        <v>453</v>
      </c>
      <c r="E2" s="354" t="s">
        <v>451</v>
      </c>
      <c r="F2" s="354"/>
      <c r="G2" s="354"/>
      <c r="H2" s="354"/>
      <c r="I2" s="404" t="s">
        <v>452</v>
      </c>
      <c r="J2" s="404"/>
      <c r="K2" s="404"/>
      <c r="L2" s="404"/>
      <c r="M2" s="404"/>
      <c r="N2" s="404"/>
    </row>
    <row r="3" spans="1:14">
      <c r="A3" s="353"/>
      <c r="B3" s="259">
        <v>2</v>
      </c>
      <c r="C3" s="259">
        <v>4</v>
      </c>
      <c r="D3" s="253"/>
      <c r="E3" s="246" t="s">
        <v>309</v>
      </c>
      <c r="F3" s="142" t="s">
        <v>94</v>
      </c>
      <c r="G3" s="142" t="s">
        <v>484</v>
      </c>
      <c r="H3" s="142" t="s">
        <v>485</v>
      </c>
      <c r="I3" s="243" t="s">
        <v>309</v>
      </c>
      <c r="J3" s="244" t="s">
        <v>94</v>
      </c>
      <c r="K3" s="243" t="s">
        <v>484</v>
      </c>
      <c r="L3" s="245" t="s">
        <v>485</v>
      </c>
      <c r="M3" s="270" t="s">
        <v>766</v>
      </c>
      <c r="N3" s="275" t="s">
        <v>778</v>
      </c>
    </row>
    <row r="4" spans="1:14">
      <c r="A4" s="244" t="s">
        <v>507</v>
      </c>
      <c r="B4" s="251">
        <v>5000000</v>
      </c>
      <c r="C4" s="251">
        <v>13546514.15</v>
      </c>
      <c r="D4" s="251">
        <f>+C4-B4</f>
        <v>8546514.1500000004</v>
      </c>
      <c r="E4" s="250">
        <v>1</v>
      </c>
      <c r="F4" s="401" t="s">
        <v>513</v>
      </c>
      <c r="G4" s="243"/>
      <c r="H4" s="245">
        <v>5000000</v>
      </c>
      <c r="I4" s="243">
        <v>1</v>
      </c>
      <c r="J4" s="244" t="s">
        <v>636</v>
      </c>
      <c r="K4" s="243">
        <v>1</v>
      </c>
      <c r="L4" s="245">
        <v>200000</v>
      </c>
      <c r="M4" s="243" t="s">
        <v>390</v>
      </c>
      <c r="N4" s="274" t="s">
        <v>776</v>
      </c>
    </row>
    <row r="5" spans="1:14">
      <c r="A5" s="244" t="s">
        <v>508</v>
      </c>
      <c r="B5" s="251">
        <v>2500000</v>
      </c>
      <c r="C5" s="251">
        <v>5500000</v>
      </c>
      <c r="D5" s="251">
        <f>+C5-B5</f>
        <v>3000000</v>
      </c>
      <c r="E5" s="250">
        <v>2</v>
      </c>
      <c r="F5" s="402"/>
      <c r="G5" s="243"/>
      <c r="H5" s="260">
        <v>2500000</v>
      </c>
      <c r="I5" s="243">
        <v>2</v>
      </c>
      <c r="J5" s="244" t="s">
        <v>637</v>
      </c>
      <c r="K5" s="243">
        <v>1</v>
      </c>
      <c r="L5" s="245">
        <v>80000</v>
      </c>
      <c r="M5" s="243" t="s">
        <v>390</v>
      </c>
      <c r="N5" s="273" t="s">
        <v>775</v>
      </c>
    </row>
    <row r="6" spans="1:14">
      <c r="A6" s="142" t="s">
        <v>509</v>
      </c>
      <c r="B6" s="252">
        <f>+B4+B5</f>
        <v>7500000</v>
      </c>
      <c r="C6" s="252">
        <f t="shared" ref="C6:D6" si="0">+C4+C5</f>
        <v>19046514.149999999</v>
      </c>
      <c r="D6" s="252">
        <f t="shared" si="0"/>
        <v>11546514.15</v>
      </c>
      <c r="E6" s="250">
        <v>3</v>
      </c>
      <c r="F6" s="402"/>
      <c r="G6" s="243"/>
      <c r="H6" s="260"/>
      <c r="I6" s="243">
        <v>3</v>
      </c>
      <c r="J6" s="244" t="s">
        <v>638</v>
      </c>
      <c r="K6" s="243">
        <v>2</v>
      </c>
      <c r="L6" s="245">
        <v>44000</v>
      </c>
      <c r="M6" s="243" t="s">
        <v>390</v>
      </c>
      <c r="N6" s="273" t="s">
        <v>775</v>
      </c>
    </row>
    <row r="7" spans="1:14">
      <c r="E7" s="243">
        <v>4</v>
      </c>
      <c r="F7" s="402"/>
      <c r="G7" s="243"/>
      <c r="H7" s="260"/>
      <c r="I7" s="243">
        <v>4</v>
      </c>
      <c r="J7" s="244" t="s">
        <v>639</v>
      </c>
      <c r="K7" s="243">
        <v>1</v>
      </c>
      <c r="L7" s="245">
        <v>15000</v>
      </c>
      <c r="M7" s="243" t="s">
        <v>390</v>
      </c>
      <c r="N7" s="273" t="s">
        <v>775</v>
      </c>
    </row>
    <row r="8" spans="1:14">
      <c r="E8" s="243">
        <v>5</v>
      </c>
      <c r="F8" s="402"/>
      <c r="G8" s="243"/>
      <c r="H8" s="261"/>
      <c r="I8" s="243">
        <v>5</v>
      </c>
      <c r="J8" s="244" t="s">
        <v>640</v>
      </c>
      <c r="K8" s="243">
        <v>1</v>
      </c>
      <c r="L8" s="245">
        <v>30000</v>
      </c>
      <c r="M8" s="243" t="s">
        <v>390</v>
      </c>
      <c r="N8" s="273" t="s">
        <v>775</v>
      </c>
    </row>
    <row r="9" spans="1:14">
      <c r="E9" s="243">
        <v>6</v>
      </c>
      <c r="F9" s="402"/>
      <c r="G9" s="243"/>
      <c r="H9" s="245"/>
      <c r="I9" s="243">
        <v>6</v>
      </c>
      <c r="J9" s="244" t="s">
        <v>641</v>
      </c>
      <c r="K9" s="243">
        <v>1</v>
      </c>
      <c r="L9" s="245">
        <v>30000</v>
      </c>
      <c r="M9" s="243" t="s">
        <v>390</v>
      </c>
      <c r="N9" s="273" t="s">
        <v>775</v>
      </c>
    </row>
    <row r="10" spans="1:14">
      <c r="E10" s="243">
        <v>7</v>
      </c>
      <c r="F10" s="402"/>
      <c r="G10" s="243"/>
      <c r="H10" s="245"/>
      <c r="I10" s="243">
        <v>7</v>
      </c>
      <c r="J10" s="244" t="s">
        <v>642</v>
      </c>
      <c r="K10" s="243">
        <v>1</v>
      </c>
      <c r="L10" s="245">
        <v>10000</v>
      </c>
      <c r="M10" s="243" t="s">
        <v>390</v>
      </c>
      <c r="N10" s="273" t="s">
        <v>775</v>
      </c>
    </row>
    <row r="11" spans="1:14">
      <c r="E11" s="243">
        <v>8</v>
      </c>
      <c r="F11" s="403"/>
      <c r="G11" s="243"/>
      <c r="H11" s="245"/>
      <c r="I11" s="243">
        <v>8</v>
      </c>
      <c r="J11" s="244" t="s">
        <v>643</v>
      </c>
      <c r="K11" s="243">
        <v>10</v>
      </c>
      <c r="L11" s="245">
        <v>78000</v>
      </c>
      <c r="M11" s="243" t="s">
        <v>390</v>
      </c>
      <c r="N11" s="273" t="s">
        <v>775</v>
      </c>
    </row>
    <row r="12" spans="1:14">
      <c r="E12" s="357" t="s">
        <v>275</v>
      </c>
      <c r="F12" s="358"/>
      <c r="G12" s="142">
        <f>SUM(G4:G11)</f>
        <v>0</v>
      </c>
      <c r="H12" s="247">
        <f>SUM(H4:H11)</f>
        <v>7500000</v>
      </c>
      <c r="I12" s="243">
        <v>9</v>
      </c>
      <c r="J12" s="244" t="s">
        <v>644</v>
      </c>
      <c r="K12" s="243">
        <v>5</v>
      </c>
      <c r="L12" s="245">
        <v>135000</v>
      </c>
      <c r="M12" s="243" t="s">
        <v>390</v>
      </c>
      <c r="N12" s="274" t="s">
        <v>776</v>
      </c>
    </row>
    <row r="13" spans="1:14">
      <c r="E13" s="164"/>
      <c r="I13" s="243">
        <v>10</v>
      </c>
      <c r="J13" s="244" t="s">
        <v>645</v>
      </c>
      <c r="K13" s="243">
        <v>1</v>
      </c>
      <c r="L13" s="245">
        <v>80000</v>
      </c>
      <c r="M13" s="243" t="s">
        <v>390</v>
      </c>
      <c r="N13" s="273" t="s">
        <v>775</v>
      </c>
    </row>
    <row r="14" spans="1:14">
      <c r="E14" s="164"/>
      <c r="I14" s="243">
        <v>11</v>
      </c>
      <c r="J14" s="244" t="s">
        <v>646</v>
      </c>
      <c r="K14" s="243">
        <v>2</v>
      </c>
      <c r="L14" s="245">
        <v>160000</v>
      </c>
      <c r="M14" s="243" t="s">
        <v>390</v>
      </c>
      <c r="N14" s="273" t="s">
        <v>775</v>
      </c>
    </row>
    <row r="15" spans="1:14" ht="25.2" customHeight="1">
      <c r="E15" s="164"/>
      <c r="I15" s="243">
        <v>12</v>
      </c>
      <c r="J15" s="244" t="s">
        <v>647</v>
      </c>
      <c r="K15" s="243">
        <v>2</v>
      </c>
      <c r="L15" s="245">
        <v>106000</v>
      </c>
      <c r="M15" s="243" t="s">
        <v>390</v>
      </c>
      <c r="N15" s="273" t="s">
        <v>775</v>
      </c>
    </row>
    <row r="16" spans="1:14">
      <c r="I16" s="243">
        <v>13</v>
      </c>
      <c r="J16" s="244" t="s">
        <v>648</v>
      </c>
      <c r="K16" s="243">
        <v>4</v>
      </c>
      <c r="L16" s="245">
        <v>300000</v>
      </c>
      <c r="M16" s="243" t="s">
        <v>390</v>
      </c>
      <c r="N16" s="273" t="s">
        <v>775</v>
      </c>
    </row>
    <row r="17" spans="9:14">
      <c r="I17" s="243">
        <v>14</v>
      </c>
      <c r="J17" s="244" t="s">
        <v>649</v>
      </c>
      <c r="K17" s="243">
        <v>1</v>
      </c>
      <c r="L17" s="245">
        <v>30000</v>
      </c>
      <c r="M17" s="243" t="s">
        <v>390</v>
      </c>
      <c r="N17" s="274" t="s">
        <v>776</v>
      </c>
    </row>
    <row r="18" spans="9:14">
      <c r="I18" s="243">
        <v>15</v>
      </c>
      <c r="J18" s="244" t="s">
        <v>650</v>
      </c>
      <c r="K18" s="243">
        <v>1</v>
      </c>
      <c r="L18" s="245">
        <v>250000</v>
      </c>
      <c r="M18" s="243" t="s">
        <v>390</v>
      </c>
      <c r="N18" s="273" t="s">
        <v>775</v>
      </c>
    </row>
    <row r="19" spans="9:14">
      <c r="I19" s="243">
        <v>16</v>
      </c>
      <c r="J19" s="244" t="s">
        <v>638</v>
      </c>
      <c r="K19" s="243">
        <v>3</v>
      </c>
      <c r="L19" s="245">
        <v>66000</v>
      </c>
      <c r="M19" s="243" t="s">
        <v>390</v>
      </c>
      <c r="N19" s="273" t="s">
        <v>775</v>
      </c>
    </row>
    <row r="20" spans="9:14">
      <c r="I20" s="243">
        <v>17</v>
      </c>
      <c r="J20" s="244" t="s">
        <v>651</v>
      </c>
      <c r="K20" s="243">
        <v>1</v>
      </c>
      <c r="L20" s="245">
        <v>350000</v>
      </c>
      <c r="M20" s="243" t="s">
        <v>390</v>
      </c>
      <c r="N20" s="273" t="s">
        <v>775</v>
      </c>
    </row>
    <row r="21" spans="9:14">
      <c r="I21" s="243">
        <v>18</v>
      </c>
      <c r="J21" s="244" t="s">
        <v>652</v>
      </c>
      <c r="K21" s="243">
        <v>4</v>
      </c>
      <c r="L21" s="245">
        <v>200000</v>
      </c>
      <c r="M21" s="243" t="s">
        <v>390</v>
      </c>
      <c r="N21" s="273" t="s">
        <v>775</v>
      </c>
    </row>
    <row r="22" spans="9:14">
      <c r="I22" s="243">
        <v>19</v>
      </c>
      <c r="J22" s="244" t="s">
        <v>653</v>
      </c>
      <c r="K22" s="243">
        <v>1</v>
      </c>
      <c r="L22" s="245">
        <v>200000</v>
      </c>
      <c r="M22" s="243" t="s">
        <v>390</v>
      </c>
      <c r="N22" s="272" t="s">
        <v>777</v>
      </c>
    </row>
    <row r="23" spans="9:14">
      <c r="I23" s="243">
        <v>20</v>
      </c>
      <c r="J23" s="244" t="s">
        <v>654</v>
      </c>
      <c r="K23" s="243">
        <v>1</v>
      </c>
      <c r="L23" s="245">
        <v>50000</v>
      </c>
      <c r="M23" s="243" t="s">
        <v>390</v>
      </c>
      <c r="N23" s="272" t="s">
        <v>777</v>
      </c>
    </row>
    <row r="24" spans="9:14">
      <c r="I24" s="243">
        <v>21</v>
      </c>
      <c r="J24" s="244" t="s">
        <v>655</v>
      </c>
      <c r="K24" s="243">
        <v>1</v>
      </c>
      <c r="L24" s="245">
        <v>80000</v>
      </c>
      <c r="M24" s="243" t="s">
        <v>390</v>
      </c>
      <c r="N24" s="273" t="s">
        <v>775</v>
      </c>
    </row>
    <row r="25" spans="9:14">
      <c r="I25" s="243">
        <v>22</v>
      </c>
      <c r="J25" s="244" t="s">
        <v>656</v>
      </c>
      <c r="K25" s="243">
        <v>1</v>
      </c>
      <c r="L25" s="245">
        <v>21900</v>
      </c>
      <c r="M25" s="243" t="s">
        <v>390</v>
      </c>
      <c r="N25" s="273" t="s">
        <v>775</v>
      </c>
    </row>
    <row r="26" spans="9:14">
      <c r="I26" s="243">
        <v>23</v>
      </c>
      <c r="J26" s="244" t="s">
        <v>657</v>
      </c>
      <c r="K26" s="243">
        <v>1</v>
      </c>
      <c r="L26" s="245">
        <v>27000</v>
      </c>
      <c r="M26" s="243" t="s">
        <v>390</v>
      </c>
      <c r="N26" s="273" t="s">
        <v>775</v>
      </c>
    </row>
    <row r="27" spans="9:14">
      <c r="I27" s="243">
        <v>24</v>
      </c>
      <c r="J27" s="244" t="s">
        <v>658</v>
      </c>
      <c r="K27" s="243">
        <v>1</v>
      </c>
      <c r="L27" s="245">
        <v>17000</v>
      </c>
      <c r="M27" s="243" t="s">
        <v>390</v>
      </c>
      <c r="N27" s="273" t="s">
        <v>775</v>
      </c>
    </row>
    <row r="28" spans="9:14">
      <c r="I28" s="243">
        <v>25</v>
      </c>
      <c r="J28" s="244" t="s">
        <v>659</v>
      </c>
      <c r="K28" s="243">
        <v>1</v>
      </c>
      <c r="L28" s="245">
        <v>19500</v>
      </c>
      <c r="M28" s="243" t="s">
        <v>390</v>
      </c>
      <c r="N28" s="273" t="s">
        <v>775</v>
      </c>
    </row>
    <row r="29" spans="9:14">
      <c r="I29" s="243">
        <v>26</v>
      </c>
      <c r="J29" s="244" t="s">
        <v>660</v>
      </c>
      <c r="K29" s="243">
        <v>3</v>
      </c>
      <c r="L29" s="245">
        <v>90000</v>
      </c>
      <c r="M29" s="243" t="s">
        <v>390</v>
      </c>
      <c r="N29" s="272" t="s">
        <v>777</v>
      </c>
    </row>
    <row r="30" spans="9:14">
      <c r="I30" s="243">
        <v>27</v>
      </c>
      <c r="J30" s="244" t="s">
        <v>661</v>
      </c>
      <c r="K30" s="243">
        <v>2</v>
      </c>
      <c r="L30" s="245">
        <v>30000</v>
      </c>
      <c r="M30" s="243" t="s">
        <v>390</v>
      </c>
      <c r="N30" s="272" t="s">
        <v>777</v>
      </c>
    </row>
    <row r="31" spans="9:14">
      <c r="I31" s="243">
        <v>28</v>
      </c>
      <c r="J31" s="244" t="s">
        <v>662</v>
      </c>
      <c r="K31" s="243">
        <v>4</v>
      </c>
      <c r="L31" s="245">
        <v>100000</v>
      </c>
      <c r="M31" s="243" t="s">
        <v>390</v>
      </c>
      <c r="N31" s="273" t="s">
        <v>775</v>
      </c>
    </row>
    <row r="32" spans="9:14">
      <c r="I32" s="243">
        <v>29</v>
      </c>
      <c r="J32" s="244" t="s">
        <v>663</v>
      </c>
      <c r="K32" s="243">
        <v>1</v>
      </c>
      <c r="L32" s="245">
        <v>160000</v>
      </c>
      <c r="M32" s="243" t="s">
        <v>390</v>
      </c>
      <c r="N32" s="273" t="s">
        <v>775</v>
      </c>
    </row>
    <row r="33" spans="9:14">
      <c r="I33" s="243">
        <v>30</v>
      </c>
      <c r="J33" s="244" t="s">
        <v>664</v>
      </c>
      <c r="K33" s="243">
        <v>3</v>
      </c>
      <c r="L33" s="245">
        <v>75000</v>
      </c>
      <c r="M33" s="243" t="s">
        <v>390</v>
      </c>
      <c r="N33" s="272" t="s">
        <v>777</v>
      </c>
    </row>
    <row r="34" spans="9:14">
      <c r="I34" s="243">
        <v>31</v>
      </c>
      <c r="J34" s="244" t="s">
        <v>665</v>
      </c>
      <c r="K34" s="243">
        <v>1</v>
      </c>
      <c r="L34" s="245">
        <v>160000</v>
      </c>
      <c r="M34" s="243" t="s">
        <v>390</v>
      </c>
      <c r="N34" s="272" t="s">
        <v>777</v>
      </c>
    </row>
    <row r="35" spans="9:14">
      <c r="I35" s="243">
        <v>32</v>
      </c>
      <c r="J35" s="244" t="s">
        <v>666</v>
      </c>
      <c r="K35" s="243">
        <v>1</v>
      </c>
      <c r="L35" s="245">
        <v>130000</v>
      </c>
      <c r="M35" s="243" t="s">
        <v>390</v>
      </c>
      <c r="N35" s="272" t="s">
        <v>777</v>
      </c>
    </row>
    <row r="36" spans="9:14">
      <c r="I36" s="243">
        <v>33</v>
      </c>
      <c r="J36" s="244" t="s">
        <v>667</v>
      </c>
      <c r="K36" s="243">
        <v>3</v>
      </c>
      <c r="L36" s="245">
        <v>150000</v>
      </c>
      <c r="M36" s="243" t="s">
        <v>390</v>
      </c>
      <c r="N36" s="272" t="s">
        <v>777</v>
      </c>
    </row>
    <row r="37" spans="9:14">
      <c r="I37" s="243">
        <v>34</v>
      </c>
      <c r="J37" s="244" t="s">
        <v>668</v>
      </c>
      <c r="K37" s="243">
        <v>1</v>
      </c>
      <c r="L37" s="245">
        <v>25000</v>
      </c>
      <c r="M37" s="243" t="s">
        <v>390</v>
      </c>
      <c r="N37" s="272" t="s">
        <v>777</v>
      </c>
    </row>
    <row r="38" spans="9:14">
      <c r="I38" s="243">
        <v>35</v>
      </c>
      <c r="J38" s="244" t="s">
        <v>669</v>
      </c>
      <c r="K38" s="243">
        <v>1</v>
      </c>
      <c r="L38" s="245">
        <v>90000</v>
      </c>
      <c r="M38" s="243" t="s">
        <v>390</v>
      </c>
      <c r="N38" s="272" t="s">
        <v>777</v>
      </c>
    </row>
    <row r="39" spans="9:14">
      <c r="I39" s="243">
        <v>36</v>
      </c>
      <c r="J39" s="244" t="s">
        <v>670</v>
      </c>
      <c r="K39" s="243">
        <v>1</v>
      </c>
      <c r="L39" s="245">
        <v>70000</v>
      </c>
      <c r="M39" s="243" t="s">
        <v>390</v>
      </c>
      <c r="N39" s="272" t="s">
        <v>777</v>
      </c>
    </row>
    <row r="40" spans="9:14">
      <c r="I40" s="243">
        <v>37</v>
      </c>
      <c r="J40" s="244" t="s">
        <v>671</v>
      </c>
      <c r="K40" s="243">
        <v>1</v>
      </c>
      <c r="L40" s="245">
        <v>23500</v>
      </c>
      <c r="M40" s="243" t="s">
        <v>390</v>
      </c>
      <c r="N40" s="274" t="s">
        <v>776</v>
      </c>
    </row>
    <row r="41" spans="9:14">
      <c r="I41" s="243">
        <v>38</v>
      </c>
      <c r="J41" s="244" t="s">
        <v>672</v>
      </c>
      <c r="K41" s="243">
        <v>1</v>
      </c>
      <c r="L41" s="245">
        <v>30900</v>
      </c>
      <c r="M41" s="243" t="s">
        <v>390</v>
      </c>
      <c r="N41" s="274" t="s">
        <v>776</v>
      </c>
    </row>
    <row r="42" spans="9:14">
      <c r="I42" s="243">
        <v>39</v>
      </c>
      <c r="J42" s="244" t="s">
        <v>673</v>
      </c>
      <c r="K42" s="243">
        <v>2</v>
      </c>
      <c r="L42" s="245">
        <v>50000</v>
      </c>
      <c r="M42" s="243" t="s">
        <v>390</v>
      </c>
      <c r="N42" s="274" t="s">
        <v>776</v>
      </c>
    </row>
    <row r="43" spans="9:14">
      <c r="I43" s="243">
        <v>40</v>
      </c>
      <c r="J43" s="244" t="s">
        <v>674</v>
      </c>
      <c r="K43" s="243">
        <v>1</v>
      </c>
      <c r="L43" s="245">
        <v>21500</v>
      </c>
      <c r="M43" s="243" t="s">
        <v>390</v>
      </c>
      <c r="N43" s="274" t="s">
        <v>776</v>
      </c>
    </row>
    <row r="44" spans="9:14">
      <c r="I44" s="243">
        <v>41</v>
      </c>
      <c r="J44" s="244" t="s">
        <v>675</v>
      </c>
      <c r="K44" s="243">
        <v>1</v>
      </c>
      <c r="L44" s="245">
        <v>13700</v>
      </c>
      <c r="M44" s="243" t="s">
        <v>390</v>
      </c>
      <c r="N44" s="273" t="s">
        <v>775</v>
      </c>
    </row>
    <row r="45" spans="9:14">
      <c r="I45" s="243">
        <v>42</v>
      </c>
      <c r="J45" s="244" t="s">
        <v>676</v>
      </c>
      <c r="K45" s="243">
        <v>1</v>
      </c>
      <c r="L45" s="245">
        <v>35000</v>
      </c>
      <c r="M45" s="243" t="s">
        <v>390</v>
      </c>
      <c r="N45" s="272" t="s">
        <v>777</v>
      </c>
    </row>
    <row r="46" spans="9:14">
      <c r="I46" s="243">
        <v>43</v>
      </c>
      <c r="J46" s="244" t="s">
        <v>677</v>
      </c>
      <c r="K46" s="243">
        <v>1</v>
      </c>
      <c r="L46" s="245">
        <v>17000</v>
      </c>
      <c r="M46" s="243" t="s">
        <v>390</v>
      </c>
      <c r="N46" s="272" t="s">
        <v>777</v>
      </c>
    </row>
    <row r="47" spans="9:14">
      <c r="I47" s="243">
        <v>44</v>
      </c>
      <c r="J47" s="244" t="s">
        <v>678</v>
      </c>
      <c r="K47" s="243">
        <v>1</v>
      </c>
      <c r="L47" s="245">
        <v>30000</v>
      </c>
      <c r="M47" s="243" t="s">
        <v>390</v>
      </c>
      <c r="N47" s="272" t="s">
        <v>777</v>
      </c>
    </row>
    <row r="48" spans="9:14">
      <c r="I48" s="243">
        <v>45</v>
      </c>
      <c r="J48" s="244" t="s">
        <v>679</v>
      </c>
      <c r="K48" s="243">
        <v>5</v>
      </c>
      <c r="L48" s="245">
        <v>135000</v>
      </c>
      <c r="M48" s="243" t="s">
        <v>390</v>
      </c>
      <c r="N48" s="272" t="s">
        <v>777</v>
      </c>
    </row>
    <row r="49" spans="9:14">
      <c r="I49" s="243">
        <v>46</v>
      </c>
      <c r="J49" s="244" t="s">
        <v>680</v>
      </c>
      <c r="K49" s="243">
        <v>1</v>
      </c>
      <c r="L49" s="245">
        <v>30900</v>
      </c>
      <c r="M49" s="243" t="s">
        <v>390</v>
      </c>
      <c r="N49" s="272" t="s">
        <v>777</v>
      </c>
    </row>
    <row r="50" spans="9:14">
      <c r="I50" s="243">
        <v>47</v>
      </c>
      <c r="J50" s="244" t="s">
        <v>681</v>
      </c>
      <c r="K50" s="243">
        <v>1</v>
      </c>
      <c r="L50" s="245">
        <v>40900</v>
      </c>
      <c r="M50" s="243" t="s">
        <v>390</v>
      </c>
      <c r="N50" s="272" t="s">
        <v>777</v>
      </c>
    </row>
    <row r="51" spans="9:14">
      <c r="I51" s="243">
        <v>48</v>
      </c>
      <c r="J51" s="244" t="s">
        <v>682</v>
      </c>
      <c r="K51" s="243">
        <v>1</v>
      </c>
      <c r="L51" s="245">
        <v>11000</v>
      </c>
      <c r="M51" s="243" t="s">
        <v>390</v>
      </c>
      <c r="N51" s="272" t="s">
        <v>777</v>
      </c>
    </row>
    <row r="52" spans="9:14">
      <c r="I52" s="243">
        <v>49</v>
      </c>
      <c r="J52" s="244" t="s">
        <v>683</v>
      </c>
      <c r="K52" s="243">
        <v>1</v>
      </c>
      <c r="L52" s="245">
        <v>15000</v>
      </c>
      <c r="M52" s="243" t="s">
        <v>390</v>
      </c>
      <c r="N52" s="273" t="s">
        <v>775</v>
      </c>
    </row>
    <row r="53" spans="9:14">
      <c r="I53" s="243">
        <v>50</v>
      </c>
      <c r="J53" s="244" t="s">
        <v>684</v>
      </c>
      <c r="K53" s="243">
        <v>2</v>
      </c>
      <c r="L53" s="245">
        <v>46000</v>
      </c>
      <c r="M53" s="243" t="s">
        <v>390</v>
      </c>
      <c r="N53" s="272" t="s">
        <v>777</v>
      </c>
    </row>
    <row r="54" spans="9:14">
      <c r="I54" s="243">
        <v>51</v>
      </c>
      <c r="J54" s="244" t="s">
        <v>685</v>
      </c>
      <c r="K54" s="243">
        <v>1</v>
      </c>
      <c r="L54" s="245">
        <v>15000</v>
      </c>
      <c r="M54" s="243" t="s">
        <v>390</v>
      </c>
      <c r="N54" s="273" t="s">
        <v>775</v>
      </c>
    </row>
    <row r="55" spans="9:14">
      <c r="I55" s="243">
        <v>52</v>
      </c>
      <c r="J55" s="244" t="s">
        <v>686</v>
      </c>
      <c r="K55" s="243">
        <v>1</v>
      </c>
      <c r="L55" s="245">
        <v>12000</v>
      </c>
      <c r="M55" s="243" t="s">
        <v>390</v>
      </c>
      <c r="N55" s="272" t="s">
        <v>777</v>
      </c>
    </row>
    <row r="56" spans="9:14">
      <c r="I56" s="243">
        <v>53</v>
      </c>
      <c r="J56" s="244" t="s">
        <v>687</v>
      </c>
      <c r="K56" s="243">
        <v>1</v>
      </c>
      <c r="L56" s="245">
        <v>18000</v>
      </c>
      <c r="M56" s="243" t="s">
        <v>390</v>
      </c>
      <c r="N56" s="272" t="s">
        <v>777</v>
      </c>
    </row>
    <row r="57" spans="9:14">
      <c r="I57" s="243">
        <v>54</v>
      </c>
      <c r="J57" s="244" t="s">
        <v>688</v>
      </c>
      <c r="K57" s="243">
        <v>2</v>
      </c>
      <c r="L57" s="245">
        <v>20200</v>
      </c>
      <c r="M57" s="243" t="s">
        <v>390</v>
      </c>
      <c r="N57" s="273" t="s">
        <v>775</v>
      </c>
    </row>
    <row r="58" spans="9:14">
      <c r="I58" s="243">
        <v>55</v>
      </c>
      <c r="J58" s="244" t="s">
        <v>689</v>
      </c>
      <c r="K58" s="243">
        <v>1</v>
      </c>
      <c r="L58" s="245">
        <v>15000</v>
      </c>
      <c r="M58" s="243" t="s">
        <v>390</v>
      </c>
      <c r="N58" s="273" t="s">
        <v>775</v>
      </c>
    </row>
    <row r="59" spans="9:14">
      <c r="I59" s="243">
        <v>56</v>
      </c>
      <c r="J59" s="244" t="s">
        <v>690</v>
      </c>
      <c r="K59" s="243">
        <v>1</v>
      </c>
      <c r="L59" s="245">
        <v>50000</v>
      </c>
      <c r="M59" s="243" t="s">
        <v>390</v>
      </c>
      <c r="N59" s="272" t="s">
        <v>777</v>
      </c>
    </row>
    <row r="60" spans="9:14">
      <c r="I60" s="243">
        <v>57</v>
      </c>
      <c r="J60" s="244" t="s">
        <v>691</v>
      </c>
      <c r="K60" s="243">
        <v>1</v>
      </c>
      <c r="L60" s="245">
        <v>27000</v>
      </c>
      <c r="M60" s="243" t="s">
        <v>390</v>
      </c>
      <c r="N60" s="272" t="s">
        <v>777</v>
      </c>
    </row>
    <row r="61" spans="9:14">
      <c r="I61" s="243">
        <v>58</v>
      </c>
      <c r="J61" s="244" t="s">
        <v>692</v>
      </c>
      <c r="K61" s="243">
        <v>21</v>
      </c>
      <c r="L61" s="245">
        <v>504000</v>
      </c>
      <c r="M61" s="243" t="s">
        <v>390</v>
      </c>
      <c r="N61" s="273" t="s">
        <v>775</v>
      </c>
    </row>
    <row r="62" spans="9:14">
      <c r="I62" s="243">
        <v>59</v>
      </c>
      <c r="J62" s="244" t="s">
        <v>693</v>
      </c>
      <c r="K62" s="243">
        <v>3</v>
      </c>
      <c r="L62" s="245">
        <v>45000</v>
      </c>
      <c r="M62" s="243" t="s">
        <v>390</v>
      </c>
      <c r="N62" s="273" t="s">
        <v>775</v>
      </c>
    </row>
    <row r="63" spans="9:14">
      <c r="I63" s="243">
        <v>60</v>
      </c>
      <c r="J63" s="244" t="s">
        <v>694</v>
      </c>
      <c r="K63" s="243">
        <v>4</v>
      </c>
      <c r="L63" s="245">
        <v>52000</v>
      </c>
      <c r="M63" s="243" t="s">
        <v>390</v>
      </c>
      <c r="N63" s="273" t="s">
        <v>775</v>
      </c>
    </row>
    <row r="64" spans="9:14">
      <c r="I64" s="243">
        <v>61</v>
      </c>
      <c r="J64" s="244" t="s">
        <v>695</v>
      </c>
      <c r="K64" s="243">
        <v>1</v>
      </c>
      <c r="L64" s="245">
        <v>24000</v>
      </c>
      <c r="M64" s="243" t="s">
        <v>390</v>
      </c>
      <c r="N64" s="273" t="s">
        <v>775</v>
      </c>
    </row>
    <row r="65" spans="9:14">
      <c r="I65" s="243">
        <v>62</v>
      </c>
      <c r="J65" s="244" t="s">
        <v>696</v>
      </c>
      <c r="K65" s="243">
        <v>1</v>
      </c>
      <c r="L65" s="245">
        <v>50000</v>
      </c>
      <c r="M65" s="243" t="s">
        <v>390</v>
      </c>
      <c r="N65" s="272" t="s">
        <v>777</v>
      </c>
    </row>
    <row r="66" spans="9:14">
      <c r="I66" s="243">
        <v>63</v>
      </c>
      <c r="J66" s="244" t="s">
        <v>541</v>
      </c>
      <c r="K66" s="243">
        <v>3</v>
      </c>
      <c r="L66" s="245">
        <v>72000</v>
      </c>
      <c r="M66" s="243" t="s">
        <v>390</v>
      </c>
      <c r="N66" s="272" t="s">
        <v>777</v>
      </c>
    </row>
    <row r="67" spans="9:14">
      <c r="I67" s="243">
        <v>64</v>
      </c>
      <c r="J67" s="244" t="s">
        <v>697</v>
      </c>
      <c r="K67" s="243">
        <v>1</v>
      </c>
      <c r="L67" s="245">
        <v>11000</v>
      </c>
      <c r="M67" s="243" t="s">
        <v>390</v>
      </c>
      <c r="N67" s="272" t="s">
        <v>777</v>
      </c>
    </row>
    <row r="68" spans="9:14">
      <c r="I68" s="243">
        <v>65</v>
      </c>
      <c r="J68" s="244" t="s">
        <v>698</v>
      </c>
      <c r="K68" s="243">
        <v>1</v>
      </c>
      <c r="L68" s="245">
        <v>15000</v>
      </c>
      <c r="M68" s="243" t="s">
        <v>390</v>
      </c>
      <c r="N68" s="272" t="s">
        <v>777</v>
      </c>
    </row>
    <row r="69" spans="9:14">
      <c r="I69" s="243">
        <v>66</v>
      </c>
      <c r="J69" s="244" t="s">
        <v>699</v>
      </c>
      <c r="K69" s="243">
        <v>1</v>
      </c>
      <c r="L69" s="245">
        <v>63000</v>
      </c>
      <c r="M69" s="243" t="s">
        <v>390</v>
      </c>
      <c r="N69" s="272" t="s">
        <v>777</v>
      </c>
    </row>
    <row r="70" spans="9:14">
      <c r="I70" s="243">
        <v>67</v>
      </c>
      <c r="J70" s="244" t="s">
        <v>771</v>
      </c>
      <c r="K70" s="243">
        <v>1</v>
      </c>
      <c r="L70" s="245">
        <v>233514.15</v>
      </c>
      <c r="M70" s="243" t="s">
        <v>390</v>
      </c>
      <c r="N70" s="274" t="s">
        <v>776</v>
      </c>
    </row>
    <row r="71" spans="9:14">
      <c r="I71" s="256">
        <v>68</v>
      </c>
      <c r="J71" s="255" t="s">
        <v>700</v>
      </c>
      <c r="K71" s="256">
        <v>1</v>
      </c>
      <c r="L71" s="257">
        <v>2500000</v>
      </c>
      <c r="M71" s="256" t="s">
        <v>772</v>
      </c>
      <c r="N71" s="274" t="s">
        <v>776</v>
      </c>
    </row>
    <row r="72" spans="9:14">
      <c r="I72" s="243">
        <v>69</v>
      </c>
      <c r="J72" s="244" t="s">
        <v>701</v>
      </c>
      <c r="K72" s="243">
        <v>1</v>
      </c>
      <c r="L72" s="260">
        <v>200000</v>
      </c>
      <c r="M72" s="243" t="s">
        <v>773</v>
      </c>
      <c r="N72" s="274" t="s">
        <v>776</v>
      </c>
    </row>
    <row r="73" spans="9:14">
      <c r="I73" s="243">
        <v>70</v>
      </c>
      <c r="J73" s="244" t="s">
        <v>702</v>
      </c>
      <c r="K73" s="243">
        <v>1</v>
      </c>
      <c r="L73" s="245">
        <v>150000</v>
      </c>
      <c r="M73" s="243" t="s">
        <v>390</v>
      </c>
      <c r="N73" s="273" t="s">
        <v>775</v>
      </c>
    </row>
    <row r="74" spans="9:14">
      <c r="I74" s="256">
        <v>71</v>
      </c>
      <c r="J74" s="255" t="s">
        <v>703</v>
      </c>
      <c r="K74" s="256">
        <v>1</v>
      </c>
      <c r="L74" s="257">
        <v>7580000</v>
      </c>
      <c r="M74" s="256" t="s">
        <v>774</v>
      </c>
      <c r="N74" s="274" t="s">
        <v>776</v>
      </c>
    </row>
    <row r="75" spans="9:14">
      <c r="I75" s="256">
        <v>72</v>
      </c>
      <c r="J75" s="255" t="s">
        <v>703</v>
      </c>
      <c r="K75" s="256">
        <v>1</v>
      </c>
      <c r="L75" s="257">
        <v>3000000</v>
      </c>
      <c r="M75" s="256" t="s">
        <v>772</v>
      </c>
      <c r="N75" s="274" t="s">
        <v>776</v>
      </c>
    </row>
    <row r="76" spans="9:14">
      <c r="I76" s="243">
        <v>73</v>
      </c>
      <c r="J76" s="244" t="s">
        <v>704</v>
      </c>
      <c r="K76" s="243">
        <v>1</v>
      </c>
      <c r="L76" s="245">
        <v>30000</v>
      </c>
      <c r="M76" s="243" t="s">
        <v>390</v>
      </c>
      <c r="N76" s="272" t="s">
        <v>777</v>
      </c>
    </row>
    <row r="77" spans="9:14">
      <c r="I77" s="243">
        <v>74</v>
      </c>
      <c r="J77" s="244" t="s">
        <v>705</v>
      </c>
      <c r="K77" s="243">
        <v>1</v>
      </c>
      <c r="L77" s="245">
        <v>200000</v>
      </c>
      <c r="M77" s="243" t="s">
        <v>390</v>
      </c>
      <c r="N77" s="272" t="s">
        <v>777</v>
      </c>
    </row>
    <row r="78" spans="9:14">
      <c r="I78" s="357" t="s">
        <v>275</v>
      </c>
      <c r="J78" s="358"/>
      <c r="K78" s="142">
        <f>SUM(K3:K77)</f>
        <v>142</v>
      </c>
      <c r="L78" s="247">
        <f>SUM(L3:L77)</f>
        <v>19046514.149999999</v>
      </c>
      <c r="M78" s="243"/>
    </row>
  </sheetData>
  <autoFilter ref="A3:N78" xr:uid="{CDD84CFD-DA5C-48E5-A282-73785D210480}"/>
  <mergeCells count="7">
    <mergeCell ref="I78:J78"/>
    <mergeCell ref="E12:F12"/>
    <mergeCell ref="A1:L1"/>
    <mergeCell ref="A2:A3"/>
    <mergeCell ref="E2:H2"/>
    <mergeCell ref="F4:F11"/>
    <mergeCell ref="I2:N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566B1-08B1-41BF-9094-EFDA2C4C1E2C}">
  <dimension ref="A1:L15"/>
  <sheetViews>
    <sheetView zoomScale="50" zoomScaleNormal="50" workbookViewId="0">
      <selection activeCell="G24" sqref="G24"/>
    </sheetView>
  </sheetViews>
  <sheetFormatPr defaultColWidth="9" defaultRowHeight="24.6"/>
  <cols>
    <col min="1" max="1" width="29.296875" style="164" bestFit="1" customWidth="1"/>
    <col min="2" max="2" width="17.796875" style="164" bestFit="1" customWidth="1"/>
    <col min="3" max="4" width="19.3984375" style="164" bestFit="1" customWidth="1"/>
    <col min="5" max="5" width="7.59765625" style="249" bestFit="1" customWidth="1"/>
    <col min="6" max="6" width="47.5" style="164" bestFit="1" customWidth="1"/>
    <col min="7" max="7" width="21.09765625" style="164" bestFit="1" customWidth="1"/>
    <col min="8" max="8" width="21.59765625" style="164" bestFit="1" customWidth="1"/>
    <col min="9" max="9" width="9" style="164"/>
    <col min="10" max="10" width="68.59765625" style="164" bestFit="1" customWidth="1"/>
    <col min="11" max="11" width="21.09765625" style="164" bestFit="1" customWidth="1"/>
    <col min="12" max="12" width="21.59765625" style="164" bestFit="1" customWidth="1"/>
    <col min="13" max="16384" width="9" style="164"/>
  </cols>
  <sheetData>
    <row r="1" spans="1:12">
      <c r="A1" s="351" t="s">
        <v>709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2">
      <c r="A2" s="352" t="s">
        <v>506</v>
      </c>
      <c r="B2" s="142" t="s">
        <v>451</v>
      </c>
      <c r="C2" s="142" t="s">
        <v>452</v>
      </c>
      <c r="D2" s="142" t="s">
        <v>453</v>
      </c>
      <c r="E2" s="354" t="s">
        <v>451</v>
      </c>
      <c r="F2" s="354"/>
      <c r="G2" s="354"/>
      <c r="H2" s="354"/>
      <c r="I2" s="355" t="s">
        <v>452</v>
      </c>
      <c r="J2" s="355"/>
      <c r="K2" s="355"/>
      <c r="L2" s="355"/>
    </row>
    <row r="3" spans="1:12">
      <c r="A3" s="353"/>
      <c r="B3" s="259">
        <v>2</v>
      </c>
      <c r="C3" s="259">
        <v>4</v>
      </c>
      <c r="D3" s="253"/>
      <c r="E3" s="246" t="s">
        <v>309</v>
      </c>
      <c r="F3" s="142" t="s">
        <v>94</v>
      </c>
      <c r="G3" s="142" t="s">
        <v>484</v>
      </c>
      <c r="H3" s="142" t="s">
        <v>485</v>
      </c>
      <c r="I3" s="243" t="s">
        <v>309</v>
      </c>
      <c r="J3" s="244" t="s">
        <v>94</v>
      </c>
      <c r="K3" s="243" t="s">
        <v>484</v>
      </c>
      <c r="L3" s="245" t="s">
        <v>485</v>
      </c>
    </row>
    <row r="4" spans="1:12">
      <c r="A4" s="244" t="s">
        <v>507</v>
      </c>
      <c r="B4" s="251">
        <v>0</v>
      </c>
      <c r="C4" s="251">
        <v>408100</v>
      </c>
      <c r="D4" s="251">
        <f>+C4-B4</f>
        <v>408100</v>
      </c>
      <c r="E4" s="250">
        <v>1</v>
      </c>
      <c r="F4" s="401" t="s">
        <v>513</v>
      </c>
      <c r="G4" s="243"/>
      <c r="H4" s="245"/>
      <c r="I4" s="243">
        <v>1</v>
      </c>
      <c r="J4" s="244" t="s">
        <v>710</v>
      </c>
      <c r="K4" s="243">
        <v>1</v>
      </c>
      <c r="L4" s="245">
        <v>408100</v>
      </c>
    </row>
    <row r="5" spans="1:12">
      <c r="A5" s="244" t="s">
        <v>508</v>
      </c>
      <c r="B5" s="251">
        <v>0</v>
      </c>
      <c r="C5" s="251">
        <v>94500</v>
      </c>
      <c r="D5" s="251">
        <f>+C5-B5</f>
        <v>94500</v>
      </c>
      <c r="E5" s="250">
        <v>2</v>
      </c>
      <c r="F5" s="402"/>
      <c r="G5" s="243"/>
      <c r="H5" s="260"/>
      <c r="I5" s="256">
        <v>2</v>
      </c>
      <c r="J5" s="255" t="s">
        <v>711</v>
      </c>
      <c r="K5" s="256">
        <v>10</v>
      </c>
      <c r="L5" s="257">
        <v>44500</v>
      </c>
    </row>
    <row r="6" spans="1:12">
      <c r="A6" s="142" t="s">
        <v>509</v>
      </c>
      <c r="B6" s="252">
        <f>+B4+B5</f>
        <v>0</v>
      </c>
      <c r="C6" s="252">
        <f t="shared" ref="C6:D6" si="0">+C4+C5</f>
        <v>502600</v>
      </c>
      <c r="D6" s="252">
        <f t="shared" si="0"/>
        <v>502600</v>
      </c>
      <c r="E6" s="250">
        <v>3</v>
      </c>
      <c r="F6" s="402"/>
      <c r="G6" s="243"/>
      <c r="H6" s="260"/>
      <c r="I6" s="256">
        <v>3</v>
      </c>
      <c r="J6" s="255" t="s">
        <v>712</v>
      </c>
      <c r="K6" s="256">
        <v>1</v>
      </c>
      <c r="L6" s="257">
        <v>50000</v>
      </c>
    </row>
    <row r="7" spans="1:12">
      <c r="E7" s="243">
        <v>4</v>
      </c>
      <c r="F7" s="402"/>
      <c r="G7" s="243"/>
      <c r="H7" s="260"/>
      <c r="I7" s="357" t="s">
        <v>275</v>
      </c>
      <c r="J7" s="358"/>
      <c r="K7" s="142">
        <f>SUM(K3:K6)</f>
        <v>12</v>
      </c>
      <c r="L7" s="247">
        <f>SUM(L3:L6)</f>
        <v>502600</v>
      </c>
    </row>
    <row r="8" spans="1:12">
      <c r="E8" s="243">
        <v>5</v>
      </c>
      <c r="F8" s="402"/>
      <c r="G8" s="243"/>
      <c r="H8" s="261"/>
    </row>
    <row r="9" spans="1:12">
      <c r="E9" s="243">
        <v>6</v>
      </c>
      <c r="F9" s="402"/>
      <c r="G9" s="243"/>
      <c r="H9" s="245"/>
    </row>
    <row r="10" spans="1:12">
      <c r="E10" s="243">
        <v>7</v>
      </c>
      <c r="F10" s="402"/>
      <c r="G10" s="243"/>
      <c r="H10" s="245"/>
    </row>
    <row r="11" spans="1:12">
      <c r="E11" s="243">
        <v>8</v>
      </c>
      <c r="F11" s="403"/>
      <c r="G11" s="243"/>
      <c r="H11" s="245"/>
    </row>
    <row r="12" spans="1:12">
      <c r="E12" s="357" t="s">
        <v>275</v>
      </c>
      <c r="F12" s="358"/>
      <c r="G12" s="142">
        <f>SUM(G4:G11)</f>
        <v>0</v>
      </c>
      <c r="H12" s="247">
        <f>SUM(H4:H11)</f>
        <v>0</v>
      </c>
    </row>
    <row r="13" spans="1:12">
      <c r="E13" s="164"/>
    </row>
    <row r="14" spans="1:12">
      <c r="E14" s="164" t="s">
        <v>510</v>
      </c>
    </row>
    <row r="15" spans="1:12" ht="25.2" customHeight="1">
      <c r="E15" s="164"/>
    </row>
  </sheetData>
  <mergeCells count="7">
    <mergeCell ref="E12:F12"/>
    <mergeCell ref="I7:J7"/>
    <mergeCell ref="A1:L1"/>
    <mergeCell ref="A2:A3"/>
    <mergeCell ref="E2:H2"/>
    <mergeCell ref="I2:L2"/>
    <mergeCell ref="F4:F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22C0-C06C-4F2E-A742-14B680FF97D7}">
  <dimension ref="A1:L44"/>
  <sheetViews>
    <sheetView zoomScale="40" zoomScaleNormal="40" workbookViewId="0">
      <selection activeCell="J36" sqref="J36"/>
    </sheetView>
  </sheetViews>
  <sheetFormatPr defaultColWidth="9" defaultRowHeight="24.6"/>
  <cols>
    <col min="1" max="1" width="29.296875" style="164" bestFit="1" customWidth="1"/>
    <col min="2" max="4" width="19.3984375" style="164" bestFit="1" customWidth="1"/>
    <col min="5" max="5" width="7.59765625" style="249" bestFit="1" customWidth="1"/>
    <col min="6" max="6" width="78.3984375" style="164" bestFit="1" customWidth="1"/>
    <col min="7" max="7" width="21.09765625" style="164" bestFit="1" customWidth="1"/>
    <col min="8" max="8" width="21.59765625" style="164" bestFit="1" customWidth="1"/>
    <col min="9" max="9" width="9" style="164"/>
    <col min="10" max="10" width="109.8984375" style="164" bestFit="1" customWidth="1"/>
    <col min="11" max="11" width="21.09765625" style="164" bestFit="1" customWidth="1"/>
    <col min="12" max="12" width="21.59765625" style="164" bestFit="1" customWidth="1"/>
    <col min="13" max="16384" width="9" style="164"/>
  </cols>
  <sheetData>
    <row r="1" spans="1:12">
      <c r="A1" s="351" t="s">
        <v>707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2">
      <c r="A2" s="352" t="s">
        <v>506</v>
      </c>
      <c r="B2" s="142" t="s">
        <v>451</v>
      </c>
      <c r="C2" s="142" t="s">
        <v>452</v>
      </c>
      <c r="D2" s="142" t="s">
        <v>453</v>
      </c>
      <c r="E2" s="354" t="s">
        <v>451</v>
      </c>
      <c r="F2" s="354"/>
      <c r="G2" s="354"/>
      <c r="H2" s="354"/>
      <c r="I2" s="355" t="s">
        <v>452</v>
      </c>
      <c r="J2" s="355"/>
      <c r="K2" s="355"/>
      <c r="L2" s="355"/>
    </row>
    <row r="3" spans="1:12">
      <c r="A3" s="353"/>
      <c r="B3" s="259">
        <v>3</v>
      </c>
      <c r="C3" s="259">
        <v>3</v>
      </c>
      <c r="D3" s="253"/>
      <c r="E3" s="246" t="s">
        <v>309</v>
      </c>
      <c r="F3" s="142" t="s">
        <v>94</v>
      </c>
      <c r="G3" s="142" t="s">
        <v>484</v>
      </c>
      <c r="H3" s="142" t="s">
        <v>485</v>
      </c>
      <c r="I3" s="142" t="s">
        <v>309</v>
      </c>
      <c r="J3" s="142" t="s">
        <v>94</v>
      </c>
      <c r="K3" s="142" t="s">
        <v>484</v>
      </c>
      <c r="L3" s="142" t="s">
        <v>485</v>
      </c>
    </row>
    <row r="4" spans="1:12">
      <c r="A4" s="244" t="s">
        <v>507</v>
      </c>
      <c r="B4" s="251">
        <v>7073245</v>
      </c>
      <c r="C4" s="251">
        <v>5443679.1699999999</v>
      </c>
      <c r="D4" s="267">
        <f>+C4-B4</f>
        <v>-1629565.83</v>
      </c>
      <c r="E4" s="243">
        <v>1</v>
      </c>
      <c r="F4" s="244" t="s">
        <v>583</v>
      </c>
      <c r="G4" s="243">
        <v>1</v>
      </c>
      <c r="H4" s="245">
        <v>220000</v>
      </c>
      <c r="I4" s="243">
        <v>1</v>
      </c>
      <c r="J4" s="244" t="s">
        <v>618</v>
      </c>
      <c r="K4" s="243">
        <v>2</v>
      </c>
      <c r="L4" s="245">
        <v>25000</v>
      </c>
    </row>
    <row r="5" spans="1:12">
      <c r="A5" s="244" t="s">
        <v>508</v>
      </c>
      <c r="B5" s="263">
        <v>0</v>
      </c>
      <c r="C5" s="263">
        <v>0</v>
      </c>
      <c r="D5" s="267">
        <f>+C5-B5</f>
        <v>0</v>
      </c>
      <c r="E5" s="243">
        <v>2</v>
      </c>
      <c r="F5" s="244" t="s">
        <v>584</v>
      </c>
      <c r="G5" s="243">
        <v>1</v>
      </c>
      <c r="H5" s="245">
        <v>300000</v>
      </c>
      <c r="I5" s="243">
        <v>2</v>
      </c>
      <c r="J5" s="244" t="s">
        <v>619</v>
      </c>
      <c r="K5" s="243">
        <v>1</v>
      </c>
      <c r="L5" s="245">
        <v>11000</v>
      </c>
    </row>
    <row r="6" spans="1:12">
      <c r="A6" s="142" t="s">
        <v>509</v>
      </c>
      <c r="B6" s="252">
        <f>+B4+B5</f>
        <v>7073245</v>
      </c>
      <c r="C6" s="252">
        <f t="shared" ref="C6:D6" si="0">+C4+C5</f>
        <v>5443679.1699999999</v>
      </c>
      <c r="D6" s="252">
        <f t="shared" si="0"/>
        <v>-1629565.83</v>
      </c>
      <c r="E6" s="243">
        <v>3</v>
      </c>
      <c r="F6" s="244" t="s">
        <v>585</v>
      </c>
      <c r="G6" s="243">
        <v>1</v>
      </c>
      <c r="H6" s="245">
        <v>350000</v>
      </c>
      <c r="I6" s="243">
        <v>3</v>
      </c>
      <c r="J6" s="244" t="s">
        <v>588</v>
      </c>
      <c r="K6" s="243">
        <v>1</v>
      </c>
      <c r="L6" s="245">
        <v>48000</v>
      </c>
    </row>
    <row r="7" spans="1:12">
      <c r="E7" s="243">
        <v>4</v>
      </c>
      <c r="F7" s="244" t="s">
        <v>586</v>
      </c>
      <c r="G7" s="243">
        <v>1</v>
      </c>
      <c r="H7" s="245">
        <v>327200</v>
      </c>
      <c r="I7" s="243">
        <v>4</v>
      </c>
      <c r="J7" s="244" t="s">
        <v>589</v>
      </c>
      <c r="K7" s="243">
        <v>1</v>
      </c>
      <c r="L7" s="245">
        <v>50000</v>
      </c>
    </row>
    <row r="8" spans="1:12">
      <c r="E8" s="243">
        <v>5</v>
      </c>
      <c r="F8" s="244" t="s">
        <v>587</v>
      </c>
      <c r="G8" s="243">
        <v>1</v>
      </c>
      <c r="H8" s="245">
        <v>300000</v>
      </c>
      <c r="I8" s="243">
        <v>5</v>
      </c>
      <c r="J8" s="244" t="s">
        <v>620</v>
      </c>
      <c r="K8" s="243">
        <v>3</v>
      </c>
      <c r="L8" s="245">
        <v>49500</v>
      </c>
    </row>
    <row r="9" spans="1:12">
      <c r="E9" s="243">
        <v>6</v>
      </c>
      <c r="F9" s="244" t="s">
        <v>588</v>
      </c>
      <c r="G9" s="243">
        <v>1</v>
      </c>
      <c r="H9" s="245">
        <v>48000</v>
      </c>
      <c r="I9" s="243">
        <v>6</v>
      </c>
      <c r="J9" s="244" t="s">
        <v>591</v>
      </c>
      <c r="K9" s="243">
        <v>1</v>
      </c>
      <c r="L9" s="245">
        <v>90000</v>
      </c>
    </row>
    <row r="10" spans="1:12">
      <c r="E10" s="243">
        <v>7</v>
      </c>
      <c r="F10" s="244" t="s">
        <v>589</v>
      </c>
      <c r="G10" s="243">
        <v>1</v>
      </c>
      <c r="H10" s="245">
        <v>50000</v>
      </c>
      <c r="I10" s="243">
        <v>7</v>
      </c>
      <c r="J10" s="244" t="s">
        <v>592</v>
      </c>
      <c r="K10" s="243">
        <v>3</v>
      </c>
      <c r="L10" s="245">
        <v>75000</v>
      </c>
    </row>
    <row r="11" spans="1:12">
      <c r="E11" s="243">
        <v>8</v>
      </c>
      <c r="F11" s="244" t="s">
        <v>590</v>
      </c>
      <c r="G11" s="243">
        <v>3</v>
      </c>
      <c r="H11" s="245">
        <v>49500</v>
      </c>
      <c r="I11" s="243">
        <v>8</v>
      </c>
      <c r="J11" s="244" t="s">
        <v>621</v>
      </c>
      <c r="K11" s="243">
        <v>1</v>
      </c>
      <c r="L11" s="245">
        <v>2699.87</v>
      </c>
    </row>
    <row r="12" spans="1:12">
      <c r="E12" s="243">
        <v>9</v>
      </c>
      <c r="F12" s="244" t="s">
        <v>591</v>
      </c>
      <c r="G12" s="243">
        <v>1</v>
      </c>
      <c r="H12" s="245">
        <v>90000</v>
      </c>
      <c r="I12" s="243">
        <v>9</v>
      </c>
      <c r="J12" s="244" t="s">
        <v>596</v>
      </c>
      <c r="K12" s="243">
        <v>3</v>
      </c>
      <c r="L12" s="245">
        <v>44940</v>
      </c>
    </row>
    <row r="13" spans="1:12">
      <c r="E13" s="243">
        <v>10</v>
      </c>
      <c r="F13" s="244" t="s">
        <v>592</v>
      </c>
      <c r="G13" s="243">
        <v>4</v>
      </c>
      <c r="H13" s="245">
        <v>100000</v>
      </c>
      <c r="I13" s="243">
        <v>10</v>
      </c>
      <c r="J13" s="244" t="s">
        <v>597</v>
      </c>
      <c r="K13" s="243">
        <v>1</v>
      </c>
      <c r="L13" s="245">
        <v>85000</v>
      </c>
    </row>
    <row r="14" spans="1:12">
      <c r="E14" s="243">
        <v>11</v>
      </c>
      <c r="F14" s="244" t="s">
        <v>593</v>
      </c>
      <c r="G14" s="243">
        <v>1</v>
      </c>
      <c r="H14" s="245">
        <v>55000</v>
      </c>
      <c r="I14" s="243">
        <v>11</v>
      </c>
      <c r="J14" s="244" t="s">
        <v>622</v>
      </c>
      <c r="K14" s="243">
        <v>1</v>
      </c>
      <c r="L14" s="245">
        <v>80000</v>
      </c>
    </row>
    <row r="15" spans="1:12" ht="25.2" customHeight="1">
      <c r="E15" s="243">
        <v>12</v>
      </c>
      <c r="F15" s="244" t="s">
        <v>594</v>
      </c>
      <c r="G15" s="243">
        <v>1</v>
      </c>
      <c r="H15" s="245">
        <v>40000</v>
      </c>
      <c r="I15" s="243">
        <v>12</v>
      </c>
      <c r="J15" s="244" t="s">
        <v>623</v>
      </c>
      <c r="K15" s="243">
        <v>9</v>
      </c>
      <c r="L15" s="245">
        <v>180000</v>
      </c>
    </row>
    <row r="16" spans="1:12">
      <c r="E16" s="243">
        <v>13</v>
      </c>
      <c r="F16" s="244" t="s">
        <v>595</v>
      </c>
      <c r="G16" s="243">
        <v>1</v>
      </c>
      <c r="H16" s="245">
        <v>240000</v>
      </c>
      <c r="I16" s="243">
        <v>13</v>
      </c>
      <c r="J16" s="244" t="s">
        <v>599</v>
      </c>
      <c r="K16" s="243">
        <v>2</v>
      </c>
      <c r="L16" s="245">
        <v>26000</v>
      </c>
    </row>
    <row r="17" spans="5:12">
      <c r="E17" s="243">
        <v>14</v>
      </c>
      <c r="F17" s="244" t="s">
        <v>596</v>
      </c>
      <c r="G17" s="243">
        <v>3</v>
      </c>
      <c r="H17" s="245">
        <v>40125</v>
      </c>
      <c r="I17" s="243">
        <v>14</v>
      </c>
      <c r="J17" s="244" t="s">
        <v>600</v>
      </c>
      <c r="K17" s="243">
        <v>2</v>
      </c>
      <c r="L17" s="245">
        <v>20000</v>
      </c>
    </row>
    <row r="18" spans="5:12">
      <c r="E18" s="243">
        <v>15</v>
      </c>
      <c r="F18" s="244" t="s">
        <v>597</v>
      </c>
      <c r="G18" s="243">
        <v>1</v>
      </c>
      <c r="H18" s="245">
        <v>85000</v>
      </c>
      <c r="I18" s="243">
        <v>15</v>
      </c>
      <c r="J18" s="244" t="s">
        <v>601</v>
      </c>
      <c r="K18" s="243">
        <v>1</v>
      </c>
      <c r="L18" s="245">
        <v>27000</v>
      </c>
    </row>
    <row r="19" spans="5:12">
      <c r="E19" s="243">
        <v>16</v>
      </c>
      <c r="F19" s="244" t="s">
        <v>598</v>
      </c>
      <c r="G19" s="243">
        <v>9</v>
      </c>
      <c r="H19" s="245">
        <v>180000</v>
      </c>
      <c r="I19" s="243">
        <v>16</v>
      </c>
      <c r="J19" s="244" t="s">
        <v>602</v>
      </c>
      <c r="K19" s="243">
        <v>2</v>
      </c>
      <c r="L19" s="245">
        <v>26000</v>
      </c>
    </row>
    <row r="20" spans="5:12">
      <c r="E20" s="243">
        <v>17</v>
      </c>
      <c r="F20" s="244" t="s">
        <v>599</v>
      </c>
      <c r="G20" s="243">
        <v>1</v>
      </c>
      <c r="H20" s="245">
        <v>13000</v>
      </c>
      <c r="I20" s="243">
        <v>17</v>
      </c>
      <c r="J20" s="244" t="s">
        <v>604</v>
      </c>
      <c r="K20" s="243">
        <v>1</v>
      </c>
      <c r="L20" s="245">
        <v>19000</v>
      </c>
    </row>
    <row r="21" spans="5:12">
      <c r="E21" s="243">
        <v>18</v>
      </c>
      <c r="F21" s="244" t="s">
        <v>600</v>
      </c>
      <c r="G21" s="243">
        <v>2</v>
      </c>
      <c r="H21" s="245">
        <v>20000</v>
      </c>
      <c r="I21" s="243">
        <v>18</v>
      </c>
      <c r="J21" s="244" t="s">
        <v>605</v>
      </c>
      <c r="K21" s="243">
        <v>2</v>
      </c>
      <c r="L21" s="245">
        <v>91000</v>
      </c>
    </row>
    <row r="22" spans="5:12">
      <c r="E22" s="243">
        <v>19</v>
      </c>
      <c r="F22" s="244" t="s">
        <v>601</v>
      </c>
      <c r="G22" s="243">
        <v>1</v>
      </c>
      <c r="H22" s="245">
        <v>27000</v>
      </c>
      <c r="I22" s="243">
        <v>19</v>
      </c>
      <c r="J22" s="244" t="s">
        <v>606</v>
      </c>
      <c r="K22" s="243">
        <v>1</v>
      </c>
      <c r="L22" s="245">
        <v>24000</v>
      </c>
    </row>
    <row r="23" spans="5:12">
      <c r="E23" s="243">
        <v>20</v>
      </c>
      <c r="F23" s="244" t="s">
        <v>602</v>
      </c>
      <c r="G23" s="243">
        <v>2</v>
      </c>
      <c r="H23" s="245">
        <v>26000</v>
      </c>
      <c r="I23" s="243">
        <v>20</v>
      </c>
      <c r="J23" s="244" t="s">
        <v>607</v>
      </c>
      <c r="K23" s="243">
        <v>1</v>
      </c>
      <c r="L23" s="245">
        <v>103700</v>
      </c>
    </row>
    <row r="24" spans="5:12">
      <c r="E24" s="243">
        <v>21</v>
      </c>
      <c r="F24" s="244" t="s">
        <v>603</v>
      </c>
      <c r="G24" s="243">
        <v>1</v>
      </c>
      <c r="H24" s="245">
        <v>170000</v>
      </c>
      <c r="I24" s="243">
        <v>21</v>
      </c>
      <c r="J24" s="244" t="s">
        <v>624</v>
      </c>
      <c r="K24" s="243">
        <v>1</v>
      </c>
      <c r="L24" s="245">
        <v>11000</v>
      </c>
    </row>
    <row r="25" spans="5:12">
      <c r="E25" s="243">
        <v>22</v>
      </c>
      <c r="F25" s="244" t="s">
        <v>604</v>
      </c>
      <c r="G25" s="243">
        <v>1</v>
      </c>
      <c r="H25" s="245">
        <v>19000</v>
      </c>
      <c r="I25" s="243">
        <v>22</v>
      </c>
      <c r="J25" s="244" t="s">
        <v>625</v>
      </c>
      <c r="K25" s="243">
        <v>1</v>
      </c>
      <c r="L25" s="245">
        <v>278189.3</v>
      </c>
    </row>
    <row r="26" spans="5:12">
      <c r="E26" s="243">
        <v>23</v>
      </c>
      <c r="F26" s="244" t="s">
        <v>605</v>
      </c>
      <c r="G26" s="243">
        <v>2</v>
      </c>
      <c r="H26" s="245">
        <v>74000</v>
      </c>
      <c r="I26" s="243">
        <v>23</v>
      </c>
      <c r="J26" s="244" t="s">
        <v>613</v>
      </c>
      <c r="K26" s="243">
        <v>1</v>
      </c>
      <c r="L26" s="245">
        <v>200000</v>
      </c>
    </row>
    <row r="27" spans="5:12">
      <c r="E27" s="243">
        <v>24</v>
      </c>
      <c r="F27" s="244" t="s">
        <v>606</v>
      </c>
      <c r="G27" s="243">
        <v>1</v>
      </c>
      <c r="H27" s="245">
        <v>24000</v>
      </c>
      <c r="I27" s="243">
        <v>24</v>
      </c>
      <c r="J27" s="244" t="s">
        <v>615</v>
      </c>
      <c r="K27" s="243">
        <v>1</v>
      </c>
      <c r="L27" s="245">
        <v>750000</v>
      </c>
    </row>
    <row r="28" spans="5:12">
      <c r="E28" s="243">
        <v>25</v>
      </c>
      <c r="F28" s="244" t="s">
        <v>607</v>
      </c>
      <c r="G28" s="243">
        <v>1</v>
      </c>
      <c r="H28" s="245">
        <v>75000</v>
      </c>
      <c r="I28" s="243">
        <v>25</v>
      </c>
      <c r="J28" s="244" t="s">
        <v>616</v>
      </c>
      <c r="K28" s="243">
        <v>1</v>
      </c>
      <c r="L28" s="245">
        <v>2086000</v>
      </c>
    </row>
    <row r="29" spans="5:12">
      <c r="E29" s="243">
        <v>26</v>
      </c>
      <c r="F29" s="244" t="s">
        <v>608</v>
      </c>
      <c r="G29" s="243">
        <v>1</v>
      </c>
      <c r="H29" s="245">
        <v>36900</v>
      </c>
      <c r="I29" s="243">
        <v>26</v>
      </c>
      <c r="J29" s="244" t="s">
        <v>617</v>
      </c>
      <c r="K29" s="243">
        <v>1</v>
      </c>
      <c r="L29" s="245">
        <v>17000</v>
      </c>
    </row>
    <row r="30" spans="5:12">
      <c r="E30" s="243">
        <v>27</v>
      </c>
      <c r="F30" s="244" t="s">
        <v>609</v>
      </c>
      <c r="G30" s="243">
        <v>2</v>
      </c>
      <c r="H30" s="245">
        <v>40600</v>
      </c>
      <c r="I30" s="243">
        <v>27</v>
      </c>
      <c r="J30" s="244" t="s">
        <v>626</v>
      </c>
      <c r="K30" s="243">
        <v>1</v>
      </c>
      <c r="L30" s="245">
        <v>17000</v>
      </c>
    </row>
    <row r="31" spans="5:12">
      <c r="E31" s="243">
        <v>28</v>
      </c>
      <c r="F31" s="244" t="s">
        <v>610</v>
      </c>
      <c r="G31" s="243">
        <v>1</v>
      </c>
      <c r="H31" s="245">
        <v>480000</v>
      </c>
      <c r="I31" s="243">
        <v>28</v>
      </c>
      <c r="J31" s="244" t="s">
        <v>609</v>
      </c>
      <c r="K31" s="243">
        <v>2</v>
      </c>
      <c r="L31" s="245">
        <v>40000</v>
      </c>
    </row>
    <row r="32" spans="5:12">
      <c r="E32" s="243">
        <v>29</v>
      </c>
      <c r="F32" s="244" t="s">
        <v>611</v>
      </c>
      <c r="G32" s="243">
        <v>1</v>
      </c>
      <c r="H32" s="245">
        <v>15000</v>
      </c>
      <c r="I32" s="243">
        <v>29</v>
      </c>
      <c r="J32" s="244" t="s">
        <v>627</v>
      </c>
      <c r="K32" s="243">
        <v>1</v>
      </c>
      <c r="L32" s="245">
        <v>50000</v>
      </c>
    </row>
    <row r="33" spans="5:12">
      <c r="E33" s="243">
        <v>30</v>
      </c>
      <c r="F33" s="244" t="s">
        <v>612</v>
      </c>
      <c r="G33" s="243">
        <v>2</v>
      </c>
      <c r="H33" s="245">
        <v>328920</v>
      </c>
      <c r="I33" s="243">
        <v>30</v>
      </c>
      <c r="J33" s="244" t="s">
        <v>628</v>
      </c>
      <c r="K33" s="243">
        <v>1</v>
      </c>
      <c r="L33" s="245">
        <v>20300</v>
      </c>
    </row>
    <row r="34" spans="5:12">
      <c r="E34" s="243">
        <v>31</v>
      </c>
      <c r="F34" s="244" t="s">
        <v>613</v>
      </c>
      <c r="G34" s="243">
        <v>1</v>
      </c>
      <c r="H34" s="245">
        <v>200000</v>
      </c>
      <c r="I34" s="243">
        <v>31</v>
      </c>
      <c r="J34" s="244" t="s">
        <v>629</v>
      </c>
      <c r="K34" s="243">
        <v>1</v>
      </c>
      <c r="L34" s="245">
        <v>16800</v>
      </c>
    </row>
    <row r="35" spans="5:12">
      <c r="E35" s="243">
        <v>32</v>
      </c>
      <c r="F35" s="244" t="s">
        <v>614</v>
      </c>
      <c r="G35" s="243">
        <v>1</v>
      </c>
      <c r="H35" s="245">
        <v>160000</v>
      </c>
      <c r="I35" s="243">
        <v>32</v>
      </c>
      <c r="J35" s="244" t="s">
        <v>630</v>
      </c>
      <c r="K35" s="243">
        <v>1</v>
      </c>
      <c r="L35" s="245">
        <v>20550</v>
      </c>
    </row>
    <row r="36" spans="5:12">
      <c r="E36" s="243">
        <v>33</v>
      </c>
      <c r="F36" s="244" t="s">
        <v>615</v>
      </c>
      <c r="G36" s="243">
        <v>1</v>
      </c>
      <c r="H36" s="245">
        <v>750000</v>
      </c>
      <c r="I36" s="243">
        <v>33</v>
      </c>
      <c r="J36" s="244" t="s">
        <v>584</v>
      </c>
      <c r="K36" s="243">
        <v>1</v>
      </c>
      <c r="L36" s="245">
        <v>300000</v>
      </c>
    </row>
    <row r="37" spans="5:12">
      <c r="E37" s="243">
        <v>34</v>
      </c>
      <c r="F37" s="244" t="s">
        <v>616</v>
      </c>
      <c r="G37" s="243">
        <v>1</v>
      </c>
      <c r="H37" s="245">
        <v>2086000</v>
      </c>
      <c r="I37" s="243">
        <v>34</v>
      </c>
      <c r="J37" s="244" t="s">
        <v>631</v>
      </c>
      <c r="K37" s="243">
        <v>1</v>
      </c>
      <c r="L37" s="245">
        <v>100000</v>
      </c>
    </row>
    <row r="38" spans="5:12">
      <c r="E38" s="243">
        <v>35</v>
      </c>
      <c r="F38" s="244" t="s">
        <v>617</v>
      </c>
      <c r="G38" s="243">
        <v>1</v>
      </c>
      <c r="H38" s="245">
        <v>17000</v>
      </c>
      <c r="I38" s="243">
        <v>35</v>
      </c>
      <c r="J38" s="244" t="s">
        <v>587</v>
      </c>
      <c r="K38" s="243">
        <v>1</v>
      </c>
      <c r="L38" s="245">
        <v>100000</v>
      </c>
    </row>
    <row r="39" spans="5:12">
      <c r="E39" s="243">
        <v>36</v>
      </c>
      <c r="F39" s="244" t="s">
        <v>618</v>
      </c>
      <c r="G39" s="243">
        <v>2</v>
      </c>
      <c r="H39" s="245">
        <v>25000</v>
      </c>
      <c r="I39" s="243">
        <v>36</v>
      </c>
      <c r="J39" s="244" t="s">
        <v>632</v>
      </c>
      <c r="K39" s="243">
        <v>1</v>
      </c>
      <c r="L39" s="245">
        <v>150000</v>
      </c>
    </row>
    <row r="40" spans="5:12">
      <c r="E40" s="243">
        <v>37</v>
      </c>
      <c r="F40" s="244" t="s">
        <v>619</v>
      </c>
      <c r="G40" s="243">
        <v>1</v>
      </c>
      <c r="H40" s="245">
        <v>11000</v>
      </c>
      <c r="I40" s="243">
        <v>37</v>
      </c>
      <c r="J40" s="244" t="s">
        <v>633</v>
      </c>
      <c r="K40" s="243">
        <v>1</v>
      </c>
      <c r="L40" s="245">
        <v>30000</v>
      </c>
    </row>
    <row r="41" spans="5:12">
      <c r="E41" s="356" t="s">
        <v>275</v>
      </c>
      <c r="F41" s="356"/>
      <c r="G41" s="142">
        <f>SUM(G4:G40)</f>
        <v>58</v>
      </c>
      <c r="H41" s="247">
        <f>SUM(H4:H40)</f>
        <v>7073245</v>
      </c>
      <c r="I41" s="243">
        <v>38</v>
      </c>
      <c r="J41" s="244" t="s">
        <v>634</v>
      </c>
      <c r="K41" s="243">
        <v>1</v>
      </c>
      <c r="L41" s="245">
        <v>179000</v>
      </c>
    </row>
    <row r="42" spans="5:12">
      <c r="E42" s="164"/>
      <c r="I42" s="357" t="s">
        <v>275</v>
      </c>
      <c r="J42" s="358"/>
      <c r="K42" s="142">
        <f>SUM(K4:K41)</f>
        <v>58</v>
      </c>
      <c r="L42" s="247">
        <f>SUM(L4:L41)</f>
        <v>5443679.1699999999</v>
      </c>
    </row>
    <row r="43" spans="5:12">
      <c r="E43" s="164"/>
    </row>
    <row r="44" spans="5:12">
      <c r="E44" s="164"/>
    </row>
  </sheetData>
  <mergeCells count="6">
    <mergeCell ref="A1:L1"/>
    <mergeCell ref="A2:A3"/>
    <mergeCell ref="E2:H2"/>
    <mergeCell ref="I2:L2"/>
    <mergeCell ref="I42:J42"/>
    <mergeCell ref="E41:F4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DBB7E-7474-4899-8CD9-F57EC869BF9D}">
  <sheetPr>
    <tabColor rgb="FFFF0000"/>
  </sheetPr>
  <dimension ref="A1:M34"/>
  <sheetViews>
    <sheetView topLeftCell="G13" zoomScale="70" zoomScaleNormal="70" workbookViewId="0">
      <selection activeCell="J30" sqref="J30"/>
    </sheetView>
  </sheetViews>
  <sheetFormatPr defaultColWidth="9" defaultRowHeight="24.6"/>
  <cols>
    <col min="1" max="1" width="29.296875" style="164" bestFit="1" customWidth="1"/>
    <col min="2" max="2" width="17.796875" style="164" bestFit="1" customWidth="1"/>
    <col min="3" max="4" width="19.3984375" style="164" bestFit="1" customWidth="1"/>
    <col min="5" max="5" width="7.59765625" style="249" bestFit="1" customWidth="1"/>
    <col min="6" max="6" width="47.5" style="164" bestFit="1" customWidth="1"/>
    <col min="7" max="7" width="21.09765625" style="164" bestFit="1" customWidth="1"/>
    <col min="8" max="8" width="21.59765625" style="164" bestFit="1" customWidth="1"/>
    <col min="9" max="9" width="9" style="164"/>
    <col min="10" max="10" width="123.5" style="164" bestFit="1" customWidth="1"/>
    <col min="11" max="11" width="21.09765625" style="164" bestFit="1" customWidth="1"/>
    <col min="12" max="12" width="21.59765625" style="164" bestFit="1" customWidth="1"/>
    <col min="13" max="13" width="21.796875" style="164" bestFit="1" customWidth="1"/>
    <col min="14" max="16384" width="9" style="164"/>
  </cols>
  <sheetData>
    <row r="1" spans="1:12">
      <c r="A1" s="351" t="s">
        <v>708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2">
      <c r="A2" s="352" t="s">
        <v>506</v>
      </c>
      <c r="B2" s="142" t="s">
        <v>451</v>
      </c>
      <c r="C2" s="142" t="s">
        <v>452</v>
      </c>
      <c r="D2" s="142" t="s">
        <v>453</v>
      </c>
      <c r="E2" s="354" t="s">
        <v>451</v>
      </c>
      <c r="F2" s="354"/>
      <c r="G2" s="354"/>
      <c r="H2" s="354"/>
      <c r="I2" s="355" t="s">
        <v>452</v>
      </c>
      <c r="J2" s="355"/>
      <c r="K2" s="355"/>
      <c r="L2" s="355"/>
    </row>
    <row r="3" spans="1:12">
      <c r="A3" s="353"/>
      <c r="B3" s="259">
        <v>2</v>
      </c>
      <c r="C3" s="259">
        <v>4</v>
      </c>
      <c r="D3" s="253"/>
      <c r="E3" s="246" t="s">
        <v>309</v>
      </c>
      <c r="F3" s="142" t="s">
        <v>94</v>
      </c>
      <c r="G3" s="142" t="s">
        <v>484</v>
      </c>
      <c r="H3" s="142" t="s">
        <v>485</v>
      </c>
      <c r="I3" s="243" t="s">
        <v>309</v>
      </c>
      <c r="J3" s="244" t="s">
        <v>94</v>
      </c>
      <c r="K3" s="243" t="s">
        <v>484</v>
      </c>
      <c r="L3" s="245" t="s">
        <v>485</v>
      </c>
    </row>
    <row r="4" spans="1:12">
      <c r="A4" s="244" t="s">
        <v>507</v>
      </c>
      <c r="B4" s="251">
        <v>2141597</v>
      </c>
      <c r="C4" s="251">
        <v>11916118.689999999</v>
      </c>
      <c r="D4" s="251">
        <f>+C4-B4</f>
        <v>9774521.6899999995</v>
      </c>
      <c r="E4" s="250">
        <v>1</v>
      </c>
      <c r="F4" s="401" t="s">
        <v>513</v>
      </c>
      <c r="G4" s="243"/>
      <c r="H4" s="245"/>
      <c r="I4" s="243">
        <v>1</v>
      </c>
      <c r="J4" s="244" t="s">
        <v>492</v>
      </c>
      <c r="K4" s="243">
        <v>43</v>
      </c>
      <c r="L4" s="245">
        <v>1102022</v>
      </c>
    </row>
    <row r="5" spans="1:12">
      <c r="A5" s="244" t="s">
        <v>508</v>
      </c>
      <c r="B5" s="251">
        <v>0</v>
      </c>
      <c r="C5" s="251">
        <v>0</v>
      </c>
      <c r="D5" s="251">
        <f>+C5-B5</f>
        <v>0</v>
      </c>
      <c r="E5" s="250">
        <v>2</v>
      </c>
      <c r="F5" s="402"/>
      <c r="G5" s="243"/>
      <c r="H5" s="260"/>
      <c r="I5" s="243">
        <v>2</v>
      </c>
      <c r="J5" s="244" t="s">
        <v>486</v>
      </c>
      <c r="K5" s="243">
        <v>11</v>
      </c>
      <c r="L5" s="245">
        <v>44380</v>
      </c>
    </row>
    <row r="6" spans="1:12">
      <c r="A6" s="142" t="s">
        <v>509</v>
      </c>
      <c r="B6" s="252">
        <f>+B4+B5</f>
        <v>2141597</v>
      </c>
      <c r="C6" s="252">
        <f t="shared" ref="C6:D6" si="0">+C4+C5</f>
        <v>11916118.689999999</v>
      </c>
      <c r="D6" s="252">
        <f t="shared" si="0"/>
        <v>9774521.6899999995</v>
      </c>
      <c r="E6" s="250">
        <v>3</v>
      </c>
      <c r="F6" s="402"/>
      <c r="G6" s="243"/>
      <c r="H6" s="260"/>
      <c r="I6" s="243">
        <v>3</v>
      </c>
      <c r="J6" s="244" t="s">
        <v>493</v>
      </c>
      <c r="K6" s="243">
        <v>4</v>
      </c>
      <c r="L6" s="245">
        <v>129699</v>
      </c>
    </row>
    <row r="7" spans="1:12">
      <c r="E7" s="243">
        <v>4</v>
      </c>
      <c r="F7" s="402"/>
      <c r="G7" s="243"/>
      <c r="H7" s="260"/>
      <c r="I7" s="243">
        <v>4</v>
      </c>
      <c r="J7" s="244" t="s">
        <v>488</v>
      </c>
      <c r="K7" s="243">
        <v>9</v>
      </c>
      <c r="L7" s="245">
        <v>149560</v>
      </c>
    </row>
    <row r="8" spans="1:12">
      <c r="E8" s="243">
        <v>5</v>
      </c>
      <c r="F8" s="402"/>
      <c r="G8" s="243"/>
      <c r="H8" s="261"/>
      <c r="I8" s="243">
        <v>5</v>
      </c>
      <c r="J8" s="244" t="s">
        <v>489</v>
      </c>
      <c r="K8" s="243">
        <v>14</v>
      </c>
      <c r="L8" s="245">
        <v>171696</v>
      </c>
    </row>
    <row r="9" spans="1:12">
      <c r="E9" s="243">
        <v>6</v>
      </c>
      <c r="F9" s="402"/>
      <c r="G9" s="243"/>
      <c r="H9" s="245"/>
      <c r="I9" s="243">
        <v>6</v>
      </c>
      <c r="J9" s="244" t="s">
        <v>494</v>
      </c>
      <c r="K9" s="243">
        <v>1</v>
      </c>
      <c r="L9" s="245">
        <v>4990</v>
      </c>
    </row>
    <row r="10" spans="1:12">
      <c r="E10" s="243">
        <v>7</v>
      </c>
      <c r="F10" s="402"/>
      <c r="G10" s="243"/>
      <c r="H10" s="245"/>
      <c r="I10" s="243">
        <v>7</v>
      </c>
      <c r="J10" s="244" t="s">
        <v>514</v>
      </c>
      <c r="K10" s="243">
        <v>16</v>
      </c>
      <c r="L10" s="245">
        <v>136410</v>
      </c>
    </row>
    <row r="11" spans="1:12">
      <c r="E11" s="243">
        <v>8</v>
      </c>
      <c r="F11" s="403"/>
      <c r="G11" s="243"/>
      <c r="H11" s="245"/>
      <c r="I11" s="243">
        <v>8</v>
      </c>
      <c r="J11" s="244" t="s">
        <v>515</v>
      </c>
      <c r="K11" s="243">
        <v>3</v>
      </c>
      <c r="L11" s="245">
        <v>2840</v>
      </c>
    </row>
    <row r="12" spans="1:12">
      <c r="E12" s="357" t="s">
        <v>275</v>
      </c>
      <c r="F12" s="358"/>
      <c r="G12" s="142">
        <f>SUM(G4:G11)</f>
        <v>0</v>
      </c>
      <c r="H12" s="247">
        <f>SUM(H4:H11)</f>
        <v>0</v>
      </c>
      <c r="I12" s="243">
        <v>9</v>
      </c>
      <c r="J12" s="244" t="s">
        <v>516</v>
      </c>
      <c r="K12" s="243">
        <v>1</v>
      </c>
      <c r="L12" s="245">
        <v>2336000</v>
      </c>
    </row>
    <row r="13" spans="1:12">
      <c r="E13" s="164"/>
      <c r="I13" s="243">
        <v>10</v>
      </c>
      <c r="J13" s="244" t="s">
        <v>517</v>
      </c>
      <c r="K13" s="243">
        <v>1</v>
      </c>
      <c r="L13" s="245">
        <v>300000</v>
      </c>
    </row>
    <row r="14" spans="1:12">
      <c r="E14" s="164"/>
      <c r="I14" s="243">
        <v>11</v>
      </c>
      <c r="J14" s="244" t="s">
        <v>518</v>
      </c>
      <c r="K14" s="243">
        <v>1</v>
      </c>
      <c r="L14" s="245">
        <v>100000</v>
      </c>
    </row>
    <row r="15" spans="1:12" ht="25.2" customHeight="1">
      <c r="E15" s="164"/>
      <c r="I15" s="243">
        <v>12</v>
      </c>
      <c r="J15" s="244" t="s">
        <v>519</v>
      </c>
      <c r="K15" s="243">
        <v>1</v>
      </c>
      <c r="L15" s="245">
        <v>25000000</v>
      </c>
    </row>
    <row r="16" spans="1:12">
      <c r="I16" s="243">
        <v>13</v>
      </c>
      <c r="J16" s="244" t="s">
        <v>520</v>
      </c>
      <c r="K16" s="243">
        <v>1</v>
      </c>
      <c r="L16" s="245">
        <v>3688521.69</v>
      </c>
    </row>
    <row r="17" spans="9:13">
      <c r="I17" s="357" t="s">
        <v>275</v>
      </c>
      <c r="J17" s="358"/>
      <c r="K17" s="142">
        <f>SUM(K3:K16)</f>
        <v>106</v>
      </c>
      <c r="L17" s="247">
        <f>SUM(L3:L16)</f>
        <v>33166118.690000001</v>
      </c>
    </row>
    <row r="19" spans="9:13">
      <c r="I19" s="404" t="s">
        <v>767</v>
      </c>
      <c r="J19" s="404"/>
      <c r="K19" s="404"/>
      <c r="L19" s="404"/>
      <c r="M19" s="404"/>
    </row>
    <row r="20" spans="9:13">
      <c r="I20" s="243" t="s">
        <v>309</v>
      </c>
      <c r="J20" s="244" t="s">
        <v>94</v>
      </c>
      <c r="K20" s="243" t="s">
        <v>484</v>
      </c>
      <c r="L20" s="245" t="s">
        <v>485</v>
      </c>
      <c r="M20" s="270" t="s">
        <v>766</v>
      </c>
    </row>
    <row r="21" spans="9:13">
      <c r="I21" s="243">
        <v>1</v>
      </c>
      <c r="J21" s="244" t="s">
        <v>492</v>
      </c>
      <c r="K21" s="243">
        <v>43</v>
      </c>
      <c r="L21" s="245">
        <v>1102022</v>
      </c>
      <c r="M21" s="270" t="s">
        <v>390</v>
      </c>
    </row>
    <row r="22" spans="9:13">
      <c r="I22" s="243">
        <v>2</v>
      </c>
      <c r="J22" s="244" t="s">
        <v>486</v>
      </c>
      <c r="K22" s="243">
        <v>11</v>
      </c>
      <c r="L22" s="245">
        <v>44380</v>
      </c>
      <c r="M22" s="270" t="s">
        <v>390</v>
      </c>
    </row>
    <row r="23" spans="9:13">
      <c r="I23" s="243">
        <v>3</v>
      </c>
      <c r="J23" s="244" t="s">
        <v>493</v>
      </c>
      <c r="K23" s="243">
        <v>4</v>
      </c>
      <c r="L23" s="245">
        <v>129699</v>
      </c>
      <c r="M23" s="270" t="s">
        <v>390</v>
      </c>
    </row>
    <row r="24" spans="9:13">
      <c r="I24" s="243">
        <v>4</v>
      </c>
      <c r="J24" s="244" t="s">
        <v>488</v>
      </c>
      <c r="K24" s="243">
        <v>9</v>
      </c>
      <c r="L24" s="245">
        <v>149560</v>
      </c>
      <c r="M24" s="270" t="s">
        <v>390</v>
      </c>
    </row>
    <row r="25" spans="9:13">
      <c r="I25" s="243">
        <v>5</v>
      </c>
      <c r="J25" s="244" t="s">
        <v>489</v>
      </c>
      <c r="K25" s="243">
        <v>14</v>
      </c>
      <c r="L25" s="245">
        <v>171696</v>
      </c>
      <c r="M25" s="270" t="s">
        <v>390</v>
      </c>
    </row>
    <row r="26" spans="9:13">
      <c r="I26" s="243">
        <v>6</v>
      </c>
      <c r="J26" s="244" t="s">
        <v>494</v>
      </c>
      <c r="K26" s="243">
        <v>1</v>
      </c>
      <c r="L26" s="245">
        <v>4990</v>
      </c>
      <c r="M26" s="270" t="s">
        <v>390</v>
      </c>
    </row>
    <row r="27" spans="9:13">
      <c r="I27" s="243">
        <v>7</v>
      </c>
      <c r="J27" s="244" t="s">
        <v>514</v>
      </c>
      <c r="K27" s="243">
        <v>16</v>
      </c>
      <c r="L27" s="245">
        <v>136410</v>
      </c>
      <c r="M27" s="270" t="s">
        <v>390</v>
      </c>
    </row>
    <row r="28" spans="9:13">
      <c r="I28" s="243">
        <v>8</v>
      </c>
      <c r="J28" s="244" t="s">
        <v>515</v>
      </c>
      <c r="K28" s="243">
        <v>3</v>
      </c>
      <c r="L28" s="245">
        <v>2840</v>
      </c>
      <c r="M28" s="270" t="s">
        <v>390</v>
      </c>
    </row>
    <row r="29" spans="9:13">
      <c r="I29" s="243">
        <v>9</v>
      </c>
      <c r="J29" s="244" t="s">
        <v>769</v>
      </c>
      <c r="K29" s="243">
        <v>1</v>
      </c>
      <c r="L29" s="245">
        <v>300000</v>
      </c>
      <c r="M29" s="270" t="s">
        <v>390</v>
      </c>
    </row>
    <row r="30" spans="9:13">
      <c r="I30" s="243">
        <v>10</v>
      </c>
      <c r="J30" s="244" t="s">
        <v>518</v>
      </c>
      <c r="K30" s="243">
        <v>1</v>
      </c>
      <c r="L30" s="245">
        <v>100000</v>
      </c>
      <c r="M30" s="270" t="s">
        <v>390</v>
      </c>
    </row>
    <row r="31" spans="9:13">
      <c r="I31" s="243">
        <v>11</v>
      </c>
      <c r="J31" s="244" t="s">
        <v>516</v>
      </c>
      <c r="K31" s="243">
        <v>1</v>
      </c>
      <c r="L31" s="245">
        <v>2336000</v>
      </c>
      <c r="M31" s="270" t="s">
        <v>390</v>
      </c>
    </row>
    <row r="32" spans="9:13">
      <c r="I32" s="243">
        <v>12</v>
      </c>
      <c r="J32" s="244" t="s">
        <v>768</v>
      </c>
      <c r="K32" s="243">
        <v>1</v>
      </c>
      <c r="L32" s="245">
        <v>3750000</v>
      </c>
      <c r="M32" s="270" t="s">
        <v>390</v>
      </c>
    </row>
    <row r="33" spans="9:13">
      <c r="I33" s="243">
        <v>13</v>
      </c>
      <c r="J33" s="244" t="s">
        <v>520</v>
      </c>
      <c r="K33" s="243">
        <v>1</v>
      </c>
      <c r="L33" s="245">
        <v>3688521.69</v>
      </c>
      <c r="M33" s="270" t="s">
        <v>390</v>
      </c>
    </row>
    <row r="34" spans="9:13">
      <c r="I34" s="357" t="s">
        <v>275</v>
      </c>
      <c r="J34" s="358"/>
      <c r="K34" s="142">
        <f>SUM(K20:K33)</f>
        <v>106</v>
      </c>
      <c r="L34" s="247">
        <f>SUM(L20:L33)</f>
        <v>11916118.689999999</v>
      </c>
      <c r="M34" s="247">
        <f>SUM(M20:M33)</f>
        <v>0</v>
      </c>
    </row>
  </sheetData>
  <mergeCells count="9">
    <mergeCell ref="I34:J34"/>
    <mergeCell ref="I19:M19"/>
    <mergeCell ref="I17:J17"/>
    <mergeCell ref="E12:F12"/>
    <mergeCell ref="A1:L1"/>
    <mergeCell ref="A2:A3"/>
    <mergeCell ref="E2:H2"/>
    <mergeCell ref="I2:L2"/>
    <mergeCell ref="F4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18</vt:i4>
      </vt:variant>
      <vt:variant>
        <vt:lpstr>ช่วงที่มีชื่อ</vt:lpstr>
      </vt:variant>
      <vt:variant>
        <vt:i4>4</vt:i4>
      </vt:variant>
    </vt:vector>
  </HeadingPairs>
  <TitlesOfParts>
    <vt:vector size="22" baseType="lpstr">
      <vt:lpstr>PlanFin Analysis</vt:lpstr>
      <vt:lpstr>1.ครบ7แผน ราย รพ</vt:lpstr>
      <vt:lpstr>2.วิเคราะห์แผน 8 แบบ</vt:lpstr>
      <vt:lpstr>ผลการวิเคราะห์ตรวจสอบ (2)</vt:lpstr>
      <vt:lpstr>3.การจัดทำแผน7 แผน ราย จว P</vt:lpstr>
      <vt:lpstr>4.รพ ลงทุน เกิน20%EBITDA</vt:lpstr>
      <vt:lpstr>5.ลงทุน20%EBTต้นปีVsครึ่งปีหลัง</vt:lpstr>
      <vt:lpstr>1. รพ.บึงโขงหลง รายลงทุน.</vt:lpstr>
      <vt:lpstr>2. รพ.ศรีวิไล รายลงทุน</vt:lpstr>
      <vt:lpstr>3. รพ.บุ่งคล้า รายลงทุน</vt:lpstr>
      <vt:lpstr>4. รพ.กุสุมาลย์ รายลงทุน</vt:lpstr>
      <vt:lpstr>5. รพ.สว่างแดนดิน รายลงทุน</vt:lpstr>
      <vt:lpstr>6. รพ.พอจ.แบนฯ รายลงทุน</vt:lpstr>
      <vt:lpstr>7. หนองคาย รายลงทุน</vt:lpstr>
      <vt:lpstr>8. รพ.โพนพิสัย รายลงทุน</vt:lpstr>
      <vt:lpstr>9. รพ.ศรีเชียงใหม่ รายลงทุน</vt:lpstr>
      <vt:lpstr>10. รพ. สระใคร รายลงทุน </vt:lpstr>
      <vt:lpstr>11. รพ.ศรีบุญเรือง รายลงทุน</vt:lpstr>
      <vt:lpstr>'1.ครบ7แผน ราย รพ'!Print_Titles</vt:lpstr>
      <vt:lpstr>'3.การจัดทำแผน7 แผน ราย จว P'!Print_Titles</vt:lpstr>
      <vt:lpstr>'4.รพ ลงทุน เกิน20%EBITDA'!Print_Titles</vt:lpstr>
      <vt:lpstr>'ผลการวิเคราะห์ตรวจสอบ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r8way 01</dc:creator>
  <cp:lastModifiedBy>r8way 01</cp:lastModifiedBy>
  <cp:lastPrinted>2026-05-21T12:35:42Z</cp:lastPrinted>
  <dcterms:created xsi:type="dcterms:W3CDTF">2024-07-25T14:12:02Z</dcterms:created>
  <dcterms:modified xsi:type="dcterms:W3CDTF">2026-05-27T06:58:51Z</dcterms:modified>
</cp:coreProperties>
</file>