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ackup ข้อมูลคอมเก่า\Documents\งบการเงิน รพสต\รพสต.ปีงบประมาณ2569\เดือนธันวาคม2568\"/>
    </mc:Choice>
  </mc:AlternateContent>
  <xr:revisionPtr revIDLastSave="0" documentId="13_ncr:1_{E4049B08-0CE9-4BE5-BD22-94956EEB5DDC}" xr6:coauthVersionLast="47" xr6:coauthVersionMax="47" xr10:uidLastSave="{00000000-0000-0000-0000-000000000000}"/>
  <bookViews>
    <workbookView xWindow="-108" yWindow="-108" windowWidth="23256" windowHeight="12456" tabRatio="804" firstSheet="7" activeTab="15" xr2:uid="{00000000-000D-0000-FFFF-FFFF00000000}"/>
  </bookViews>
  <sheets>
    <sheet name="บก" sheetId="94" r:id="rId1"/>
    <sheet name="บึงกาฬ" sheetId="19" r:id="rId2"/>
    <sheet name="อด" sheetId="95" r:id="rId3"/>
    <sheet name="อุดรธานี" sheetId="16" r:id="rId4"/>
    <sheet name="เลย" sheetId="96" r:id="rId5"/>
    <sheet name="เลย " sheetId="39" r:id="rId6"/>
    <sheet name="หนองคาย " sheetId="98" r:id="rId7"/>
    <sheet name="หนองคาย" sheetId="34" r:id="rId8"/>
    <sheet name="สกล" sheetId="99" r:id="rId9"/>
    <sheet name="สกลนคร" sheetId="32" r:id="rId10"/>
    <sheet name="นคร" sheetId="100" r:id="rId11"/>
    <sheet name="นครพนม" sheetId="30" r:id="rId12"/>
    <sheet name="1.สรุปรายงานการส่งงบ " sheetId="83" r:id="rId13"/>
    <sheet name="ตารางการส่งงบ" sheetId="84" state="hidden" r:id="rId14"/>
    <sheet name="2.สรุปคะแนน" sheetId="11" r:id="rId15"/>
    <sheet name="3. สรุปรวมราย CUP " sheetId="61" r:id="rId16"/>
  </sheets>
  <definedNames>
    <definedName name="_xlnm._FilterDatabase" localSheetId="15" hidden="1">'3. สรุปรวมราย CUP '!$A$3:$R$747</definedName>
    <definedName name="_xlnm._FilterDatabase" localSheetId="11" hidden="1">นครพนม!$AO$1:$AP$139</definedName>
    <definedName name="_xlnm._FilterDatabase" localSheetId="1" hidden="1">บึงกาฬ!$A$1:$AL$71</definedName>
    <definedName name="_xlnm._FilterDatabase" localSheetId="5" hidden="1">'เลย '!$A$1:$AO$188</definedName>
    <definedName name="_xlnm._FilterDatabase" localSheetId="3" hidden="1">อุดรธานี!$A$1:$AQ$215</definedName>
    <definedName name="DATA1" localSheetId="12">#REF!</definedName>
    <definedName name="DATA1" localSheetId="15">#REF!</definedName>
    <definedName name="DATA1" localSheetId="5">#REF!</definedName>
    <definedName name="DATA1">#REF!</definedName>
    <definedName name="_xlnm.Print_Area" localSheetId="15">'3. สรุปรวมราย CUP '!$A$1:$M$746</definedName>
    <definedName name="_xlnm.Print_Titles" localSheetId="15">'3. สรุปรวมราย CUP '!$1:$4</definedName>
  </definedNames>
  <calcPr calcId="181029"/>
</workbook>
</file>

<file path=xl/calcChain.xml><?xml version="1.0" encoding="utf-8"?>
<calcChain xmlns="http://schemas.openxmlformats.org/spreadsheetml/2006/main">
  <c r="AP11" i="16" l="1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10" i="16"/>
  <c r="AL11" i="16"/>
  <c r="AL12" i="16"/>
  <c r="AL13" i="16"/>
  <c r="AL14" i="16"/>
  <c r="AL15" i="16"/>
  <c r="AL16" i="16"/>
  <c r="AL17" i="16"/>
  <c r="AL18" i="16"/>
  <c r="AL19" i="16"/>
  <c r="AL20" i="16"/>
  <c r="AL21" i="16"/>
  <c r="AL22" i="16"/>
  <c r="AL23" i="16"/>
  <c r="AL24" i="16"/>
  <c r="AL25" i="16"/>
  <c r="AL26" i="16"/>
  <c r="AL27" i="16"/>
  <c r="AL28" i="16"/>
  <c r="AL29" i="16"/>
  <c r="AL30" i="16"/>
  <c r="AL31" i="16"/>
  <c r="AL32" i="16"/>
  <c r="AL33" i="16"/>
  <c r="AL34" i="16"/>
  <c r="AL35" i="16"/>
  <c r="AL36" i="16"/>
  <c r="AL37" i="16"/>
  <c r="AL38" i="16"/>
  <c r="AL39" i="16"/>
  <c r="AL40" i="16"/>
  <c r="AL41" i="16"/>
  <c r="AL42" i="16"/>
  <c r="AL43" i="16"/>
  <c r="AL44" i="16"/>
  <c r="AL45" i="16"/>
  <c r="AL46" i="16"/>
  <c r="AL47" i="16"/>
  <c r="AL48" i="16"/>
  <c r="AL49" i="16"/>
  <c r="AL50" i="16"/>
  <c r="AL51" i="16"/>
  <c r="AL52" i="16"/>
  <c r="AL53" i="16"/>
  <c r="AL54" i="16"/>
  <c r="AL55" i="16"/>
  <c r="AL56" i="16"/>
  <c r="AL57" i="16"/>
  <c r="AL58" i="16"/>
  <c r="AL59" i="16"/>
  <c r="AL60" i="16"/>
  <c r="AL61" i="16"/>
  <c r="AL62" i="16"/>
  <c r="AL63" i="16"/>
  <c r="AL64" i="16"/>
  <c r="AL65" i="16"/>
  <c r="AL66" i="16"/>
  <c r="AL67" i="16"/>
  <c r="AL68" i="16"/>
  <c r="AL69" i="16"/>
  <c r="AL70" i="16"/>
  <c r="AL71" i="16"/>
  <c r="AL72" i="16"/>
  <c r="AL73" i="16"/>
  <c r="AL74" i="16"/>
  <c r="AL75" i="16"/>
  <c r="AL76" i="16"/>
  <c r="AL77" i="16"/>
  <c r="AL78" i="16"/>
  <c r="AL79" i="16"/>
  <c r="AL80" i="16"/>
  <c r="AL81" i="16"/>
  <c r="AL82" i="16"/>
  <c r="AL83" i="16"/>
  <c r="AL84" i="16"/>
  <c r="AL85" i="16"/>
  <c r="AL86" i="16"/>
  <c r="AL87" i="16"/>
  <c r="AL88" i="16"/>
  <c r="AL89" i="16"/>
  <c r="AL90" i="16"/>
  <c r="AL91" i="16"/>
  <c r="AL92" i="16"/>
  <c r="AL93" i="16"/>
  <c r="AL94" i="16"/>
  <c r="AL95" i="16"/>
  <c r="AL96" i="16"/>
  <c r="AL97" i="16"/>
  <c r="AL98" i="16"/>
  <c r="AL99" i="16"/>
  <c r="AL100" i="16"/>
  <c r="AL101" i="16"/>
  <c r="AL102" i="16"/>
  <c r="AL103" i="16"/>
  <c r="AL104" i="16"/>
  <c r="AL105" i="16"/>
  <c r="AL106" i="16"/>
  <c r="AL107" i="16"/>
  <c r="AL108" i="16"/>
  <c r="AL109" i="16"/>
  <c r="AL110" i="16"/>
  <c r="AL111" i="16"/>
  <c r="AL112" i="16"/>
  <c r="AL113" i="16"/>
  <c r="AL114" i="16"/>
  <c r="AL115" i="16"/>
  <c r="AL116" i="16"/>
  <c r="AL117" i="16"/>
  <c r="AL118" i="16"/>
  <c r="AL119" i="16"/>
  <c r="AL120" i="16"/>
  <c r="AL121" i="16"/>
  <c r="AL122" i="16"/>
  <c r="AL123" i="16"/>
  <c r="AL124" i="16"/>
  <c r="AL125" i="16"/>
  <c r="AL126" i="16"/>
  <c r="AL127" i="16"/>
  <c r="AL128" i="16"/>
  <c r="AL129" i="16"/>
  <c r="AL130" i="16"/>
  <c r="AL131" i="16"/>
  <c r="AL132" i="16"/>
  <c r="AL133" i="16"/>
  <c r="AL134" i="16"/>
  <c r="AL135" i="16"/>
  <c r="AL136" i="16"/>
  <c r="AL137" i="16"/>
  <c r="AL138" i="16"/>
  <c r="AL139" i="16"/>
  <c r="AL140" i="16"/>
  <c r="AL141" i="16"/>
  <c r="AL142" i="16"/>
  <c r="AL143" i="16"/>
  <c r="AL144" i="16"/>
  <c r="AL145" i="16"/>
  <c r="AL146" i="16"/>
  <c r="AL147" i="16"/>
  <c r="AL148" i="16"/>
  <c r="AL149" i="16"/>
  <c r="AL150" i="16"/>
  <c r="AL151" i="16"/>
  <c r="AL152" i="16"/>
  <c r="AL153" i="16"/>
  <c r="AL154" i="16"/>
  <c r="AL155" i="16"/>
  <c r="AL156" i="16"/>
  <c r="AL157" i="16"/>
  <c r="AL158" i="16"/>
  <c r="AL159" i="16"/>
  <c r="AL160" i="16"/>
  <c r="AL161" i="16"/>
  <c r="AL162" i="16"/>
  <c r="AL163" i="16"/>
  <c r="AL164" i="16"/>
  <c r="AL165" i="16"/>
  <c r="AL166" i="16"/>
  <c r="AL167" i="16"/>
  <c r="AL168" i="16"/>
  <c r="AL169" i="16"/>
  <c r="AL170" i="16"/>
  <c r="AL171" i="16"/>
  <c r="AL172" i="16"/>
  <c r="AL173" i="16"/>
  <c r="AL174" i="16"/>
  <c r="AL175" i="16"/>
  <c r="AL176" i="16"/>
  <c r="AL177" i="16"/>
  <c r="AL178" i="16"/>
  <c r="AL179" i="16"/>
  <c r="AL180" i="16"/>
  <c r="AL181" i="16"/>
  <c r="AL182" i="16"/>
  <c r="AL183" i="16"/>
  <c r="AL184" i="16"/>
  <c r="AL185" i="16"/>
  <c r="AL186" i="16"/>
  <c r="AL187" i="16"/>
  <c r="AL188" i="16"/>
  <c r="AL189" i="16"/>
  <c r="AL190" i="16"/>
  <c r="AL191" i="16"/>
  <c r="AL192" i="16"/>
  <c r="AL193" i="16"/>
  <c r="AL194" i="16"/>
  <c r="AL195" i="16"/>
  <c r="AL196" i="16"/>
  <c r="AL197" i="16"/>
  <c r="AL198" i="16"/>
  <c r="AL199" i="16"/>
  <c r="AL200" i="16"/>
  <c r="AL201" i="16"/>
  <c r="AL202" i="16"/>
  <c r="AL203" i="16"/>
  <c r="AL204" i="16"/>
  <c r="AL205" i="16"/>
  <c r="AL206" i="16"/>
  <c r="AL207" i="16"/>
  <c r="AL208" i="16"/>
  <c r="AL209" i="16"/>
  <c r="AL210" i="16"/>
  <c r="AL211" i="16"/>
  <c r="AL212" i="16"/>
  <c r="AL213" i="16"/>
  <c r="AL214" i="16"/>
  <c r="AL215" i="16"/>
  <c r="AL10" i="16"/>
  <c r="AP5" i="30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5" i="30"/>
  <c r="AP106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P4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4" i="30"/>
  <c r="AE5" i="32"/>
  <c r="AE6" i="32"/>
  <c r="AE7" i="32"/>
  <c r="AE8" i="32"/>
  <c r="AE9" i="32"/>
  <c r="AE10" i="32"/>
  <c r="AE11" i="32"/>
  <c r="AE12" i="32"/>
  <c r="AE13" i="32"/>
  <c r="AE14" i="32"/>
  <c r="AE15" i="32"/>
  <c r="AE16" i="32"/>
  <c r="AE17" i="32"/>
  <c r="AE18" i="32"/>
  <c r="AE19" i="32"/>
  <c r="AE20" i="32"/>
  <c r="AE21" i="32"/>
  <c r="AE22" i="32"/>
  <c r="AE4" i="32"/>
  <c r="AC5" i="32"/>
  <c r="AC6" i="32"/>
  <c r="AC7" i="32"/>
  <c r="AC8" i="32"/>
  <c r="AC9" i="32"/>
  <c r="AC10" i="32"/>
  <c r="AC11" i="32"/>
  <c r="AC12" i="32"/>
  <c r="AC13" i="32"/>
  <c r="AC14" i="32"/>
  <c r="AC15" i="32"/>
  <c r="AC16" i="32"/>
  <c r="AC17" i="32"/>
  <c r="AC18" i="32"/>
  <c r="AC19" i="32"/>
  <c r="AC20" i="32"/>
  <c r="AC21" i="32"/>
  <c r="AC22" i="32"/>
  <c r="AC4" i="32"/>
  <c r="AB5" i="32"/>
  <c r="AB6" i="32"/>
  <c r="AB7" i="32"/>
  <c r="AB8" i="32"/>
  <c r="AB9" i="32"/>
  <c r="AB10" i="32"/>
  <c r="AB11" i="32"/>
  <c r="AB12" i="32"/>
  <c r="AB13" i="32"/>
  <c r="AB14" i="32"/>
  <c r="AB15" i="32"/>
  <c r="AB16" i="32"/>
  <c r="AB17" i="32"/>
  <c r="AB18" i="32"/>
  <c r="AB19" i="32"/>
  <c r="AB20" i="32"/>
  <c r="AB21" i="32"/>
  <c r="AB22" i="32"/>
  <c r="AB4" i="32"/>
  <c r="AA5" i="32"/>
  <c r="AA6" i="32"/>
  <c r="AA7" i="32"/>
  <c r="AA8" i="32"/>
  <c r="AA9" i="32"/>
  <c r="AA10" i="32"/>
  <c r="AA11" i="32"/>
  <c r="AA12" i="32"/>
  <c r="AA13" i="32"/>
  <c r="AA14" i="32"/>
  <c r="AA15" i="32"/>
  <c r="AA16" i="32"/>
  <c r="AA17" i="32"/>
  <c r="AA18" i="32"/>
  <c r="AA19" i="32"/>
  <c r="AA20" i="32"/>
  <c r="AA21" i="32"/>
  <c r="AA22" i="32"/>
  <c r="AA4" i="32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G12" i="34"/>
  <c r="AF13" i="34"/>
  <c r="AF14" i="34"/>
  <c r="AF15" i="34"/>
  <c r="AF16" i="34"/>
  <c r="AF17" i="34"/>
  <c r="AF18" i="34"/>
  <c r="AF19" i="34"/>
  <c r="AF20" i="34"/>
  <c r="AF21" i="34"/>
  <c r="AF22" i="34"/>
  <c r="AF23" i="34"/>
  <c r="AF24" i="34"/>
  <c r="AF25" i="34"/>
  <c r="AF26" i="34"/>
  <c r="AF27" i="34"/>
  <c r="AF28" i="34"/>
  <c r="AF29" i="34"/>
  <c r="AF30" i="34"/>
  <c r="AF31" i="34"/>
  <c r="AF32" i="34"/>
  <c r="AF33" i="34"/>
  <c r="AF34" i="34"/>
  <c r="AF35" i="34"/>
  <c r="AF36" i="34"/>
  <c r="AF37" i="34"/>
  <c r="AF38" i="34"/>
  <c r="AF39" i="34"/>
  <c r="AF40" i="34"/>
  <c r="AF41" i="34"/>
  <c r="AF42" i="34"/>
  <c r="AF43" i="34"/>
  <c r="AF44" i="34"/>
  <c r="AF45" i="34"/>
  <c r="AF46" i="34"/>
  <c r="AF47" i="34"/>
  <c r="AF48" i="34"/>
  <c r="AF49" i="34"/>
  <c r="AF50" i="34"/>
  <c r="AF51" i="34"/>
  <c r="AF52" i="34"/>
  <c r="AF53" i="34"/>
  <c r="AF54" i="34"/>
  <c r="AF55" i="34"/>
  <c r="AF56" i="34"/>
  <c r="AF57" i="34"/>
  <c r="AF58" i="34"/>
  <c r="AF59" i="34"/>
  <c r="AF60" i="34"/>
  <c r="AF61" i="34"/>
  <c r="AF62" i="34"/>
  <c r="AF63" i="34"/>
  <c r="AF64" i="34"/>
  <c r="AF65" i="34"/>
  <c r="AF66" i="34"/>
  <c r="AF67" i="34"/>
  <c r="AF68" i="34"/>
  <c r="AF69" i="34"/>
  <c r="AF70" i="34"/>
  <c r="AF71" i="34"/>
  <c r="AF72" i="34"/>
  <c r="AF73" i="34"/>
  <c r="AF74" i="34"/>
  <c r="AF75" i="34"/>
  <c r="AF76" i="34"/>
  <c r="AF77" i="34"/>
  <c r="AF78" i="34"/>
  <c r="AF79" i="34"/>
  <c r="AF80" i="34"/>
  <c r="AF81" i="34"/>
  <c r="AF82" i="34"/>
  <c r="AF83" i="34"/>
  <c r="AF84" i="34"/>
  <c r="AF85" i="34"/>
  <c r="AF86" i="34"/>
  <c r="AF12" i="34"/>
  <c r="AE13" i="34"/>
  <c r="AE14" i="34"/>
  <c r="AE15" i="34"/>
  <c r="AE16" i="34"/>
  <c r="AE17" i="34"/>
  <c r="AE18" i="34"/>
  <c r="AE19" i="34"/>
  <c r="AE20" i="34"/>
  <c r="AE21" i="34"/>
  <c r="AE22" i="34"/>
  <c r="AE23" i="34"/>
  <c r="AE24" i="34"/>
  <c r="AE25" i="34"/>
  <c r="AE26" i="34"/>
  <c r="AE27" i="34"/>
  <c r="AE28" i="34"/>
  <c r="AE29" i="34"/>
  <c r="AE30" i="34"/>
  <c r="AE31" i="34"/>
  <c r="AE32" i="34"/>
  <c r="AE33" i="34"/>
  <c r="AE34" i="34"/>
  <c r="AE35" i="34"/>
  <c r="AE36" i="34"/>
  <c r="AE37" i="34"/>
  <c r="AE38" i="34"/>
  <c r="AE39" i="34"/>
  <c r="AE40" i="34"/>
  <c r="AE41" i="34"/>
  <c r="AE42" i="34"/>
  <c r="AE43" i="34"/>
  <c r="AE44" i="34"/>
  <c r="AE45" i="34"/>
  <c r="AE46" i="34"/>
  <c r="AE47" i="34"/>
  <c r="AE48" i="34"/>
  <c r="AE49" i="34"/>
  <c r="AE50" i="34"/>
  <c r="AE51" i="34"/>
  <c r="AE52" i="34"/>
  <c r="AE53" i="34"/>
  <c r="AE54" i="34"/>
  <c r="AE55" i="34"/>
  <c r="AE56" i="34"/>
  <c r="AE57" i="34"/>
  <c r="AE58" i="34"/>
  <c r="AE59" i="34"/>
  <c r="AE60" i="34"/>
  <c r="AE61" i="34"/>
  <c r="AE62" i="34"/>
  <c r="AE63" i="34"/>
  <c r="AE64" i="34"/>
  <c r="AE65" i="34"/>
  <c r="AE66" i="34"/>
  <c r="AE67" i="34"/>
  <c r="AE68" i="34"/>
  <c r="AE69" i="34"/>
  <c r="AE70" i="34"/>
  <c r="AE71" i="34"/>
  <c r="AE72" i="34"/>
  <c r="AE73" i="34"/>
  <c r="AE74" i="34"/>
  <c r="AE75" i="34"/>
  <c r="AE76" i="34"/>
  <c r="AE77" i="34"/>
  <c r="AE78" i="34"/>
  <c r="AE79" i="34"/>
  <c r="AE80" i="34"/>
  <c r="AE81" i="34"/>
  <c r="AE82" i="34"/>
  <c r="AE83" i="34"/>
  <c r="AE84" i="34"/>
  <c r="AE85" i="34"/>
  <c r="AE86" i="34"/>
  <c r="AE12" i="34"/>
  <c r="AD13" i="34"/>
  <c r="AD14" i="34"/>
  <c r="AD15" i="34"/>
  <c r="AD16" i="34"/>
  <c r="AD17" i="34"/>
  <c r="AD18" i="34"/>
  <c r="AD19" i="34"/>
  <c r="AD20" i="34"/>
  <c r="AD21" i="34"/>
  <c r="AD22" i="34"/>
  <c r="AD23" i="34"/>
  <c r="AD24" i="34"/>
  <c r="AD25" i="34"/>
  <c r="AD26" i="34"/>
  <c r="AD27" i="34"/>
  <c r="AD28" i="34"/>
  <c r="AD29" i="34"/>
  <c r="AD30" i="34"/>
  <c r="AD31" i="34"/>
  <c r="AD32" i="34"/>
  <c r="AD33" i="34"/>
  <c r="AD34" i="34"/>
  <c r="AD35" i="34"/>
  <c r="AD36" i="34"/>
  <c r="AD37" i="34"/>
  <c r="AD38" i="34"/>
  <c r="AD39" i="34"/>
  <c r="AD40" i="34"/>
  <c r="AD41" i="34"/>
  <c r="AD42" i="34"/>
  <c r="AD43" i="34"/>
  <c r="AD44" i="34"/>
  <c r="AD45" i="34"/>
  <c r="AD46" i="34"/>
  <c r="AD47" i="34"/>
  <c r="AD48" i="34"/>
  <c r="AD49" i="34"/>
  <c r="AD50" i="34"/>
  <c r="AD51" i="34"/>
  <c r="AD52" i="34"/>
  <c r="AD53" i="34"/>
  <c r="AD54" i="34"/>
  <c r="AD55" i="34"/>
  <c r="AD56" i="34"/>
  <c r="AD57" i="34"/>
  <c r="AD58" i="34"/>
  <c r="AD59" i="34"/>
  <c r="AD60" i="34"/>
  <c r="AD61" i="34"/>
  <c r="AD62" i="34"/>
  <c r="AD63" i="34"/>
  <c r="AD64" i="34"/>
  <c r="AD65" i="34"/>
  <c r="AD66" i="34"/>
  <c r="AD67" i="34"/>
  <c r="AD68" i="34"/>
  <c r="AD69" i="34"/>
  <c r="AD70" i="34"/>
  <c r="AD71" i="34"/>
  <c r="AD72" i="34"/>
  <c r="AD73" i="34"/>
  <c r="AD74" i="34"/>
  <c r="AD75" i="34"/>
  <c r="AD76" i="34"/>
  <c r="AD77" i="34"/>
  <c r="AD78" i="34"/>
  <c r="AD79" i="34"/>
  <c r="AD80" i="34"/>
  <c r="AD81" i="34"/>
  <c r="AD82" i="34"/>
  <c r="AD83" i="34"/>
  <c r="AD84" i="34"/>
  <c r="AD85" i="34"/>
  <c r="AD86" i="34"/>
  <c r="AD12" i="34"/>
  <c r="AC13" i="34"/>
  <c r="AC14" i="34"/>
  <c r="AC15" i="34"/>
  <c r="AC16" i="34"/>
  <c r="AC17" i="34"/>
  <c r="AC18" i="34"/>
  <c r="AC19" i="34"/>
  <c r="AC20" i="34"/>
  <c r="AC21" i="34"/>
  <c r="AC22" i="34"/>
  <c r="AC23" i="34"/>
  <c r="AC24" i="34"/>
  <c r="AC25" i="34"/>
  <c r="AC26" i="34"/>
  <c r="AC27" i="34"/>
  <c r="AC28" i="34"/>
  <c r="AC29" i="34"/>
  <c r="AC30" i="34"/>
  <c r="AC31" i="34"/>
  <c r="AC32" i="34"/>
  <c r="AC33" i="34"/>
  <c r="AC34" i="34"/>
  <c r="AC35" i="34"/>
  <c r="AC36" i="34"/>
  <c r="AC37" i="34"/>
  <c r="AC38" i="34"/>
  <c r="AC39" i="34"/>
  <c r="AC40" i="34"/>
  <c r="AC41" i="34"/>
  <c r="AC42" i="34"/>
  <c r="AC43" i="34"/>
  <c r="AC44" i="34"/>
  <c r="AC45" i="34"/>
  <c r="AC46" i="34"/>
  <c r="AC47" i="34"/>
  <c r="AC48" i="34"/>
  <c r="AC49" i="34"/>
  <c r="AC50" i="34"/>
  <c r="AC51" i="34"/>
  <c r="AC52" i="34"/>
  <c r="AC53" i="34"/>
  <c r="AC54" i="34"/>
  <c r="AC55" i="34"/>
  <c r="AC56" i="34"/>
  <c r="AC57" i="34"/>
  <c r="AC58" i="34"/>
  <c r="AC59" i="34"/>
  <c r="AC60" i="34"/>
  <c r="AC61" i="34"/>
  <c r="AC62" i="34"/>
  <c r="AC63" i="34"/>
  <c r="AC64" i="34"/>
  <c r="AC65" i="34"/>
  <c r="AC66" i="34"/>
  <c r="AC67" i="34"/>
  <c r="AC68" i="34"/>
  <c r="AC69" i="34"/>
  <c r="AC70" i="34"/>
  <c r="AC71" i="34"/>
  <c r="AC72" i="34"/>
  <c r="AC73" i="34"/>
  <c r="AC74" i="34"/>
  <c r="AC75" i="34"/>
  <c r="AC76" i="34"/>
  <c r="AC77" i="34"/>
  <c r="AC78" i="34"/>
  <c r="AC79" i="34"/>
  <c r="AC80" i="34"/>
  <c r="AC81" i="34"/>
  <c r="AC82" i="34"/>
  <c r="AC83" i="34"/>
  <c r="AC84" i="34"/>
  <c r="AC85" i="34"/>
  <c r="AC86" i="34"/>
  <c r="AC12" i="34"/>
  <c r="AN5" i="39"/>
  <c r="AN6" i="39"/>
  <c r="AN7" i="39"/>
  <c r="AN8" i="39"/>
  <c r="AN9" i="39"/>
  <c r="AN10" i="39"/>
  <c r="AN11" i="39"/>
  <c r="AN12" i="39"/>
  <c r="AN13" i="39"/>
  <c r="AN14" i="39"/>
  <c r="AN15" i="39"/>
  <c r="AN16" i="39"/>
  <c r="AN17" i="39"/>
  <c r="AN18" i="39"/>
  <c r="AN19" i="39"/>
  <c r="AN20" i="39"/>
  <c r="AN21" i="39"/>
  <c r="AN22" i="39"/>
  <c r="AN23" i="39"/>
  <c r="AN24" i="39"/>
  <c r="AN25" i="39"/>
  <c r="AN26" i="39"/>
  <c r="AN27" i="39"/>
  <c r="AN28" i="39"/>
  <c r="AN29" i="39"/>
  <c r="AN30" i="39"/>
  <c r="AN31" i="39"/>
  <c r="AN32" i="39"/>
  <c r="AN33" i="39"/>
  <c r="AN34" i="39"/>
  <c r="AN35" i="39"/>
  <c r="AN36" i="39"/>
  <c r="AN37" i="39"/>
  <c r="AN38" i="39"/>
  <c r="AN39" i="39"/>
  <c r="AN40" i="39"/>
  <c r="AN41" i="39"/>
  <c r="AN42" i="39"/>
  <c r="AN43" i="39"/>
  <c r="AN44" i="39"/>
  <c r="AN45" i="39"/>
  <c r="AN46" i="39"/>
  <c r="AN47" i="39"/>
  <c r="AN48" i="39"/>
  <c r="AN49" i="39"/>
  <c r="AN50" i="39"/>
  <c r="AN51" i="39"/>
  <c r="AN52" i="39"/>
  <c r="AN53" i="39"/>
  <c r="AN54" i="39"/>
  <c r="AN55" i="39"/>
  <c r="AN56" i="39"/>
  <c r="AN57" i="39"/>
  <c r="AN58" i="39"/>
  <c r="AN59" i="39"/>
  <c r="AN60" i="39"/>
  <c r="AN61" i="39"/>
  <c r="AN62" i="39"/>
  <c r="AN63" i="39"/>
  <c r="AN64" i="39"/>
  <c r="M409" i="61" s="1"/>
  <c r="AN65" i="39"/>
  <c r="AN66" i="39"/>
  <c r="AN67" i="39"/>
  <c r="AN68" i="39"/>
  <c r="AN69" i="39"/>
  <c r="AN70" i="39"/>
  <c r="AN71" i="39"/>
  <c r="AN72" i="39"/>
  <c r="AN73" i="39"/>
  <c r="AN74" i="39"/>
  <c r="AN75" i="39"/>
  <c r="AN76" i="39"/>
  <c r="AN77" i="39"/>
  <c r="AN78" i="39"/>
  <c r="AN79" i="39"/>
  <c r="AN80" i="39"/>
  <c r="AN81" i="39"/>
  <c r="AN82" i="39"/>
  <c r="AN83" i="39"/>
  <c r="AN84" i="39"/>
  <c r="AN85" i="39"/>
  <c r="AN86" i="39"/>
  <c r="AN87" i="39"/>
  <c r="AN88" i="39"/>
  <c r="M441" i="61" s="1"/>
  <c r="AN89" i="39"/>
  <c r="AN90" i="39"/>
  <c r="AN91" i="39"/>
  <c r="AN92" i="39"/>
  <c r="AN93" i="39"/>
  <c r="AN94" i="39"/>
  <c r="AN95" i="39"/>
  <c r="AN96" i="39"/>
  <c r="AN97" i="39"/>
  <c r="AN98" i="39"/>
  <c r="AN99" i="39"/>
  <c r="AN100" i="39"/>
  <c r="AN101" i="39"/>
  <c r="AN102" i="39"/>
  <c r="AN103" i="39"/>
  <c r="AN104" i="39"/>
  <c r="AN105" i="39"/>
  <c r="AN106" i="39"/>
  <c r="AN107" i="39"/>
  <c r="AN108" i="39"/>
  <c r="AN109" i="39"/>
  <c r="AN110" i="39"/>
  <c r="AN111" i="39"/>
  <c r="AN112" i="39"/>
  <c r="AN113" i="39"/>
  <c r="AN114" i="39"/>
  <c r="AN115" i="39"/>
  <c r="AN116" i="39"/>
  <c r="AN117" i="39"/>
  <c r="AN118" i="39"/>
  <c r="AN119" i="39"/>
  <c r="AN120" i="39"/>
  <c r="AN121" i="39"/>
  <c r="AN122" i="39"/>
  <c r="AN123" i="39"/>
  <c r="AN124" i="39"/>
  <c r="AN125" i="39"/>
  <c r="AN126" i="39"/>
  <c r="AN127" i="39"/>
  <c r="AN128" i="39"/>
  <c r="AN129" i="39"/>
  <c r="AN130" i="39"/>
  <c r="AN131" i="39"/>
  <c r="AN132" i="39"/>
  <c r="AN133" i="39"/>
  <c r="AN134" i="39"/>
  <c r="AN135" i="39"/>
  <c r="AN136" i="39"/>
  <c r="AN137" i="39"/>
  <c r="AN138" i="39"/>
  <c r="AN139" i="39"/>
  <c r="AN140" i="39"/>
  <c r="AN141" i="39"/>
  <c r="AN142" i="39"/>
  <c r="AN143" i="39"/>
  <c r="AN144" i="39"/>
  <c r="AN145" i="39"/>
  <c r="AN146" i="39"/>
  <c r="AN147" i="39"/>
  <c r="AN148" i="39"/>
  <c r="AN149" i="39"/>
  <c r="AN150" i="39"/>
  <c r="AN151" i="39"/>
  <c r="AN152" i="39"/>
  <c r="AN153" i="39"/>
  <c r="AN154" i="39"/>
  <c r="AN155" i="39"/>
  <c r="AN156" i="39"/>
  <c r="AN157" i="39"/>
  <c r="AN158" i="39"/>
  <c r="AN159" i="39"/>
  <c r="AN160" i="39"/>
  <c r="AN161" i="39"/>
  <c r="AN162" i="39"/>
  <c r="AN163" i="39"/>
  <c r="AN164" i="39"/>
  <c r="AN165" i="39"/>
  <c r="AN166" i="39"/>
  <c r="AN167" i="39"/>
  <c r="AN168" i="39"/>
  <c r="AN169" i="39"/>
  <c r="AN170" i="39"/>
  <c r="AN171" i="39"/>
  <c r="AN172" i="39"/>
  <c r="AN173" i="39"/>
  <c r="AN174" i="39"/>
  <c r="AN175" i="39"/>
  <c r="AN176" i="39"/>
  <c r="AN177" i="39"/>
  <c r="AN178" i="39"/>
  <c r="AN179" i="39"/>
  <c r="AN180" i="39"/>
  <c r="AN181" i="39"/>
  <c r="AN182" i="39"/>
  <c r="AN183" i="39"/>
  <c r="AN184" i="39"/>
  <c r="AN185" i="39"/>
  <c r="AN186" i="39"/>
  <c r="AN187" i="39"/>
  <c r="AN188" i="39"/>
  <c r="AN4" i="39"/>
  <c r="AM5" i="39"/>
  <c r="AM6" i="39"/>
  <c r="AM7" i="39"/>
  <c r="AM8" i="39"/>
  <c r="AM9" i="39"/>
  <c r="AM10" i="39"/>
  <c r="AM11" i="39"/>
  <c r="AM12" i="39"/>
  <c r="AM13" i="39"/>
  <c r="AM14" i="39"/>
  <c r="AM15" i="39"/>
  <c r="AM16" i="39"/>
  <c r="AM17" i="39"/>
  <c r="AM18" i="39"/>
  <c r="AM19" i="39"/>
  <c r="AM20" i="39"/>
  <c r="AM21" i="39"/>
  <c r="AM22" i="39"/>
  <c r="AM23" i="39"/>
  <c r="AM24" i="39"/>
  <c r="AM25" i="39"/>
  <c r="AM26" i="39"/>
  <c r="AM27" i="39"/>
  <c r="AM28" i="39"/>
  <c r="AM29" i="39"/>
  <c r="AM30" i="39"/>
  <c r="AM31" i="39"/>
  <c r="AM32" i="39"/>
  <c r="AM33" i="39"/>
  <c r="AM34" i="39"/>
  <c r="AM35" i="39"/>
  <c r="AM36" i="39"/>
  <c r="AM37" i="39"/>
  <c r="AM38" i="39"/>
  <c r="AM39" i="39"/>
  <c r="AM40" i="39"/>
  <c r="AM41" i="39"/>
  <c r="AM42" i="39"/>
  <c r="AM43" i="39"/>
  <c r="AM44" i="39"/>
  <c r="AM45" i="39"/>
  <c r="AM46" i="39"/>
  <c r="AM47" i="39"/>
  <c r="AM48" i="39"/>
  <c r="AM49" i="39"/>
  <c r="AM50" i="39"/>
  <c r="AM51" i="39"/>
  <c r="AM52" i="39"/>
  <c r="AM53" i="39"/>
  <c r="AM54" i="39"/>
  <c r="AM55" i="39"/>
  <c r="AM56" i="39"/>
  <c r="AM57" i="39"/>
  <c r="AM58" i="39"/>
  <c r="AM59" i="39"/>
  <c r="AM60" i="39"/>
  <c r="AM61" i="39"/>
  <c r="L406" i="61" s="1"/>
  <c r="AM62" i="39"/>
  <c r="AM63" i="39"/>
  <c r="AM64" i="39"/>
  <c r="L409" i="61" s="1"/>
  <c r="AM65" i="39"/>
  <c r="AM66" i="39"/>
  <c r="AM67" i="39"/>
  <c r="AM68" i="39"/>
  <c r="AM69" i="39"/>
  <c r="AM70" i="39"/>
  <c r="AM71" i="39"/>
  <c r="AM72" i="39"/>
  <c r="AM73" i="39"/>
  <c r="L420" i="61" s="1"/>
  <c r="AM74" i="39"/>
  <c r="AM75" i="39"/>
  <c r="AM76" i="39"/>
  <c r="L423" i="61" s="1"/>
  <c r="AM77" i="39"/>
  <c r="AM78" i="39"/>
  <c r="AM79" i="39"/>
  <c r="AM80" i="39"/>
  <c r="AM81" i="39"/>
  <c r="AM82" i="39"/>
  <c r="AM83" i="39"/>
  <c r="AM84" i="39"/>
  <c r="AM85" i="39"/>
  <c r="L436" i="61" s="1"/>
  <c r="AM86" i="39"/>
  <c r="AM87" i="39"/>
  <c r="AM88" i="39"/>
  <c r="L441" i="61" s="1"/>
  <c r="AM89" i="39"/>
  <c r="AM90" i="39"/>
  <c r="AM91" i="39"/>
  <c r="AM92" i="39"/>
  <c r="AM93" i="39"/>
  <c r="AM94" i="39"/>
  <c r="AM95" i="39"/>
  <c r="AM96" i="39"/>
  <c r="AM97" i="39"/>
  <c r="L454" i="61" s="1"/>
  <c r="AM98" i="39"/>
  <c r="AM99" i="39"/>
  <c r="AM100" i="39"/>
  <c r="AM101" i="39"/>
  <c r="AM102" i="39"/>
  <c r="AM103" i="39"/>
  <c r="AM104" i="39"/>
  <c r="AM105" i="39"/>
  <c r="AM106" i="39"/>
  <c r="AM107" i="39"/>
  <c r="AM108" i="39"/>
  <c r="AM109" i="39"/>
  <c r="AM110" i="39"/>
  <c r="AM111" i="39"/>
  <c r="AM112" i="39"/>
  <c r="AM113" i="39"/>
  <c r="AM114" i="39"/>
  <c r="AM115" i="39"/>
  <c r="AM116" i="39"/>
  <c r="AM117" i="39"/>
  <c r="AM118" i="39"/>
  <c r="AM119" i="39"/>
  <c r="AM120" i="39"/>
  <c r="AM121" i="39"/>
  <c r="AM122" i="39"/>
  <c r="AM123" i="39"/>
  <c r="AM124" i="39"/>
  <c r="AM125" i="39"/>
  <c r="AM126" i="39"/>
  <c r="AM127" i="39"/>
  <c r="AM128" i="39"/>
  <c r="AM129" i="39"/>
  <c r="AM130" i="39"/>
  <c r="AM131" i="39"/>
  <c r="AM132" i="39"/>
  <c r="AM133" i="39"/>
  <c r="AM134" i="39"/>
  <c r="AM135" i="39"/>
  <c r="AM136" i="39"/>
  <c r="AM137" i="39"/>
  <c r="AM138" i="39"/>
  <c r="AM139" i="39"/>
  <c r="AM140" i="39"/>
  <c r="AM141" i="39"/>
  <c r="AM142" i="39"/>
  <c r="AM143" i="39"/>
  <c r="AM144" i="39"/>
  <c r="AM145" i="39"/>
  <c r="AM146" i="39"/>
  <c r="AM147" i="39"/>
  <c r="AM148" i="39"/>
  <c r="AM149" i="39"/>
  <c r="AM150" i="39"/>
  <c r="AM151" i="39"/>
  <c r="AM152" i="39"/>
  <c r="AM153" i="39"/>
  <c r="AM154" i="39"/>
  <c r="AM155" i="39"/>
  <c r="AM156" i="39"/>
  <c r="AM157" i="39"/>
  <c r="AM158" i="39"/>
  <c r="AM159" i="39"/>
  <c r="AM160" i="39"/>
  <c r="AM161" i="39"/>
  <c r="AM162" i="39"/>
  <c r="AM163" i="39"/>
  <c r="AM164" i="39"/>
  <c r="AM165" i="39"/>
  <c r="AM166" i="39"/>
  <c r="AM167" i="39"/>
  <c r="AM168" i="39"/>
  <c r="AM169" i="39"/>
  <c r="AM170" i="39"/>
  <c r="AM171" i="39"/>
  <c r="AM172" i="39"/>
  <c r="AM173" i="39"/>
  <c r="AM174" i="39"/>
  <c r="AM175" i="39"/>
  <c r="AM176" i="39"/>
  <c r="AM177" i="39"/>
  <c r="AM178" i="39"/>
  <c r="AM179" i="39"/>
  <c r="AM180" i="39"/>
  <c r="AM181" i="39"/>
  <c r="AM182" i="39"/>
  <c r="AM183" i="39"/>
  <c r="AM184" i="39"/>
  <c r="AM185" i="39"/>
  <c r="AM186" i="39"/>
  <c r="AM187" i="39"/>
  <c r="AM188" i="39"/>
  <c r="AM4" i="39"/>
  <c r="AL5" i="39"/>
  <c r="AL6" i="39"/>
  <c r="AL7" i="39"/>
  <c r="AL8" i="39"/>
  <c r="AL9" i="39"/>
  <c r="AL10" i="39"/>
  <c r="AL11" i="39"/>
  <c r="AL12" i="39"/>
  <c r="AL13" i="39"/>
  <c r="AL14" i="39"/>
  <c r="AL15" i="39"/>
  <c r="AL16" i="39"/>
  <c r="AL17" i="39"/>
  <c r="AL18" i="39"/>
  <c r="AL19" i="39"/>
  <c r="AL20" i="39"/>
  <c r="AL21" i="39"/>
  <c r="AL22" i="39"/>
  <c r="AL23" i="39"/>
  <c r="AL24" i="39"/>
  <c r="AL25" i="39"/>
  <c r="AL26" i="39"/>
  <c r="AL27" i="39"/>
  <c r="AL28" i="39"/>
  <c r="AL29" i="39"/>
  <c r="AL30" i="39"/>
  <c r="AL31" i="39"/>
  <c r="AL32" i="39"/>
  <c r="AL33" i="39"/>
  <c r="AL34" i="39"/>
  <c r="AL35" i="39"/>
  <c r="AL36" i="39"/>
  <c r="AL37" i="39"/>
  <c r="AL38" i="39"/>
  <c r="AL39" i="39"/>
  <c r="AL40" i="39"/>
  <c r="AL41" i="39"/>
  <c r="AL42" i="39"/>
  <c r="AL43" i="39"/>
  <c r="AL44" i="39"/>
  <c r="AL45" i="39"/>
  <c r="AL46" i="39"/>
  <c r="AL47" i="39"/>
  <c r="AL48" i="39"/>
  <c r="AL49" i="39"/>
  <c r="AL50" i="39"/>
  <c r="AL51" i="39"/>
  <c r="AL52" i="39"/>
  <c r="AL53" i="39"/>
  <c r="AL54" i="39"/>
  <c r="AL55" i="39"/>
  <c r="AL56" i="39"/>
  <c r="AL57" i="39"/>
  <c r="AL58" i="39"/>
  <c r="AL59" i="39"/>
  <c r="AL60" i="39"/>
  <c r="AL61" i="39"/>
  <c r="AL62" i="39"/>
  <c r="AL63" i="39"/>
  <c r="AL64" i="39"/>
  <c r="AL65" i="39"/>
  <c r="AL66" i="39"/>
  <c r="AL67" i="39"/>
  <c r="AL68" i="39"/>
  <c r="AL69" i="39"/>
  <c r="AL70" i="39"/>
  <c r="AL71" i="39"/>
  <c r="AL72" i="39"/>
  <c r="AL73" i="39"/>
  <c r="AL74" i="39"/>
  <c r="AL75" i="39"/>
  <c r="AL76" i="39"/>
  <c r="AL77" i="39"/>
  <c r="AL78" i="39"/>
  <c r="AL79" i="39"/>
  <c r="AL80" i="39"/>
  <c r="AL81" i="39"/>
  <c r="AL82" i="39"/>
  <c r="AL83" i="39"/>
  <c r="AL84" i="39"/>
  <c r="AL85" i="39"/>
  <c r="AL86" i="39"/>
  <c r="AL87" i="39"/>
  <c r="AL88" i="39"/>
  <c r="AL89" i="39"/>
  <c r="AL90" i="39"/>
  <c r="AL91" i="39"/>
  <c r="AL92" i="39"/>
  <c r="AL93" i="39"/>
  <c r="AL94" i="39"/>
  <c r="AL95" i="39"/>
  <c r="AL96" i="39"/>
  <c r="AL97" i="39"/>
  <c r="AL98" i="39"/>
  <c r="AL99" i="39"/>
  <c r="AL100" i="39"/>
  <c r="AL101" i="39"/>
  <c r="AL102" i="39"/>
  <c r="AL103" i="39"/>
  <c r="AL104" i="39"/>
  <c r="AL105" i="39"/>
  <c r="AL106" i="39"/>
  <c r="AL107" i="39"/>
  <c r="AL108" i="39"/>
  <c r="AL109" i="39"/>
  <c r="AL110" i="39"/>
  <c r="AL111" i="39"/>
  <c r="AL112" i="39"/>
  <c r="AL113" i="39"/>
  <c r="AL114" i="39"/>
  <c r="AL115" i="39"/>
  <c r="AL116" i="39"/>
  <c r="AL117" i="39"/>
  <c r="AL118" i="39"/>
  <c r="AL119" i="39"/>
  <c r="AL120" i="39"/>
  <c r="AL121" i="39"/>
  <c r="AL122" i="39"/>
  <c r="AL123" i="39"/>
  <c r="AL124" i="39"/>
  <c r="AL125" i="39"/>
  <c r="AL126" i="39"/>
  <c r="AL127" i="39"/>
  <c r="AL128" i="39"/>
  <c r="AL129" i="39"/>
  <c r="AL130" i="39"/>
  <c r="AL131" i="39"/>
  <c r="AL132" i="39"/>
  <c r="AL133" i="39"/>
  <c r="AL134" i="39"/>
  <c r="AL135" i="39"/>
  <c r="AL136" i="39"/>
  <c r="AL137" i="39"/>
  <c r="AL138" i="39"/>
  <c r="AL139" i="39"/>
  <c r="AL140" i="39"/>
  <c r="AL141" i="39"/>
  <c r="AL142" i="39"/>
  <c r="AL143" i="39"/>
  <c r="AL144" i="39"/>
  <c r="AL145" i="39"/>
  <c r="AL146" i="39"/>
  <c r="AL147" i="39"/>
  <c r="AL148" i="39"/>
  <c r="AL149" i="39"/>
  <c r="AL150" i="39"/>
  <c r="AL151" i="39"/>
  <c r="AL152" i="39"/>
  <c r="AL153" i="39"/>
  <c r="AL154" i="39"/>
  <c r="AL155" i="39"/>
  <c r="AL156" i="39"/>
  <c r="AL157" i="39"/>
  <c r="AL158" i="39"/>
  <c r="AL159" i="39"/>
  <c r="AL160" i="39"/>
  <c r="AL161" i="39"/>
  <c r="AL162" i="39"/>
  <c r="AL163" i="39"/>
  <c r="AL164" i="39"/>
  <c r="AL165" i="39"/>
  <c r="AL166" i="39"/>
  <c r="AL167" i="39"/>
  <c r="AL168" i="39"/>
  <c r="AL169" i="39"/>
  <c r="AL170" i="39"/>
  <c r="AL171" i="39"/>
  <c r="AL172" i="39"/>
  <c r="AL173" i="39"/>
  <c r="AL174" i="39"/>
  <c r="AL175" i="39"/>
  <c r="AL176" i="39"/>
  <c r="AL177" i="39"/>
  <c r="AL178" i="39"/>
  <c r="AL179" i="39"/>
  <c r="AL180" i="39"/>
  <c r="AL181" i="39"/>
  <c r="AL182" i="39"/>
  <c r="AL183" i="39"/>
  <c r="AL184" i="39"/>
  <c r="AL185" i="39"/>
  <c r="AL186" i="39"/>
  <c r="AL187" i="39"/>
  <c r="AL188" i="39"/>
  <c r="AL4" i="39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K131" i="39"/>
  <c r="AK132" i="39"/>
  <c r="AK133" i="39"/>
  <c r="AK134" i="39"/>
  <c r="AK135" i="39"/>
  <c r="AK136" i="39"/>
  <c r="AK137" i="39"/>
  <c r="AK138" i="39"/>
  <c r="AK139" i="39"/>
  <c r="AK140" i="39"/>
  <c r="AK141" i="39"/>
  <c r="AK142" i="39"/>
  <c r="AK143" i="39"/>
  <c r="AK144" i="39"/>
  <c r="AK145" i="39"/>
  <c r="AK146" i="39"/>
  <c r="AK147" i="39"/>
  <c r="AK148" i="39"/>
  <c r="AK149" i="39"/>
  <c r="AK150" i="39"/>
  <c r="AK151" i="39"/>
  <c r="AK152" i="39"/>
  <c r="AK153" i="39"/>
  <c r="AK154" i="39"/>
  <c r="AK155" i="39"/>
  <c r="AK156" i="39"/>
  <c r="AK157" i="39"/>
  <c r="AK158" i="39"/>
  <c r="AK159" i="39"/>
  <c r="AK160" i="39"/>
  <c r="AK161" i="39"/>
  <c r="AK162" i="39"/>
  <c r="AK163" i="39"/>
  <c r="AK164" i="39"/>
  <c r="AK165" i="39"/>
  <c r="AK166" i="39"/>
  <c r="AK167" i="39"/>
  <c r="AK168" i="39"/>
  <c r="AK169" i="39"/>
  <c r="AK170" i="39"/>
  <c r="AK171" i="39"/>
  <c r="AK172" i="39"/>
  <c r="AK173" i="39"/>
  <c r="AK174" i="39"/>
  <c r="AK175" i="39"/>
  <c r="AK176" i="39"/>
  <c r="AK177" i="39"/>
  <c r="AK178" i="39"/>
  <c r="AK179" i="39"/>
  <c r="AK180" i="39"/>
  <c r="AK181" i="39"/>
  <c r="AK182" i="39"/>
  <c r="AK183" i="39"/>
  <c r="AK184" i="39"/>
  <c r="AK185" i="39"/>
  <c r="AK186" i="39"/>
  <c r="AK187" i="39"/>
  <c r="AK188" i="39"/>
  <c r="AK4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J131" i="39"/>
  <c r="AJ132" i="39"/>
  <c r="AJ133" i="39"/>
  <c r="AJ134" i="39"/>
  <c r="AJ135" i="39"/>
  <c r="AJ136" i="39"/>
  <c r="AJ137" i="39"/>
  <c r="AJ138" i="39"/>
  <c r="AJ139" i="39"/>
  <c r="AJ140" i="39"/>
  <c r="AJ141" i="39"/>
  <c r="AJ142" i="39"/>
  <c r="AJ143" i="39"/>
  <c r="AJ144" i="39"/>
  <c r="AJ145" i="39"/>
  <c r="AJ146" i="39"/>
  <c r="AJ147" i="39"/>
  <c r="AJ148" i="39"/>
  <c r="AJ149" i="39"/>
  <c r="AJ150" i="39"/>
  <c r="AJ151" i="39"/>
  <c r="AJ152" i="39"/>
  <c r="AJ153" i="39"/>
  <c r="AJ154" i="39"/>
  <c r="AJ155" i="39"/>
  <c r="AJ156" i="39"/>
  <c r="AJ157" i="39"/>
  <c r="AJ158" i="39"/>
  <c r="AJ159" i="39"/>
  <c r="AJ160" i="39"/>
  <c r="AJ161" i="39"/>
  <c r="AJ162" i="39"/>
  <c r="AJ163" i="39"/>
  <c r="AJ164" i="39"/>
  <c r="AJ165" i="39"/>
  <c r="AJ166" i="39"/>
  <c r="AJ167" i="39"/>
  <c r="AJ168" i="39"/>
  <c r="AJ169" i="39"/>
  <c r="AJ170" i="39"/>
  <c r="AJ171" i="39"/>
  <c r="AJ172" i="39"/>
  <c r="AJ173" i="39"/>
  <c r="AJ174" i="39"/>
  <c r="AJ175" i="39"/>
  <c r="AJ176" i="39"/>
  <c r="AJ177" i="39"/>
  <c r="AJ178" i="39"/>
  <c r="AJ179" i="39"/>
  <c r="AJ180" i="39"/>
  <c r="AJ181" i="39"/>
  <c r="AJ182" i="39"/>
  <c r="AJ183" i="39"/>
  <c r="AJ184" i="39"/>
  <c r="AJ185" i="39"/>
  <c r="AJ186" i="39"/>
  <c r="AJ187" i="39"/>
  <c r="AJ188" i="39"/>
  <c r="AJ4" i="39"/>
  <c r="AK11" i="19"/>
  <c r="AK12" i="19"/>
  <c r="AK13" i="19"/>
  <c r="AK14" i="19"/>
  <c r="AK15" i="19"/>
  <c r="AK16" i="19"/>
  <c r="AK17" i="19"/>
  <c r="AK18" i="19"/>
  <c r="AK19" i="19"/>
  <c r="AK20" i="19"/>
  <c r="AK21" i="19"/>
  <c r="AK22" i="19"/>
  <c r="AK23" i="19"/>
  <c r="AK24" i="19"/>
  <c r="AK25" i="19"/>
  <c r="AK26" i="19"/>
  <c r="AK27" i="19"/>
  <c r="AK28" i="19"/>
  <c r="AK29" i="19"/>
  <c r="AK30" i="19"/>
  <c r="AK31" i="19"/>
  <c r="AK32" i="19"/>
  <c r="AK33" i="19"/>
  <c r="AK34" i="19"/>
  <c r="AK35" i="19"/>
  <c r="AK36" i="19"/>
  <c r="AK37" i="19"/>
  <c r="AK38" i="19"/>
  <c r="AK39" i="19"/>
  <c r="AK40" i="19"/>
  <c r="AK41" i="19"/>
  <c r="AK42" i="19"/>
  <c r="AK43" i="19"/>
  <c r="AK44" i="19"/>
  <c r="AK45" i="19"/>
  <c r="AK46" i="19"/>
  <c r="AK47" i="19"/>
  <c r="AK48" i="19"/>
  <c r="AK49" i="19"/>
  <c r="AK50" i="19"/>
  <c r="AK51" i="19"/>
  <c r="AK52" i="19"/>
  <c r="AK53" i="19"/>
  <c r="AK54" i="19"/>
  <c r="AK55" i="19"/>
  <c r="AK56" i="19"/>
  <c r="AK57" i="19"/>
  <c r="AK58" i="19"/>
  <c r="AK59" i="19"/>
  <c r="AK60" i="19"/>
  <c r="AK61" i="19"/>
  <c r="AK62" i="19"/>
  <c r="AK63" i="19"/>
  <c r="AK64" i="19"/>
  <c r="AK65" i="19"/>
  <c r="AK66" i="19"/>
  <c r="AK67" i="19"/>
  <c r="AK68" i="19"/>
  <c r="AK69" i="19"/>
  <c r="AK70" i="19"/>
  <c r="AK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10" i="19"/>
  <c r="AI11" i="19"/>
  <c r="AI12" i="19"/>
  <c r="AI13" i="19"/>
  <c r="AI14" i="19"/>
  <c r="AI15" i="19"/>
  <c r="AI16" i="19"/>
  <c r="AI17" i="19"/>
  <c r="AI18" i="19"/>
  <c r="AI19" i="19"/>
  <c r="AI20" i="19"/>
  <c r="AI21" i="19"/>
  <c r="AI22" i="19"/>
  <c r="AI23" i="19"/>
  <c r="AI24" i="19"/>
  <c r="AI25" i="19"/>
  <c r="AI26" i="19"/>
  <c r="AI27" i="19"/>
  <c r="AI28" i="19"/>
  <c r="AI29" i="19"/>
  <c r="AI30" i="19"/>
  <c r="AI31" i="19"/>
  <c r="AI32" i="19"/>
  <c r="AI33" i="19"/>
  <c r="AI34" i="19"/>
  <c r="AI35" i="19"/>
  <c r="AI36" i="19"/>
  <c r="AI37" i="19"/>
  <c r="AI38" i="19"/>
  <c r="AI39" i="19"/>
  <c r="AI40" i="19"/>
  <c r="AI41" i="19"/>
  <c r="AI42" i="19"/>
  <c r="AI43" i="19"/>
  <c r="AI44" i="19"/>
  <c r="AI45" i="19"/>
  <c r="AI46" i="19"/>
  <c r="AI47" i="19"/>
  <c r="AI48" i="19"/>
  <c r="AI49" i="19"/>
  <c r="AI50" i="19"/>
  <c r="AI51" i="19"/>
  <c r="AI52" i="19"/>
  <c r="AI53" i="19"/>
  <c r="AI54" i="19"/>
  <c r="AI55" i="19"/>
  <c r="AI56" i="19"/>
  <c r="AI57" i="19"/>
  <c r="AI58" i="19"/>
  <c r="AI59" i="19"/>
  <c r="AI60" i="19"/>
  <c r="AI61" i="19"/>
  <c r="AI62" i="19"/>
  <c r="AI63" i="19"/>
  <c r="AI64" i="19"/>
  <c r="AI65" i="19"/>
  <c r="AI66" i="19"/>
  <c r="AI67" i="19"/>
  <c r="AI68" i="19"/>
  <c r="AI69" i="19"/>
  <c r="AI70" i="19"/>
  <c r="AI10" i="19"/>
  <c r="AH11" i="19"/>
  <c r="AH12" i="19"/>
  <c r="AH13" i="19"/>
  <c r="AH14" i="19"/>
  <c r="AH15" i="19"/>
  <c r="AH16" i="19"/>
  <c r="AH17" i="19"/>
  <c r="AH18" i="19"/>
  <c r="AH19" i="19"/>
  <c r="AH20" i="19"/>
  <c r="AH21" i="19"/>
  <c r="AH22" i="19"/>
  <c r="AH23" i="19"/>
  <c r="AH24" i="19"/>
  <c r="AH25" i="19"/>
  <c r="AH26" i="19"/>
  <c r="AH27" i="19"/>
  <c r="AH28" i="19"/>
  <c r="AH29" i="19"/>
  <c r="AH30" i="19"/>
  <c r="AH31" i="19"/>
  <c r="AH32" i="19"/>
  <c r="AH33" i="19"/>
  <c r="AH34" i="19"/>
  <c r="AH35" i="19"/>
  <c r="AH36" i="19"/>
  <c r="AH37" i="19"/>
  <c r="AH38" i="19"/>
  <c r="AH39" i="19"/>
  <c r="AH40" i="19"/>
  <c r="AH41" i="19"/>
  <c r="AH42" i="19"/>
  <c r="AH43" i="19"/>
  <c r="AH44" i="19"/>
  <c r="AH45" i="19"/>
  <c r="AH46" i="19"/>
  <c r="AH47" i="19"/>
  <c r="AH48" i="19"/>
  <c r="AH49" i="19"/>
  <c r="AH50" i="19"/>
  <c r="AH51" i="19"/>
  <c r="AH52" i="19"/>
  <c r="AH53" i="19"/>
  <c r="AH54" i="19"/>
  <c r="AH55" i="19"/>
  <c r="AH56" i="19"/>
  <c r="AH57" i="19"/>
  <c r="AH58" i="19"/>
  <c r="AH59" i="19"/>
  <c r="AH60" i="19"/>
  <c r="AH61" i="19"/>
  <c r="AH62" i="19"/>
  <c r="AH63" i="19"/>
  <c r="AH64" i="19"/>
  <c r="AH65" i="19"/>
  <c r="AH66" i="19"/>
  <c r="AH67" i="19"/>
  <c r="AH68" i="19"/>
  <c r="AH69" i="19"/>
  <c r="AH70" i="19"/>
  <c r="AH10" i="19"/>
  <c r="AG11" i="19"/>
  <c r="AG12" i="19"/>
  <c r="AG13" i="19"/>
  <c r="AG14" i="19"/>
  <c r="AG15" i="19"/>
  <c r="AG16" i="19"/>
  <c r="AG17" i="19"/>
  <c r="AG18" i="19"/>
  <c r="AG19" i="19"/>
  <c r="AG20" i="19"/>
  <c r="AG21" i="19"/>
  <c r="AG22" i="19"/>
  <c r="AG23" i="19"/>
  <c r="AG24" i="19"/>
  <c r="AG25" i="19"/>
  <c r="AG26" i="19"/>
  <c r="AG27" i="19"/>
  <c r="AG28" i="19"/>
  <c r="AG29" i="19"/>
  <c r="AG30" i="19"/>
  <c r="AG31" i="19"/>
  <c r="AG32" i="19"/>
  <c r="AG33" i="19"/>
  <c r="AG34" i="19"/>
  <c r="AG35" i="19"/>
  <c r="AG36" i="19"/>
  <c r="AG37" i="19"/>
  <c r="AG38" i="19"/>
  <c r="AG39" i="19"/>
  <c r="AG40" i="19"/>
  <c r="AG41" i="19"/>
  <c r="AG42" i="19"/>
  <c r="AG43" i="19"/>
  <c r="AG44" i="19"/>
  <c r="AG45" i="19"/>
  <c r="AG46" i="19"/>
  <c r="AG47" i="19"/>
  <c r="AG48" i="19"/>
  <c r="AG49" i="19"/>
  <c r="AG50" i="19"/>
  <c r="AG51" i="19"/>
  <c r="AG52" i="19"/>
  <c r="AG53" i="19"/>
  <c r="AG54" i="19"/>
  <c r="AG55" i="19"/>
  <c r="AG56" i="19"/>
  <c r="AG57" i="19"/>
  <c r="AG58" i="19"/>
  <c r="AG59" i="19"/>
  <c r="AG60" i="19"/>
  <c r="AG61" i="19"/>
  <c r="AG62" i="19"/>
  <c r="AG63" i="19"/>
  <c r="AG64" i="19"/>
  <c r="AG65" i="19"/>
  <c r="AG66" i="19"/>
  <c r="AG67" i="19"/>
  <c r="AG68" i="19"/>
  <c r="AG69" i="19"/>
  <c r="AG70" i="19"/>
  <c r="AG10" i="19"/>
  <c r="AD5" i="32"/>
  <c r="AD6" i="32"/>
  <c r="AD7" i="32"/>
  <c r="AD8" i="32"/>
  <c r="AD9" i="32"/>
  <c r="AD10" i="32"/>
  <c r="AD11" i="32"/>
  <c r="AD12" i="32"/>
  <c r="AD13" i="32"/>
  <c r="AD14" i="32"/>
  <c r="AD15" i="32"/>
  <c r="AD16" i="32"/>
  <c r="AD17" i="32"/>
  <c r="AD18" i="32"/>
  <c r="AD19" i="32"/>
  <c r="AD20" i="32"/>
  <c r="AD21" i="32"/>
  <c r="AD22" i="32"/>
  <c r="AD4" i="32"/>
  <c r="M398" i="61"/>
  <c r="M400" i="61"/>
  <c r="M405" i="61"/>
  <c r="M407" i="61"/>
  <c r="M408" i="61"/>
  <c r="M414" i="61"/>
  <c r="M416" i="61"/>
  <c r="M419" i="61"/>
  <c r="M421" i="61"/>
  <c r="M422" i="61"/>
  <c r="M423" i="61"/>
  <c r="M428" i="61"/>
  <c r="M430" i="61"/>
  <c r="M435" i="61"/>
  <c r="M439" i="61"/>
  <c r="M440" i="61"/>
  <c r="M446" i="61"/>
  <c r="M453" i="61"/>
  <c r="M455" i="61"/>
  <c r="M456" i="61"/>
  <c r="L398" i="61"/>
  <c r="L400" i="61"/>
  <c r="L401" i="61"/>
  <c r="L407" i="61"/>
  <c r="L414" i="61"/>
  <c r="L416" i="61"/>
  <c r="L417" i="61"/>
  <c r="L421" i="61"/>
  <c r="L422" i="61"/>
  <c r="L428" i="61"/>
  <c r="L430" i="61"/>
  <c r="L433" i="61"/>
  <c r="L439" i="61"/>
  <c r="L445" i="61"/>
  <c r="L446" i="61"/>
  <c r="L448" i="61"/>
  <c r="L449" i="61"/>
  <c r="L455" i="61"/>
  <c r="L456" i="61"/>
  <c r="M406" i="61"/>
  <c r="M410" i="61"/>
  <c r="M413" i="61"/>
  <c r="M420" i="61"/>
  <c r="M424" i="61"/>
  <c r="M425" i="61"/>
  <c r="M436" i="61"/>
  <c r="M445" i="61"/>
  <c r="L404" i="61"/>
  <c r="L405" i="61"/>
  <c r="L408" i="61"/>
  <c r="L418" i="61"/>
  <c r="L419" i="61"/>
  <c r="L434" i="61"/>
  <c r="L435" i="61"/>
  <c r="L440" i="61"/>
  <c r="L453" i="61"/>
  <c r="M399" i="61"/>
  <c r="M415" i="61"/>
  <c r="M434" i="61"/>
  <c r="M442" i="61"/>
  <c r="M447" i="61"/>
  <c r="M448" i="61"/>
  <c r="L399" i="61"/>
  <c r="L413" i="61"/>
  <c r="L415" i="61"/>
  <c r="L425" i="61"/>
  <c r="L429" i="61"/>
  <c r="L447" i="61"/>
  <c r="M476" i="61"/>
  <c r="M429" i="61"/>
  <c r="M404" i="61"/>
  <c r="M418" i="61"/>
  <c r="L410" i="61"/>
  <c r="L424" i="61"/>
  <c r="L442" i="61"/>
  <c r="M401" i="61"/>
  <c r="M417" i="61"/>
  <c r="M449" i="61"/>
  <c r="M433" i="61"/>
  <c r="M454" i="61"/>
  <c r="AH4" i="19"/>
  <c r="AJ4" i="19"/>
  <c r="AK4" i="19"/>
  <c r="AK3" i="19" s="1"/>
  <c r="AH5" i="19"/>
  <c r="AJ5" i="19"/>
  <c r="AK5" i="19"/>
  <c r="AH6" i="19"/>
  <c r="AJ6" i="19"/>
  <c r="AK6" i="19"/>
  <c r="AH7" i="19"/>
  <c r="AJ7" i="19"/>
  <c r="AK7" i="19"/>
  <c r="AH8" i="19"/>
  <c r="AJ8" i="19"/>
  <c r="AK8" i="19"/>
  <c r="AH9" i="19"/>
  <c r="AJ9" i="19"/>
  <c r="AK9" i="19"/>
  <c r="AH71" i="19"/>
  <c r="AJ71" i="19"/>
  <c r="AK71" i="19"/>
  <c r="AL4" i="16"/>
  <c r="AM4" i="16"/>
  <c r="AO4" i="16"/>
  <c r="AO3" i="16" s="1"/>
  <c r="AP4" i="16"/>
  <c r="AP3" i="16" s="1"/>
  <c r="AL5" i="16"/>
  <c r="AM5" i="16"/>
  <c r="AO5" i="16"/>
  <c r="AP5" i="16"/>
  <c r="AL6" i="16"/>
  <c r="AM6" i="16"/>
  <c r="AO6" i="16"/>
  <c r="AP6" i="16"/>
  <c r="AL7" i="16"/>
  <c r="AM7" i="16"/>
  <c r="AO7" i="16"/>
  <c r="AP7" i="16"/>
  <c r="AL8" i="16"/>
  <c r="AM8" i="16"/>
  <c r="AO8" i="16"/>
  <c r="AP8" i="16"/>
  <c r="AL9" i="16"/>
  <c r="AM9" i="16"/>
  <c r="AO9" i="16"/>
  <c r="AP9" i="16"/>
  <c r="H11" i="11"/>
  <c r="D14" i="11"/>
  <c r="B18" i="11"/>
  <c r="J453" i="61"/>
  <c r="J454" i="61"/>
  <c r="J455" i="61"/>
  <c r="J456" i="61"/>
  <c r="J452" i="61"/>
  <c r="J446" i="61"/>
  <c r="J447" i="61"/>
  <c r="J448" i="61"/>
  <c r="J449" i="61"/>
  <c r="J445" i="61"/>
  <c r="J440" i="61"/>
  <c r="J441" i="61"/>
  <c r="J442" i="61"/>
  <c r="J439" i="61"/>
  <c r="J434" i="61"/>
  <c r="J435" i="61"/>
  <c r="J436" i="61"/>
  <c r="J433" i="61"/>
  <c r="J429" i="61"/>
  <c r="J430" i="61"/>
  <c r="J428" i="61"/>
  <c r="J414" i="61"/>
  <c r="J415" i="61"/>
  <c r="J416" i="61"/>
  <c r="J417" i="61"/>
  <c r="J418" i="61"/>
  <c r="J419" i="61"/>
  <c r="J420" i="61"/>
  <c r="J421" i="61"/>
  <c r="J422" i="61"/>
  <c r="J423" i="61"/>
  <c r="J424" i="61"/>
  <c r="J425" i="61"/>
  <c r="J413" i="61"/>
  <c r="J405" i="61"/>
  <c r="J406" i="61"/>
  <c r="J407" i="61"/>
  <c r="J408" i="61"/>
  <c r="J409" i="61"/>
  <c r="J410" i="61"/>
  <c r="J404" i="61"/>
  <c r="J398" i="61"/>
  <c r="J399" i="61"/>
  <c r="J400" i="61"/>
  <c r="J401" i="61"/>
  <c r="C12" i="83"/>
  <c r="O581" i="61"/>
  <c r="N581" i="61"/>
  <c r="J548" i="61"/>
  <c r="K400" i="61" l="1"/>
  <c r="K445" i="61"/>
  <c r="K436" i="61"/>
  <c r="K421" i="61"/>
  <c r="K428" i="61"/>
  <c r="K399" i="61"/>
  <c r="K406" i="61"/>
  <c r="K456" i="61"/>
  <c r="K455" i="61"/>
  <c r="K413" i="61"/>
  <c r="K410" i="61"/>
  <c r="K417" i="61"/>
  <c r="K440" i="61"/>
  <c r="K425" i="61"/>
  <c r="K453" i="61"/>
  <c r="K452" i="61"/>
  <c r="K398" i="61"/>
  <c r="K408" i="61"/>
  <c r="K414" i="61"/>
  <c r="K418" i="61"/>
  <c r="AK3" i="39"/>
  <c r="K434" i="61"/>
  <c r="AJ3" i="39"/>
  <c r="K7" i="61"/>
  <c r="K435" i="61"/>
  <c r="K419" i="61"/>
  <c r="K441" i="61"/>
  <c r="K423" i="61"/>
  <c r="K409" i="61"/>
  <c r="K439" i="61"/>
  <c r="K407" i="61"/>
  <c r="K454" i="61"/>
  <c r="K446" i="61"/>
  <c r="K447" i="61"/>
  <c r="K429" i="61"/>
  <c r="K415" i="61"/>
  <c r="K404" i="61"/>
  <c r="K442" i="61"/>
  <c r="K424" i="61"/>
  <c r="K422" i="61"/>
  <c r="K449" i="61"/>
  <c r="K433" i="61"/>
  <c r="K401" i="61"/>
  <c r="K405" i="61"/>
  <c r="K420" i="61"/>
  <c r="K448" i="61"/>
  <c r="K430" i="61"/>
  <c r="K416" i="61"/>
  <c r="AQ112" i="16"/>
  <c r="AQ94" i="16"/>
  <c r="AQ34" i="16"/>
  <c r="AQ20" i="16"/>
  <c r="AB3" i="32"/>
  <c r="AQ96" i="16"/>
  <c r="AL9" i="19"/>
  <c r="AL8" i="19"/>
  <c r="AL70" i="19"/>
  <c r="AL68" i="19"/>
  <c r="AL66" i="19"/>
  <c r="AL57" i="19"/>
  <c r="AL54" i="19"/>
  <c r="AL52" i="19"/>
  <c r="AL50" i="19"/>
  <c r="AL41" i="19"/>
  <c r="AL38" i="19"/>
  <c r="AL36" i="19"/>
  <c r="AL34" i="19"/>
  <c r="AL25" i="19"/>
  <c r="AL22" i="19"/>
  <c r="AL20" i="19"/>
  <c r="AL18" i="19"/>
  <c r="AL7" i="19"/>
  <c r="AL71" i="19"/>
  <c r="AL65" i="19"/>
  <c r="AL62" i="19"/>
  <c r="AL60" i="19"/>
  <c r="AL58" i="19"/>
  <c r="AL49" i="19"/>
  <c r="AL46" i="19"/>
  <c r="AL44" i="19"/>
  <c r="AL42" i="19"/>
  <c r="AL33" i="19"/>
  <c r="AL30" i="19"/>
  <c r="AL28" i="19"/>
  <c r="AL26" i="19"/>
  <c r="AL17" i="19"/>
  <c r="AL14" i="19"/>
  <c r="AL12" i="19"/>
  <c r="AL10" i="19"/>
  <c r="AL5" i="19"/>
  <c r="AL63" i="19"/>
  <c r="AL15" i="19"/>
  <c r="AL47" i="19"/>
  <c r="AL39" i="19"/>
  <c r="AL31" i="19"/>
  <c r="AL69" i="19"/>
  <c r="AL61" i="19"/>
  <c r="AL53" i="19"/>
  <c r="AL45" i="19"/>
  <c r="AL37" i="19"/>
  <c r="AL29" i="19"/>
  <c r="AL21" i="19"/>
  <c r="AL13" i="19"/>
  <c r="AL55" i="19"/>
  <c r="AL23" i="19"/>
  <c r="AL67" i="19"/>
  <c r="AL64" i="19"/>
  <c r="AL59" i="19"/>
  <c r="AL56" i="19"/>
  <c r="AL51" i="19"/>
  <c r="AL48" i="19"/>
  <c r="AL43" i="19"/>
  <c r="AL40" i="19"/>
  <c r="AL35" i="19"/>
  <c r="AL32" i="19"/>
  <c r="AL27" i="19"/>
  <c r="AL24" i="19"/>
  <c r="AL19" i="19"/>
  <c r="AL16" i="19"/>
  <c r="AL11" i="19"/>
  <c r="AL6" i="19"/>
  <c r="AH3" i="19"/>
  <c r="AL4" i="19"/>
  <c r="AL3" i="19" s="1"/>
  <c r="AJ3" i="19"/>
  <c r="AN6" i="16"/>
  <c r="AN5" i="16"/>
  <c r="AQ5" i="16"/>
  <c r="AM3" i="39"/>
  <c r="AN3" i="39"/>
  <c r="AQ187" i="16"/>
  <c r="AQ185" i="16"/>
  <c r="AQ184" i="16"/>
  <c r="AQ183" i="16"/>
  <c r="AQ181" i="16"/>
  <c r="AQ180" i="16"/>
  <c r="AQ172" i="16"/>
  <c r="AQ75" i="16"/>
  <c r="AQ71" i="16"/>
  <c r="AQ51" i="16"/>
  <c r="AQ47" i="16"/>
  <c r="AQ8" i="16"/>
  <c r="AQ6" i="16"/>
  <c r="AQ161" i="16"/>
  <c r="AQ145" i="16"/>
  <c r="AQ144" i="16"/>
  <c r="AQ127" i="16"/>
  <c r="AQ108" i="16"/>
  <c r="AQ105" i="16"/>
  <c r="AQ104" i="16"/>
  <c r="AQ103" i="16"/>
  <c r="AQ31" i="16"/>
  <c r="AQ143" i="16"/>
  <c r="AQ128" i="16"/>
  <c r="AQ210" i="16"/>
  <c r="AQ208" i="16"/>
  <c r="AQ206" i="16"/>
  <c r="AQ194" i="16"/>
  <c r="AQ215" i="16"/>
  <c r="AQ213" i="16"/>
  <c r="AQ212" i="16"/>
  <c r="AQ203" i="16"/>
  <c r="AQ201" i="16"/>
  <c r="AQ200" i="16"/>
  <c r="AQ190" i="16"/>
  <c r="AQ124" i="16"/>
  <c r="AQ121" i="16"/>
  <c r="AQ120" i="16"/>
  <c r="AQ119" i="16"/>
  <c r="AQ110" i="16"/>
  <c r="AQ43" i="16"/>
  <c r="AQ39" i="16"/>
  <c r="AQ24" i="16"/>
  <c r="AQ19" i="16"/>
  <c r="AQ17" i="16"/>
  <c r="AQ15" i="16"/>
  <c r="AQ9" i="16"/>
  <c r="AQ7" i="16"/>
  <c r="AQ199" i="16"/>
  <c r="AQ197" i="16"/>
  <c r="AQ196" i="16"/>
  <c r="AQ178" i="16"/>
  <c r="AQ170" i="16"/>
  <c r="AQ169" i="16"/>
  <c r="AQ168" i="16"/>
  <c r="AQ167" i="16"/>
  <c r="AQ164" i="16"/>
  <c r="AQ160" i="16"/>
  <c r="AQ158" i="16"/>
  <c r="AQ150" i="16"/>
  <c r="AQ134" i="16"/>
  <c r="AQ132" i="16"/>
  <c r="AQ97" i="16"/>
  <c r="AQ91" i="16"/>
  <c r="AQ87" i="16"/>
  <c r="AQ83" i="16"/>
  <c r="AQ79" i="16"/>
  <c r="AQ66" i="16"/>
  <c r="AQ62" i="16"/>
  <c r="AQ58" i="16"/>
  <c r="AQ54" i="16"/>
  <c r="AQ211" i="16"/>
  <c r="AQ209" i="16"/>
  <c r="AQ195" i="16"/>
  <c r="AQ193" i="16"/>
  <c r="AQ192" i="16"/>
  <c r="AQ179" i="16"/>
  <c r="AQ177" i="16"/>
  <c r="AQ176" i="16"/>
  <c r="AQ159" i="16"/>
  <c r="AQ140" i="16"/>
  <c r="AQ137" i="16"/>
  <c r="AQ136" i="16"/>
  <c r="AQ135" i="16"/>
  <c r="AQ113" i="16"/>
  <c r="AQ95" i="16"/>
  <c r="AQ90" i="16"/>
  <c r="AQ86" i="16"/>
  <c r="AQ67" i="16"/>
  <c r="AQ63" i="16"/>
  <c r="AQ35" i="16"/>
  <c r="AQ32" i="16"/>
  <c r="AQ14" i="16"/>
  <c r="AN9" i="16"/>
  <c r="AN8" i="16"/>
  <c r="AQ207" i="16"/>
  <c r="AQ205" i="16"/>
  <c r="AQ204" i="16"/>
  <c r="AQ202" i="16"/>
  <c r="AQ191" i="16"/>
  <c r="AQ189" i="16"/>
  <c r="AQ188" i="16"/>
  <c r="AQ186" i="16"/>
  <c r="AQ175" i="16"/>
  <c r="AQ174" i="16"/>
  <c r="AQ173" i="16"/>
  <c r="AQ171" i="16"/>
  <c r="AQ166" i="16"/>
  <c r="AQ156" i="16"/>
  <c r="AQ153" i="16"/>
  <c r="AQ152" i="16"/>
  <c r="AQ151" i="16"/>
  <c r="AQ148" i="16"/>
  <c r="AQ129" i="16"/>
  <c r="AQ126" i="16"/>
  <c r="AQ111" i="16"/>
  <c r="AQ102" i="16"/>
  <c r="AQ100" i="16"/>
  <c r="AQ82" i="16"/>
  <c r="AQ78" i="16"/>
  <c r="AQ59" i="16"/>
  <c r="AQ55" i="16"/>
  <c r="AQ50" i="16"/>
  <c r="AQ46" i="16"/>
  <c r="AQ28" i="16"/>
  <c r="AQ27" i="16"/>
  <c r="AQ23" i="16"/>
  <c r="AQ12" i="16"/>
  <c r="AQ11" i="16"/>
  <c r="AQ214" i="16"/>
  <c r="AQ198" i="16"/>
  <c r="AQ182" i="16"/>
  <c r="AQ142" i="16"/>
  <c r="AQ118" i="16"/>
  <c r="AQ116" i="16"/>
  <c r="AQ74" i="16"/>
  <c r="AQ70" i="16"/>
  <c r="AQ42" i="16"/>
  <c r="AQ38" i="16"/>
  <c r="AQ165" i="16"/>
  <c r="AQ155" i="16"/>
  <c r="AQ154" i="16"/>
  <c r="AQ149" i="16"/>
  <c r="AQ139" i="16"/>
  <c r="AQ138" i="16"/>
  <c r="AQ133" i="16"/>
  <c r="AQ123" i="16"/>
  <c r="AQ122" i="16"/>
  <c r="AQ117" i="16"/>
  <c r="AQ107" i="16"/>
  <c r="AQ106" i="16"/>
  <c r="AQ101" i="16"/>
  <c r="AQ89" i="16"/>
  <c r="AQ88" i="16"/>
  <c r="AQ81" i="16"/>
  <c r="AQ80" i="16"/>
  <c r="AQ73" i="16"/>
  <c r="AQ72" i="16"/>
  <c r="AQ65" i="16"/>
  <c r="AQ64" i="16"/>
  <c r="AQ57" i="16"/>
  <c r="AQ56" i="16"/>
  <c r="AQ49" i="16"/>
  <c r="AQ48" i="16"/>
  <c r="AQ41" i="16"/>
  <c r="AQ40" i="16"/>
  <c r="AQ33" i="16"/>
  <c r="AQ26" i="16"/>
  <c r="AQ25" i="16"/>
  <c r="AQ18" i="16"/>
  <c r="AQ10" i="16"/>
  <c r="AN7" i="16"/>
  <c r="AM3" i="16"/>
  <c r="AQ16" i="16"/>
  <c r="AQ163" i="16"/>
  <c r="AQ162" i="16"/>
  <c r="AQ157" i="16"/>
  <c r="AQ147" i="16"/>
  <c r="AQ146" i="16"/>
  <c r="AQ141" i="16"/>
  <c r="AQ131" i="16"/>
  <c r="AQ130" i="16"/>
  <c r="AQ125" i="16"/>
  <c r="AQ115" i="16"/>
  <c r="AQ114" i="16"/>
  <c r="AQ109" i="16"/>
  <c r="AQ99" i="16"/>
  <c r="AQ98" i="16"/>
  <c r="AQ93" i="16"/>
  <c r="AQ92" i="16"/>
  <c r="AQ85" i="16"/>
  <c r="AQ84" i="16"/>
  <c r="AQ77" i="16"/>
  <c r="AQ76" i="16"/>
  <c r="AQ69" i="16"/>
  <c r="AQ68" i="16"/>
  <c r="AQ61" i="16"/>
  <c r="AQ60" i="16"/>
  <c r="AQ53" i="16"/>
  <c r="AQ52" i="16"/>
  <c r="AQ45" i="16"/>
  <c r="AQ44" i="16"/>
  <c r="AQ37" i="16"/>
  <c r="AQ36" i="16"/>
  <c r="AQ30" i="16"/>
  <c r="AQ29" i="16"/>
  <c r="AQ22" i="16"/>
  <c r="AQ21" i="16"/>
  <c r="AQ13" i="16"/>
  <c r="AL3" i="16"/>
  <c r="AQ4" i="16"/>
  <c r="AQ3" i="16" s="1"/>
  <c r="AN4" i="16"/>
  <c r="M452" i="61"/>
  <c r="L452" i="61"/>
  <c r="L457" i="61" s="1"/>
  <c r="Q441" i="61"/>
  <c r="R441" i="61"/>
  <c r="Q447" i="61"/>
  <c r="Q448" i="61"/>
  <c r="R449" i="61"/>
  <c r="Q449" i="61"/>
  <c r="R447" i="61"/>
  <c r="R448" i="61"/>
  <c r="M6" i="61"/>
  <c r="AC4" i="34"/>
  <c r="AC5" i="34"/>
  <c r="AC6" i="34"/>
  <c r="AC7" i="34"/>
  <c r="AC8" i="34"/>
  <c r="AC9" i="34"/>
  <c r="AC10" i="34"/>
  <c r="AC11" i="34"/>
  <c r="AL3" i="39" l="1"/>
  <c r="AC3" i="32"/>
  <c r="AN3" i="16"/>
  <c r="K457" i="61"/>
  <c r="AC3" i="34"/>
  <c r="AL3" i="30" l="1"/>
  <c r="AE3" i="32" l="1"/>
  <c r="M203" i="61"/>
  <c r="M336" i="61" l="1"/>
  <c r="M337" i="61"/>
  <c r="M338" i="61"/>
  <c r="M340" i="61"/>
  <c r="M341" i="61"/>
  <c r="M342" i="61"/>
  <c r="M343" i="61"/>
  <c r="M344" i="61"/>
  <c r="M346" i="61"/>
  <c r="M347" i="61"/>
  <c r="M350" i="61"/>
  <c r="M351" i="61"/>
  <c r="M352" i="61"/>
  <c r="M356" i="61"/>
  <c r="M357" i="61"/>
  <c r="M358" i="61"/>
  <c r="M359" i="61"/>
  <c r="M360" i="61"/>
  <c r="M362" i="61"/>
  <c r="M363" i="61"/>
  <c r="M364" i="61"/>
  <c r="M367" i="61"/>
  <c r="M368" i="61"/>
  <c r="M369" i="61"/>
  <c r="M370" i="61"/>
  <c r="M371" i="61"/>
  <c r="M373" i="61"/>
  <c r="M377" i="61"/>
  <c r="M378" i="61"/>
  <c r="M379" i="61"/>
  <c r="M380" i="61"/>
  <c r="M381" i="61"/>
  <c r="M382" i="61"/>
  <c r="M383" i="61"/>
  <c r="M384" i="61"/>
  <c r="M385" i="61"/>
  <c r="M386" i="61"/>
  <c r="M387" i="61"/>
  <c r="M390" i="61"/>
  <c r="M391" i="61"/>
  <c r="M392" i="61"/>
  <c r="M394" i="61"/>
  <c r="M397" i="61"/>
  <c r="M335" i="61"/>
  <c r="L336" i="61"/>
  <c r="L337" i="61"/>
  <c r="L339" i="61"/>
  <c r="L340" i="61"/>
  <c r="L341" i="61"/>
  <c r="L342" i="61"/>
  <c r="L345" i="61"/>
  <c r="L346" i="61"/>
  <c r="L347" i="61"/>
  <c r="AO17" i="39"/>
  <c r="L351" i="61"/>
  <c r="L355" i="61"/>
  <c r="L356" i="61"/>
  <c r="L357" i="61"/>
  <c r="L359" i="61"/>
  <c r="L361" i="61"/>
  <c r="L362" i="61"/>
  <c r="L363" i="61"/>
  <c r="L364" i="61"/>
  <c r="L367" i="61"/>
  <c r="L369" i="61"/>
  <c r="L370" i="61"/>
  <c r="L372" i="61"/>
  <c r="L373" i="61"/>
  <c r="L376" i="61"/>
  <c r="L377" i="61"/>
  <c r="L378" i="61"/>
  <c r="L379" i="61"/>
  <c r="L380" i="61"/>
  <c r="L381" i="61"/>
  <c r="L382" i="61"/>
  <c r="L383" i="61"/>
  <c r="L384" i="61"/>
  <c r="L385" i="61"/>
  <c r="L386" i="61"/>
  <c r="L387" i="61"/>
  <c r="L390" i="61"/>
  <c r="L391" i="61"/>
  <c r="L392" i="61"/>
  <c r="L393" i="61"/>
  <c r="L394" i="61"/>
  <c r="L397" i="61"/>
  <c r="AO103" i="39"/>
  <c r="AO106" i="39"/>
  <c r="AO110" i="39"/>
  <c r="AO111" i="39"/>
  <c r="AO115" i="39"/>
  <c r="AO119" i="39"/>
  <c r="AO122" i="39"/>
  <c r="AO126" i="39"/>
  <c r="AO127" i="39"/>
  <c r="AO130" i="39"/>
  <c r="AO131" i="39"/>
  <c r="AO135" i="39"/>
  <c r="AO139" i="39"/>
  <c r="AO142" i="39"/>
  <c r="AO143" i="39"/>
  <c r="AO146" i="39"/>
  <c r="AO147" i="39"/>
  <c r="AO151" i="39"/>
  <c r="AO155" i="39"/>
  <c r="AO158" i="39"/>
  <c r="AO159" i="39"/>
  <c r="AO162" i="39"/>
  <c r="AO163" i="39"/>
  <c r="AO167" i="39"/>
  <c r="AO171" i="39"/>
  <c r="AO174" i="39"/>
  <c r="AO175" i="39"/>
  <c r="AO178" i="39"/>
  <c r="AO179" i="39"/>
  <c r="AO183" i="39"/>
  <c r="AO187" i="39"/>
  <c r="AO188" i="39"/>
  <c r="L335" i="61"/>
  <c r="K336" i="61"/>
  <c r="K337" i="61"/>
  <c r="K338" i="61"/>
  <c r="K339" i="61"/>
  <c r="K340" i="61"/>
  <c r="K341" i="61"/>
  <c r="K342" i="61"/>
  <c r="K343" i="61"/>
  <c r="K344" i="61"/>
  <c r="K345" i="61"/>
  <c r="K346" i="61"/>
  <c r="K347" i="61"/>
  <c r="K350" i="61"/>
  <c r="K351" i="61"/>
  <c r="K352" i="61"/>
  <c r="K355" i="61"/>
  <c r="K356" i="61"/>
  <c r="K357" i="61"/>
  <c r="K358" i="61"/>
  <c r="K359" i="61"/>
  <c r="K360" i="61"/>
  <c r="K361" i="61"/>
  <c r="K362" i="61"/>
  <c r="K363" i="61"/>
  <c r="K364" i="61"/>
  <c r="K367" i="61"/>
  <c r="K368" i="61"/>
  <c r="K369" i="61"/>
  <c r="K370" i="61"/>
  <c r="K371" i="61"/>
  <c r="K372" i="61"/>
  <c r="K373" i="61"/>
  <c r="K376" i="61"/>
  <c r="K377" i="61"/>
  <c r="K378" i="61"/>
  <c r="K379" i="61"/>
  <c r="K380" i="61"/>
  <c r="K381" i="61"/>
  <c r="K382" i="61"/>
  <c r="K383" i="61"/>
  <c r="K384" i="61"/>
  <c r="K385" i="61"/>
  <c r="K386" i="61"/>
  <c r="K387" i="61"/>
  <c r="K390" i="61"/>
  <c r="K391" i="61"/>
  <c r="K392" i="61"/>
  <c r="K393" i="61"/>
  <c r="K394" i="61"/>
  <c r="K397" i="61"/>
  <c r="K335" i="61"/>
  <c r="AO186" i="39"/>
  <c r="AO184" i="39"/>
  <c r="AO182" i="39"/>
  <c r="AO180" i="39"/>
  <c r="AO176" i="39"/>
  <c r="AO172" i="39"/>
  <c r="AO170" i="39"/>
  <c r="AO168" i="39"/>
  <c r="AO166" i="39"/>
  <c r="AO164" i="39"/>
  <c r="AO160" i="39"/>
  <c r="AO156" i="39"/>
  <c r="AO154" i="39"/>
  <c r="AO152" i="39"/>
  <c r="AO150" i="39"/>
  <c r="AO148" i="39"/>
  <c r="AO144" i="39"/>
  <c r="AO140" i="39"/>
  <c r="AO138" i="39"/>
  <c r="AO136" i="39"/>
  <c r="AO134" i="39"/>
  <c r="AO132" i="39"/>
  <c r="AO128" i="39"/>
  <c r="AO125" i="39"/>
  <c r="AO124" i="39"/>
  <c r="AO123" i="39"/>
  <c r="AO120" i="39"/>
  <c r="AO118" i="39"/>
  <c r="AO116" i="39"/>
  <c r="AO114" i="39"/>
  <c r="AO112" i="39"/>
  <c r="AO108" i="39"/>
  <c r="AO107" i="39"/>
  <c r="AO104" i="39"/>
  <c r="AO102" i="39"/>
  <c r="AO100" i="39"/>
  <c r="AO98" i="39"/>
  <c r="AO96" i="39"/>
  <c r="AO93" i="39"/>
  <c r="AO92" i="39"/>
  <c r="AO90" i="39"/>
  <c r="AO89" i="39"/>
  <c r="AO85" i="39"/>
  <c r="AO81" i="39"/>
  <c r="AO80" i="39"/>
  <c r="AO77" i="39"/>
  <c r="AO76" i="39"/>
  <c r="AO74" i="39"/>
  <c r="AO71" i="39"/>
  <c r="AO70" i="39"/>
  <c r="AO67" i="39"/>
  <c r="AO66" i="39"/>
  <c r="AO64" i="39"/>
  <c r="AO62" i="39"/>
  <c r="AO58" i="39"/>
  <c r="AO57" i="39"/>
  <c r="AO53" i="39"/>
  <c r="AO51" i="39"/>
  <c r="AO49" i="39"/>
  <c r="AO47" i="39"/>
  <c r="AO43" i="39"/>
  <c r="AO42" i="39"/>
  <c r="AO39" i="39"/>
  <c r="AO38" i="39"/>
  <c r="AO33" i="39"/>
  <c r="AO32" i="39"/>
  <c r="AO29" i="39"/>
  <c r="AO18" i="39"/>
  <c r="AO6" i="39" l="1"/>
  <c r="AO16" i="39"/>
  <c r="AO54" i="39"/>
  <c r="AO79" i="39"/>
  <c r="L350" i="61"/>
  <c r="AO28" i="39"/>
  <c r="AO11" i="39"/>
  <c r="AO22" i="39"/>
  <c r="AO9" i="39"/>
  <c r="AO24" i="39"/>
  <c r="AO36" i="39"/>
  <c r="AO45" i="39"/>
  <c r="AO50" i="39"/>
  <c r="AO60" i="39"/>
  <c r="AO63" i="39"/>
  <c r="AO83" i="39"/>
  <c r="AO87" i="39"/>
  <c r="AO94" i="39"/>
  <c r="AO99" i="39"/>
  <c r="AO5" i="39"/>
  <c r="AO10" i="39"/>
  <c r="AO15" i="39"/>
  <c r="AO21" i="39"/>
  <c r="AO27" i="39"/>
  <c r="AO30" i="39"/>
  <c r="AO46" i="39"/>
  <c r="AO56" i="39"/>
  <c r="AO61" i="39"/>
  <c r="AO69" i="39"/>
  <c r="AO73" i="39"/>
  <c r="AO84" i="39"/>
  <c r="AO95" i="39"/>
  <c r="K152" i="61"/>
  <c r="AO109" i="39"/>
  <c r="AO88" i="39"/>
  <c r="AO78" i="39"/>
  <c r="AO59" i="39"/>
  <c r="AO52" i="39"/>
  <c r="M393" i="61"/>
  <c r="AO44" i="39"/>
  <c r="AO34" i="39"/>
  <c r="L371" i="61"/>
  <c r="AO31" i="39"/>
  <c r="L368" i="61"/>
  <c r="AO25" i="39"/>
  <c r="L360" i="61"/>
  <c r="AO23" i="39"/>
  <c r="L358" i="61"/>
  <c r="AO19" i="39"/>
  <c r="L352" i="61"/>
  <c r="AO13" i="39"/>
  <c r="L344" i="61"/>
  <c r="AO12" i="39"/>
  <c r="L343" i="61"/>
  <c r="AO7" i="39"/>
  <c r="L338" i="61"/>
  <c r="AO101" i="39"/>
  <c r="AO37" i="39"/>
  <c r="M376" i="61"/>
  <c r="AO8" i="39"/>
  <c r="AO72" i="39"/>
  <c r="AO117" i="39"/>
  <c r="AO82" i="39"/>
  <c r="AO65" i="39"/>
  <c r="AO35" i="39"/>
  <c r="M372" i="61"/>
  <c r="AO26" i="39"/>
  <c r="M361" i="61"/>
  <c r="AO20" i="39"/>
  <c r="M355" i="61"/>
  <c r="AO14" i="39"/>
  <c r="M345" i="61"/>
  <c r="AO4" i="39"/>
  <c r="M339" i="61"/>
  <c r="AO48" i="39"/>
  <c r="AO55" i="39"/>
  <c r="AO68" i="39"/>
  <c r="AO75" i="39"/>
  <c r="AO86" i="39"/>
  <c r="AO91" i="39"/>
  <c r="AO97" i="39"/>
  <c r="AO105" i="39"/>
  <c r="AO113" i="39"/>
  <c r="AO121" i="39"/>
  <c r="AO129" i="39"/>
  <c r="AO137" i="39"/>
  <c r="AO145" i="39"/>
  <c r="AO153" i="39"/>
  <c r="AO161" i="39"/>
  <c r="AO169" i="39"/>
  <c r="AO177" i="39"/>
  <c r="AO185" i="39"/>
  <c r="AO40" i="39"/>
  <c r="AO133" i="39"/>
  <c r="AO141" i="39"/>
  <c r="AO149" i="39"/>
  <c r="AO157" i="39"/>
  <c r="AO165" i="39"/>
  <c r="AO173" i="39"/>
  <c r="AO181" i="39"/>
  <c r="AO41" i="39"/>
  <c r="M146" i="61"/>
  <c r="M147" i="61"/>
  <c r="M148" i="61"/>
  <c r="M149" i="61"/>
  <c r="M150" i="61"/>
  <c r="M151" i="61"/>
  <c r="M152" i="61"/>
  <c r="M153" i="61"/>
  <c r="L146" i="61"/>
  <c r="L147" i="61"/>
  <c r="L148" i="61"/>
  <c r="L149" i="61"/>
  <c r="L150" i="61"/>
  <c r="L151" i="61"/>
  <c r="L152" i="61"/>
  <c r="L153" i="61"/>
  <c r="K147" i="61"/>
  <c r="K148" i="61"/>
  <c r="K151" i="61"/>
  <c r="J576" i="61"/>
  <c r="J577" i="61"/>
  <c r="J578" i="61"/>
  <c r="J579" i="61"/>
  <c r="H580" i="61"/>
  <c r="P580" i="61"/>
  <c r="J580" i="61" l="1"/>
  <c r="AO3" i="39"/>
  <c r="K150" i="61"/>
  <c r="K146" i="61"/>
  <c r="K153" i="61"/>
  <c r="K149" i="61"/>
  <c r="M576" i="61"/>
  <c r="M577" i="61"/>
  <c r="M578" i="61"/>
  <c r="M579" i="61"/>
  <c r="L576" i="61"/>
  <c r="L577" i="61"/>
  <c r="R577" i="61" s="1"/>
  <c r="L578" i="61"/>
  <c r="R578" i="61" s="1"/>
  <c r="L579" i="61"/>
  <c r="R579" i="61" s="1"/>
  <c r="K579" i="61"/>
  <c r="M580" i="61" l="1"/>
  <c r="Q577" i="61"/>
  <c r="L580" i="61"/>
  <c r="R580" i="61" s="1"/>
  <c r="Q579" i="61"/>
  <c r="Q576" i="61"/>
  <c r="Q578" i="61"/>
  <c r="R576" i="61"/>
  <c r="K577" i="61"/>
  <c r="K576" i="61"/>
  <c r="K578" i="61"/>
  <c r="J262" i="61"/>
  <c r="K580" i="61" l="1"/>
  <c r="Q580" i="61"/>
  <c r="AF14" i="32"/>
  <c r="AF16" i="32" l="1"/>
  <c r="AF15" i="32"/>
  <c r="AF12" i="32"/>
  <c r="AF17" i="32"/>
  <c r="AF18" i="32"/>
  <c r="AF11" i="32"/>
  <c r="AF10" i="32"/>
  <c r="AF8" i="32"/>
  <c r="AF4" i="32"/>
  <c r="AF9" i="32"/>
  <c r="AF6" i="32"/>
  <c r="AF5" i="32"/>
  <c r="AF19" i="32"/>
  <c r="AF13" i="32"/>
  <c r="AF7" i="32"/>
  <c r="AF21" i="32"/>
  <c r="AF20" i="32"/>
  <c r="AF22" i="32"/>
  <c r="AD3" i="32"/>
  <c r="AF3" i="32" l="1"/>
  <c r="J284" i="61"/>
  <c r="J283" i="61"/>
  <c r="J282" i="61"/>
  <c r="J281" i="61"/>
  <c r="J280" i="61"/>
  <c r="J279" i="61"/>
  <c r="J278" i="61"/>
  <c r="J277" i="61"/>
  <c r="J276" i="61"/>
  <c r="J275" i="61"/>
  <c r="J328" i="61" l="1"/>
  <c r="J329" i="61"/>
  <c r="J330" i="61"/>
  <c r="J327" i="61"/>
  <c r="J321" i="61"/>
  <c r="J322" i="61"/>
  <c r="J323" i="61"/>
  <c r="J324" i="61"/>
  <c r="J320" i="61"/>
  <c r="J312" i="61"/>
  <c r="J313" i="61"/>
  <c r="J314" i="61"/>
  <c r="J311" i="61"/>
  <c r="J301" i="61"/>
  <c r="J302" i="61"/>
  <c r="J303" i="61"/>
  <c r="J304" i="61"/>
  <c r="J305" i="61"/>
  <c r="J306" i="61"/>
  <c r="J307" i="61"/>
  <c r="J308" i="61"/>
  <c r="J300" i="61"/>
  <c r="J295" i="61"/>
  <c r="J296" i="61"/>
  <c r="J297" i="61"/>
  <c r="J294" i="61"/>
  <c r="J288" i="61"/>
  <c r="J289" i="61"/>
  <c r="J290" i="61"/>
  <c r="J291" i="61"/>
  <c r="J287" i="61"/>
  <c r="J274" i="61"/>
  <c r="J263" i="61"/>
  <c r="J264" i="61"/>
  <c r="J265" i="61"/>
  <c r="J266" i="61"/>
  <c r="J267" i="61"/>
  <c r="J268" i="61"/>
  <c r="J269" i="61"/>
  <c r="J270" i="61"/>
  <c r="J254" i="61"/>
  <c r="J255" i="61"/>
  <c r="J256" i="61"/>
  <c r="J257" i="61"/>
  <c r="J258" i="61"/>
  <c r="J259" i="61"/>
  <c r="J250" i="61"/>
  <c r="J251" i="61"/>
  <c r="J252" i="61"/>
  <c r="J253" i="61"/>
  <c r="J245" i="61"/>
  <c r="J246" i="61"/>
  <c r="J247" i="61"/>
  <c r="J248" i="61"/>
  <c r="J249" i="61"/>
  <c r="J241" i="61"/>
  <c r="J242" i="61"/>
  <c r="J243" i="61"/>
  <c r="J244" i="61"/>
  <c r="J229" i="61"/>
  <c r="J230" i="61"/>
  <c r="J231" i="61"/>
  <c r="J232" i="61"/>
  <c r="J233" i="61"/>
  <c r="J234" i="61"/>
  <c r="J235" i="61"/>
  <c r="J236" i="61"/>
  <c r="J237" i="61"/>
  <c r="J224" i="61"/>
  <c r="J225" i="61"/>
  <c r="J226" i="61"/>
  <c r="J227" i="61"/>
  <c r="J228" i="61"/>
  <c r="J217" i="61"/>
  <c r="J218" i="61"/>
  <c r="J219" i="61"/>
  <c r="J220" i="61"/>
  <c r="J212" i="61"/>
  <c r="J213" i="61"/>
  <c r="J214" i="61"/>
  <c r="J215" i="61"/>
  <c r="J216" i="61"/>
  <c r="J203" i="61"/>
  <c r="J204" i="61"/>
  <c r="J205" i="61"/>
  <c r="J206" i="61"/>
  <c r="J207" i="61"/>
  <c r="J208" i="61"/>
  <c r="J198" i="61"/>
  <c r="J199" i="61"/>
  <c r="J200" i="61"/>
  <c r="J201" i="61"/>
  <c r="J202" i="61"/>
  <c r="J192" i="61"/>
  <c r="J193" i="61"/>
  <c r="J194" i="61"/>
  <c r="J184" i="61"/>
  <c r="J185" i="61"/>
  <c r="J186" i="61"/>
  <c r="J187" i="61"/>
  <c r="J188" i="61"/>
  <c r="J175" i="61"/>
  <c r="J176" i="61"/>
  <c r="J177" i="61"/>
  <c r="J178" i="61"/>
  <c r="J179" i="61"/>
  <c r="J180" i="61"/>
  <c r="J172" i="61"/>
  <c r="J173" i="61"/>
  <c r="J174" i="61"/>
  <c r="J168" i="61"/>
  <c r="J169" i="61"/>
  <c r="J170" i="61"/>
  <c r="J171" i="61"/>
  <c r="J161" i="61"/>
  <c r="J162" i="61"/>
  <c r="J163" i="61"/>
  <c r="J164" i="61"/>
  <c r="J157" i="61"/>
  <c r="J158" i="61"/>
  <c r="J159" i="61"/>
  <c r="J160" i="61"/>
  <c r="J149" i="61"/>
  <c r="J150" i="61"/>
  <c r="J151" i="61"/>
  <c r="J152" i="61"/>
  <c r="J153" i="61"/>
  <c r="J146" i="61"/>
  <c r="J147" i="61"/>
  <c r="J148" i="61"/>
  <c r="J141" i="61"/>
  <c r="J139" i="61"/>
  <c r="J140" i="61"/>
  <c r="J126" i="61"/>
  <c r="J127" i="61"/>
  <c r="J128" i="61"/>
  <c r="J129" i="61"/>
  <c r="J130" i="61"/>
  <c r="J131" i="61"/>
  <c r="J132" i="61"/>
  <c r="J133" i="61"/>
  <c r="J134" i="61"/>
  <c r="J135" i="61"/>
  <c r="J125" i="61"/>
  <c r="J118" i="61"/>
  <c r="J119" i="61"/>
  <c r="J120" i="61"/>
  <c r="J121" i="61"/>
  <c r="J122" i="61"/>
  <c r="J113" i="61"/>
  <c r="J114" i="61"/>
  <c r="J115" i="61"/>
  <c r="J116" i="61"/>
  <c r="J117" i="61"/>
  <c r="J105" i="61"/>
  <c r="J106" i="61"/>
  <c r="J107" i="61"/>
  <c r="J108" i="61"/>
  <c r="J109" i="61"/>
  <c r="J99" i="61"/>
  <c r="J100" i="61"/>
  <c r="J101" i="61"/>
  <c r="J102" i="61"/>
  <c r="J103" i="61"/>
  <c r="J104" i="61"/>
  <c r="J94" i="61"/>
  <c r="J95" i="61"/>
  <c r="J96" i="61"/>
  <c r="J97" i="61"/>
  <c r="J98" i="61"/>
  <c r="J90" i="61"/>
  <c r="J91" i="61"/>
  <c r="J92" i="61"/>
  <c r="J93" i="61"/>
  <c r="J85" i="61"/>
  <c r="J86" i="61"/>
  <c r="J87" i="61"/>
  <c r="J88" i="61"/>
  <c r="J89" i="61"/>
  <c r="J317" i="61"/>
  <c r="J273" i="61"/>
  <c r="J240" i="61"/>
  <c r="J223" i="61"/>
  <c r="J211" i="61"/>
  <c r="J197" i="61"/>
  <c r="J191" i="61"/>
  <c r="J183" i="61"/>
  <c r="J167" i="61"/>
  <c r="J156" i="61"/>
  <c r="J145" i="61"/>
  <c r="J144" i="61"/>
  <c r="J143" i="61"/>
  <c r="J142" i="61"/>
  <c r="J138" i="61"/>
  <c r="J112" i="61"/>
  <c r="J221" i="61" l="1"/>
  <c r="J154" i="61"/>
  <c r="J195" i="61"/>
  <c r="J260" i="61"/>
  <c r="J136" i="61"/>
  <c r="J331" i="61"/>
  <c r="J209" i="61"/>
  <c r="J181" i="61"/>
  <c r="J285" i="61"/>
  <c r="J165" i="61"/>
  <c r="J271" i="61"/>
  <c r="J309" i="61"/>
  <c r="J110" i="61"/>
  <c r="J123" i="61"/>
  <c r="J189" i="61"/>
  <c r="J238" i="61"/>
  <c r="AG4" i="34"/>
  <c r="AG5" i="34"/>
  <c r="AG6" i="34"/>
  <c r="AG7" i="34"/>
  <c r="AG8" i="34"/>
  <c r="AG9" i="34"/>
  <c r="AG10" i="34"/>
  <c r="AG11" i="34"/>
  <c r="AG3" i="34"/>
  <c r="M144" i="61" l="1"/>
  <c r="L144" i="61"/>
  <c r="K144" i="61"/>
  <c r="M294" i="61" l="1"/>
  <c r="M295" i="61"/>
  <c r="M296" i="61"/>
  <c r="M297" i="61"/>
  <c r="L294" i="61"/>
  <c r="L295" i="61"/>
  <c r="L296" i="61"/>
  <c r="L297" i="61"/>
  <c r="K323" i="61" l="1"/>
  <c r="K314" i="61"/>
  <c r="K294" i="61"/>
  <c r="K288" i="61"/>
  <c r="K270" i="61"/>
  <c r="K256" i="61"/>
  <c r="K252" i="61"/>
  <c r="K234" i="61"/>
  <c r="K220" i="61"/>
  <c r="K216" i="61"/>
  <c r="K198" i="61"/>
  <c r="K180" i="61"/>
  <c r="K176" i="61"/>
  <c r="K162" i="61"/>
  <c r="K158" i="61"/>
  <c r="K141" i="61"/>
  <c r="K131" i="61"/>
  <c r="K127" i="61"/>
  <c r="K121" i="61"/>
  <c r="K104" i="61"/>
  <c r="K88" i="61"/>
  <c r="K307" i="61"/>
  <c r="K297" i="61"/>
  <c r="K291" i="61"/>
  <c r="K287" i="61"/>
  <c r="K277" i="61"/>
  <c r="K269" i="61"/>
  <c r="K259" i="61"/>
  <c r="K255" i="61"/>
  <c r="K243" i="61"/>
  <c r="K237" i="61"/>
  <c r="K233" i="61"/>
  <c r="K225" i="61"/>
  <c r="K219" i="61"/>
  <c r="K215" i="61"/>
  <c r="K205" i="61"/>
  <c r="K201" i="61"/>
  <c r="K197" i="61"/>
  <c r="K179" i="61"/>
  <c r="K175" i="61"/>
  <c r="K157" i="61"/>
  <c r="K317" i="61"/>
  <c r="K140" i="61"/>
  <c r="K126" i="61"/>
  <c r="K120" i="61"/>
  <c r="K112" i="61"/>
  <c r="K107" i="61"/>
  <c r="K103" i="61"/>
  <c r="K95" i="61"/>
  <c r="K91" i="61"/>
  <c r="K312" i="61"/>
  <c r="K290" i="61"/>
  <c r="K274" i="61"/>
  <c r="K254" i="61"/>
  <c r="K242" i="61"/>
  <c r="K236" i="61"/>
  <c r="K218" i="61"/>
  <c r="K204" i="61"/>
  <c r="K200" i="61"/>
  <c r="K188" i="61"/>
  <c r="K184" i="61"/>
  <c r="K164" i="61"/>
  <c r="K160" i="61"/>
  <c r="K143" i="61"/>
  <c r="K125" i="61"/>
  <c r="K109" i="61"/>
  <c r="K106" i="61"/>
  <c r="K94" i="61"/>
  <c r="K90" i="61"/>
  <c r="M328" i="61"/>
  <c r="M329" i="61"/>
  <c r="M330" i="61"/>
  <c r="L328" i="61"/>
  <c r="L329" i="61"/>
  <c r="L330" i="61"/>
  <c r="L327" i="61"/>
  <c r="M327" i="61"/>
  <c r="M312" i="61"/>
  <c r="M313" i="61"/>
  <c r="M314" i="61"/>
  <c r="L312" i="61"/>
  <c r="L313" i="61"/>
  <c r="L314" i="61"/>
  <c r="K313" i="61"/>
  <c r="L311" i="61"/>
  <c r="M311" i="61"/>
  <c r="M321" i="61"/>
  <c r="M322" i="61"/>
  <c r="M323" i="61"/>
  <c r="M324" i="61"/>
  <c r="L321" i="61"/>
  <c r="L322" i="61"/>
  <c r="L323" i="61"/>
  <c r="L324" i="61"/>
  <c r="M320" i="61"/>
  <c r="L317" i="61"/>
  <c r="M317" i="61"/>
  <c r="M306" i="61"/>
  <c r="M307" i="61"/>
  <c r="M308" i="61"/>
  <c r="M304" i="61"/>
  <c r="M305" i="61"/>
  <c r="M301" i="61"/>
  <c r="M302" i="61"/>
  <c r="M303" i="61"/>
  <c r="L306" i="61"/>
  <c r="L307" i="61"/>
  <c r="L308" i="61"/>
  <c r="L301" i="61"/>
  <c r="L302" i="61"/>
  <c r="L303" i="61"/>
  <c r="L304" i="61"/>
  <c r="L305" i="61"/>
  <c r="K303" i="61"/>
  <c r="L300" i="61"/>
  <c r="M300" i="61"/>
  <c r="M288" i="61"/>
  <c r="M289" i="61"/>
  <c r="M290" i="61"/>
  <c r="M291" i="61"/>
  <c r="L288" i="61"/>
  <c r="L289" i="61"/>
  <c r="L290" i="61"/>
  <c r="L291" i="61"/>
  <c r="L287" i="61"/>
  <c r="M287" i="61"/>
  <c r="M283" i="61"/>
  <c r="M284" i="61"/>
  <c r="M280" i="61"/>
  <c r="M281" i="61"/>
  <c r="M282" i="61"/>
  <c r="M278" i="61"/>
  <c r="M279" i="61"/>
  <c r="M275" i="61"/>
  <c r="M276" i="61"/>
  <c r="M277" i="61"/>
  <c r="L283" i="61"/>
  <c r="L284" i="61"/>
  <c r="L279" i="61"/>
  <c r="L280" i="61"/>
  <c r="L281" i="61"/>
  <c r="L282" i="61"/>
  <c r="L275" i="61"/>
  <c r="L276" i="61"/>
  <c r="L277" i="61"/>
  <c r="L278" i="61"/>
  <c r="M267" i="61"/>
  <c r="M268" i="61"/>
  <c r="M269" i="61"/>
  <c r="M270" i="61"/>
  <c r="M263" i="61"/>
  <c r="M264" i="61"/>
  <c r="M265" i="61"/>
  <c r="M266" i="61"/>
  <c r="L267" i="61"/>
  <c r="L268" i="61"/>
  <c r="L269" i="61"/>
  <c r="L270" i="61"/>
  <c r="L263" i="61"/>
  <c r="L264" i="61"/>
  <c r="L265" i="61"/>
  <c r="L266" i="61"/>
  <c r="M262" i="61"/>
  <c r="L262" i="61"/>
  <c r="M274" i="61"/>
  <c r="L274" i="61"/>
  <c r="L273" i="61"/>
  <c r="M273" i="61"/>
  <c r="M256" i="61"/>
  <c r="M257" i="61"/>
  <c r="M258" i="61"/>
  <c r="M259" i="61"/>
  <c r="M252" i="61"/>
  <c r="M253" i="61"/>
  <c r="M254" i="61"/>
  <c r="M255" i="61"/>
  <c r="M246" i="61"/>
  <c r="M247" i="61"/>
  <c r="M248" i="61"/>
  <c r="M249" i="61"/>
  <c r="M250" i="61"/>
  <c r="M251" i="61"/>
  <c r="M241" i="61"/>
  <c r="M242" i="61"/>
  <c r="M243" i="61"/>
  <c r="M244" i="61"/>
  <c r="M245" i="61"/>
  <c r="L255" i="61"/>
  <c r="L256" i="61"/>
  <c r="L257" i="61"/>
  <c r="L258" i="61"/>
  <c r="L259" i="61"/>
  <c r="L253" i="61"/>
  <c r="L254" i="61"/>
  <c r="L249" i="61"/>
  <c r="L250" i="61"/>
  <c r="L251" i="61"/>
  <c r="L252" i="61"/>
  <c r="L245" i="61"/>
  <c r="L246" i="61"/>
  <c r="L247" i="61"/>
  <c r="L248" i="61"/>
  <c r="L241" i="61"/>
  <c r="L242" i="61"/>
  <c r="L243" i="61"/>
  <c r="L244" i="61"/>
  <c r="K251" i="61"/>
  <c r="L240" i="61"/>
  <c r="M240" i="61"/>
  <c r="M233" i="61"/>
  <c r="M234" i="61"/>
  <c r="M235" i="61"/>
  <c r="M236" i="61"/>
  <c r="M237" i="61"/>
  <c r="M229" i="61"/>
  <c r="M230" i="61"/>
  <c r="M231" i="61"/>
  <c r="M232" i="61"/>
  <c r="M224" i="61"/>
  <c r="M225" i="61"/>
  <c r="M226" i="61"/>
  <c r="M227" i="61"/>
  <c r="M228" i="61"/>
  <c r="L233" i="61"/>
  <c r="L234" i="61"/>
  <c r="L235" i="61"/>
  <c r="L236" i="61"/>
  <c r="L237" i="61"/>
  <c r="L229" i="61"/>
  <c r="L230" i="61"/>
  <c r="L231" i="61"/>
  <c r="L232" i="61"/>
  <c r="L224" i="61"/>
  <c r="L225" i="61"/>
  <c r="L226" i="61"/>
  <c r="L227" i="61"/>
  <c r="L228" i="61"/>
  <c r="L223" i="61"/>
  <c r="M223" i="61"/>
  <c r="M218" i="61"/>
  <c r="M219" i="61"/>
  <c r="M220" i="61"/>
  <c r="M216" i="61"/>
  <c r="M217" i="61"/>
  <c r="M212" i="61"/>
  <c r="M213" i="61"/>
  <c r="M214" i="61"/>
  <c r="M215" i="61"/>
  <c r="L218" i="61"/>
  <c r="L219" i="61"/>
  <c r="L220" i="61"/>
  <c r="L216" i="61"/>
  <c r="L217" i="61"/>
  <c r="L212" i="61"/>
  <c r="L213" i="61"/>
  <c r="L214" i="61"/>
  <c r="L215" i="61"/>
  <c r="M211" i="61"/>
  <c r="L211" i="61"/>
  <c r="M206" i="61"/>
  <c r="M207" i="61"/>
  <c r="M208" i="61"/>
  <c r="M202" i="61"/>
  <c r="M204" i="61"/>
  <c r="M205" i="61"/>
  <c r="M198" i="61"/>
  <c r="M199" i="61"/>
  <c r="M200" i="61"/>
  <c r="M201" i="61"/>
  <c r="L204" i="61"/>
  <c r="L205" i="61"/>
  <c r="L206" i="61"/>
  <c r="L207" i="61"/>
  <c r="L208" i="61"/>
  <c r="L202" i="61"/>
  <c r="L203" i="61"/>
  <c r="L198" i="61"/>
  <c r="L199" i="61"/>
  <c r="L200" i="61"/>
  <c r="L201" i="61"/>
  <c r="M197" i="61"/>
  <c r="L197" i="61"/>
  <c r="M192" i="61"/>
  <c r="M193" i="61"/>
  <c r="M194" i="61"/>
  <c r="L192" i="61"/>
  <c r="L193" i="61"/>
  <c r="L194" i="61"/>
  <c r="M191" i="61"/>
  <c r="L191" i="61"/>
  <c r="K191" i="61"/>
  <c r="M184" i="61"/>
  <c r="M185" i="61"/>
  <c r="M186" i="61"/>
  <c r="M187" i="61"/>
  <c r="M188" i="61"/>
  <c r="L184" i="61"/>
  <c r="L185" i="61"/>
  <c r="L186" i="61"/>
  <c r="L187" i="61"/>
  <c r="L188" i="61"/>
  <c r="M183" i="61"/>
  <c r="L183" i="61"/>
  <c r="M180" i="61"/>
  <c r="M177" i="61"/>
  <c r="M178" i="61"/>
  <c r="M179" i="61"/>
  <c r="M173" i="61"/>
  <c r="M174" i="61"/>
  <c r="M175" i="61"/>
  <c r="M176" i="61"/>
  <c r="M168" i="61"/>
  <c r="M169" i="61"/>
  <c r="M170" i="61"/>
  <c r="M171" i="61"/>
  <c r="M172" i="61"/>
  <c r="L179" i="61"/>
  <c r="L180" i="61"/>
  <c r="L174" i="61"/>
  <c r="L175" i="61"/>
  <c r="L176" i="61"/>
  <c r="L177" i="61"/>
  <c r="L178" i="61"/>
  <c r="L168" i="61"/>
  <c r="L169" i="61"/>
  <c r="L170" i="61"/>
  <c r="L171" i="61"/>
  <c r="L172" i="61"/>
  <c r="L173" i="61"/>
  <c r="K178" i="61"/>
  <c r="M167" i="61"/>
  <c r="L167" i="61"/>
  <c r="M157" i="61"/>
  <c r="M158" i="61"/>
  <c r="M159" i="61"/>
  <c r="M160" i="61"/>
  <c r="M161" i="61"/>
  <c r="M162" i="61"/>
  <c r="M163" i="61"/>
  <c r="M164" i="61"/>
  <c r="L157" i="61"/>
  <c r="L158" i="61"/>
  <c r="L159" i="61"/>
  <c r="L160" i="61"/>
  <c r="L161" i="61"/>
  <c r="L162" i="61"/>
  <c r="L163" i="61"/>
  <c r="L164" i="61"/>
  <c r="M156" i="61"/>
  <c r="L156" i="61"/>
  <c r="M145" i="61"/>
  <c r="L145" i="61"/>
  <c r="M143" i="61"/>
  <c r="M139" i="61"/>
  <c r="M140" i="61"/>
  <c r="M141" i="61"/>
  <c r="M142" i="61"/>
  <c r="L139" i="61"/>
  <c r="L140" i="61"/>
  <c r="L141" i="61"/>
  <c r="L142" i="61"/>
  <c r="L143" i="61"/>
  <c r="M138" i="61"/>
  <c r="L138" i="61"/>
  <c r="M126" i="61"/>
  <c r="M127" i="61"/>
  <c r="M128" i="61"/>
  <c r="M129" i="61"/>
  <c r="M130" i="61"/>
  <c r="M131" i="61"/>
  <c r="M132" i="61"/>
  <c r="M133" i="61"/>
  <c r="M134" i="61"/>
  <c r="M135" i="61"/>
  <c r="L126" i="61"/>
  <c r="L127" i="61"/>
  <c r="L128" i="61"/>
  <c r="L129" i="61"/>
  <c r="L130" i="61"/>
  <c r="L131" i="61"/>
  <c r="L132" i="61"/>
  <c r="L133" i="61"/>
  <c r="L134" i="61"/>
  <c r="L135" i="61"/>
  <c r="K134" i="61"/>
  <c r="M125" i="61"/>
  <c r="L125" i="61"/>
  <c r="M121" i="61"/>
  <c r="M122" i="61"/>
  <c r="M117" i="61"/>
  <c r="M118" i="61"/>
  <c r="M119" i="61"/>
  <c r="M120" i="61"/>
  <c r="M113" i="61"/>
  <c r="M114" i="61"/>
  <c r="M115" i="61"/>
  <c r="M116" i="61"/>
  <c r="L119" i="61"/>
  <c r="L120" i="61"/>
  <c r="L121" i="61"/>
  <c r="L122" i="61"/>
  <c r="L116" i="61"/>
  <c r="L117" i="61"/>
  <c r="L118" i="61"/>
  <c r="L113" i="61"/>
  <c r="L114" i="61"/>
  <c r="L115" i="61"/>
  <c r="M112" i="61"/>
  <c r="L112" i="61"/>
  <c r="M108" i="61"/>
  <c r="M109" i="61"/>
  <c r="M107" i="61"/>
  <c r="M103" i="61"/>
  <c r="M104" i="61"/>
  <c r="M105" i="61"/>
  <c r="M106" i="61"/>
  <c r="M99" i="61"/>
  <c r="M100" i="61"/>
  <c r="M101" i="61"/>
  <c r="M102" i="61"/>
  <c r="M95" i="61"/>
  <c r="M96" i="61"/>
  <c r="M97" i="61"/>
  <c r="M98" i="61"/>
  <c r="M91" i="61"/>
  <c r="M92" i="61"/>
  <c r="M93" i="61"/>
  <c r="M94" i="61"/>
  <c r="M88" i="61"/>
  <c r="M89" i="61"/>
  <c r="M90" i="61"/>
  <c r="M85" i="61"/>
  <c r="M86" i="61"/>
  <c r="M87" i="61"/>
  <c r="L109" i="61"/>
  <c r="L108" i="61"/>
  <c r="L107" i="61"/>
  <c r="L104" i="61"/>
  <c r="L105" i="61"/>
  <c r="L106" i="61"/>
  <c r="L100" i="61"/>
  <c r="L101" i="61"/>
  <c r="L102" i="61"/>
  <c r="L103" i="61"/>
  <c r="L96" i="61"/>
  <c r="L97" i="61"/>
  <c r="L98" i="61"/>
  <c r="L99" i="61"/>
  <c r="L92" i="61"/>
  <c r="L93" i="61"/>
  <c r="L94" i="61"/>
  <c r="L95" i="61"/>
  <c r="L89" i="61"/>
  <c r="L90" i="61"/>
  <c r="L91" i="61"/>
  <c r="L85" i="61"/>
  <c r="L86" i="61"/>
  <c r="L87" i="61"/>
  <c r="L88" i="61"/>
  <c r="L320" i="61"/>
  <c r="K85" i="61"/>
  <c r="K86" i="61"/>
  <c r="K87" i="61"/>
  <c r="K89" i="61"/>
  <c r="K92" i="61"/>
  <c r="K93" i="61"/>
  <c r="K96" i="61"/>
  <c r="K97" i="61"/>
  <c r="K98" i="61"/>
  <c r="K99" i="61"/>
  <c r="K100" i="61"/>
  <c r="K101" i="61"/>
  <c r="K102" i="61"/>
  <c r="K105" i="61"/>
  <c r="K108" i="61"/>
  <c r="K113" i="61"/>
  <c r="K114" i="61"/>
  <c r="K115" i="61"/>
  <c r="K116" i="61"/>
  <c r="K117" i="61"/>
  <c r="K118" i="61"/>
  <c r="K119" i="61"/>
  <c r="K122" i="61"/>
  <c r="K128" i="61"/>
  <c r="K129" i="61"/>
  <c r="K130" i="61"/>
  <c r="K132" i="61"/>
  <c r="K133" i="61"/>
  <c r="K135" i="61"/>
  <c r="K138" i="61"/>
  <c r="K139" i="61"/>
  <c r="K142" i="61"/>
  <c r="K145" i="61"/>
  <c r="K156" i="61"/>
  <c r="K159" i="61"/>
  <c r="K161" i="61"/>
  <c r="K163" i="61"/>
  <c r="K167" i="61"/>
  <c r="K168" i="61"/>
  <c r="K169" i="61"/>
  <c r="K170" i="61"/>
  <c r="K171" i="61"/>
  <c r="K172" i="61"/>
  <c r="K173" i="61"/>
  <c r="K174" i="61"/>
  <c r="K177" i="61"/>
  <c r="K183" i="61"/>
  <c r="K185" i="61"/>
  <c r="K186" i="61"/>
  <c r="K187" i="61"/>
  <c r="K192" i="61"/>
  <c r="K193" i="61"/>
  <c r="K194" i="61"/>
  <c r="K199" i="61"/>
  <c r="K202" i="61"/>
  <c r="K203" i="61"/>
  <c r="K206" i="61"/>
  <c r="K207" i="61"/>
  <c r="K208" i="61"/>
  <c r="K211" i="61"/>
  <c r="K212" i="61"/>
  <c r="K213" i="61"/>
  <c r="K214" i="61"/>
  <c r="K217" i="61"/>
  <c r="K223" i="61"/>
  <c r="K224" i="61"/>
  <c r="K226" i="61"/>
  <c r="K227" i="61"/>
  <c r="K228" i="61"/>
  <c r="K229" i="61"/>
  <c r="K230" i="61"/>
  <c r="K231" i="61"/>
  <c r="K232" i="61"/>
  <c r="K235" i="61"/>
  <c r="K240" i="61"/>
  <c r="K241" i="61"/>
  <c r="K244" i="61"/>
  <c r="K245" i="61"/>
  <c r="K246" i="61"/>
  <c r="K247" i="61"/>
  <c r="K248" i="61"/>
  <c r="K249" i="61"/>
  <c r="K250" i="61"/>
  <c r="K253" i="61"/>
  <c r="K257" i="61"/>
  <c r="K258" i="61"/>
  <c r="K262" i="61"/>
  <c r="K263" i="61"/>
  <c r="K264" i="61"/>
  <c r="K265" i="61"/>
  <c r="K266" i="61"/>
  <c r="K267" i="61"/>
  <c r="K268" i="61"/>
  <c r="K273" i="61"/>
  <c r="K275" i="61"/>
  <c r="K276" i="61"/>
  <c r="K278" i="61"/>
  <c r="K279" i="61"/>
  <c r="K280" i="61"/>
  <c r="K281" i="61"/>
  <c r="K282" i="61"/>
  <c r="K283" i="61"/>
  <c r="K284" i="61"/>
  <c r="K289" i="61"/>
  <c r="K295" i="61"/>
  <c r="K296" i="61"/>
  <c r="K300" i="61"/>
  <c r="K301" i="61"/>
  <c r="K302" i="61"/>
  <c r="K304" i="61"/>
  <c r="K305" i="61"/>
  <c r="K306" i="61"/>
  <c r="K308" i="61"/>
  <c r="K311" i="61"/>
  <c r="K320" i="61"/>
  <c r="K321" i="61"/>
  <c r="K322" i="61"/>
  <c r="K324" i="61"/>
  <c r="K327" i="61"/>
  <c r="K328" i="61"/>
  <c r="K329" i="61"/>
  <c r="K330" i="61"/>
  <c r="L309" i="61" l="1"/>
  <c r="M285" i="61"/>
  <c r="K221" i="61"/>
  <c r="K331" i="61"/>
  <c r="L260" i="61"/>
  <c r="L110" i="61"/>
  <c r="M154" i="61"/>
  <c r="L189" i="61"/>
  <c r="L136" i="61"/>
  <c r="M181" i="61"/>
  <c r="K195" i="61"/>
  <c r="K271" i="61"/>
  <c r="K189" i="61"/>
  <c r="M110" i="61"/>
  <c r="L165" i="61"/>
  <c r="L195" i="61"/>
  <c r="M271" i="61"/>
  <c r="L315" i="61"/>
  <c r="K136" i="61"/>
  <c r="K123" i="61"/>
  <c r="K209" i="61"/>
  <c r="K315" i="61"/>
  <c r="K285" i="61"/>
  <c r="K181" i="61"/>
  <c r="K165" i="61"/>
  <c r="L123" i="61"/>
  <c r="M195" i="61"/>
  <c r="M221" i="61"/>
  <c r="L238" i="61"/>
  <c r="K110" i="61"/>
  <c r="K260" i="61"/>
  <c r="L221" i="61"/>
  <c r="L285" i="61"/>
  <c r="K238" i="61"/>
  <c r="M123" i="61"/>
  <c r="L154" i="61"/>
  <c r="M260" i="61"/>
  <c r="K154" i="61"/>
  <c r="A2" i="61" l="1"/>
  <c r="A3" i="11"/>
  <c r="AF4" i="34" l="1"/>
  <c r="AD4" i="34"/>
  <c r="AF5" i="34" l="1"/>
  <c r="AF6" i="34"/>
  <c r="AF7" i="34"/>
  <c r="AF8" i="34"/>
  <c r="AF9" i="34"/>
  <c r="AF10" i="34"/>
  <c r="AF11" i="34"/>
  <c r="AD5" i="34"/>
  <c r="AD6" i="34"/>
  <c r="AD7" i="34"/>
  <c r="AD8" i="34"/>
  <c r="AD9" i="34"/>
  <c r="AD10" i="34"/>
  <c r="AD11" i="34"/>
  <c r="J23" i="61" l="1"/>
  <c r="H47" i="61" l="1"/>
  <c r="AH85" i="34" l="1"/>
  <c r="AH86" i="34"/>
  <c r="P20" i="61" l="1"/>
  <c r="J16" i="61"/>
  <c r="M16" i="61"/>
  <c r="L16" i="61"/>
  <c r="J62" i="61" l="1"/>
  <c r="J77" i="61" l="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6" i="83"/>
  <c r="AE10" i="34" l="1"/>
  <c r="AE4" i="34"/>
  <c r="AE7" i="34" l="1"/>
  <c r="AE11" i="34"/>
  <c r="AE5" i="34"/>
  <c r="AE6" i="34"/>
  <c r="AE9" i="34"/>
  <c r="AE8" i="34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Q76" i="61" l="1"/>
  <c r="AO3" i="30"/>
  <c r="O332" i="61"/>
  <c r="H318" i="61"/>
  <c r="H315" i="61"/>
  <c r="H136" i="61"/>
  <c r="H325" i="61"/>
  <c r="P136" i="61"/>
  <c r="P318" i="61"/>
  <c r="J318" i="61"/>
  <c r="M318" i="61" l="1"/>
  <c r="K318" i="61" l="1"/>
  <c r="R317" i="61"/>
  <c r="L318" i="61"/>
  <c r="Q317" i="61"/>
  <c r="J547" i="61"/>
  <c r="J549" i="61"/>
  <c r="J550" i="61"/>
  <c r="J546" i="61"/>
  <c r="J539" i="61"/>
  <c r="J540" i="61"/>
  <c r="J541" i="61"/>
  <c r="J542" i="61"/>
  <c r="J543" i="61"/>
  <c r="J538" i="61"/>
  <c r="J530" i="61"/>
  <c r="J531" i="61"/>
  <c r="J532" i="61"/>
  <c r="J533" i="61"/>
  <c r="J534" i="61"/>
  <c r="J535" i="61"/>
  <c r="J529" i="61"/>
  <c r="J525" i="61"/>
  <c r="J526" i="61"/>
  <c r="J524" i="61"/>
  <c r="J518" i="61"/>
  <c r="J519" i="61"/>
  <c r="J520" i="61"/>
  <c r="J521" i="61"/>
  <c r="J517" i="61"/>
  <c r="J510" i="61"/>
  <c r="J511" i="61"/>
  <c r="J512" i="61"/>
  <c r="J513" i="61"/>
  <c r="J514" i="61"/>
  <c r="J509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505" i="61"/>
  <c r="J506" i="61"/>
  <c r="J492" i="61"/>
  <c r="J481" i="61"/>
  <c r="J482" i="61"/>
  <c r="J483" i="61"/>
  <c r="J484" i="61"/>
  <c r="J485" i="61"/>
  <c r="J486" i="61"/>
  <c r="J487" i="61"/>
  <c r="J488" i="61"/>
  <c r="J489" i="61"/>
  <c r="J480" i="61"/>
  <c r="J462" i="61"/>
  <c r="J463" i="61"/>
  <c r="J464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61" i="61"/>
  <c r="J478" i="61" l="1"/>
  <c r="L27" i="11"/>
  <c r="F20" i="11"/>
  <c r="J15" i="11"/>
  <c r="F12" i="83" l="1"/>
  <c r="G11" i="83"/>
  <c r="D19" i="83" s="1"/>
  <c r="E11" i="83"/>
  <c r="C19" i="83" s="1"/>
  <c r="G10" i="83"/>
  <c r="D18" i="83" s="1"/>
  <c r="E10" i="83"/>
  <c r="C18" i="83" s="1"/>
  <c r="G9" i="83"/>
  <c r="D17" i="83" s="1"/>
  <c r="E9" i="83"/>
  <c r="C17" i="83" s="1"/>
  <c r="G8" i="83"/>
  <c r="D16" i="83" s="1"/>
  <c r="E8" i="83"/>
  <c r="C16" i="83" s="1"/>
  <c r="G7" i="83"/>
  <c r="D15" i="83" s="1"/>
  <c r="E7" i="83"/>
  <c r="C15" i="83" s="1"/>
  <c r="G6" i="83"/>
  <c r="D14" i="83" s="1"/>
  <c r="E6" i="83"/>
  <c r="C14" i="83" s="1"/>
  <c r="G12" i="83" l="1"/>
  <c r="D20" i="83" s="1"/>
  <c r="D12" i="83"/>
  <c r="E12" i="83" s="1"/>
  <c r="C20" i="83" l="1"/>
  <c r="J740" i="61" l="1"/>
  <c r="J741" i="61"/>
  <c r="J734" i="61"/>
  <c r="J735" i="61"/>
  <c r="J736" i="61"/>
  <c r="J721" i="61"/>
  <c r="J722" i="61"/>
  <c r="J723" i="61"/>
  <c r="J724" i="61"/>
  <c r="J725" i="61"/>
  <c r="J726" i="61"/>
  <c r="J727" i="61"/>
  <c r="J728" i="61"/>
  <c r="J729" i="61"/>
  <c r="J730" i="61"/>
  <c r="J711" i="61"/>
  <c r="J712" i="61"/>
  <c r="J713" i="61"/>
  <c r="J714" i="61"/>
  <c r="J715" i="61"/>
  <c r="J716" i="61"/>
  <c r="J717" i="61"/>
  <c r="J694" i="61"/>
  <c r="J695" i="61"/>
  <c r="J696" i="61"/>
  <c r="J697" i="61"/>
  <c r="J698" i="61"/>
  <c r="J699" i="61"/>
  <c r="J700" i="61"/>
  <c r="J701" i="61"/>
  <c r="J702" i="61"/>
  <c r="J703" i="61"/>
  <c r="J704" i="61"/>
  <c r="J705" i="61"/>
  <c r="J706" i="61"/>
  <c r="J707" i="61"/>
  <c r="J673" i="61"/>
  <c r="J674" i="61"/>
  <c r="J675" i="61"/>
  <c r="J676" i="61"/>
  <c r="J677" i="61"/>
  <c r="J678" i="61"/>
  <c r="J679" i="61"/>
  <c r="J680" i="61"/>
  <c r="J681" i="61"/>
  <c r="J682" i="61"/>
  <c r="J683" i="61"/>
  <c r="J684" i="61"/>
  <c r="J685" i="61"/>
  <c r="J686" i="61"/>
  <c r="J687" i="61"/>
  <c r="J688" i="61"/>
  <c r="J689" i="61"/>
  <c r="J690" i="61"/>
  <c r="J662" i="61"/>
  <c r="J663" i="61"/>
  <c r="J664" i="61"/>
  <c r="J665" i="61"/>
  <c r="J666" i="61"/>
  <c r="J667" i="61"/>
  <c r="J668" i="61"/>
  <c r="J669" i="61"/>
  <c r="J646" i="61"/>
  <c r="J647" i="61"/>
  <c r="J648" i="61"/>
  <c r="J649" i="61"/>
  <c r="J650" i="61"/>
  <c r="J651" i="61"/>
  <c r="J652" i="61"/>
  <c r="J653" i="61"/>
  <c r="J654" i="61"/>
  <c r="J655" i="61"/>
  <c r="J656" i="61"/>
  <c r="J657" i="61"/>
  <c r="J658" i="61"/>
  <c r="J659" i="61"/>
  <c r="J637" i="61"/>
  <c r="J638" i="61"/>
  <c r="J639" i="61"/>
  <c r="J640" i="61"/>
  <c r="J641" i="61"/>
  <c r="J642" i="61"/>
  <c r="J619" i="61"/>
  <c r="J620" i="61"/>
  <c r="J621" i="61"/>
  <c r="J622" i="61"/>
  <c r="J623" i="61"/>
  <c r="J624" i="61"/>
  <c r="J625" i="61"/>
  <c r="J626" i="61"/>
  <c r="J627" i="61"/>
  <c r="J628" i="61"/>
  <c r="J629" i="61"/>
  <c r="J630" i="61"/>
  <c r="J631" i="61"/>
  <c r="J632" i="61"/>
  <c r="J633" i="61"/>
  <c r="J610" i="61"/>
  <c r="J611" i="61"/>
  <c r="J612" i="61"/>
  <c r="J613" i="61"/>
  <c r="J614" i="61"/>
  <c r="J615" i="61"/>
  <c r="J585" i="61"/>
  <c r="J586" i="61"/>
  <c r="J587" i="61"/>
  <c r="J588" i="61"/>
  <c r="J589" i="61"/>
  <c r="J590" i="61"/>
  <c r="J591" i="61"/>
  <c r="J592" i="61"/>
  <c r="J593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566" i="61"/>
  <c r="J567" i="61"/>
  <c r="J568" i="61"/>
  <c r="J569" i="61"/>
  <c r="J570" i="61"/>
  <c r="J571" i="61"/>
  <c r="J572" i="61"/>
  <c r="J573" i="61"/>
  <c r="J560" i="61"/>
  <c r="J561" i="61"/>
  <c r="J562" i="61"/>
  <c r="J563" i="61"/>
  <c r="J555" i="61"/>
  <c r="J556" i="61"/>
  <c r="J391" i="61"/>
  <c r="J392" i="61"/>
  <c r="J393" i="61"/>
  <c r="J394" i="61"/>
  <c r="J377" i="61"/>
  <c r="J378" i="61"/>
  <c r="J379" i="61"/>
  <c r="J380" i="61"/>
  <c r="J381" i="61"/>
  <c r="J382" i="61"/>
  <c r="J383" i="61"/>
  <c r="J384" i="61"/>
  <c r="J385" i="61"/>
  <c r="J386" i="61"/>
  <c r="J387" i="61"/>
  <c r="J368" i="61"/>
  <c r="J369" i="61"/>
  <c r="J370" i="61"/>
  <c r="J371" i="61"/>
  <c r="J372" i="61"/>
  <c r="J373" i="61"/>
  <c r="J356" i="61"/>
  <c r="J357" i="61"/>
  <c r="J358" i="61"/>
  <c r="J359" i="61"/>
  <c r="J360" i="61"/>
  <c r="J361" i="61"/>
  <c r="J362" i="61"/>
  <c r="J363" i="61"/>
  <c r="J364" i="61"/>
  <c r="J351" i="61"/>
  <c r="J352" i="61"/>
  <c r="J336" i="61"/>
  <c r="J337" i="61"/>
  <c r="J338" i="61"/>
  <c r="J339" i="61"/>
  <c r="J340" i="61"/>
  <c r="J341" i="61"/>
  <c r="J342" i="61"/>
  <c r="J343" i="61"/>
  <c r="J344" i="61"/>
  <c r="J345" i="61"/>
  <c r="J346" i="61"/>
  <c r="J347" i="61"/>
  <c r="J557" i="61" l="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L23" i="61" l="1"/>
  <c r="L31" i="61"/>
  <c r="L41" i="61"/>
  <c r="L30" i="61"/>
  <c r="L27" i="61"/>
  <c r="L24" i="61"/>
  <c r="L7" i="61"/>
  <c r="L14" i="61"/>
  <c r="L13" i="61"/>
  <c r="M18" i="61"/>
  <c r="L64" i="61"/>
  <c r="L8" i="61"/>
  <c r="L15" i="61"/>
  <c r="L51" i="61"/>
  <c r="L63" i="61"/>
  <c r="M585" i="61"/>
  <c r="M586" i="61"/>
  <c r="M587" i="61"/>
  <c r="M588" i="61"/>
  <c r="M589" i="61"/>
  <c r="M590" i="61"/>
  <c r="M591" i="61"/>
  <c r="M592" i="61"/>
  <c r="M59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10" i="61"/>
  <c r="M611" i="61"/>
  <c r="M612" i="61"/>
  <c r="M613" i="61"/>
  <c r="M614" i="61"/>
  <c r="M615" i="61"/>
  <c r="M619" i="61"/>
  <c r="M620" i="61"/>
  <c r="M621" i="61"/>
  <c r="M622" i="61"/>
  <c r="M623" i="61"/>
  <c r="M624" i="61"/>
  <c r="M625" i="61"/>
  <c r="M626" i="61"/>
  <c r="M627" i="61"/>
  <c r="M628" i="61"/>
  <c r="M629" i="61"/>
  <c r="M630" i="61"/>
  <c r="M631" i="61"/>
  <c r="M632" i="61"/>
  <c r="M633" i="61"/>
  <c r="M637" i="61"/>
  <c r="M638" i="61"/>
  <c r="M639" i="61"/>
  <c r="M640" i="61"/>
  <c r="M641" i="61"/>
  <c r="M642" i="61"/>
  <c r="M646" i="61"/>
  <c r="M647" i="61"/>
  <c r="M648" i="61"/>
  <c r="M649" i="61"/>
  <c r="M650" i="61"/>
  <c r="M651" i="61"/>
  <c r="M652" i="61"/>
  <c r="M653" i="61"/>
  <c r="M654" i="61"/>
  <c r="M655" i="61"/>
  <c r="M656" i="61"/>
  <c r="M657" i="61"/>
  <c r="M658" i="61"/>
  <c r="M659" i="61"/>
  <c r="M662" i="61"/>
  <c r="M663" i="61"/>
  <c r="M664" i="61"/>
  <c r="M665" i="61"/>
  <c r="M666" i="61"/>
  <c r="M667" i="61"/>
  <c r="M668" i="61"/>
  <c r="M669" i="61"/>
  <c r="M673" i="61"/>
  <c r="M674" i="61"/>
  <c r="M675" i="61"/>
  <c r="M676" i="61"/>
  <c r="M677" i="61"/>
  <c r="M678" i="61"/>
  <c r="M679" i="61"/>
  <c r="M680" i="61"/>
  <c r="M681" i="61"/>
  <c r="M682" i="61"/>
  <c r="M683" i="61"/>
  <c r="M684" i="61"/>
  <c r="M685" i="61"/>
  <c r="M686" i="61"/>
  <c r="M687" i="61"/>
  <c r="M688" i="61"/>
  <c r="M689" i="61"/>
  <c r="M690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11" i="61"/>
  <c r="M712" i="61"/>
  <c r="M713" i="61"/>
  <c r="M714" i="61"/>
  <c r="M715" i="61"/>
  <c r="M716" i="61"/>
  <c r="M717" i="61"/>
  <c r="M721" i="61"/>
  <c r="M722" i="61"/>
  <c r="M723" i="61"/>
  <c r="M724" i="61"/>
  <c r="M725" i="61"/>
  <c r="M726" i="61"/>
  <c r="M727" i="61"/>
  <c r="M728" i="61"/>
  <c r="M729" i="61"/>
  <c r="M730" i="61"/>
  <c r="M734" i="61"/>
  <c r="M735" i="61"/>
  <c r="M736" i="61"/>
  <c r="M740" i="61"/>
  <c r="M741" i="61"/>
  <c r="L585" i="61"/>
  <c r="L586" i="61"/>
  <c r="L587" i="61"/>
  <c r="L588" i="61"/>
  <c r="L589" i="61"/>
  <c r="L590" i="61"/>
  <c r="L591" i="61"/>
  <c r="L592" i="61"/>
  <c r="L593" i="61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10" i="61"/>
  <c r="L611" i="61"/>
  <c r="L612" i="61"/>
  <c r="L613" i="61"/>
  <c r="L614" i="61"/>
  <c r="L615" i="61"/>
  <c r="L619" i="61"/>
  <c r="L620" i="61"/>
  <c r="L621" i="61"/>
  <c r="L622" i="61"/>
  <c r="L623" i="61"/>
  <c r="L624" i="61"/>
  <c r="L625" i="61"/>
  <c r="L626" i="61"/>
  <c r="L627" i="61"/>
  <c r="L628" i="61"/>
  <c r="L629" i="61"/>
  <c r="L630" i="61"/>
  <c r="L631" i="61"/>
  <c r="L632" i="61"/>
  <c r="L633" i="61"/>
  <c r="L637" i="61"/>
  <c r="L638" i="61"/>
  <c r="L639" i="61"/>
  <c r="L640" i="61"/>
  <c r="L641" i="61"/>
  <c r="L642" i="61"/>
  <c r="L646" i="61"/>
  <c r="L647" i="61"/>
  <c r="L648" i="61"/>
  <c r="L649" i="61"/>
  <c r="L650" i="61"/>
  <c r="L651" i="61"/>
  <c r="L652" i="61"/>
  <c r="L653" i="61"/>
  <c r="L654" i="61"/>
  <c r="L655" i="61"/>
  <c r="L656" i="61"/>
  <c r="L657" i="61"/>
  <c r="L658" i="61"/>
  <c r="L659" i="61"/>
  <c r="L662" i="61"/>
  <c r="L663" i="61"/>
  <c r="L664" i="61"/>
  <c r="L665" i="61"/>
  <c r="L666" i="61"/>
  <c r="L667" i="61"/>
  <c r="L668" i="61"/>
  <c r="L669" i="61"/>
  <c r="L673" i="61"/>
  <c r="L674" i="61"/>
  <c r="L675" i="61"/>
  <c r="L676" i="61"/>
  <c r="L677" i="61"/>
  <c r="L678" i="61"/>
  <c r="L679" i="61"/>
  <c r="L680" i="61"/>
  <c r="L681" i="61"/>
  <c r="L682" i="61"/>
  <c r="L683" i="61"/>
  <c r="L684" i="61"/>
  <c r="L685" i="61"/>
  <c r="L686" i="61"/>
  <c r="L687" i="61"/>
  <c r="L688" i="61"/>
  <c r="L689" i="61"/>
  <c r="L690" i="61"/>
  <c r="AQ99" i="30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11" i="61"/>
  <c r="L712" i="61"/>
  <c r="L713" i="61"/>
  <c r="L714" i="61"/>
  <c r="L715" i="61"/>
  <c r="L716" i="61"/>
  <c r="L717" i="61"/>
  <c r="L721" i="61"/>
  <c r="L722" i="61"/>
  <c r="L723" i="61"/>
  <c r="L724" i="61"/>
  <c r="L725" i="61"/>
  <c r="L726" i="61"/>
  <c r="L727" i="61"/>
  <c r="L728" i="61"/>
  <c r="L729" i="61"/>
  <c r="L730" i="61"/>
  <c r="L734" i="61"/>
  <c r="L735" i="61"/>
  <c r="L736" i="61"/>
  <c r="L740" i="61"/>
  <c r="L741" i="61"/>
  <c r="K602" i="61"/>
  <c r="K654" i="61"/>
  <c r="K688" i="61"/>
  <c r="K703" i="61"/>
  <c r="K722" i="61"/>
  <c r="K741" i="61"/>
  <c r="M555" i="61"/>
  <c r="M556" i="61"/>
  <c r="M560" i="61"/>
  <c r="M561" i="61"/>
  <c r="M562" i="61"/>
  <c r="M563" i="61"/>
  <c r="M566" i="61"/>
  <c r="M567" i="61"/>
  <c r="M568" i="61"/>
  <c r="M569" i="61"/>
  <c r="M570" i="61"/>
  <c r="M571" i="61"/>
  <c r="M572" i="61"/>
  <c r="M573" i="61"/>
  <c r="L555" i="61"/>
  <c r="L556" i="61"/>
  <c r="L560" i="61"/>
  <c r="L561" i="61"/>
  <c r="L562" i="61"/>
  <c r="L563" i="61"/>
  <c r="L566" i="61"/>
  <c r="L567" i="61"/>
  <c r="L568" i="61"/>
  <c r="L569" i="61"/>
  <c r="L570" i="61"/>
  <c r="L571" i="61"/>
  <c r="L572" i="61"/>
  <c r="L573" i="61"/>
  <c r="K566" i="61"/>
  <c r="K567" i="61"/>
  <c r="K570" i="61"/>
  <c r="M462" i="61"/>
  <c r="M463" i="61"/>
  <c r="M464" i="61"/>
  <c r="M465" i="61"/>
  <c r="M466" i="61"/>
  <c r="M467" i="61"/>
  <c r="M468" i="61"/>
  <c r="M469" i="61"/>
  <c r="M470" i="61"/>
  <c r="M471" i="61"/>
  <c r="M472" i="61"/>
  <c r="M473" i="61"/>
  <c r="M474" i="61"/>
  <c r="M475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5" i="61"/>
  <c r="M506" i="61"/>
  <c r="M510" i="61"/>
  <c r="M511" i="61"/>
  <c r="M512" i="61"/>
  <c r="M513" i="61"/>
  <c r="M514" i="61"/>
  <c r="M518" i="61"/>
  <c r="M519" i="61"/>
  <c r="M520" i="61"/>
  <c r="M521" i="61"/>
  <c r="M525" i="61"/>
  <c r="M526" i="61"/>
  <c r="M530" i="61"/>
  <c r="M531" i="61"/>
  <c r="M532" i="61"/>
  <c r="M533" i="61"/>
  <c r="M534" i="61"/>
  <c r="M535" i="61"/>
  <c r="M539" i="61"/>
  <c r="M540" i="61"/>
  <c r="M541" i="61"/>
  <c r="M542" i="61"/>
  <c r="M543" i="61"/>
  <c r="M547" i="61"/>
  <c r="M548" i="61"/>
  <c r="M549" i="61"/>
  <c r="M550" i="61"/>
  <c r="AH5" i="34"/>
  <c r="AH7" i="34"/>
  <c r="AH11" i="34"/>
  <c r="L462" i="61"/>
  <c r="L463" i="61"/>
  <c r="L464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H29" i="34"/>
  <c r="L481" i="61"/>
  <c r="L482" i="61"/>
  <c r="L483" i="61"/>
  <c r="L484" i="61"/>
  <c r="L485" i="61"/>
  <c r="L486" i="61"/>
  <c r="L487" i="61"/>
  <c r="L488" i="61"/>
  <c r="L489" i="61"/>
  <c r="AH39" i="34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L505" i="61"/>
  <c r="L506" i="61"/>
  <c r="AH54" i="34"/>
  <c r="L510" i="61"/>
  <c r="L511" i="61"/>
  <c r="L512" i="61"/>
  <c r="L513" i="61"/>
  <c r="L514" i="61"/>
  <c r="AH60" i="34"/>
  <c r="L518" i="61"/>
  <c r="L519" i="61"/>
  <c r="L520" i="61"/>
  <c r="L521" i="61"/>
  <c r="L525" i="61"/>
  <c r="L526" i="61"/>
  <c r="AH68" i="34"/>
  <c r="L530" i="61"/>
  <c r="L531" i="61"/>
  <c r="L532" i="61"/>
  <c r="L533" i="61"/>
  <c r="L534" i="61"/>
  <c r="L535" i="61"/>
  <c r="AH75" i="34"/>
  <c r="L539" i="61"/>
  <c r="L540" i="61"/>
  <c r="L541" i="61"/>
  <c r="L542" i="61"/>
  <c r="L543" i="61"/>
  <c r="L547" i="61"/>
  <c r="L548" i="61"/>
  <c r="L550" i="61"/>
  <c r="K497" i="61"/>
  <c r="K462" i="61"/>
  <c r="K463" i="61"/>
  <c r="K468" i="61"/>
  <c r="K469" i="61"/>
  <c r="K470" i="61"/>
  <c r="K471" i="61"/>
  <c r="K476" i="61"/>
  <c r="K477" i="61"/>
  <c r="K481" i="61"/>
  <c r="K486" i="61"/>
  <c r="K487" i="61"/>
  <c r="K488" i="61"/>
  <c r="K489" i="61"/>
  <c r="K496" i="61"/>
  <c r="K498" i="61"/>
  <c r="K499" i="61"/>
  <c r="K500" i="61"/>
  <c r="K504" i="61"/>
  <c r="K505" i="61"/>
  <c r="K506" i="61"/>
  <c r="K510" i="61"/>
  <c r="K514" i="61"/>
  <c r="K518" i="61"/>
  <c r="K519" i="61"/>
  <c r="K520" i="61"/>
  <c r="K526" i="61"/>
  <c r="K530" i="61"/>
  <c r="K531" i="61"/>
  <c r="K532" i="61"/>
  <c r="K539" i="61"/>
  <c r="K540" i="61"/>
  <c r="K541" i="61"/>
  <c r="K542" i="61"/>
  <c r="K548" i="61"/>
  <c r="K549" i="61"/>
  <c r="K550" i="61"/>
  <c r="R433" i="61"/>
  <c r="L557" i="61" l="1"/>
  <c r="Q314" i="61"/>
  <c r="K696" i="61"/>
  <c r="K601" i="61"/>
  <c r="K736" i="61"/>
  <c r="K717" i="61"/>
  <c r="K695" i="61"/>
  <c r="K677" i="61"/>
  <c r="K659" i="61"/>
  <c r="K600" i="61"/>
  <c r="K593" i="61"/>
  <c r="K728" i="61"/>
  <c r="K711" i="61"/>
  <c r="K686" i="61"/>
  <c r="K668" i="61"/>
  <c r="K642" i="61"/>
  <c r="K619" i="61"/>
  <c r="K610" i="61"/>
  <c r="K587" i="61"/>
  <c r="K727" i="61"/>
  <c r="K685" i="61"/>
  <c r="K667" i="61"/>
  <c r="K651" i="61"/>
  <c r="K633" i="61"/>
  <c r="K625" i="61"/>
  <c r="K586" i="61"/>
  <c r="K701" i="61"/>
  <c r="K678" i="61"/>
  <c r="K652" i="61"/>
  <c r="K626" i="61"/>
  <c r="K594" i="61"/>
  <c r="K706" i="61"/>
  <c r="K631" i="61"/>
  <c r="K599" i="61"/>
  <c r="K724" i="61"/>
  <c r="K705" i="61"/>
  <c r="K700" i="61"/>
  <c r="K690" i="61"/>
  <c r="K682" i="61"/>
  <c r="K674" i="61"/>
  <c r="K665" i="61"/>
  <c r="K656" i="61"/>
  <c r="K648" i="61"/>
  <c r="K639" i="61"/>
  <c r="K630" i="61"/>
  <c r="K623" i="61"/>
  <c r="K614" i="61"/>
  <c r="K605" i="61"/>
  <c r="K598" i="61"/>
  <c r="K715" i="61"/>
  <c r="K675" i="61"/>
  <c r="K606" i="61"/>
  <c r="K723" i="61"/>
  <c r="K714" i="61"/>
  <c r="K704" i="61"/>
  <c r="K699" i="61"/>
  <c r="K689" i="61"/>
  <c r="K681" i="61"/>
  <c r="K673" i="61"/>
  <c r="K664" i="61"/>
  <c r="K655" i="61"/>
  <c r="K647" i="61"/>
  <c r="K638" i="61"/>
  <c r="K629" i="61"/>
  <c r="K622" i="61"/>
  <c r="K613" i="61"/>
  <c r="K604" i="61"/>
  <c r="K597" i="61"/>
  <c r="K590" i="61"/>
  <c r="K740" i="61"/>
  <c r="K721" i="61"/>
  <c r="K702" i="61"/>
  <c r="K687" i="61"/>
  <c r="K669" i="61"/>
  <c r="K653" i="61"/>
  <c r="K588" i="61"/>
  <c r="AQ57" i="30"/>
  <c r="K734" i="61"/>
  <c r="K657" i="61"/>
  <c r="K591" i="61"/>
  <c r="K725" i="61"/>
  <c r="K683" i="61"/>
  <c r="K649" i="61"/>
  <c r="K615" i="61"/>
  <c r="AQ133" i="30"/>
  <c r="K560" i="61"/>
  <c r="K569" i="61"/>
  <c r="K572" i="61"/>
  <c r="K556" i="61"/>
  <c r="K573" i="61"/>
  <c r="K563" i="61"/>
  <c r="K555" i="61"/>
  <c r="K568" i="61"/>
  <c r="K562" i="61"/>
  <c r="AH6" i="34"/>
  <c r="AH12" i="34"/>
  <c r="AH35" i="34"/>
  <c r="AH10" i="34"/>
  <c r="AH4" i="34"/>
  <c r="AH81" i="34"/>
  <c r="AH65" i="34"/>
  <c r="AH9" i="34"/>
  <c r="K482" i="61"/>
  <c r="K472" i="61"/>
  <c r="K464" i="61"/>
  <c r="AH67" i="34"/>
  <c r="AH27" i="34"/>
  <c r="AH83" i="34"/>
  <c r="K534" i="61"/>
  <c r="K512" i="61"/>
  <c r="K502" i="61"/>
  <c r="K494" i="61"/>
  <c r="K484" i="61"/>
  <c r="K474" i="61"/>
  <c r="K466" i="61"/>
  <c r="AH8" i="34"/>
  <c r="AH51" i="34"/>
  <c r="AH19" i="34"/>
  <c r="AH59" i="34"/>
  <c r="K543" i="61"/>
  <c r="K533" i="61"/>
  <c r="K521" i="61"/>
  <c r="K511" i="61"/>
  <c r="K501" i="61"/>
  <c r="K493" i="61"/>
  <c r="K483" i="61"/>
  <c r="K473" i="61"/>
  <c r="K465" i="61"/>
  <c r="K547" i="61"/>
  <c r="K535" i="61"/>
  <c r="K525" i="61"/>
  <c r="K513" i="61"/>
  <c r="K503" i="61"/>
  <c r="K495" i="61"/>
  <c r="K485" i="61"/>
  <c r="K475" i="61"/>
  <c r="K467" i="61"/>
  <c r="AH43" i="34"/>
  <c r="K735" i="61"/>
  <c r="K726" i="61"/>
  <c r="K716" i="61"/>
  <c r="K707" i="61"/>
  <c r="K694" i="61"/>
  <c r="K684" i="61"/>
  <c r="K676" i="61"/>
  <c r="K666" i="61"/>
  <c r="K658" i="61"/>
  <c r="K650" i="61"/>
  <c r="K640" i="61"/>
  <c r="K632" i="61"/>
  <c r="K624" i="61"/>
  <c r="K592" i="61"/>
  <c r="K585" i="61"/>
  <c r="AQ27" i="30"/>
  <c r="AQ116" i="30"/>
  <c r="AQ74" i="30"/>
  <c r="K730" i="61"/>
  <c r="K713" i="61"/>
  <c r="K698" i="61"/>
  <c r="K680" i="61"/>
  <c r="K663" i="61"/>
  <c r="K646" i="61"/>
  <c r="AQ80" i="30"/>
  <c r="AQ17" i="30"/>
  <c r="K729" i="61"/>
  <c r="K712" i="61"/>
  <c r="K697" i="61"/>
  <c r="K679" i="61"/>
  <c r="K662" i="61"/>
  <c r="K637" i="61"/>
  <c r="K627" i="61"/>
  <c r="K620" i="61"/>
  <c r="K611" i="61"/>
  <c r="K595" i="61"/>
  <c r="AQ132" i="30"/>
  <c r="AQ110" i="30"/>
  <c r="AQ95" i="30"/>
  <c r="AQ73" i="30"/>
  <c r="AQ52" i="30"/>
  <c r="AQ36" i="30"/>
  <c r="AQ16" i="30"/>
  <c r="K628" i="61"/>
  <c r="K621" i="61"/>
  <c r="K612" i="61"/>
  <c r="K603" i="61"/>
  <c r="K596" i="61"/>
  <c r="K589" i="61"/>
  <c r="AQ137" i="30"/>
  <c r="AQ122" i="30"/>
  <c r="AQ50" i="30"/>
  <c r="AQ131" i="30"/>
  <c r="AQ109" i="30"/>
  <c r="AQ89" i="30"/>
  <c r="AQ72" i="30"/>
  <c r="AQ31" i="30"/>
  <c r="AQ15" i="30"/>
  <c r="AQ96" i="30"/>
  <c r="AQ37" i="30"/>
  <c r="AQ125" i="30"/>
  <c r="AQ108" i="30"/>
  <c r="AQ88" i="30"/>
  <c r="AQ51" i="30"/>
  <c r="AQ30" i="30"/>
  <c r="AQ10" i="30"/>
  <c r="AQ124" i="30"/>
  <c r="AQ105" i="30"/>
  <c r="AQ87" i="30"/>
  <c r="AQ66" i="30"/>
  <c r="AQ45" i="30"/>
  <c r="AQ29" i="30"/>
  <c r="AQ9" i="30"/>
  <c r="AQ67" i="30"/>
  <c r="AQ114" i="30"/>
  <c r="AQ34" i="30"/>
  <c r="AQ123" i="30"/>
  <c r="AQ104" i="30"/>
  <c r="AQ81" i="30"/>
  <c r="AQ65" i="30"/>
  <c r="AQ44" i="30"/>
  <c r="AQ24" i="30"/>
  <c r="AQ8" i="30"/>
  <c r="AQ139" i="30"/>
  <c r="AQ118" i="30"/>
  <c r="AQ103" i="30"/>
  <c r="AQ59" i="30"/>
  <c r="AQ43" i="30"/>
  <c r="AQ23" i="30"/>
  <c r="AQ138" i="30"/>
  <c r="AQ117" i="30"/>
  <c r="AQ97" i="30"/>
  <c r="AQ79" i="30"/>
  <c r="AQ58" i="30"/>
  <c r="AQ38" i="30"/>
  <c r="AQ22" i="30"/>
  <c r="R736" i="61"/>
  <c r="Q736" i="61"/>
  <c r="AQ130" i="30"/>
  <c r="AQ115" i="30"/>
  <c r="AQ107" i="30"/>
  <c r="AQ102" i="30"/>
  <c r="AQ94" i="30"/>
  <c r="AQ86" i="30"/>
  <c r="AQ78" i="30"/>
  <c r="AQ64" i="30"/>
  <c r="AQ56" i="30"/>
  <c r="AQ42" i="30"/>
  <c r="AQ35" i="30"/>
  <c r="AQ28" i="30"/>
  <c r="AQ21" i="30"/>
  <c r="AQ14" i="30"/>
  <c r="AQ7" i="30"/>
  <c r="AQ136" i="30"/>
  <c r="AQ129" i="30"/>
  <c r="AQ121" i="30"/>
  <c r="AQ101" i="30"/>
  <c r="AQ93" i="30"/>
  <c r="AQ85" i="30"/>
  <c r="AQ77" i="30"/>
  <c r="AQ71" i="30"/>
  <c r="AQ63" i="30"/>
  <c r="AQ55" i="30"/>
  <c r="AQ49" i="30"/>
  <c r="AQ41" i="30"/>
  <c r="AQ20" i="30"/>
  <c r="AQ13" i="30"/>
  <c r="AQ6" i="30"/>
  <c r="AQ135" i="30"/>
  <c r="AQ120" i="30"/>
  <c r="AQ92" i="30"/>
  <c r="AQ76" i="30"/>
  <c r="AQ62" i="30"/>
  <c r="AQ134" i="30"/>
  <c r="AQ127" i="30"/>
  <c r="AQ119" i="30"/>
  <c r="AQ112" i="30"/>
  <c r="AQ91" i="30"/>
  <c r="AQ83" i="30"/>
  <c r="AQ69" i="30"/>
  <c r="AQ61" i="30"/>
  <c r="AQ47" i="30"/>
  <c r="AQ33" i="30"/>
  <c r="AQ26" i="30"/>
  <c r="AQ19" i="30"/>
  <c r="AQ11" i="30"/>
  <c r="AQ128" i="30"/>
  <c r="AQ113" i="30"/>
  <c r="AQ100" i="30"/>
  <c r="AQ84" i="30"/>
  <c r="AQ70" i="30"/>
  <c r="AQ54" i="30"/>
  <c r="AQ48" i="30"/>
  <c r="AQ40" i="30"/>
  <c r="AQ12" i="30"/>
  <c r="AQ5" i="30"/>
  <c r="K641" i="61"/>
  <c r="AQ126" i="30"/>
  <c r="AQ111" i="30"/>
  <c r="AQ106" i="30"/>
  <c r="AQ98" i="30"/>
  <c r="AQ90" i="30"/>
  <c r="AQ82" i="30"/>
  <c r="AQ75" i="30"/>
  <c r="AQ68" i="30"/>
  <c r="AQ60" i="30"/>
  <c r="AQ53" i="30"/>
  <c r="AQ46" i="30"/>
  <c r="AQ39" i="30"/>
  <c r="AQ32" i="30"/>
  <c r="AQ25" i="30"/>
  <c r="AQ18" i="30"/>
  <c r="K571" i="61"/>
  <c r="K561" i="61"/>
  <c r="AH82" i="34"/>
  <c r="AH74" i="34"/>
  <c r="AH66" i="34"/>
  <c r="AH58" i="34"/>
  <c r="AH50" i="34"/>
  <c r="AH42" i="34"/>
  <c r="AH34" i="34"/>
  <c r="AH26" i="34"/>
  <c r="AH18" i="34"/>
  <c r="AH73" i="34"/>
  <c r="AH57" i="34"/>
  <c r="AH49" i="34"/>
  <c r="AH41" i="34"/>
  <c r="AH33" i="34"/>
  <c r="AH25" i="34"/>
  <c r="AH17" i="34"/>
  <c r="L549" i="61"/>
  <c r="AH84" i="34"/>
  <c r="AH80" i="34"/>
  <c r="AH72" i="34"/>
  <c r="AH64" i="34"/>
  <c r="AH56" i="34"/>
  <c r="AH48" i="34"/>
  <c r="AH40" i="34"/>
  <c r="AH32" i="34"/>
  <c r="AH24" i="34"/>
  <c r="AH16" i="34"/>
  <c r="AH79" i="34"/>
  <c r="AH71" i="34"/>
  <c r="AH63" i="34"/>
  <c r="AH55" i="34"/>
  <c r="AH47" i="34"/>
  <c r="AH31" i="34"/>
  <c r="AH23" i="34"/>
  <c r="AH15" i="34"/>
  <c r="AH78" i="34"/>
  <c r="AH70" i="34"/>
  <c r="AH62" i="34"/>
  <c r="AH46" i="34"/>
  <c r="AH38" i="34"/>
  <c r="AH30" i="34"/>
  <c r="AH22" i="34"/>
  <c r="AH77" i="34"/>
  <c r="AH69" i="34"/>
  <c r="AH61" i="34"/>
  <c r="AH53" i="34"/>
  <c r="AH45" i="34"/>
  <c r="AH37" i="34"/>
  <c r="AH21" i="34"/>
  <c r="AH13" i="34"/>
  <c r="AH14" i="34"/>
  <c r="AH76" i="34"/>
  <c r="AH52" i="34"/>
  <c r="AH44" i="34"/>
  <c r="AH36" i="34"/>
  <c r="AH28" i="34"/>
  <c r="AH20" i="34"/>
  <c r="J6" i="61"/>
  <c r="J20" i="61" s="1"/>
  <c r="K557" i="61" l="1"/>
  <c r="H742" i="61"/>
  <c r="H737" i="61"/>
  <c r="H731" i="61"/>
  <c r="H718" i="61"/>
  <c r="H708" i="61"/>
  <c r="H691" i="61"/>
  <c r="H670" i="61"/>
  <c r="H660" i="61"/>
  <c r="H643" i="61"/>
  <c r="H634" i="61"/>
  <c r="H616" i="61"/>
  <c r="H607" i="61"/>
  <c r="H574" i="61"/>
  <c r="H564" i="61"/>
  <c r="H557" i="61"/>
  <c r="H551" i="61"/>
  <c r="H544" i="61"/>
  <c r="H536" i="61"/>
  <c r="H527" i="61"/>
  <c r="H522" i="61"/>
  <c r="H515" i="61"/>
  <c r="H507" i="61"/>
  <c r="H490" i="61"/>
  <c r="H478" i="61"/>
  <c r="H457" i="61"/>
  <c r="H450" i="61"/>
  <c r="H443" i="61"/>
  <c r="H437" i="61"/>
  <c r="H431" i="61"/>
  <c r="H426" i="61"/>
  <c r="H411" i="61"/>
  <c r="H402" i="61"/>
  <c r="H395" i="61"/>
  <c r="H388" i="61"/>
  <c r="H374" i="61"/>
  <c r="H365" i="61"/>
  <c r="H353" i="61"/>
  <c r="H348" i="61"/>
  <c r="H331" i="61"/>
  <c r="H309" i="61"/>
  <c r="H298" i="61"/>
  <c r="H292" i="61"/>
  <c r="H285" i="61"/>
  <c r="H271" i="61"/>
  <c r="H260" i="61"/>
  <c r="H238" i="61"/>
  <c r="H221" i="61"/>
  <c r="H209" i="61"/>
  <c r="H195" i="61"/>
  <c r="H189" i="61"/>
  <c r="H181" i="61"/>
  <c r="H154" i="61"/>
  <c r="H165" i="61" s="1"/>
  <c r="H123" i="61"/>
  <c r="H110" i="61"/>
  <c r="H81" i="61"/>
  <c r="H74" i="61"/>
  <c r="H66" i="61"/>
  <c r="H58" i="61"/>
  <c r="H52" i="61"/>
  <c r="H34" i="61"/>
  <c r="H20" i="61"/>
  <c r="H581" i="61" l="1"/>
  <c r="H458" i="61"/>
  <c r="H552" i="61"/>
  <c r="H82" i="61"/>
  <c r="H332" i="61"/>
  <c r="H743" i="61"/>
  <c r="H745" i="61" l="1"/>
  <c r="J292" i="6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Q4" i="30"/>
  <c r="J82" i="61" l="1"/>
  <c r="M20" i="61" l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R6" i="61" l="1"/>
  <c r="Q6" i="61"/>
  <c r="L20" i="61"/>
  <c r="Q74" i="61"/>
  <c r="M22" i="61"/>
  <c r="M34" i="61" s="1"/>
  <c r="J457" i="61" l="1"/>
  <c r="J450" i="61"/>
  <c r="J443" i="61"/>
  <c r="J437" i="61"/>
  <c r="J431" i="61"/>
  <c r="J426" i="61"/>
  <c r="J411" i="61"/>
  <c r="J397" i="61"/>
  <c r="J402" i="61" s="1"/>
  <c r="J390" i="61"/>
  <c r="J395" i="61" s="1"/>
  <c r="J376" i="61"/>
  <c r="J388" i="61" s="1"/>
  <c r="J367" i="61"/>
  <c r="J374" i="61" s="1"/>
  <c r="J355" i="61"/>
  <c r="J365" i="61" s="1"/>
  <c r="J350" i="61"/>
  <c r="J353" i="61" s="1"/>
  <c r="J335" i="61"/>
  <c r="J348" i="61" s="1"/>
  <c r="J458" i="61" l="1"/>
  <c r="J739" i="61"/>
  <c r="J742" i="61" s="1"/>
  <c r="J733" i="61"/>
  <c r="J720" i="61"/>
  <c r="J710" i="61"/>
  <c r="J718" i="61" s="1"/>
  <c r="J693" i="61"/>
  <c r="J672" i="61"/>
  <c r="J691" i="61" s="1"/>
  <c r="J670" i="61"/>
  <c r="J645" i="61"/>
  <c r="J660" i="61" s="1"/>
  <c r="J636" i="61"/>
  <c r="J643" i="61" s="1"/>
  <c r="J618" i="61"/>
  <c r="J634" i="61" s="1"/>
  <c r="J609" i="61"/>
  <c r="J616" i="61" s="1"/>
  <c r="J584" i="61"/>
  <c r="J574" i="61"/>
  <c r="J559" i="61"/>
  <c r="J564" i="61" s="1"/>
  <c r="J551" i="61"/>
  <c r="J544" i="61"/>
  <c r="J536" i="61"/>
  <c r="J527" i="61"/>
  <c r="J515" i="61"/>
  <c r="J507" i="61"/>
  <c r="J490" i="61"/>
  <c r="J581" i="61" l="1"/>
  <c r="J582" i="61" s="1"/>
  <c r="J315" i="61"/>
  <c r="J298" i="61"/>
  <c r="AP3" i="30" l="1"/>
  <c r="R275" i="61" l="1"/>
  <c r="Q275" i="61"/>
  <c r="Q283" i="61"/>
  <c r="R283" i="61"/>
  <c r="R278" i="61"/>
  <c r="Q278" i="61"/>
  <c r="R280" i="61"/>
  <c r="Q280" i="61"/>
  <c r="R282" i="61"/>
  <c r="Q282" i="61"/>
  <c r="R277" i="61"/>
  <c r="Q277" i="61"/>
  <c r="R274" i="61"/>
  <c r="Q274" i="61"/>
  <c r="R561" i="61"/>
  <c r="R281" i="61"/>
  <c r="Q281" i="61"/>
  <c r="R276" i="61"/>
  <c r="Q276" i="61"/>
  <c r="R550" i="61"/>
  <c r="Q550" i="61"/>
  <c r="R560" i="61"/>
  <c r="Q560" i="61"/>
  <c r="AM3" i="30"/>
  <c r="Q561" i="61"/>
  <c r="R562" i="61" l="1"/>
  <c r="Q562" i="61"/>
  <c r="R279" i="61"/>
  <c r="Q279" i="61"/>
  <c r="R563" i="61"/>
  <c r="Q563" i="61"/>
  <c r="R284" i="61"/>
  <c r="Q284" i="61"/>
  <c r="P490" i="61"/>
  <c r="N743" i="61" l="1"/>
  <c r="N332" i="61" l="1"/>
  <c r="O743" i="61" l="1"/>
  <c r="P742" i="61"/>
  <c r="P737" i="61"/>
  <c r="P731" i="61"/>
  <c r="P718" i="61"/>
  <c r="P708" i="61"/>
  <c r="P691" i="61"/>
  <c r="P670" i="61"/>
  <c r="P660" i="61"/>
  <c r="P643" i="61"/>
  <c r="P634" i="61"/>
  <c r="P616" i="61"/>
  <c r="P607" i="61"/>
  <c r="P574" i="61"/>
  <c r="P564" i="61"/>
  <c r="P557" i="61"/>
  <c r="O552" i="61"/>
  <c r="N552" i="61"/>
  <c r="P544" i="61"/>
  <c r="P536" i="61"/>
  <c r="P527" i="61"/>
  <c r="P522" i="61"/>
  <c r="P515" i="61"/>
  <c r="P507" i="61"/>
  <c r="P478" i="61"/>
  <c r="O458" i="61"/>
  <c r="J459" i="61" s="1"/>
  <c r="N458" i="61"/>
  <c r="P457" i="61"/>
  <c r="P450" i="61"/>
  <c r="P443" i="61"/>
  <c r="P437" i="61"/>
  <c r="P431" i="61"/>
  <c r="P426" i="61"/>
  <c r="P411" i="61"/>
  <c r="P402" i="61"/>
  <c r="P395" i="61"/>
  <c r="P388" i="61"/>
  <c r="P374" i="61"/>
  <c r="P365" i="61"/>
  <c r="P353" i="61"/>
  <c r="P348" i="61"/>
  <c r="P331" i="61"/>
  <c r="P325" i="61"/>
  <c r="P315" i="61"/>
  <c r="P298" i="61"/>
  <c r="P292" i="61"/>
  <c r="P285" i="61"/>
  <c r="P271" i="61"/>
  <c r="P260" i="61"/>
  <c r="P238" i="61"/>
  <c r="P221" i="61"/>
  <c r="P209" i="61"/>
  <c r="P195" i="61"/>
  <c r="P189" i="61"/>
  <c r="P181" i="61"/>
  <c r="P165" i="61"/>
  <c r="P154" i="61"/>
  <c r="P123" i="61"/>
  <c r="P110" i="61"/>
  <c r="O82" i="61"/>
  <c r="N82" i="61"/>
  <c r="P81" i="61"/>
  <c r="P74" i="61"/>
  <c r="P66" i="61"/>
  <c r="P58" i="61"/>
  <c r="P52" i="61"/>
  <c r="P47" i="61"/>
  <c r="P34" i="61"/>
  <c r="N745" i="61" l="1"/>
  <c r="J83" i="61"/>
  <c r="O745" i="61"/>
  <c r="P332" i="61"/>
  <c r="P743" i="61"/>
  <c r="P552" i="61"/>
  <c r="P581" i="61"/>
  <c r="P458" i="61"/>
  <c r="P82" i="61"/>
  <c r="J325" i="61"/>
  <c r="J731" i="61"/>
  <c r="J737" i="61"/>
  <c r="J708" i="61"/>
  <c r="J522" i="61"/>
  <c r="J607" i="61"/>
  <c r="P745" i="61" l="1"/>
  <c r="J332" i="61"/>
  <c r="J743" i="61"/>
  <c r="J744" i="61" s="1"/>
  <c r="J552" i="61"/>
  <c r="J553" i="61" s="1"/>
  <c r="J333" i="61" l="1"/>
  <c r="K559" i="61"/>
  <c r="K564" i="61" s="1"/>
  <c r="K574" i="61"/>
  <c r="K581" i="61" l="1"/>
  <c r="L574" i="61"/>
  <c r="L720" i="61"/>
  <c r="R720" i="61" s="1"/>
  <c r="M710" i="61"/>
  <c r="M718" i="61" s="1"/>
  <c r="M693" i="61"/>
  <c r="M739" i="61"/>
  <c r="L584" i="61"/>
  <c r="L645" i="61"/>
  <c r="L660" i="61" s="1"/>
  <c r="M559" i="61"/>
  <c r="M564" i="61" s="1"/>
  <c r="M557" i="61"/>
  <c r="L710" i="61"/>
  <c r="L718" i="61" s="1"/>
  <c r="L693" i="61"/>
  <c r="L739" i="61"/>
  <c r="M636" i="61"/>
  <c r="M643" i="61" s="1"/>
  <c r="M618" i="61"/>
  <c r="M634" i="61" s="1"/>
  <c r="L559" i="61"/>
  <c r="L564" i="61" s="1"/>
  <c r="M733" i="61"/>
  <c r="L672" i="61"/>
  <c r="L691" i="61" s="1"/>
  <c r="M670" i="61"/>
  <c r="L636" i="61"/>
  <c r="L643" i="61" s="1"/>
  <c r="L618" i="61"/>
  <c r="L634" i="61" s="1"/>
  <c r="M609" i="61"/>
  <c r="M574" i="61"/>
  <c r="L733" i="61"/>
  <c r="M720" i="61"/>
  <c r="L670" i="61"/>
  <c r="M645" i="61"/>
  <c r="M660" i="61" s="1"/>
  <c r="L609" i="61"/>
  <c r="M584" i="61"/>
  <c r="M672" i="61"/>
  <c r="M691" i="61" s="1"/>
  <c r="AQ3" i="30"/>
  <c r="L581" i="61" l="1"/>
  <c r="M581" i="61"/>
  <c r="R687" i="61"/>
  <c r="Q687" i="61"/>
  <c r="R652" i="61"/>
  <c r="Q652" i="61"/>
  <c r="R726" i="61"/>
  <c r="Q726" i="61"/>
  <c r="R586" i="61"/>
  <c r="Q586" i="61"/>
  <c r="R613" i="61"/>
  <c r="Q613" i="61"/>
  <c r="R618" i="61"/>
  <c r="Q618" i="61"/>
  <c r="R622" i="61"/>
  <c r="Q622" i="61"/>
  <c r="R625" i="61"/>
  <c r="Q625" i="61"/>
  <c r="R629" i="61"/>
  <c r="Q629" i="61"/>
  <c r="R633" i="61"/>
  <c r="Q633" i="61"/>
  <c r="R638" i="61"/>
  <c r="Q638" i="61"/>
  <c r="R598" i="61"/>
  <c r="Q598" i="61"/>
  <c r="R639" i="61"/>
  <c r="Q639" i="61"/>
  <c r="R684" i="61"/>
  <c r="Q684" i="61"/>
  <c r="R676" i="61"/>
  <c r="Q676" i="61"/>
  <c r="R685" i="61"/>
  <c r="Q685" i="61"/>
  <c r="R700" i="61"/>
  <c r="Q700" i="61"/>
  <c r="R706" i="61"/>
  <c r="Q706" i="61"/>
  <c r="R647" i="61"/>
  <c r="Q647" i="61"/>
  <c r="R651" i="61"/>
  <c r="Q651" i="61"/>
  <c r="R655" i="61"/>
  <c r="Q655" i="61"/>
  <c r="R659" i="61"/>
  <c r="Q659" i="61"/>
  <c r="R664" i="61"/>
  <c r="Q664" i="61"/>
  <c r="R725" i="61"/>
  <c r="Q725" i="61"/>
  <c r="Q729" i="61"/>
  <c r="R729" i="61"/>
  <c r="R734" i="61"/>
  <c r="Q734" i="61"/>
  <c r="R555" i="61"/>
  <c r="Q555" i="61"/>
  <c r="R585" i="61"/>
  <c r="Q585" i="61"/>
  <c r="Q612" i="61"/>
  <c r="R612" i="61"/>
  <c r="R621" i="61"/>
  <c r="Q621" i="61"/>
  <c r="R624" i="61"/>
  <c r="Q624" i="61"/>
  <c r="Q628" i="61"/>
  <c r="R628" i="61"/>
  <c r="R632" i="61"/>
  <c r="Q632" i="61"/>
  <c r="R665" i="61"/>
  <c r="Q665" i="61"/>
  <c r="R668" i="61"/>
  <c r="Q668" i="61"/>
  <c r="R569" i="61"/>
  <c r="Q569" i="61"/>
  <c r="R573" i="61"/>
  <c r="Q573" i="61"/>
  <c r="R590" i="61"/>
  <c r="Q590" i="61"/>
  <c r="R593" i="61"/>
  <c r="Q593" i="61"/>
  <c r="R597" i="61"/>
  <c r="Q597" i="61"/>
  <c r="R600" i="61"/>
  <c r="Q600" i="61"/>
  <c r="R675" i="61"/>
  <c r="Q675" i="61"/>
  <c r="R682" i="61"/>
  <c r="Q682" i="61"/>
  <c r="R690" i="61"/>
  <c r="Q690" i="61"/>
  <c r="R696" i="61"/>
  <c r="Q696" i="61"/>
  <c r="R707" i="61"/>
  <c r="Q707" i="61"/>
  <c r="Q645" i="61"/>
  <c r="R645" i="61"/>
  <c r="R603" i="61"/>
  <c r="Q603" i="61"/>
  <c r="R572" i="61"/>
  <c r="Q572" i="61"/>
  <c r="R678" i="61"/>
  <c r="Q678" i="61"/>
  <c r="R605" i="61"/>
  <c r="Q605" i="61"/>
  <c r="R648" i="61"/>
  <c r="Q648" i="61"/>
  <c r="R722" i="61"/>
  <c r="Q722" i="61"/>
  <c r="R735" i="61"/>
  <c r="Q735" i="61"/>
  <c r="R566" i="61"/>
  <c r="Q566" i="61"/>
  <c r="R739" i="61"/>
  <c r="Q739" i="61"/>
  <c r="R710" i="61"/>
  <c r="Q710" i="61"/>
  <c r="R604" i="61"/>
  <c r="Q604" i="61"/>
  <c r="Q721" i="61"/>
  <c r="R721" i="61"/>
  <c r="R640" i="61"/>
  <c r="Q640" i="61"/>
  <c r="R702" i="61"/>
  <c r="Q702" i="61"/>
  <c r="R606" i="61"/>
  <c r="Q606" i="61"/>
  <c r="R649" i="61"/>
  <c r="Q649" i="61"/>
  <c r="R653" i="61"/>
  <c r="Q653" i="61"/>
  <c r="R657" i="61"/>
  <c r="Q657" i="61"/>
  <c r="R662" i="61"/>
  <c r="Q662" i="61"/>
  <c r="R723" i="61"/>
  <c r="Q723" i="61"/>
  <c r="R727" i="61"/>
  <c r="Q727" i="61"/>
  <c r="R733" i="61"/>
  <c r="Q733" i="61"/>
  <c r="R610" i="61"/>
  <c r="Q610" i="61"/>
  <c r="R614" i="61"/>
  <c r="Q614" i="61"/>
  <c r="R619" i="61"/>
  <c r="Q619" i="61"/>
  <c r="R623" i="61"/>
  <c r="Q623" i="61"/>
  <c r="R626" i="61"/>
  <c r="Q626" i="61"/>
  <c r="R630" i="61"/>
  <c r="Q630" i="61"/>
  <c r="R636" i="61"/>
  <c r="Q636" i="61"/>
  <c r="R666" i="61"/>
  <c r="Q666" i="61"/>
  <c r="R672" i="61"/>
  <c r="Q672" i="61"/>
  <c r="R588" i="61"/>
  <c r="Q588" i="61"/>
  <c r="R591" i="61"/>
  <c r="Q591" i="61"/>
  <c r="R595" i="61"/>
  <c r="Q595" i="61"/>
  <c r="R599" i="61"/>
  <c r="Q599" i="61"/>
  <c r="Q602" i="61"/>
  <c r="R602" i="61"/>
  <c r="Q679" i="61"/>
  <c r="R679" i="61"/>
  <c r="R686" i="61"/>
  <c r="Q686" i="61"/>
  <c r="R741" i="61"/>
  <c r="Q741" i="61"/>
  <c r="R699" i="61"/>
  <c r="Q699" i="61"/>
  <c r="R703" i="61"/>
  <c r="Q703" i="61"/>
  <c r="R712" i="61"/>
  <c r="Q712" i="61"/>
  <c r="R570" i="61"/>
  <c r="Q570" i="61"/>
  <c r="R584" i="61"/>
  <c r="Q584" i="61"/>
  <c r="R716" i="61"/>
  <c r="Q716" i="61"/>
  <c r="R694" i="61"/>
  <c r="Q694" i="61"/>
  <c r="R711" i="61"/>
  <c r="Q711" i="61"/>
  <c r="R656" i="61"/>
  <c r="Q656" i="61"/>
  <c r="R730" i="61"/>
  <c r="Q730" i="61"/>
  <c r="R669" i="61"/>
  <c r="Q669" i="61"/>
  <c r="R559" i="61"/>
  <c r="Q559" i="61"/>
  <c r="R587" i="61"/>
  <c r="Q587" i="61"/>
  <c r="R594" i="61"/>
  <c r="Q594" i="61"/>
  <c r="R601" i="61"/>
  <c r="Q601" i="61"/>
  <c r="R677" i="61"/>
  <c r="Q677" i="61"/>
  <c r="Q698" i="61"/>
  <c r="R698" i="61"/>
  <c r="R701" i="61"/>
  <c r="Q701" i="61"/>
  <c r="R568" i="61"/>
  <c r="Q568" i="61"/>
  <c r="Q680" i="61"/>
  <c r="R680" i="61"/>
  <c r="R689" i="61"/>
  <c r="Q689" i="61"/>
  <c r="R695" i="61"/>
  <c r="Q695" i="61"/>
  <c r="Q713" i="61"/>
  <c r="R713" i="61"/>
  <c r="R674" i="61"/>
  <c r="Q674" i="61"/>
  <c r="R683" i="61"/>
  <c r="Q683" i="61"/>
  <c r="Q740" i="61"/>
  <c r="R740" i="61"/>
  <c r="Q697" i="61"/>
  <c r="R697" i="61"/>
  <c r="R704" i="61"/>
  <c r="Q704" i="61"/>
  <c r="R715" i="61"/>
  <c r="Q715" i="61"/>
  <c r="R609" i="61"/>
  <c r="Q609" i="61"/>
  <c r="Q646" i="61"/>
  <c r="R646" i="61"/>
  <c r="R650" i="61"/>
  <c r="Q650" i="61"/>
  <c r="R654" i="61"/>
  <c r="Q654" i="61"/>
  <c r="R658" i="61"/>
  <c r="Q658" i="61"/>
  <c r="Q663" i="61"/>
  <c r="R663" i="61"/>
  <c r="R724" i="61"/>
  <c r="Q724" i="61"/>
  <c r="R728" i="61"/>
  <c r="Q728" i="61"/>
  <c r="R611" i="61"/>
  <c r="Q611" i="61"/>
  <c r="R615" i="61"/>
  <c r="Q615" i="61"/>
  <c r="R620" i="61"/>
  <c r="Q620" i="61"/>
  <c r="Q627" i="61"/>
  <c r="R627" i="61"/>
  <c r="R631" i="61"/>
  <c r="Q631" i="61"/>
  <c r="R637" i="61"/>
  <c r="Q637" i="61"/>
  <c r="R667" i="61"/>
  <c r="Q667" i="61"/>
  <c r="R673" i="61"/>
  <c r="Q673" i="61"/>
  <c r="R556" i="61"/>
  <c r="Q556" i="61"/>
  <c r="R571" i="61"/>
  <c r="Q571" i="61"/>
  <c r="R589" i="61"/>
  <c r="Q589" i="61"/>
  <c r="R592" i="61"/>
  <c r="Q592" i="61"/>
  <c r="Q596" i="61"/>
  <c r="R596" i="61"/>
  <c r="R641" i="61"/>
  <c r="Q641" i="61"/>
  <c r="R681" i="61"/>
  <c r="Q681" i="61"/>
  <c r="R688" i="61"/>
  <c r="Q688" i="61"/>
  <c r="R693" i="61"/>
  <c r="Q693" i="61"/>
  <c r="R705" i="61"/>
  <c r="Q705" i="61"/>
  <c r="R714" i="61"/>
  <c r="Q714" i="61"/>
  <c r="R642" i="61"/>
  <c r="Q642" i="61"/>
  <c r="R717" i="61"/>
  <c r="Q717" i="61"/>
  <c r="Q567" i="61"/>
  <c r="R567" i="61"/>
  <c r="AN3" i="30"/>
  <c r="L616" i="61"/>
  <c r="R616" i="61" s="1"/>
  <c r="R643" i="61"/>
  <c r="M607" i="61"/>
  <c r="K546" i="61"/>
  <c r="K551" i="61" s="1"/>
  <c r="K509" i="61"/>
  <c r="K515" i="61" s="1"/>
  <c r="K461" i="61"/>
  <c r="K478" i="61" s="1"/>
  <c r="L461" i="61"/>
  <c r="L478" i="61" s="1"/>
  <c r="M492" i="61"/>
  <c r="M507" i="61" s="1"/>
  <c r="K480" i="61"/>
  <c r="K490" i="61" s="1"/>
  <c r="L524" i="61"/>
  <c r="L527" i="61" s="1"/>
  <c r="L509" i="61"/>
  <c r="L515" i="61" s="1"/>
  <c r="M529" i="61"/>
  <c r="M536" i="61" s="1"/>
  <c r="M517" i="61"/>
  <c r="L538" i="61"/>
  <c r="L544" i="61" s="1"/>
  <c r="L546" i="61"/>
  <c r="L551" i="61" s="1"/>
  <c r="M480" i="61"/>
  <c r="M490" i="61" s="1"/>
  <c r="K645" i="61"/>
  <c r="K660" i="61" s="1"/>
  <c r="K693" i="61"/>
  <c r="K609" i="61"/>
  <c r="R691" i="61"/>
  <c r="L742" i="61"/>
  <c r="R742" i="61" s="1"/>
  <c r="L708" i="61"/>
  <c r="R708" i="61" s="1"/>
  <c r="R718" i="61"/>
  <c r="L480" i="61"/>
  <c r="L490" i="61" s="1"/>
  <c r="M524" i="61"/>
  <c r="M527" i="61" s="1"/>
  <c r="M509" i="61"/>
  <c r="M515" i="61" s="1"/>
  <c r="M461" i="61"/>
  <c r="M478" i="61" s="1"/>
  <c r="K733" i="61"/>
  <c r="K672" i="61"/>
  <c r="K691" i="61" s="1"/>
  <c r="L737" i="61"/>
  <c r="R737" i="61" s="1"/>
  <c r="M616" i="61"/>
  <c r="L607" i="61"/>
  <c r="R607" i="61" s="1"/>
  <c r="M742" i="61"/>
  <c r="M708" i="61"/>
  <c r="L731" i="61"/>
  <c r="R731" i="61" s="1"/>
  <c r="K739" i="61"/>
  <c r="R557" i="61"/>
  <c r="R660" i="61"/>
  <c r="R574" i="61"/>
  <c r="L529" i="61"/>
  <c r="L536" i="61" s="1"/>
  <c r="L517" i="61"/>
  <c r="L492" i="61"/>
  <c r="L507" i="61" s="1"/>
  <c r="M538" i="61"/>
  <c r="M544" i="61" s="1"/>
  <c r="M546" i="61"/>
  <c r="M551" i="61" s="1"/>
  <c r="K710" i="61"/>
  <c r="K718" i="61" s="1"/>
  <c r="K584" i="61"/>
  <c r="K618" i="61"/>
  <c r="K634" i="61" s="1"/>
  <c r="K670" i="61"/>
  <c r="K720" i="61"/>
  <c r="K636" i="61"/>
  <c r="K643" i="61" s="1"/>
  <c r="R670" i="61"/>
  <c r="M731" i="61"/>
  <c r="R634" i="61"/>
  <c r="M737" i="61"/>
  <c r="R564" i="61"/>
  <c r="AD3" i="34"/>
  <c r="AF3" i="34"/>
  <c r="R472" i="61" l="1"/>
  <c r="Q472" i="61"/>
  <c r="R510" i="61"/>
  <c r="Q510" i="61"/>
  <c r="R546" i="61"/>
  <c r="Q546" i="61"/>
  <c r="R468" i="61"/>
  <c r="Q468" i="61"/>
  <c r="R486" i="61"/>
  <c r="Q486" i="61"/>
  <c r="R504" i="61"/>
  <c r="Q504" i="61"/>
  <c r="Q521" i="61"/>
  <c r="R521" i="61"/>
  <c r="R513" i="61"/>
  <c r="Q513" i="61"/>
  <c r="R470" i="61"/>
  <c r="Q470" i="61"/>
  <c r="R488" i="61"/>
  <c r="Q488" i="61"/>
  <c r="R506" i="61"/>
  <c r="Q506" i="61"/>
  <c r="R525" i="61"/>
  <c r="Q525" i="61"/>
  <c r="R467" i="61"/>
  <c r="Q467" i="61"/>
  <c r="R485" i="61"/>
  <c r="Q485" i="61"/>
  <c r="R503" i="61"/>
  <c r="Q503" i="61"/>
  <c r="R526" i="61"/>
  <c r="Q526" i="61"/>
  <c r="Q543" i="61"/>
  <c r="R543" i="61"/>
  <c r="R465" i="61"/>
  <c r="Q465" i="61"/>
  <c r="R497" i="61"/>
  <c r="Q497" i="61"/>
  <c r="Q524" i="61"/>
  <c r="R524" i="61"/>
  <c r="R469" i="61"/>
  <c r="Q469" i="61"/>
  <c r="R548" i="61"/>
  <c r="Q548" i="61"/>
  <c r="R494" i="61"/>
  <c r="Q494" i="61"/>
  <c r="R489" i="61"/>
  <c r="Q489" i="61"/>
  <c r="R532" i="61"/>
  <c r="Q532" i="61"/>
  <c r="R501" i="61"/>
  <c r="Q501" i="61"/>
  <c r="R534" i="61"/>
  <c r="Q534" i="61"/>
  <c r="R483" i="61"/>
  <c r="Q483" i="61"/>
  <c r="R530" i="61"/>
  <c r="Q530" i="61"/>
  <c r="R476" i="61"/>
  <c r="Q476" i="61"/>
  <c r="R462" i="61"/>
  <c r="Q462" i="61"/>
  <c r="R480" i="61"/>
  <c r="Q480" i="61"/>
  <c r="R498" i="61"/>
  <c r="Q498" i="61"/>
  <c r="R549" i="61"/>
  <c r="Q549" i="61"/>
  <c r="R535" i="61"/>
  <c r="Q535" i="61"/>
  <c r="R475" i="61"/>
  <c r="Q475" i="61"/>
  <c r="R495" i="61"/>
  <c r="Q495" i="61"/>
  <c r="R511" i="61"/>
  <c r="Q511" i="61"/>
  <c r="R538" i="61"/>
  <c r="Q538" i="61"/>
  <c r="R477" i="61"/>
  <c r="Q477" i="61"/>
  <c r="R509" i="61"/>
  <c r="Q509" i="61"/>
  <c r="R514" i="61"/>
  <c r="Q514" i="61"/>
  <c r="R493" i="61"/>
  <c r="Q493" i="61"/>
  <c r="R540" i="61"/>
  <c r="Q540" i="61"/>
  <c r="R492" i="61"/>
  <c r="Q492" i="61"/>
  <c r="R547" i="61"/>
  <c r="Q547" i="61"/>
  <c r="R529" i="61"/>
  <c r="Q529" i="61"/>
  <c r="R474" i="61"/>
  <c r="Q474" i="61"/>
  <c r="R531" i="61"/>
  <c r="Q531" i="61"/>
  <c r="Q471" i="61"/>
  <c r="R471" i="61"/>
  <c r="R473" i="61"/>
  <c r="Q473" i="61"/>
  <c r="R496" i="61"/>
  <c r="Q496" i="61"/>
  <c r="R512" i="61"/>
  <c r="Q512" i="61"/>
  <c r="R533" i="61"/>
  <c r="Q533" i="61"/>
  <c r="R464" i="61"/>
  <c r="Q464" i="61"/>
  <c r="R482" i="61"/>
  <c r="Q482" i="61"/>
  <c r="R500" i="61"/>
  <c r="Q500" i="61"/>
  <c r="R517" i="61"/>
  <c r="Q517" i="61"/>
  <c r="R539" i="61"/>
  <c r="Q539" i="61"/>
  <c r="R466" i="61"/>
  <c r="Q466" i="61"/>
  <c r="R484" i="61"/>
  <c r="Q484" i="61"/>
  <c r="R502" i="61"/>
  <c r="Q502" i="61"/>
  <c r="R519" i="61"/>
  <c r="Q519" i="61"/>
  <c r="R541" i="61"/>
  <c r="Q541" i="61"/>
  <c r="R463" i="61"/>
  <c r="Q463" i="61"/>
  <c r="R481" i="61"/>
  <c r="Q481" i="61"/>
  <c r="R499" i="61"/>
  <c r="Q499" i="61"/>
  <c r="R520" i="61"/>
  <c r="Q520" i="61"/>
  <c r="R542" i="61"/>
  <c r="Q542" i="61"/>
  <c r="R487" i="61"/>
  <c r="Q487" i="61"/>
  <c r="R518" i="61"/>
  <c r="Q518" i="61"/>
  <c r="R461" i="61"/>
  <c r="Q461" i="61"/>
  <c r="R505" i="61"/>
  <c r="Q505" i="61"/>
  <c r="Q634" i="61"/>
  <c r="Q670" i="61"/>
  <c r="Q742" i="61"/>
  <c r="Q691" i="61"/>
  <c r="Q643" i="61"/>
  <c r="Q660" i="61"/>
  <c r="Q737" i="61"/>
  <c r="Q616" i="61"/>
  <c r="Q557" i="61"/>
  <c r="Q607" i="61"/>
  <c r="Q708" i="61"/>
  <c r="Q564" i="61"/>
  <c r="Q574" i="61"/>
  <c r="Q731" i="61"/>
  <c r="Q718" i="61"/>
  <c r="M743" i="61"/>
  <c r="M744" i="61" s="1"/>
  <c r="K742" i="61"/>
  <c r="L743" i="61"/>
  <c r="K582" i="61"/>
  <c r="R527" i="61"/>
  <c r="K492" i="61"/>
  <c r="K507" i="61" s="1"/>
  <c r="R544" i="61"/>
  <c r="K538" i="61"/>
  <c r="K544" i="61" s="1"/>
  <c r="K524" i="61"/>
  <c r="K527" i="61" s="1"/>
  <c r="K731" i="61"/>
  <c r="K607" i="61"/>
  <c r="R507" i="61"/>
  <c r="L522" i="61"/>
  <c r="R522" i="61" s="1"/>
  <c r="R536" i="61"/>
  <c r="K616" i="61"/>
  <c r="K708" i="61"/>
  <c r="K517" i="61"/>
  <c r="R581" i="61"/>
  <c r="K737" i="61"/>
  <c r="R490" i="61"/>
  <c r="M522" i="61"/>
  <c r="R478" i="61"/>
  <c r="R515" i="61"/>
  <c r="K529" i="61"/>
  <c r="K536" i="61" s="1"/>
  <c r="M582" i="61"/>
  <c r="R551" i="61"/>
  <c r="J745" i="61"/>
  <c r="J746" i="61" s="1"/>
  <c r="AH3" i="34"/>
  <c r="AE3" i="34"/>
  <c r="L744" i="61" l="1"/>
  <c r="R743" i="61"/>
  <c r="Q743" i="61"/>
  <c r="Q551" i="61"/>
  <c r="Q478" i="61"/>
  <c r="Q490" i="61"/>
  <c r="Q507" i="61"/>
  <c r="Q527" i="61"/>
  <c r="Q536" i="61"/>
  <c r="Q544" i="61"/>
  <c r="Q515" i="61"/>
  <c r="L582" i="61"/>
  <c r="Q581" i="61"/>
  <c r="Q522" i="61"/>
  <c r="K743" i="61"/>
  <c r="K744" i="61" s="1"/>
  <c r="M552" i="61"/>
  <c r="M553" i="61" s="1"/>
  <c r="K522" i="61"/>
  <c r="L552" i="61"/>
  <c r="R552" i="61" l="1"/>
  <c r="L553" i="61"/>
  <c r="Q582" i="61"/>
  <c r="Q552" i="61"/>
  <c r="Q744" i="61"/>
  <c r="K552" i="61"/>
  <c r="K553" i="61" s="1"/>
  <c r="M353" i="61"/>
  <c r="L395" i="61"/>
  <c r="M348" i="61"/>
  <c r="R399" i="61" l="1"/>
  <c r="R373" i="61"/>
  <c r="R394" i="61"/>
  <c r="R377" i="61"/>
  <c r="R434" i="61"/>
  <c r="R455" i="61"/>
  <c r="R380" i="61"/>
  <c r="R405" i="61"/>
  <c r="R390" i="61"/>
  <c r="R423" i="61"/>
  <c r="R346" i="61"/>
  <c r="R384" i="61"/>
  <c r="Q553" i="61"/>
  <c r="M437" i="61"/>
  <c r="L426" i="61"/>
  <c r="M388" i="61"/>
  <c r="L402" i="61"/>
  <c r="L431" i="61"/>
  <c r="L450" i="61"/>
  <c r="Q346" i="61"/>
  <c r="Q377" i="61"/>
  <c r="Q394" i="61"/>
  <c r="M426" i="61"/>
  <c r="L353" i="61"/>
  <c r="M402" i="61"/>
  <c r="M431" i="61"/>
  <c r="M450" i="61"/>
  <c r="L374" i="61"/>
  <c r="Q380" i="61"/>
  <c r="Q399" i="61"/>
  <c r="L437" i="61"/>
  <c r="M374" i="61"/>
  <c r="L365" i="61"/>
  <c r="L411" i="61"/>
  <c r="M365" i="61"/>
  <c r="M411" i="61"/>
  <c r="Q384" i="61"/>
  <c r="Q405" i="61"/>
  <c r="Q434" i="61"/>
  <c r="M457" i="61"/>
  <c r="L443" i="61"/>
  <c r="M443" i="61"/>
  <c r="Q373" i="61"/>
  <c r="Q423" i="61"/>
  <c r="Q455" i="61"/>
  <c r="L348" i="61"/>
  <c r="L388" i="61"/>
  <c r="L458" i="61" l="1"/>
  <c r="Q390" i="61"/>
  <c r="M395" i="61"/>
  <c r="M458" i="61" s="1"/>
  <c r="M459" i="61" s="1"/>
  <c r="R425" i="61"/>
  <c r="Q425" i="61"/>
  <c r="R387" i="61"/>
  <c r="Q387" i="61"/>
  <c r="R386" i="61"/>
  <c r="Q386" i="61"/>
  <c r="R385" i="61"/>
  <c r="Q385" i="61"/>
  <c r="R383" i="61"/>
  <c r="Q383" i="61"/>
  <c r="R382" i="61"/>
  <c r="Q382" i="61"/>
  <c r="R446" i="61"/>
  <c r="Q446" i="61"/>
  <c r="R378" i="61"/>
  <c r="Q378" i="61"/>
  <c r="R351" i="61"/>
  <c r="Q351" i="61"/>
  <c r="R356" i="61"/>
  <c r="Q356" i="61"/>
  <c r="R410" i="61"/>
  <c r="Q410" i="61"/>
  <c r="R345" i="61"/>
  <c r="Q345" i="61"/>
  <c r="R424" i="61"/>
  <c r="Q424" i="61"/>
  <c r="R360" i="61"/>
  <c r="Q360" i="61"/>
  <c r="R359" i="61"/>
  <c r="Q359" i="61"/>
  <c r="R439" i="61"/>
  <c r="Q439" i="61"/>
  <c r="R372" i="61"/>
  <c r="Q372" i="61"/>
  <c r="R436" i="61"/>
  <c r="Q436" i="61"/>
  <c r="R371" i="61"/>
  <c r="Q371" i="61"/>
  <c r="R435" i="61"/>
  <c r="Q435" i="61"/>
  <c r="R370" i="61"/>
  <c r="Q370" i="61"/>
  <c r="Q433" i="61"/>
  <c r="R368" i="61"/>
  <c r="Q368" i="61"/>
  <c r="R430" i="61"/>
  <c r="Q430" i="61"/>
  <c r="R367" i="61"/>
  <c r="Q367" i="61"/>
  <c r="R364" i="61"/>
  <c r="Q364" i="61"/>
  <c r="R429" i="61"/>
  <c r="Q429" i="61"/>
  <c r="R428" i="61"/>
  <c r="Q428" i="61"/>
  <c r="R363" i="61"/>
  <c r="Q363" i="61"/>
  <c r="R413" i="61"/>
  <c r="Q413" i="61"/>
  <c r="Q341" i="61"/>
  <c r="R341" i="61"/>
  <c r="R361" i="61"/>
  <c r="Q361" i="61"/>
  <c r="R454" i="61"/>
  <c r="Q454" i="61"/>
  <c r="R452" i="61"/>
  <c r="Q452" i="61"/>
  <c r="R393" i="61"/>
  <c r="Q393" i="61"/>
  <c r="R409" i="61"/>
  <c r="Q409" i="61"/>
  <c r="R344" i="61"/>
  <c r="Q344" i="61"/>
  <c r="R408" i="61"/>
  <c r="Q408" i="61"/>
  <c r="R422" i="61"/>
  <c r="Q422" i="61"/>
  <c r="R421" i="61"/>
  <c r="Q421" i="61"/>
  <c r="R358" i="61"/>
  <c r="Q358" i="61"/>
  <c r="R420" i="61"/>
  <c r="Q420" i="61"/>
  <c r="R357" i="61"/>
  <c r="Q357" i="61"/>
  <c r="R419" i="61"/>
  <c r="Q419" i="61"/>
  <c r="R355" i="61"/>
  <c r="Q355" i="61"/>
  <c r="R418" i="61"/>
  <c r="Q418" i="61"/>
  <c r="R352" i="61"/>
  <c r="Q352" i="61"/>
  <c r="R417" i="61"/>
  <c r="Q417" i="61"/>
  <c r="R415" i="61"/>
  <c r="Q415" i="61"/>
  <c r="R414" i="61"/>
  <c r="Q414" i="61"/>
  <c r="R350" i="61"/>
  <c r="Q350" i="61"/>
  <c r="R347" i="61"/>
  <c r="Q347" i="61"/>
  <c r="R362" i="61"/>
  <c r="Q362" i="61"/>
  <c r="R416" i="61"/>
  <c r="Q416" i="61"/>
  <c r="R440" i="61"/>
  <c r="Q440" i="61"/>
  <c r="R453" i="61"/>
  <c r="Q453" i="61"/>
  <c r="R381" i="61"/>
  <c r="Q381" i="61"/>
  <c r="R379" i="61"/>
  <c r="Q379" i="61"/>
  <c r="R445" i="61"/>
  <c r="Q445" i="61"/>
  <c r="R376" i="61"/>
  <c r="Q376" i="61"/>
  <c r="R335" i="61"/>
  <c r="Q335" i="61"/>
  <c r="R392" i="61"/>
  <c r="Q392" i="61"/>
  <c r="R456" i="61"/>
  <c r="Q456" i="61"/>
  <c r="R391" i="61"/>
  <c r="Q391" i="61"/>
  <c r="R407" i="61"/>
  <c r="Q407" i="61"/>
  <c r="R343" i="61"/>
  <c r="Q343" i="61"/>
  <c r="R406" i="61"/>
  <c r="Q406" i="61"/>
  <c r="R342" i="61"/>
  <c r="Q342" i="61"/>
  <c r="R404" i="61"/>
  <c r="Q404" i="61"/>
  <c r="R401" i="61"/>
  <c r="Q401" i="61"/>
  <c r="R400" i="61"/>
  <c r="Q400" i="61"/>
  <c r="R340" i="61"/>
  <c r="Q340" i="61"/>
  <c r="R398" i="61"/>
  <c r="Q398" i="61"/>
  <c r="R339" i="61"/>
  <c r="Q339" i="61"/>
  <c r="R338" i="61"/>
  <c r="Q338" i="61"/>
  <c r="R397" i="61"/>
  <c r="Q397" i="61"/>
  <c r="R337" i="61"/>
  <c r="Q337" i="61"/>
  <c r="R442" i="61"/>
  <c r="Q442" i="61"/>
  <c r="R336" i="61"/>
  <c r="Q336" i="61"/>
  <c r="Q369" i="61"/>
  <c r="R369" i="61"/>
  <c r="K426" i="61"/>
  <c r="L292" i="61"/>
  <c r="L271" i="61"/>
  <c r="L331" i="61"/>
  <c r="M309" i="61"/>
  <c r="M298" i="61"/>
  <c r="M209" i="61"/>
  <c r="M165" i="61"/>
  <c r="M136" i="61"/>
  <c r="L298" i="61"/>
  <c r="L209" i="61"/>
  <c r="L181" i="61"/>
  <c r="M315" i="61"/>
  <c r="M292" i="61"/>
  <c r="M238" i="61"/>
  <c r="M189" i="61"/>
  <c r="M331" i="61"/>
  <c r="R457" i="61"/>
  <c r="R426" i="61"/>
  <c r="R388" i="61"/>
  <c r="R395" i="61"/>
  <c r="K437" i="61"/>
  <c r="K443" i="61"/>
  <c r="K365" i="61"/>
  <c r="K411" i="61"/>
  <c r="R411" i="61"/>
  <c r="R450" i="61"/>
  <c r="K388" i="61"/>
  <c r="R437" i="61"/>
  <c r="R353" i="61"/>
  <c r="R402" i="61"/>
  <c r="R365" i="61"/>
  <c r="R348" i="61"/>
  <c r="R443" i="61"/>
  <c r="R374" i="61"/>
  <c r="R431" i="61"/>
  <c r="R86" i="61" l="1"/>
  <c r="Q86" i="61"/>
  <c r="R102" i="61"/>
  <c r="Q102" i="61"/>
  <c r="R146" i="61"/>
  <c r="Q146" i="61"/>
  <c r="R186" i="61"/>
  <c r="Q186" i="61"/>
  <c r="R232" i="61"/>
  <c r="Q232" i="61"/>
  <c r="R288" i="61"/>
  <c r="Q288" i="61"/>
  <c r="R188" i="61"/>
  <c r="Q188" i="61"/>
  <c r="R97" i="61"/>
  <c r="Q97" i="61"/>
  <c r="R132" i="61"/>
  <c r="Q132" i="61"/>
  <c r="R159" i="61"/>
  <c r="Q159" i="61"/>
  <c r="R202" i="61"/>
  <c r="Q202" i="61"/>
  <c r="R245" i="61"/>
  <c r="Q245" i="61"/>
  <c r="R303" i="61"/>
  <c r="Q303" i="61"/>
  <c r="R208" i="61"/>
  <c r="Q208" i="61"/>
  <c r="R55" i="61"/>
  <c r="Q55" i="61"/>
  <c r="R88" i="61"/>
  <c r="Q88" i="61"/>
  <c r="R96" i="61"/>
  <c r="Q96" i="61"/>
  <c r="R104" i="61"/>
  <c r="Q104" i="61"/>
  <c r="R117" i="61"/>
  <c r="Q117" i="61"/>
  <c r="R131" i="61"/>
  <c r="Q131" i="61"/>
  <c r="R143" i="61"/>
  <c r="Q143" i="61"/>
  <c r="R147" i="61"/>
  <c r="Q147" i="61"/>
  <c r="R158" i="61"/>
  <c r="Q158" i="61"/>
  <c r="R169" i="61"/>
  <c r="Q169" i="61"/>
  <c r="R177" i="61"/>
  <c r="Q177" i="61"/>
  <c r="R191" i="61"/>
  <c r="Q191" i="61"/>
  <c r="R201" i="61"/>
  <c r="Q201" i="61"/>
  <c r="R214" i="61"/>
  <c r="Q214" i="61"/>
  <c r="R226" i="61"/>
  <c r="Q226" i="61"/>
  <c r="R234" i="61"/>
  <c r="Q234" i="61"/>
  <c r="R244" i="61"/>
  <c r="Q244" i="61"/>
  <c r="R252" i="61"/>
  <c r="Q252" i="61"/>
  <c r="R265" i="61"/>
  <c r="Q265" i="61"/>
  <c r="R290" i="61"/>
  <c r="Q290" i="61"/>
  <c r="R302" i="61"/>
  <c r="Q302" i="61"/>
  <c r="R320" i="61"/>
  <c r="Q320" i="61"/>
  <c r="R120" i="61"/>
  <c r="Q120" i="61"/>
  <c r="R207" i="61"/>
  <c r="Q207" i="61"/>
  <c r="R314" i="61"/>
  <c r="R109" i="61"/>
  <c r="Q109" i="61"/>
  <c r="R91" i="61"/>
  <c r="Q91" i="61"/>
  <c r="R99" i="61"/>
  <c r="Q99" i="61"/>
  <c r="R112" i="61"/>
  <c r="Q112" i="61"/>
  <c r="R126" i="61"/>
  <c r="Q126" i="61"/>
  <c r="R139" i="61"/>
  <c r="Q139" i="61"/>
  <c r="R329" i="61"/>
  <c r="Q329" i="61"/>
  <c r="R150" i="61"/>
  <c r="Q150" i="61"/>
  <c r="R161" i="61"/>
  <c r="Q161" i="61"/>
  <c r="R172" i="61"/>
  <c r="Q172" i="61"/>
  <c r="R183" i="61"/>
  <c r="Q183" i="61"/>
  <c r="R194" i="61"/>
  <c r="Q194" i="61"/>
  <c r="R204" i="61"/>
  <c r="Q204" i="61"/>
  <c r="R217" i="61"/>
  <c r="Q217" i="61"/>
  <c r="R229" i="61"/>
  <c r="Q229" i="61"/>
  <c r="R237" i="61"/>
  <c r="Q237" i="61"/>
  <c r="R247" i="61"/>
  <c r="Q247" i="61"/>
  <c r="R255" i="61"/>
  <c r="Q255" i="61"/>
  <c r="R268" i="61"/>
  <c r="Q268" i="61"/>
  <c r="R295" i="61"/>
  <c r="Q295" i="61"/>
  <c r="R305" i="61"/>
  <c r="Q305" i="61"/>
  <c r="R323" i="61"/>
  <c r="Q323" i="61"/>
  <c r="Q135" i="61"/>
  <c r="R135" i="61"/>
  <c r="R269" i="61"/>
  <c r="Q269" i="61"/>
  <c r="R270" i="61"/>
  <c r="Q270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129" i="61"/>
  <c r="Q129" i="61"/>
  <c r="R156" i="61"/>
  <c r="Q156" i="61"/>
  <c r="R175" i="61"/>
  <c r="Q175" i="61"/>
  <c r="R224" i="61"/>
  <c r="Q224" i="61"/>
  <c r="R250" i="61"/>
  <c r="Q250" i="61"/>
  <c r="R312" i="61"/>
  <c r="Q312" i="61"/>
  <c r="R259" i="61"/>
  <c r="Q259" i="61"/>
  <c r="R105" i="61"/>
  <c r="Q105" i="61"/>
  <c r="R148" i="61"/>
  <c r="Q148" i="61"/>
  <c r="R178" i="61"/>
  <c r="Q178" i="61"/>
  <c r="R227" i="61"/>
  <c r="Q227" i="61"/>
  <c r="R266" i="61"/>
  <c r="Q266" i="61"/>
  <c r="R133" i="61"/>
  <c r="Q1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90" i="61"/>
  <c r="Q90" i="61"/>
  <c r="R98" i="61"/>
  <c r="Q98" i="61"/>
  <c r="R106" i="61"/>
  <c r="Q106" i="61"/>
  <c r="R125" i="61"/>
  <c r="Q125" i="61"/>
  <c r="R138" i="61"/>
  <c r="Q138" i="61"/>
  <c r="R328" i="61"/>
  <c r="Q328" i="61"/>
  <c r="R149" i="61"/>
  <c r="Q149" i="61"/>
  <c r="R160" i="61"/>
  <c r="Q160" i="61"/>
  <c r="R171" i="61"/>
  <c r="Q171" i="61"/>
  <c r="R179" i="61"/>
  <c r="Q179" i="61"/>
  <c r="R193" i="61"/>
  <c r="Q193" i="61"/>
  <c r="R203" i="61"/>
  <c r="Q203" i="61"/>
  <c r="R216" i="61"/>
  <c r="Q216" i="61"/>
  <c r="R228" i="61"/>
  <c r="Q228" i="61"/>
  <c r="R236" i="61"/>
  <c r="Q236" i="61"/>
  <c r="R246" i="61"/>
  <c r="Q246" i="61"/>
  <c r="R254" i="61"/>
  <c r="Q254" i="61"/>
  <c r="R267" i="61"/>
  <c r="Q267" i="61"/>
  <c r="R294" i="61"/>
  <c r="Q294" i="61"/>
  <c r="R304" i="61"/>
  <c r="Q304" i="61"/>
  <c r="R322" i="61"/>
  <c r="Q322" i="61"/>
  <c r="R134" i="61"/>
  <c r="Q134" i="61"/>
  <c r="R220" i="61"/>
  <c r="Q220" i="61"/>
  <c r="R258" i="61"/>
  <c r="Q258" i="61"/>
  <c r="R93" i="61"/>
  <c r="Q93" i="61"/>
  <c r="R101" i="61"/>
  <c r="Q101" i="61"/>
  <c r="R114" i="61"/>
  <c r="Q114" i="61"/>
  <c r="R128" i="61"/>
  <c r="Q128" i="61"/>
  <c r="R141" i="61"/>
  <c r="Q141" i="61"/>
  <c r="R145" i="61"/>
  <c r="Q145" i="61"/>
  <c r="R152" i="61"/>
  <c r="Q152" i="61"/>
  <c r="R163" i="61"/>
  <c r="Q163" i="61"/>
  <c r="R174" i="61"/>
  <c r="Q174" i="61"/>
  <c r="R185" i="61"/>
  <c r="Q185" i="61"/>
  <c r="R198" i="61"/>
  <c r="Q198" i="61"/>
  <c r="R211" i="61"/>
  <c r="Q211" i="61"/>
  <c r="R223" i="61"/>
  <c r="Q223" i="61"/>
  <c r="R231" i="61"/>
  <c r="Q231" i="61"/>
  <c r="R241" i="61"/>
  <c r="Q241" i="61"/>
  <c r="R249" i="61"/>
  <c r="Q249" i="61"/>
  <c r="R262" i="61"/>
  <c r="Q262" i="61"/>
  <c r="R287" i="61"/>
  <c r="Q287" i="61"/>
  <c r="R297" i="61"/>
  <c r="Q297" i="61"/>
  <c r="R311" i="61"/>
  <c r="Q311" i="61"/>
  <c r="R180" i="61"/>
  <c r="Q180" i="61"/>
  <c r="R324" i="61"/>
  <c r="Q324" i="61"/>
  <c r="R308" i="61"/>
  <c r="Q308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R94" i="61"/>
  <c r="Q94" i="61"/>
  <c r="R115" i="61"/>
  <c r="Q115" i="61"/>
  <c r="R142" i="61"/>
  <c r="Q142" i="61"/>
  <c r="R167" i="61"/>
  <c r="Q167" i="61"/>
  <c r="R199" i="61"/>
  <c r="Q199" i="61"/>
  <c r="Q212" i="61"/>
  <c r="R212" i="61"/>
  <c r="R242" i="61"/>
  <c r="Q242" i="61"/>
  <c r="R263" i="61"/>
  <c r="Q263" i="61"/>
  <c r="R300" i="61"/>
  <c r="Q300" i="61"/>
  <c r="R108" i="61"/>
  <c r="Q108" i="61"/>
  <c r="R257" i="61"/>
  <c r="Q257" i="61"/>
  <c r="R89" i="61"/>
  <c r="Q89" i="61"/>
  <c r="R118" i="61"/>
  <c r="Q118" i="61"/>
  <c r="R170" i="61"/>
  <c r="Q170" i="61"/>
  <c r="R192" i="61"/>
  <c r="Q192" i="61"/>
  <c r="R215" i="61"/>
  <c r="Q215" i="61"/>
  <c r="R235" i="61"/>
  <c r="Q235" i="61"/>
  <c r="R253" i="61"/>
  <c r="Q253" i="61"/>
  <c r="R291" i="61"/>
  <c r="Q291" i="61"/>
  <c r="R321" i="61"/>
  <c r="Q321" i="61"/>
  <c r="R219" i="61"/>
  <c r="Q2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85" i="61"/>
  <c r="Q85" i="61"/>
  <c r="R92" i="61"/>
  <c r="Q92" i="61"/>
  <c r="R100" i="61"/>
  <c r="Q100" i="61"/>
  <c r="R113" i="61"/>
  <c r="Q113" i="61"/>
  <c r="R127" i="61"/>
  <c r="Q127" i="61"/>
  <c r="R140" i="61"/>
  <c r="Q140" i="61"/>
  <c r="R144" i="61"/>
  <c r="Q144" i="61"/>
  <c r="R151" i="61"/>
  <c r="Q151" i="61"/>
  <c r="R162" i="61"/>
  <c r="Q162" i="61"/>
  <c r="R173" i="61"/>
  <c r="Q173" i="61"/>
  <c r="R184" i="61"/>
  <c r="Q184" i="61"/>
  <c r="R197" i="61"/>
  <c r="Q197" i="61"/>
  <c r="R205" i="61"/>
  <c r="Q205" i="61"/>
  <c r="R218" i="61"/>
  <c r="Q218" i="61"/>
  <c r="R230" i="61"/>
  <c r="Q230" i="61"/>
  <c r="R240" i="61"/>
  <c r="Q240" i="61"/>
  <c r="R248" i="61"/>
  <c r="Q248" i="61"/>
  <c r="R256" i="61"/>
  <c r="Q256" i="61"/>
  <c r="R273" i="61"/>
  <c r="Q273" i="61"/>
  <c r="R296" i="61"/>
  <c r="Q296" i="61"/>
  <c r="R306" i="61"/>
  <c r="Q306" i="61"/>
  <c r="R107" i="61"/>
  <c r="Q107" i="61"/>
  <c r="R164" i="61"/>
  <c r="Q164" i="61"/>
  <c r="R307" i="61"/>
  <c r="Q307" i="61"/>
  <c r="R153" i="61"/>
  <c r="Q153" i="61"/>
  <c r="R87" i="61"/>
  <c r="Q87" i="61"/>
  <c r="R95" i="61"/>
  <c r="Q95" i="61"/>
  <c r="R103" i="61"/>
  <c r="Q103" i="61"/>
  <c r="R116" i="61"/>
  <c r="Q116" i="61"/>
  <c r="R130" i="61"/>
  <c r="Q130" i="61"/>
  <c r="R327" i="61"/>
  <c r="Q327" i="61"/>
  <c r="R330" i="61"/>
  <c r="Q330" i="61"/>
  <c r="R157" i="61"/>
  <c r="Q157" i="61"/>
  <c r="R168" i="61"/>
  <c r="Q168" i="61"/>
  <c r="R176" i="61"/>
  <c r="Q176" i="61"/>
  <c r="R187" i="61"/>
  <c r="Q187" i="61"/>
  <c r="R200" i="61"/>
  <c r="Q200" i="61"/>
  <c r="R213" i="61"/>
  <c r="Q213" i="61"/>
  <c r="R225" i="61"/>
  <c r="Q225" i="61"/>
  <c r="R233" i="61"/>
  <c r="Q233" i="61"/>
  <c r="R243" i="61"/>
  <c r="Q243" i="61"/>
  <c r="R251" i="61"/>
  <c r="Q251" i="61"/>
  <c r="R264" i="61"/>
  <c r="Q264" i="61"/>
  <c r="R289" i="61"/>
  <c r="Q289" i="61"/>
  <c r="R301" i="61"/>
  <c r="Q301" i="61"/>
  <c r="R313" i="61"/>
  <c r="Q313" i="61"/>
  <c r="R119" i="61"/>
  <c r="Q119" i="61"/>
  <c r="R206" i="61"/>
  <c r="Q206" i="61"/>
  <c r="R121" i="61"/>
  <c r="Q121" i="61"/>
  <c r="R122" i="61"/>
  <c r="Q1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Q431" i="61"/>
  <c r="Q374" i="61"/>
  <c r="Q365" i="61"/>
  <c r="Q450" i="61"/>
  <c r="Q388" i="61"/>
  <c r="Q353" i="61"/>
  <c r="Q348" i="61"/>
  <c r="Q411" i="61"/>
  <c r="Q395" i="61"/>
  <c r="Q426" i="61"/>
  <c r="Q443" i="61"/>
  <c r="Q402" i="61"/>
  <c r="Q437" i="61"/>
  <c r="Q457" i="61"/>
  <c r="K395" i="61"/>
  <c r="R74" i="61"/>
  <c r="R52" i="61"/>
  <c r="R47" i="61"/>
  <c r="R81" i="61"/>
  <c r="R20" i="61"/>
  <c r="R66" i="61"/>
  <c r="R34" i="61"/>
  <c r="R58" i="61"/>
  <c r="R136" i="61"/>
  <c r="R154" i="61"/>
  <c r="R165" i="61"/>
  <c r="R181" i="61"/>
  <c r="L325" i="61"/>
  <c r="R325" i="61" s="1"/>
  <c r="R221" i="61"/>
  <c r="R271" i="61"/>
  <c r="K309" i="61"/>
  <c r="K298" i="61"/>
  <c r="R195" i="61"/>
  <c r="R209" i="61"/>
  <c r="R260" i="61"/>
  <c r="R285" i="61"/>
  <c r="R298" i="61"/>
  <c r="R309" i="61"/>
  <c r="M325" i="61"/>
  <c r="R110" i="61"/>
  <c r="R123" i="61"/>
  <c r="R331" i="61"/>
  <c r="R189" i="61"/>
  <c r="R292" i="61"/>
  <c r="R315" i="61"/>
  <c r="R238" i="61"/>
  <c r="K292" i="61"/>
  <c r="K431" i="61"/>
  <c r="K353" i="61"/>
  <c r="K402" i="61"/>
  <c r="K374" i="61"/>
  <c r="R458" i="61"/>
  <c r="K450" i="61"/>
  <c r="Q189" i="61" l="1"/>
  <c r="Q238" i="61"/>
  <c r="Q315" i="61"/>
  <c r="Q123" i="61"/>
  <c r="Q298" i="61"/>
  <c r="Q195" i="61"/>
  <c r="Q221" i="61"/>
  <c r="Q154" i="61"/>
  <c r="Q292" i="61"/>
  <c r="Q110" i="61"/>
  <c r="Q285" i="61"/>
  <c r="Q325" i="61"/>
  <c r="Q136" i="61"/>
  <c r="Q58" i="61"/>
  <c r="Q20" i="61"/>
  <c r="Q81" i="61"/>
  <c r="Q52" i="61"/>
  <c r="Q260" i="61"/>
  <c r="Q181" i="61"/>
  <c r="Q34" i="61"/>
  <c r="Q458" i="61"/>
  <c r="Q331" i="61"/>
  <c r="Q309" i="61"/>
  <c r="Q209" i="61"/>
  <c r="Q271" i="61"/>
  <c r="Q165" i="61"/>
  <c r="Q66" i="61"/>
  <c r="Q47" i="61"/>
  <c r="L82" i="61"/>
  <c r="M82" i="61"/>
  <c r="L332" i="61"/>
  <c r="M332" i="61"/>
  <c r="K325" i="61"/>
  <c r="L459" i="61"/>
  <c r="M83" i="61" l="1"/>
  <c r="M745" i="61"/>
  <c r="R332" i="61"/>
  <c r="L333" i="61"/>
  <c r="L745" i="61"/>
  <c r="R82" i="61"/>
  <c r="L83" i="61"/>
  <c r="Q82" i="61"/>
  <c r="Q332" i="61"/>
  <c r="Q459" i="61"/>
  <c r="M333" i="61"/>
  <c r="R745" i="61" l="1"/>
  <c r="Q333" i="61"/>
  <c r="M746" i="61"/>
  <c r="K332" i="61"/>
  <c r="K333" i="61" l="1"/>
  <c r="L746" i="61"/>
  <c r="Q746" i="61" s="1"/>
  <c r="Q745" i="61"/>
  <c r="K348" i="61" l="1"/>
  <c r="K458" i="61" l="1"/>
  <c r="K459" i="61" l="1"/>
  <c r="K6" i="61"/>
  <c r="K12" i="61"/>
  <c r="K73" i="61"/>
  <c r="K62" i="61"/>
  <c r="K36" i="61"/>
  <c r="K72" i="61"/>
  <c r="K64" i="61"/>
  <c r="K41" i="61"/>
  <c r="K77" i="61"/>
  <c r="K69" i="61"/>
  <c r="K45" i="61"/>
  <c r="K54" i="61"/>
  <c r="K26" i="61"/>
  <c r="K28" i="61"/>
  <c r="K9" i="61"/>
  <c r="K70" i="61"/>
  <c r="K29" i="61"/>
  <c r="K46" i="61"/>
  <c r="K14" i="61"/>
  <c r="K68" i="61"/>
  <c r="K16" i="61"/>
  <c r="K44" i="61"/>
  <c r="K23" i="61"/>
  <c r="K56" i="61"/>
  <c r="K63" i="61"/>
  <c r="K37" i="61"/>
  <c r="K80" i="61"/>
  <c r="K43" i="61"/>
  <c r="K39" i="61"/>
  <c r="K30" i="61"/>
  <c r="K71" i="61"/>
  <c r="K27" i="61"/>
  <c r="K32" i="61"/>
  <c r="K38" i="61"/>
  <c r="K61" i="61"/>
  <c r="K49" i="61"/>
  <c r="K24" i="61"/>
  <c r="K51" i="61"/>
  <c r="K13" i="61"/>
  <c r="K15" i="61"/>
  <c r="K40" i="61"/>
  <c r="K65" i="61"/>
  <c r="K10" i="61"/>
  <c r="K18" i="61"/>
  <c r="K55" i="61"/>
  <c r="K25" i="61"/>
  <c r="K79" i="61"/>
  <c r="K60" i="61"/>
  <c r="K11" i="61"/>
  <c r="K78" i="61"/>
  <c r="K17" i="61"/>
  <c r="K76" i="61"/>
  <c r="K8" i="61"/>
  <c r="K22" i="61"/>
  <c r="K42" i="61"/>
  <c r="K57" i="61"/>
  <c r="K50" i="61"/>
  <c r="K19" i="61"/>
  <c r="K31" i="61"/>
  <c r="K33" i="61"/>
  <c r="K52" i="61" l="1"/>
  <c r="K74" i="61"/>
  <c r="K58" i="61"/>
  <c r="K81" i="61"/>
  <c r="K66" i="61"/>
  <c r="K47" i="61"/>
  <c r="K20" i="61"/>
  <c r="K34" i="61"/>
  <c r="K82" i="61" l="1"/>
  <c r="K745" i="61" s="1"/>
  <c r="K746" i="61" s="1"/>
  <c r="K83" i="61" l="1"/>
  <c r="AG7" i="19"/>
  <c r="AI7" i="19"/>
  <c r="AG3" i="19"/>
  <c r="AG4" i="19"/>
  <c r="AI4" i="19"/>
  <c r="AI3" i="19"/>
  <c r="AG5" i="19"/>
  <c r="AI5" i="19"/>
  <c r="AG9" i="19"/>
  <c r="AI9" i="19"/>
  <c r="AG8" i="19"/>
  <c r="AI8" i="19"/>
  <c r="AI6" i="19"/>
  <c r="AG6" i="19"/>
  <c r="AG71" i="19"/>
  <c r="AI71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</authors>
  <commentList>
    <comment ref="AG10" authorId="0" shapeId="0" xr:uid="{D3654513-CD5A-48A3-B407-C409C61971C9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 pc</author>
  </authors>
  <commentList>
    <comment ref="H1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 pc</author>
  </authors>
  <commentList>
    <comment ref="K1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asus pc:
เอาข้อมูลมาก้อนข้อมูลตรวจคุณภาพบัญชี C5308
ที่เป็นไฟล์ EX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 pc</author>
    <author>HP</author>
  </authors>
  <commentList>
    <comment ref="M1" authorId="0" shapeId="0" xr:uid="{76EFC5D2-C9B7-4650-86A9-4F8197F492C1}">
      <text>
        <r>
          <rPr>
            <b/>
            <sz val="9"/>
            <color indexed="81"/>
            <rFont val="Tahoma"/>
            <family val="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6" authorId="1" shapeId="0" xr:uid="{00000000-0006-0000-0F00-000002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<sst xmlns="http://schemas.openxmlformats.org/spreadsheetml/2006/main" count="13045" uniqueCount="2727">
  <si>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</si>
  <si>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</si>
  <si>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</si>
  <si>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</si>
  <si>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</si>
  <si>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</si>
  <si>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</si>
  <si>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</si>
  <si>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</si>
  <si>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</si>
  <si>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</si>
  <si>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</si>
  <si>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</si>
  <si>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</si>
  <si>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</si>
  <si>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</si>
  <si>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</si>
  <si>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</si>
  <si>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</si>
  <si>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</si>
  <si>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</si>
  <si>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</si>
  <si>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</si>
  <si>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</si>
  <si>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</si>
  <si>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</si>
  <si>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</si>
  <si>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</si>
  <si>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</si>
  <si>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</si>
  <si>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</si>
  <si>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</si>
  <si>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</si>
  <si>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</si>
  <si>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</si>
  <si>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</si>
  <si>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</si>
  <si>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</si>
  <si>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</si>
  <si>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</si>
  <si>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</si>
  <si>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</si>
  <si>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</si>
  <si>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</si>
  <si>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</si>
  <si>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</si>
  <si>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</si>
  <si>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</si>
  <si>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</si>
  <si>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</si>
  <si>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</si>
  <si>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</si>
  <si>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</si>
  <si>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</si>
  <si>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</si>
  <si>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</si>
  <si>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</si>
  <si>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</si>
  <si>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</si>
  <si>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</si>
  <si>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โพนพิสัย</t>
  </si>
  <si>
    <t>กุดจับ</t>
  </si>
  <si>
    <t>ท่าอุเทน</t>
  </si>
  <si>
    <t>โซ่พิสัย</t>
  </si>
  <si>
    <t>เชียงคาน</t>
  </si>
  <si>
    <t>ศรีเชียงใหม่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</si>
  <si>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</si>
  <si>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</si>
  <si>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</si>
  <si>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</si>
  <si>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</si>
  <si>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</si>
  <si>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</si>
  <si>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</si>
  <si>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</si>
  <si>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</si>
  <si>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</si>
  <si>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</si>
  <si>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ห้วยเกิ้ง</t>
  </si>
  <si>
    <t>เรณูนคร</t>
  </si>
  <si>
    <t>บึงโขงหลง</t>
  </si>
  <si>
    <t>ภูเรือ</t>
  </si>
  <si>
    <t>สระใคร</t>
  </si>
  <si>
    <t>โนนสะอาด</t>
  </si>
  <si>
    <t>นาแก</t>
  </si>
  <si>
    <t>ศรีวิไล</t>
  </si>
  <si>
    <t>ท่าลี่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</si>
  <si>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</si>
  <si>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</si>
  <si>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</si>
  <si>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</si>
  <si>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</si>
  <si>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</si>
  <si>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</si>
  <si>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</si>
  <si>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</si>
  <si>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</si>
  <si>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</si>
  <si>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รัตนวาปี</t>
  </si>
  <si>
    <t>ไชยวาน</t>
  </si>
  <si>
    <t>โพนสวรรค์</t>
  </si>
  <si>
    <t>ภูหลวง</t>
  </si>
  <si>
    <t>ศรีธาตุ</t>
  </si>
  <si>
    <t>ธาตุพนม</t>
  </si>
  <si>
    <t>ผาขาว</t>
  </si>
  <si>
    <t>วังสามหมอ</t>
  </si>
  <si>
    <t>วังยาง</t>
  </si>
  <si>
    <t>ด่านซ้าย</t>
  </si>
  <si>
    <t>บ้านผือ</t>
  </si>
  <si>
    <t>เอราวัณ</t>
  </si>
  <si>
    <t>น้ำโสม</t>
  </si>
  <si>
    <t>หนองหิน</t>
  </si>
  <si>
    <t>เพ็ญ</t>
  </si>
  <si>
    <t>สร้างคอม</t>
  </si>
  <si>
    <t>หนองแสง</t>
  </si>
  <si>
    <t>สว่างแดนดิน</t>
  </si>
  <si>
    <t>นายูง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</si>
  <si>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</si>
  <si>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</si>
  <si>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</si>
  <si>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</si>
  <si>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</si>
  <si>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</si>
  <si>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</si>
  <si>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</si>
  <si>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</si>
  <si>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</si>
  <si>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</si>
  <si>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</si>
  <si>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</si>
  <si>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</si>
  <si>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</si>
  <si>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</si>
  <si>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</si>
  <si>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</si>
  <si>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</si>
  <si>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</si>
  <si>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</si>
  <si>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</si>
  <si>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</si>
  <si>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</si>
  <si>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</si>
  <si>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</si>
  <si>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</si>
  <si>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</si>
  <si>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</si>
  <si>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</si>
  <si>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</si>
  <si>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</si>
  <si>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</si>
  <si>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</si>
  <si>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</si>
  <si>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</si>
  <si>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</si>
  <si>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</si>
  <si>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</si>
  <si>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</si>
  <si>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</si>
  <si>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</si>
  <si>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</si>
  <si>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</si>
  <si>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</si>
  <si>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</si>
  <si>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</si>
  <si>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</si>
  <si>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</si>
  <si>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</si>
  <si>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</si>
  <si>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</si>
  <si>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</si>
  <si>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</si>
  <si>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</si>
  <si>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</si>
  <si>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</si>
  <si>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</si>
  <si>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</si>
  <si>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</si>
  <si>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</si>
  <si>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</si>
  <si>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</si>
  <si>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</si>
  <si>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</si>
  <si>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</si>
  <si>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</si>
  <si>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</si>
  <si>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</si>
  <si>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</si>
  <si>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</si>
  <si>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</si>
  <si>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</si>
  <si>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</si>
  <si>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</si>
  <si>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</si>
  <si>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</si>
  <si>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</si>
  <si>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</si>
  <si>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</si>
  <si>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</si>
  <si>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</si>
  <si>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</si>
  <si>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</si>
  <si>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</si>
  <si>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</si>
  <si>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</si>
  <si>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</si>
  <si>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</si>
  <si>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</si>
  <si>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</si>
  <si>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</si>
  <si>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</si>
  <si>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</si>
  <si>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</si>
  <si>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</si>
  <si>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</si>
  <si>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</si>
  <si>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</si>
  <si>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</si>
  <si>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</si>
  <si>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</si>
  <si>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</si>
  <si>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</si>
  <si>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</si>
  <si>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</si>
  <si>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</si>
  <si>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</si>
  <si>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</si>
  <si>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</si>
  <si>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</si>
  <si>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</si>
  <si>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</si>
  <si>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</si>
  <si>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</si>
  <si>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</si>
  <si>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</si>
  <si>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</si>
  <si>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</si>
  <si>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</si>
  <si>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</si>
  <si>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</si>
  <si>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</si>
  <si>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</si>
  <si>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</si>
  <si>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</si>
  <si>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</si>
  <si>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</si>
  <si>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</si>
  <si>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</si>
  <si>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</si>
  <si>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</si>
  <si>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</si>
  <si>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</si>
  <si>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</si>
  <si>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</si>
  <si>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</si>
  <si>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</si>
  <si>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</si>
  <si>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</si>
  <si>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</si>
  <si>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</si>
  <si>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</si>
  <si>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</si>
  <si>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</si>
  <si>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</si>
  <si>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</si>
  <si>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</si>
  <si>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</si>
  <si>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</si>
  <si>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</si>
  <si>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</si>
  <si>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</si>
  <si>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</si>
  <si>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</si>
  <si>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</si>
  <si>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</si>
  <si>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</si>
  <si>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</si>
  <si>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</si>
  <si>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</si>
  <si>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</si>
  <si>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</si>
  <si>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</si>
  <si>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</si>
  <si>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</si>
  <si>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</si>
  <si>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</si>
  <si>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</si>
  <si>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</si>
  <si>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</si>
  <si>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</si>
  <si>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</si>
  <si>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</si>
  <si>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</si>
  <si>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</si>
  <si>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</si>
  <si>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</si>
  <si>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</si>
  <si>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</si>
  <si>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</si>
  <si>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</si>
  <si>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</si>
  <si>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</si>
  <si>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</si>
  <si>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</si>
  <si>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</si>
  <si>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</si>
  <si>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</si>
  <si>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</si>
  <si>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</si>
  <si>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</si>
  <si>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</si>
  <si>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</si>
  <si>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</si>
  <si>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</si>
  <si>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</si>
  <si>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</si>
  <si>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</si>
  <si>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</si>
  <si>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</si>
  <si>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</si>
  <si>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</si>
  <si>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</si>
  <si>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</si>
  <si>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</si>
  <si>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</si>
  <si>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</si>
  <si>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</si>
  <si>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</si>
  <si>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</si>
  <si>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</si>
  <si>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</si>
  <si>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</si>
  <si>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</si>
  <si>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</si>
  <si>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</si>
  <si>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</si>
  <si>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</si>
  <si>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</si>
  <si>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</si>
  <si>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</si>
  <si>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</si>
  <si>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</si>
  <si>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</si>
  <si>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</si>
  <si>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</si>
  <si>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</si>
  <si>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</si>
  <si>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</si>
  <si>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</si>
  <si>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</si>
  <si>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</si>
  <si>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</si>
  <si>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</si>
  <si>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</si>
  <si>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</si>
  <si>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</si>
  <si>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</si>
  <si>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</si>
  <si>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</si>
  <si>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</si>
  <si>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</si>
  <si>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</si>
  <si>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</si>
  <si>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</si>
  <si>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</si>
  <si>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</si>
  <si>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</si>
  <si>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</si>
  <si>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</si>
  <si>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</si>
  <si>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</si>
  <si>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</si>
  <si>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</si>
  <si>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</si>
  <si>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</si>
  <si>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</si>
  <si>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</si>
  <si>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</si>
  <si>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</si>
  <si>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</si>
  <si>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</si>
  <si>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</si>
  <si>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</si>
  <si>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</si>
  <si>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</si>
  <si>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</si>
  <si>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</si>
  <si>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</si>
  <si>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</si>
  <si>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</si>
  <si>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</si>
  <si>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</si>
  <si>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</si>
  <si>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</si>
  <si>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</si>
  <si>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</si>
  <si>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</si>
  <si>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</si>
  <si>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</si>
  <si>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</si>
  <si>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</si>
  <si>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</si>
  <si>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</si>
  <si>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</si>
  <si>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</si>
  <si>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</si>
  <si>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</si>
  <si>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</si>
  <si>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</si>
  <si>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</si>
  <si>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</si>
  <si>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47-08</t>
  </si>
  <si>
    <t>รพช.วานรนิวาส</t>
  </si>
  <si>
    <t>11095 รพช.วานรนิวาส</t>
  </si>
  <si>
    <t>รวม CUP วานรนิวาส</t>
  </si>
  <si>
    <t>47-12</t>
  </si>
  <si>
    <t>รพร.สว่างแดนดิน</t>
  </si>
  <si>
    <t>11450 รพร.สว่างแดนดิน</t>
  </si>
  <si>
    <t>รวม CUP สว่างแดนดิน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</si>
  <si>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</si>
  <si>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</si>
  <si>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</si>
  <si>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</si>
  <si>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</si>
  <si>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</si>
  <si>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</si>
  <si>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</si>
  <si>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</si>
  <si>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</si>
  <si>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</si>
  <si>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</si>
  <si>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</si>
  <si>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</si>
  <si>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</si>
  <si>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</si>
  <si>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</si>
  <si>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</si>
  <si>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</si>
  <si>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</si>
  <si>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</si>
  <si>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</si>
  <si>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</si>
  <si>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</si>
  <si>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</si>
  <si>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</si>
  <si>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</si>
  <si>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</si>
  <si>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</si>
  <si>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</si>
  <si>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</si>
  <si>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</si>
  <si>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</si>
  <si>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</si>
  <si>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</si>
  <si>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</si>
  <si>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</si>
  <si>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</si>
  <si>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</si>
  <si>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</si>
  <si>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</si>
  <si>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</si>
  <si>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</si>
  <si>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</si>
  <si>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</si>
  <si>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</si>
  <si>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</si>
  <si>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</si>
  <si>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</si>
  <si>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</si>
  <si>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</si>
  <si>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</si>
  <si>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</si>
  <si>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</si>
  <si>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</si>
  <si>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</si>
  <si>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</si>
  <si>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</si>
  <si>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</si>
  <si>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</si>
  <si>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</si>
  <si>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</si>
  <si>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</si>
  <si>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</si>
  <si>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</si>
  <si>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</si>
  <si>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</si>
  <si>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04671 - รพ.สต.ไร่ทาม</t>
  </si>
  <si>
    <t>04674 - รพ.สต.หัวนา</t>
  </si>
  <si>
    <t>04675 - รพ.สต.หนองผำ</t>
  </si>
  <si>
    <t>04676 - รพ.สต.เจริญสุข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</si>
  <si>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</si>
  <si>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</si>
  <si>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</si>
  <si>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</si>
  <si>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</si>
  <si>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04685 - รพ.สต.ห้วยปลาดุก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</si>
  <si>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</si>
  <si>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</si>
  <si>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</si>
  <si>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</si>
  <si>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</si>
  <si>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</si>
  <si>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</si>
  <si>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</si>
  <si>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</si>
  <si>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</si>
  <si>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04700 - รพ.สต.หาดทรายขาว</t>
  </si>
  <si>
    <t>04701 - รพ.สต.นาค้อ</t>
  </si>
  <si>
    <t>04702 - รพ.สต.เชียงกลม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</si>
  <si>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</si>
  <si>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</si>
  <si>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</si>
  <si>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</si>
  <si>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</si>
  <si>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04710 - รพ.สต.เครือคู้</t>
  </si>
  <si>
    <t>04711 - รพ.สต.ปากโป่ง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</si>
  <si>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</si>
  <si>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</si>
  <si>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</si>
  <si>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</si>
  <si>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</si>
  <si>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</si>
  <si>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</si>
  <si>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</si>
  <si>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</si>
  <si>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</si>
  <si>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</si>
  <si>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</si>
  <si>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</si>
  <si>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</si>
  <si>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</si>
  <si>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</si>
  <si>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</si>
  <si>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</si>
  <si>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</si>
  <si>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</si>
  <si>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</si>
  <si>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</si>
  <si>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</si>
  <si>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</si>
  <si>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</si>
  <si>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</si>
  <si>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</si>
  <si>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</si>
  <si>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</si>
  <si>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</si>
  <si>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</si>
  <si>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</si>
  <si>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</si>
  <si>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</si>
  <si>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</si>
  <si>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</si>
  <si>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</si>
  <si>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</si>
  <si>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04755 - รพ.สต.โนนสว่าง</t>
  </si>
  <si>
    <t>04756 - รพ.สต.โคกหนองแก</t>
  </si>
  <si>
    <t>04757 - รพ.สต.นาโก</t>
  </si>
  <si>
    <t>04758 - รพ.สต.นาแปนใต้</t>
  </si>
  <si>
    <t>04764 - รพ.สต.ห้วยส้ม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</si>
  <si>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</si>
  <si>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</si>
  <si>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</si>
  <si>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</si>
  <si>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</si>
  <si>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04772 - รพ.สต.นาตาด</t>
  </si>
  <si>
    <t>04774 - รพ.สต.ห้วยยาง</t>
  </si>
  <si>
    <t>04775 - รพ.สต.เพิ่มสุข</t>
  </si>
  <si>
    <t>04777 - รพ.สต.โป่งศรีโทน</t>
  </si>
  <si>
    <t>04778 - รพ.สต.หนองใหญ่</t>
  </si>
  <si>
    <t>04781 - รพ.สต.ซำบุ่น</t>
  </si>
  <si>
    <t>13930 - รพ.สต.โนนสวรรค์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</si>
  <si>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</si>
  <si>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</si>
  <si>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</si>
  <si>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</si>
  <si>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</si>
  <si>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</si>
  <si>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</si>
  <si>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04482 - รพ.สต.บ้านขาว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</si>
  <si>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</si>
  <si>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</si>
  <si>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</si>
  <si>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</si>
  <si>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</si>
  <si>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</si>
  <si>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</si>
  <si>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</si>
  <si>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</si>
  <si>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</si>
  <si>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</si>
  <si>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</si>
  <si>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</si>
  <si>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</si>
  <si>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</si>
  <si>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</si>
  <si>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</si>
  <si>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</si>
  <si>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</si>
  <si>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</si>
  <si>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</si>
  <si>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</si>
  <si>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</si>
  <si>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</si>
  <si>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</si>
  <si>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</si>
  <si>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</si>
  <si>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</si>
  <si>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</si>
  <si>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</si>
  <si>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</si>
  <si>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</si>
  <si>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</si>
  <si>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</si>
  <si>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</si>
  <si>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</si>
  <si>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</si>
  <si>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</si>
  <si>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</si>
  <si>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</si>
  <si>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</si>
  <si>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</si>
  <si>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</si>
  <si>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</si>
  <si>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</si>
  <si>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</si>
  <si>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</si>
  <si>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</si>
  <si>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</si>
  <si>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</si>
  <si>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</si>
  <si>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</si>
  <si>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</si>
  <si>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</si>
  <si>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</si>
  <si>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</si>
  <si>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</si>
  <si>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</si>
  <si>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</si>
  <si>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</si>
  <si>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</si>
  <si>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</si>
  <si>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</si>
  <si>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</si>
  <si>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</si>
  <si>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</si>
  <si>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</si>
  <si>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</si>
  <si>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</si>
  <si>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</si>
  <si>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</si>
  <si>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</si>
  <si>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</si>
  <si>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</si>
  <si>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</si>
  <si>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</si>
  <si>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</si>
  <si>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</si>
  <si>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</si>
  <si>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</si>
  <si>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</si>
  <si>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</si>
  <si>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</si>
  <si>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</si>
  <si>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</si>
  <si>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</si>
  <si>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</si>
  <si>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</si>
  <si>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</si>
  <si>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</si>
  <si>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</si>
  <si>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</si>
  <si>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</si>
  <si>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</si>
  <si>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</si>
  <si>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</si>
  <si>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</si>
  <si>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</si>
  <si>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</si>
  <si>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</si>
  <si>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</si>
  <si>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</si>
  <si>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</si>
  <si>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</si>
  <si>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</si>
  <si>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</si>
  <si>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</si>
  <si>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</si>
  <si>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</si>
  <si>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</si>
  <si>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</si>
  <si>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</si>
  <si>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</si>
  <si>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</si>
  <si>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</si>
  <si>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</si>
  <si>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</si>
  <si>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</si>
  <si>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</si>
  <si>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</si>
  <si>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</si>
  <si>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</si>
  <si>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</si>
  <si>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</si>
  <si>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</si>
  <si>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</si>
  <si>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</si>
  <si>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</si>
  <si>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</si>
  <si>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</si>
  <si>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</si>
  <si>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</si>
  <si>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</si>
  <si>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</si>
  <si>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</si>
  <si>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</si>
  <si>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</si>
  <si>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</si>
  <si>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</si>
  <si>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</si>
  <si>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</si>
  <si>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</si>
  <si>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</si>
  <si>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</si>
  <si>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</si>
  <si>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</si>
  <si>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</si>
  <si>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</si>
  <si>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</si>
  <si>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</si>
  <si>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</si>
  <si>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</si>
  <si>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</si>
  <si>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</si>
  <si>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</si>
  <si>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</si>
  <si>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</si>
  <si>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</si>
  <si>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</si>
  <si>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</si>
  <si>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</si>
  <si>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</si>
  <si>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</si>
  <si>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</si>
  <si>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</si>
  <si>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</si>
  <si>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</si>
  <si>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</si>
  <si>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</si>
  <si>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</si>
  <si>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</si>
  <si>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</si>
  <si>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</si>
  <si>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</si>
  <si>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</si>
  <si>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</si>
  <si>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</si>
  <si>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</si>
  <si>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</si>
  <si>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</si>
  <si>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</si>
  <si>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</si>
  <si>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</si>
  <si>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</si>
  <si>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</si>
  <si>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</si>
  <si>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</si>
  <si>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</si>
  <si>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</si>
  <si>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</si>
  <si>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</si>
  <si>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</si>
  <si>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</si>
  <si>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</si>
  <si>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</si>
  <si>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</si>
  <si>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</si>
  <si>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</si>
  <si>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</si>
  <si>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</si>
  <si>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</si>
  <si>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</si>
  <si>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</si>
  <si>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</si>
  <si>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</si>
  <si>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</si>
  <si>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</si>
  <si>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</si>
  <si>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</si>
  <si>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</si>
  <si>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</si>
  <si>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</si>
  <si>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</si>
  <si>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</si>
  <si>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</si>
  <si>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</si>
  <si>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</si>
  <si>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</si>
  <si>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</si>
  <si>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</si>
  <si>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</si>
  <si>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</si>
  <si>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</si>
  <si>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</si>
  <si>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</si>
  <si>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</si>
  <si>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</si>
  <si>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</si>
  <si>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</si>
  <si>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</si>
  <si>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</si>
  <si>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</si>
  <si>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</si>
  <si>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</si>
  <si>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</si>
  <si>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</si>
  <si>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</si>
  <si>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</si>
  <si>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</si>
  <si>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</si>
  <si>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</si>
  <si>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</si>
  <si>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</si>
  <si>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</si>
  <si>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</si>
  <si>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</si>
  <si>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</si>
  <si>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</si>
  <si>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</si>
  <si>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</si>
  <si>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</si>
  <si>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</si>
  <si>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</si>
  <si>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</si>
  <si>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</si>
  <si>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</si>
  <si>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</si>
  <si>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</si>
  <si>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</si>
  <si>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</si>
  <si>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</si>
  <si>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</si>
  <si>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</si>
  <si>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</si>
  <si>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</si>
  <si>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</si>
  <si>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</si>
  <si>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</si>
  <si>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</si>
  <si>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</si>
  <si>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</si>
  <si>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</si>
  <si>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</si>
  <si>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</si>
  <si>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</si>
  <si>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</si>
  <si>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</si>
  <si>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</si>
  <si>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</si>
  <si>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05477 - รพ.สต.บ้านไฮ่</t>
  </si>
  <si>
    <t>05484 - รพ.สต.บ้านบะฮีเหนือ</t>
  </si>
  <si>
    <t>05486 - รพ.สต.บ้านดง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</si>
  <si>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</si>
  <si>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</si>
  <si>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</si>
  <si>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</si>
  <si>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05505 - รพ.สต.บ้านขัวก่าย</t>
  </si>
  <si>
    <t>05508 - รพ.สต.เฉลิมพระเกียรติ 60 พรรษา นวมินทราชินี</t>
  </si>
  <si>
    <t>05511 - รพ.สต.บ้านห้วยหิน</t>
  </si>
  <si>
    <t>05512 - รพ.สต.บ้านโนนอุดม</t>
  </si>
  <si>
    <t>05514 - รพ.สต.บ้านแสงเจริญ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</si>
  <si>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</si>
  <si>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</si>
  <si>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</si>
  <si>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05548 - รพ.สต.บ้านหนองหลวง</t>
  </si>
  <si>
    <t>05549 - รพ.สต.บ้านบงใต้</t>
  </si>
  <si>
    <t>05551 - รพ.สต.เฉลิมพระเกียรติ 60 พรรษา นวมินทราชินี</t>
  </si>
  <si>
    <t>13977 - รพ.สต.บ้านนาถ่อน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</si>
  <si>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</si>
  <si>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</si>
  <si>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</si>
  <si>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</si>
  <si>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</si>
  <si>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</si>
  <si>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</si>
  <si>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</si>
  <si>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</si>
  <si>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</si>
  <si>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</si>
  <si>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</si>
  <si>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</si>
  <si>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</si>
  <si>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</si>
  <si>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</si>
  <si>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</si>
  <si>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</si>
  <si>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</si>
  <si>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</si>
  <si>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</si>
  <si>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</si>
  <si>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</si>
  <si>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</si>
  <si>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</si>
  <si>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</si>
  <si>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</si>
  <si>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</si>
  <si>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</si>
  <si>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</si>
  <si>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</si>
  <si>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</si>
  <si>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</si>
  <si>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</si>
  <si>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</si>
  <si>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</si>
  <si>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</si>
  <si>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</si>
  <si>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</si>
  <si>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</si>
  <si>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</si>
  <si>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</si>
  <si>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</si>
  <si>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</si>
  <si>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</si>
  <si>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</si>
  <si>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</si>
  <si>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</si>
  <si>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05648 - รพ.สต.โพนทอง</t>
  </si>
  <si>
    <t>05649 - รพ.สต.บ้านคำนกกก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</si>
  <si>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</si>
  <si>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</si>
  <si>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</si>
  <si>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</si>
  <si>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</si>
  <si>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</si>
  <si>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</si>
  <si>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</si>
  <si>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</si>
  <si>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</si>
  <si>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</si>
  <si>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</si>
  <si>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</si>
  <si>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</si>
  <si>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</si>
  <si>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</si>
  <si>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</si>
  <si>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</si>
  <si>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</si>
  <si>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</si>
  <si>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</si>
  <si>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</si>
  <si>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</si>
  <si>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</si>
  <si>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</si>
  <si>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</si>
  <si>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</si>
  <si>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</si>
  <si>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</si>
  <si>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</si>
  <si>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</si>
  <si>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</si>
  <si>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</si>
  <si>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</si>
  <si>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</si>
  <si>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</si>
  <si>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</si>
  <si>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</si>
  <si>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</si>
  <si>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</si>
  <si>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</si>
  <si>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</si>
  <si>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</si>
  <si>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</si>
  <si>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</si>
  <si>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</si>
  <si>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</si>
  <si>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</si>
  <si>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</si>
  <si>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</si>
  <si>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</si>
  <si>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</si>
  <si>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</si>
  <si>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</si>
  <si>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</si>
  <si>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</si>
  <si>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</si>
  <si>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</si>
  <si>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</si>
  <si>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</si>
  <si>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</si>
  <si>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</si>
  <si>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</si>
  <si>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</si>
  <si>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</si>
  <si>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</si>
  <si>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</si>
  <si>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</si>
  <si>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</si>
  <si>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</si>
  <si>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</si>
  <si>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</si>
  <si>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</si>
  <si>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</si>
  <si>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</si>
  <si>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</si>
  <si>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</si>
  <si>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</si>
  <si>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</si>
  <si>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</si>
  <si>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</si>
  <si>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</si>
  <si>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</si>
  <si>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</si>
  <si>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</si>
  <si>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</si>
  <si>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04845 รพ_สต_ศรีชมภู</t>
  </si>
  <si>
    <t xml:space="preserve">04823 รพ_สต_ศรีชมภู </t>
  </si>
  <si>
    <t>เมืองบึงกาฬ</t>
  </si>
  <si>
    <t>00405 สำนักงานสาธารณสุขอำเภอศรีธาตุ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</si>
  <si>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</si>
  <si>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</si>
  <si>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</si>
  <si>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</si>
  <si>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</si>
  <si>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</si>
  <si>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</si>
  <si>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</si>
  <si>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</si>
  <si>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</si>
  <si>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</si>
  <si>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</si>
  <si>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</si>
  <si>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</si>
  <si>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</si>
  <si>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</si>
  <si>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</si>
  <si>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</si>
  <si>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</si>
  <si>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</si>
  <si>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</si>
  <si>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</si>
  <si>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</si>
  <si>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</si>
  <si>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</si>
  <si>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</si>
  <si>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</si>
  <si>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</si>
  <si>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</si>
  <si>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</si>
  <si>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</si>
  <si>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</si>
  <si>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</si>
  <si>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</si>
  <si>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</si>
  <si>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</si>
  <si>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</si>
  <si>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</si>
  <si>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</si>
  <si>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</si>
  <si>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</si>
  <si>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</si>
  <si>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</si>
  <si>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</si>
  <si>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</si>
  <si>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</si>
  <si>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</si>
  <si>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</si>
  <si>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</si>
  <si>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</si>
  <si>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</si>
  <si>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</si>
  <si>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</si>
  <si>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</si>
  <si>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</si>
  <si>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</si>
  <si>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</si>
  <si>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</si>
  <si>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</si>
  <si>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</si>
  <si>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</si>
  <si>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</si>
  <si>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</si>
  <si>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</si>
  <si>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</si>
  <si>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</si>
  <si>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</si>
  <si>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</si>
  <si>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</si>
  <si>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</si>
  <si>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</si>
  <si>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</si>
  <si>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</si>
  <si>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</si>
  <si>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</si>
  <si>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</si>
  <si>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</si>
  <si>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</si>
  <si>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</si>
  <si>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</si>
  <si>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</si>
  <si>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</si>
  <si>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</si>
  <si>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</si>
  <si>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</si>
  <si>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</si>
  <si>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</si>
  <si>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</si>
  <si>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</si>
  <si>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</si>
  <si>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</si>
  <si>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</si>
  <si>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</si>
  <si>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</si>
  <si>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</si>
  <si>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</si>
  <si>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</si>
  <si>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</si>
  <si>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</si>
  <si>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</si>
  <si>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</si>
  <si>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</si>
  <si>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</si>
  <si>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</si>
  <si>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</si>
  <si>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</si>
  <si>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</si>
  <si>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</si>
  <si>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</si>
  <si>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</si>
  <si>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</si>
  <si>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</si>
  <si>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</si>
  <si>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</si>
  <si>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</si>
  <si>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</si>
  <si>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</si>
  <si>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</si>
  <si>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</si>
  <si>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</si>
  <si>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</si>
  <si>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</si>
  <si>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</si>
  <si>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</si>
  <si>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</si>
  <si>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</si>
  <si>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</si>
  <si>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</si>
  <si>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</si>
  <si>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</si>
  <si>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</si>
  <si>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</si>
  <si>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</si>
  <si>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</si>
  <si>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</si>
  <si>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</si>
  <si>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</si>
  <si>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</si>
  <si>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</si>
  <si>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</si>
  <si>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</si>
  <si>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</si>
  <si>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</si>
  <si>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</si>
  <si>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</si>
  <si>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</si>
  <si>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</si>
  <si>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</si>
  <si>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</si>
  <si>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</si>
  <si>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</si>
  <si>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</si>
  <si>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</si>
  <si>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</si>
  <si>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</si>
  <si>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</si>
  <si>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</si>
  <si>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</si>
  <si>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</si>
  <si>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</si>
  <si>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</si>
  <si>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</si>
  <si>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</si>
  <si>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</si>
  <si>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</si>
  <si>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</si>
  <si>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</si>
  <si>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</si>
  <si>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</si>
  <si>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</si>
  <si>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</si>
  <si>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</si>
  <si>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</si>
  <si>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</si>
  <si>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</si>
  <si>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</si>
  <si>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</si>
  <si>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</si>
  <si>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</si>
  <si>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</si>
  <si>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</si>
  <si>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</si>
  <si>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</si>
  <si>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</si>
  <si>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</si>
  <si>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</si>
  <si>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</si>
  <si>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</si>
  <si>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</si>
  <si>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</si>
  <si>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</si>
  <si>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</si>
  <si>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</si>
  <si>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</si>
  <si>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</si>
  <si>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</si>
  <si>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</si>
  <si>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</si>
  <si>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</si>
  <si>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</si>
  <si>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</si>
  <si>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</si>
  <si>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</si>
  <si>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</si>
  <si>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</si>
  <si>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</si>
  <si>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</si>
  <si>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</si>
  <si>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</si>
  <si>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</si>
  <si>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</si>
  <si>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</si>
  <si>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</si>
  <si>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</si>
  <si>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</si>
  <si>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</si>
  <si>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</si>
  <si>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</si>
  <si>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</si>
  <si>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</si>
  <si>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</si>
  <si>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</si>
  <si>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</si>
  <si>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</si>
  <si>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</si>
  <si>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</si>
  <si>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</si>
  <si>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</si>
  <si>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</si>
  <si>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</si>
  <si>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</si>
  <si>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</si>
  <si>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</si>
  <si>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</si>
  <si>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</si>
  <si>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</si>
  <si>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</si>
  <si>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</si>
  <si>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</si>
  <si>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</si>
  <si>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</si>
  <si>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</si>
  <si>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</si>
  <si>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</si>
  <si>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</si>
  <si>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</si>
  <si>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</si>
  <si>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</si>
  <si>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</si>
  <si>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</si>
  <si>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</si>
  <si>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</si>
  <si>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</si>
  <si>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</si>
  <si>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</si>
  <si>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</si>
  <si>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</si>
  <si>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</si>
  <si>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</si>
  <si>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</si>
  <si>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</si>
  <si>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</si>
  <si>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</si>
  <si>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</si>
  <si>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</si>
  <si>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</si>
  <si>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</si>
  <si>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</si>
  <si>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</si>
  <si>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</si>
  <si>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</si>
  <si>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</si>
  <si>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</si>
  <si>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</si>
  <si>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</si>
  <si>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</si>
  <si>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</si>
  <si>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</si>
  <si>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</si>
  <si>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</si>
  <si>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</si>
  <si>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</si>
  <si>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</si>
  <si>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</si>
  <si>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</si>
  <si>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</si>
  <si>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</si>
  <si>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</si>
  <si>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</si>
  <si>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</si>
  <si>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</si>
  <si>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</si>
  <si>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</si>
  <si>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</si>
  <si>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</si>
  <si>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</si>
  <si>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</si>
  <si>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</si>
  <si>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</si>
  <si>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</si>
  <si>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</si>
  <si>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</si>
  <si>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</si>
  <si>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</si>
  <si>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</si>
  <si>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</si>
  <si>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</si>
  <si>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</si>
  <si>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</si>
  <si>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</si>
  <si>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</si>
  <si>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</si>
  <si>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</si>
  <si>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</si>
  <si>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</si>
  <si>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</si>
  <si>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</si>
  <si>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</si>
  <si>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</si>
  <si>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</si>
  <si>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</si>
  <si>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</si>
  <si>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</si>
  <si>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</si>
  <si>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</si>
  <si>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</si>
  <si>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</si>
  <si>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</si>
  <si>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</si>
  <si>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</si>
  <si>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</si>
  <si>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</si>
  <si>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</si>
  <si>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</si>
  <si>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</si>
  <si>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</si>
  <si>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</si>
  <si>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</si>
  <si>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</si>
  <si>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</si>
  <si>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</si>
  <si>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</si>
  <si>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</si>
  <si>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</si>
  <si>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</si>
  <si>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</si>
  <si>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</si>
  <si>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</si>
  <si>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</si>
  <si>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</si>
  <si>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</si>
  <si>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</si>
  <si>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</si>
  <si>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</si>
  <si>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</si>
  <si>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</si>
  <si>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</si>
  <si>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</si>
  <si>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</si>
  <si>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</si>
  <si>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</si>
  <si>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</si>
  <si>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</si>
  <si>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</si>
  <si>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</si>
  <si>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</si>
  <si>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</si>
  <si>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</si>
  <si>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</si>
  <si>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</si>
  <si>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</si>
  <si>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</si>
  <si>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</si>
  <si>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</si>
  <si>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</si>
  <si>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</si>
  <si>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</si>
  <si>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</si>
  <si>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</si>
  <si>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</si>
  <si>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</si>
  <si>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</si>
  <si>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</si>
  <si>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</si>
  <si>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</si>
  <si>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</si>
  <si>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</si>
  <si>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</si>
  <si>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</si>
  <si>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</si>
  <si>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</si>
  <si>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</si>
  <si>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</si>
  <si>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</si>
  <si>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</si>
  <si>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</si>
  <si>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</si>
  <si>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</si>
  <si>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</si>
  <si>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</si>
  <si>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</si>
  <si>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</si>
  <si>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</si>
  <si>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</si>
  <si>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</si>
  <si>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</si>
  <si>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</si>
  <si>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</si>
  <si>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</si>
  <si>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</si>
  <si>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</si>
  <si>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</si>
  <si>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</si>
  <si>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</si>
  <si>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</si>
  <si>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</si>
  <si>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</si>
  <si>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</si>
  <si>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</si>
  <si>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</si>
  <si>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</si>
  <si>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</si>
  <si>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</si>
  <si>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</si>
  <si>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</si>
  <si>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</si>
  <si>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</si>
  <si>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</si>
  <si>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</si>
  <si>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</si>
  <si>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</si>
  <si>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</si>
  <si>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</si>
  <si>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</si>
  <si>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</si>
  <si>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</si>
  <si>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</si>
  <si>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</si>
  <si>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</si>
  <si>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</si>
  <si>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</si>
  <si>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</si>
  <si>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</si>
  <si>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</si>
  <si>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</si>
  <si>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</si>
  <si>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</si>
  <si>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</si>
  <si>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</si>
  <si>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</si>
  <si>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</si>
  <si>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</si>
  <si>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</si>
  <si>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</si>
  <si>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</si>
  <si>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</si>
  <si>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</si>
  <si>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</si>
  <si>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</si>
  <si>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</si>
  <si>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</si>
  <si>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</si>
  <si>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</si>
  <si>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</si>
  <si>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</si>
  <si>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</si>
  <si>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</si>
  <si>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</si>
  <si>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</si>
  <si>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</si>
  <si>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</si>
  <si>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</si>
  <si>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</si>
  <si>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</si>
  <si>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</si>
  <si>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</si>
  <si>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</si>
  <si>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</si>
  <si>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</si>
  <si>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</si>
  <si>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</si>
  <si>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</si>
  <si>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</si>
  <si>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</si>
  <si>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</si>
  <si>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</si>
  <si>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</si>
  <si>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</si>
  <si>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</si>
  <si>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</si>
  <si>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</si>
  <si>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</si>
  <si>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</si>
  <si>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</si>
  <si>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</si>
  <si>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</si>
  <si>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</si>
  <si>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</si>
  <si>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</si>
  <si>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</si>
  <si>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</si>
  <si>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</si>
  <si>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</si>
  <si>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</si>
  <si>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</si>
  <si>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</si>
  <si>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</si>
  <si>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</si>
  <si>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</si>
  <si>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</si>
  <si>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</si>
  <si>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</si>
  <si>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</si>
  <si>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</si>
  <si>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</si>
  <si>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</si>
  <si>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</si>
  <si>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</si>
  <si>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</si>
  <si>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</si>
  <si>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</si>
  <si>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</si>
  <si>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</si>
  <si>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</si>
  <si>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</si>
  <si>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</si>
  <si>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</si>
  <si>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</si>
  <si>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</si>
  <si>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</si>
  <si>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</si>
  <si>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</si>
  <si>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</si>
  <si>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</si>
  <si>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</si>
  <si>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</si>
  <si>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</si>
  <si>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</si>
  <si>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</si>
  <si>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</si>
  <si>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</si>
  <si>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</si>
  <si>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</si>
  <si>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</si>
  <si>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</si>
  <si>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</si>
  <si>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</si>
  <si>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</si>
  <si>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</si>
  <si>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</si>
  <si>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</si>
  <si>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</si>
  <si>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</si>
  <si>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</si>
  <si>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</si>
  <si>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</si>
  <si>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</si>
  <si>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</si>
  <si>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</si>
  <si>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</si>
  <si>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</si>
  <si>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</si>
  <si>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</si>
  <si>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</si>
  <si>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</si>
  <si>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</si>
  <si>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</si>
  <si>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</si>
  <si>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</si>
  <si>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</si>
  <si>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</si>
  <si>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</si>
  <si>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</si>
  <si>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</si>
  <si>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</si>
  <si>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</si>
  <si>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</si>
  <si>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</si>
  <si>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</si>
  <si>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</si>
  <si>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</si>
  <si>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</si>
  <si>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</si>
  <si>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</si>
  <si>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</si>
  <si>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</si>
  <si>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</si>
  <si>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</si>
  <si>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</si>
  <si>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</si>
  <si>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</si>
  <si>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</si>
  <si>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</si>
  <si>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</si>
  <si>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</si>
  <si>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</si>
  <si>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</si>
  <si>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</si>
  <si>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</si>
  <si>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</si>
  <si>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</si>
  <si>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</si>
  <si>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</si>
  <si>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</si>
  <si>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</si>
  <si>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</si>
  <si>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</si>
  <si>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</si>
  <si>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</si>
  <si>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</si>
  <si>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</si>
  <si>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</si>
  <si>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</si>
  <si>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</si>
  <si>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</si>
  <si>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</si>
  <si>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</si>
  <si>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</si>
  <si>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</si>
  <si>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</si>
  <si>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</si>
  <si>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</si>
  <si>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</si>
  <si>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</si>
  <si>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</si>
  <si>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</si>
  <si>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</si>
  <si>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</si>
  <si>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</si>
  <si>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</si>
  <si>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</si>
  <si>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</si>
  <si>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</si>
  <si>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</si>
  <si>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</si>
  <si>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</si>
  <si>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</si>
  <si>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</si>
  <si>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</si>
  <si>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</si>
  <si>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</si>
  <si>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</si>
  <si>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</si>
  <si>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</si>
  <si>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</si>
  <si>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</si>
  <si>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</si>
  <si>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</si>
  <si>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</si>
  <si>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</si>
  <si>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</si>
  <si>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</si>
  <si>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</si>
  <si>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</si>
  <si>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</si>
  <si>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</si>
  <si>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</si>
  <si>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</si>
  <si>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</si>
  <si>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</si>
  <si>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</si>
  <si>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</si>
  <si>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</si>
  <si>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</si>
  <si>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</si>
  <si>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</si>
  <si>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</si>
  <si>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</si>
  <si>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</si>
  <si>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</si>
  <si>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</si>
  <si>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</si>
  <si>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</si>
  <si>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</si>
  <si>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</si>
  <si>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</si>
  <si>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</si>
  <si>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</si>
  <si>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</si>
  <si>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</si>
  <si>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</si>
  <si>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</si>
  <si>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</si>
  <si>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</si>
  <si>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</si>
  <si>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</si>
  <si>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</si>
  <si>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</si>
  <si>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</si>
  <si>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</si>
  <si>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</si>
  <si>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</si>
  <si>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</si>
  <si>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</si>
  <si>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</si>
  <si>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</si>
  <si>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</si>
  <si>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</si>
  <si>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</si>
  <si>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</si>
  <si>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</si>
  <si>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</si>
  <si>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</si>
  <si>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</si>
  <si>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</si>
  <si>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</si>
  <si>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</si>
  <si>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</si>
  <si>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</si>
  <si>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</si>
  <si>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</si>
  <si>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</si>
  <si>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</si>
  <si>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</si>
  <si>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</si>
  <si>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</si>
  <si>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</si>
  <si>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</si>
  <si>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</si>
  <si>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</si>
  <si>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</si>
  <si>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</si>
  <si>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</si>
  <si>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</si>
  <si>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</si>
  <si>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</si>
  <si>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</si>
  <si>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</si>
  <si>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</si>
  <si>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</si>
  <si>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</si>
  <si>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</si>
  <si>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</si>
  <si>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</si>
  <si>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</si>
  <si>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</si>
  <si>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</si>
  <si>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</si>
  <si>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</si>
  <si>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</si>
  <si>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</si>
  <si>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</si>
  <si>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</si>
  <si>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</si>
  <si>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</si>
  <si>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</si>
  <si>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</si>
  <si>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</si>
  <si>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</si>
  <si>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</si>
  <si>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</si>
  <si>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</si>
  <si>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</si>
  <si>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</si>
  <si>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</si>
  <si>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</si>
  <si>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</si>
  <si>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</si>
  <si>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</si>
  <si>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</si>
  <si>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</si>
  <si>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</si>
  <si>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</si>
  <si>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</si>
  <si>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</si>
  <si>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</si>
  <si>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</si>
  <si>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</si>
  <si>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</si>
  <si>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</si>
  <si>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</si>
  <si>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</si>
  <si>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</si>
  <si>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</si>
  <si>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</si>
  <si>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</si>
  <si>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</si>
  <si>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</si>
  <si>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</si>
  <si>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</si>
  <si>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</si>
  <si>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</si>
  <si>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</si>
  <si>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</si>
  <si>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</si>
  <si>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</si>
  <si>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</si>
  <si>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</si>
  <si>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</si>
  <si>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</si>
  <si>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</si>
  <si>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</si>
  <si>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</si>
  <si>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</si>
  <si>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</si>
  <si>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</si>
  <si>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</si>
  <si>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</si>
  <si>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</si>
  <si>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</si>
  <si>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</si>
  <si>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</si>
  <si>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</si>
  <si>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</si>
  <si>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</si>
  <si>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</si>
  <si>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</si>
  <si>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</si>
  <si>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</si>
  <si>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</si>
  <si>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</si>
  <si>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</si>
  <si>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</si>
  <si>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</si>
  <si>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</si>
  <si>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</si>
  <si>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</si>
  <si>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</si>
  <si>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</si>
  <si>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</si>
  <si>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</si>
  <si>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</si>
  <si>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</si>
  <si>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</si>
  <si>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</si>
  <si>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</si>
  <si>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</si>
  <si>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</si>
  <si>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</si>
  <si>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</si>
  <si>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</si>
  <si>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</si>
  <si>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</si>
  <si>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</si>
  <si>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</si>
  <si>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</si>
  <si>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</si>
  <si>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</si>
  <si>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</si>
  <si>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</si>
  <si>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</si>
  <si>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</si>
  <si>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</si>
  <si>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</si>
  <si>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</si>
  <si>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</si>
  <si>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</si>
  <si>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</si>
  <si>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</si>
  <si>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</si>
  <si>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</si>
  <si>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</si>
  <si>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</si>
  <si>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</si>
  <si>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</si>
  <si>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</si>
  <si>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</si>
  <si>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</si>
  <si>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</si>
  <si>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</si>
  <si>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</si>
  <si>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</si>
  <si>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</si>
  <si>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</si>
  <si>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</si>
  <si>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</si>
  <si>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</si>
  <si>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</si>
  <si>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</si>
  <si>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</si>
  <si>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</si>
  <si>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</si>
  <si>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</si>
  <si>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</si>
  <si>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</si>
  <si>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</si>
  <si>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</si>
  <si>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</si>
  <si>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</si>
  <si>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</si>
  <si>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</si>
  <si>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</si>
  <si>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</si>
  <si>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</si>
  <si>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</si>
  <si>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</si>
  <si>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</si>
  <si>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</si>
  <si>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</si>
  <si>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</si>
  <si>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</si>
  <si>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</si>
  <si>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</si>
  <si>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</si>
  <si>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</si>
  <si>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</si>
  <si>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</si>
  <si>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</si>
  <si>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</si>
  <si>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</si>
  <si>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</si>
  <si>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</si>
  <si>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</si>
  <si>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</si>
  <si>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</si>
  <si>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</si>
  <si>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</si>
  <si>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</si>
  <si>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</si>
  <si>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</si>
  <si>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</si>
  <si>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</si>
  <si>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</si>
  <si>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</si>
  <si>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</si>
  <si>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</si>
  <si>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</si>
  <si>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</si>
  <si>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</si>
  <si>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</si>
  <si>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</si>
  <si>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</si>
  <si>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</si>
  <si>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</si>
  <si>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</si>
  <si>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</si>
  <si>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</si>
  <si>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</si>
  <si>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</si>
  <si>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</si>
  <si>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</si>
  <si>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</si>
  <si>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</si>
  <si>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</si>
  <si>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</si>
  <si>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</si>
  <si>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</si>
  <si>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</si>
  <si>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</si>
  <si>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</si>
  <si>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</si>
  <si>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</si>
  <si>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</si>
  <si>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</si>
  <si>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</si>
  <si>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</si>
  <si>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</si>
  <si>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</si>
  <si>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</si>
  <si>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</si>
  <si>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</si>
  <si>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</si>
  <si>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</si>
  <si>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</si>
  <si>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</si>
  <si>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</si>
  <si>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</si>
  <si>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</si>
  <si>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</si>
  <si>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</si>
  <si>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</si>
  <si>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</si>
  <si>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</si>
  <si>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</si>
  <si>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</si>
  <si>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</si>
  <si>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</si>
  <si>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</si>
  <si>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</si>
  <si>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</si>
  <si>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</si>
  <si>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</si>
  <si>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</si>
  <si>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</si>
  <si>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</si>
  <si>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</si>
  <si>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</si>
  <si>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</si>
  <si>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</si>
  <si>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</si>
  <si>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</si>
  <si>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</si>
  <si>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</si>
  <si>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</si>
  <si>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</si>
  <si>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</si>
  <si>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</si>
  <si>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</si>
  <si>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</si>
  <si>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</si>
  <si>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</si>
  <si>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</si>
  <si>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</si>
  <si>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</si>
  <si>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</si>
  <si>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</si>
  <si>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</si>
  <si>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</si>
  <si>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</si>
  <si>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</si>
  <si>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</si>
  <si>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</si>
  <si>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</si>
  <si>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</si>
  <si>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</si>
  <si>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</si>
  <si>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</si>
  <si>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</si>
  <si>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</si>
  <si>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</si>
  <si>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</si>
  <si>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</si>
  <si>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</si>
  <si>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</si>
  <si>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</si>
  <si>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</si>
  <si>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</si>
  <si>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</si>
  <si>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</si>
  <si>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</si>
  <si>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</si>
  <si>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</si>
  <si>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</si>
  <si>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</si>
  <si>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</si>
  <si>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</si>
  <si>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</si>
  <si>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</si>
  <si>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</si>
  <si>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</si>
  <si>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</si>
  <si>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</si>
  <si>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</si>
  <si>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</si>
  <si>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</si>
  <si>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หมายเหตุ : ให้ตรวจสอบ รพสต. ที่มี เงินบำรุงคงเหลือน้อยกว่า ทุนสำรองสุทธิ (NWC) แก้ไขการบันทึกบัญชีให้ถูต้อง</t>
  </si>
  <si>
    <t>CodeL3</t>
  </si>
  <si>
    <t>1101000000.000</t>
  </si>
  <si>
    <t>1102000000.000</t>
  </si>
  <si>
    <t>1105000000.000</t>
  </si>
  <si>
    <t>1205000000.000</t>
  </si>
  <si>
    <t>1206000000.000</t>
  </si>
  <si>
    <t>1209000000.000</t>
  </si>
  <si>
    <t>2101000000.000</t>
  </si>
  <si>
    <t>2102000000.000</t>
  </si>
  <si>
    <t>2103000000.000</t>
  </si>
  <si>
    <t>2109000000.000</t>
  </si>
  <si>
    <t>2111000000.000</t>
  </si>
  <si>
    <t>2116000000.000</t>
  </si>
  <si>
    <t>3101000000.000</t>
  </si>
  <si>
    <t>3102000000.000</t>
  </si>
  <si>
    <t>3105000000.000</t>
  </si>
  <si>
    <t>4301010000.000</t>
  </si>
  <si>
    <t>4302000000.000</t>
  </si>
  <si>
    <t>4303000000.000</t>
  </si>
  <si>
    <t>4307000000.000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</si>
  <si>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</si>
  <si>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</si>
  <si>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</si>
  <si>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</si>
  <si>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</si>
  <si>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</si>
  <si>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</si>
  <si>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</si>
  <si>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</si>
  <si>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</si>
  <si>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</si>
  <si>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</si>
  <si>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</si>
  <si>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</si>
  <si>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</si>
  <si>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</si>
  <si>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</si>
  <si>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2.1.3 รายได้รับล่วงหน้า</t>
  </si>
  <si>
    <t>2.1.5 รายได้รอการรับรู้</t>
  </si>
  <si>
    <t xml:space="preserve">2.1.6 เงินรับฝากระยะสั้น </t>
  </si>
  <si>
    <t>2.1.7 หนี้สินหมุนเวียนอื่น</t>
  </si>
  <si>
    <t>3.1.1 รายได้สูง/(ต่ำ)กว่า ค่าใช้จ่ายสุทธิ</t>
  </si>
  <si>
    <t>3.1.2 รายได้สูง/(ต่ำ)กว่า ค่าใช้จ่ายสะสม</t>
  </si>
  <si>
    <t>3.1.3 ทุน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</si>
  <si>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</si>
  <si>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</si>
  <si>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</si>
  <si>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4.2.5 รายได้ระหว่างหน่วยงานของหน่วยงานภาครัฐที่ได้รับจากรัฐบาล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</si>
  <si>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</si>
  <si>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</si>
  <si>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</si>
  <si>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</si>
  <si>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</si>
  <si>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</si>
  <si>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</si>
  <si>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5.2.4 ค่าใช้จ่ายระหว่างหน่วยงานกรณีอื่น</t>
  </si>
  <si>
    <t>รวมจังหวัด</t>
  </si>
  <si>
    <t>00431 สสอ_ เมืองบึงกาฬ</t>
  </si>
  <si>
    <t>00434 สสอ_ โซ่พิสัย</t>
  </si>
  <si>
    <t>00437 สสอ_ เซกา</t>
  </si>
  <si>
    <t>00438 สสอ_ ปากคาด</t>
  </si>
  <si>
    <t>00439 สสอ_ บึงโขงหลง</t>
  </si>
  <si>
    <t>04809 รพสต_ โนนสมบูรณ์</t>
  </si>
  <si>
    <t>04810 รพสต_ โนนสว่าง</t>
  </si>
  <si>
    <t>04811 รพสต_ หอคำ</t>
  </si>
  <si>
    <t>04812 รพสต_ บ้านโคกสะอาด ตำบลหอคำ</t>
  </si>
  <si>
    <t>04813 รพสต_ หนองเลิง</t>
  </si>
  <si>
    <t>04814 รพสต_ โคกก่อง</t>
  </si>
  <si>
    <t>04815 รพสต_ นาสวรรค์</t>
  </si>
  <si>
    <t>04816 รพสต_ ไคสี</t>
  </si>
  <si>
    <t>04817 รพสต_ บ้านผาสวรรค์ ตำบลชัยพร</t>
  </si>
  <si>
    <t>04818 รพสต_ ชัยพร</t>
  </si>
  <si>
    <t>04820 รพสต_ วิศิษฐ์</t>
  </si>
  <si>
    <t>04821 รพสต_ คำนาดี</t>
  </si>
  <si>
    <t>04822 รพสต_ โป่งเปือย</t>
  </si>
  <si>
    <t>13932 รพสต_ บ้านดอนปอ ตำบลหนองเข็ง</t>
  </si>
  <si>
    <t>04869 รพสต_ ซาง</t>
  </si>
  <si>
    <t>04870 รพสต_ ท่ากกแดง</t>
  </si>
  <si>
    <t>04871 รพสต_ บ้านโคกกระแซ</t>
  </si>
  <si>
    <t>04872 รพสต_ บ้านต้อง</t>
  </si>
  <si>
    <t>04873 รพสต_ บ้านโคกโขง ตำบลป่งไฮ</t>
  </si>
  <si>
    <t>04874 รพสต_ ป่งไฮ</t>
  </si>
  <si>
    <t>04875 รพสต_ บ้านคำบอน ตำบลน้ำจั้น</t>
  </si>
  <si>
    <t>04876 รพสต_ น้ำจั้น</t>
  </si>
  <si>
    <t>04877 รพสต_ ท่าสะอาด</t>
  </si>
  <si>
    <t>04878 รพสต_ บ้านหนองทุ่ม</t>
  </si>
  <si>
    <t>04879 รพสต_ โสกก่าม</t>
  </si>
  <si>
    <t>10243 รพสต_ บ้านท่าเชียงเครือ ตำบลป่งไฮ</t>
  </si>
  <si>
    <t>04843 รพสต_ หนองพันทา</t>
  </si>
  <si>
    <t>04844 รพสต_ บ้านนาขาม ตำบลศรีชมภู</t>
  </si>
  <si>
    <t>04845 รพสต_ ศรีชมภู</t>
  </si>
  <si>
    <t>04846 รพสต_ บ้านคำแก้ว ตำบลคำแก้ว</t>
  </si>
  <si>
    <t>04847 รพสต_ บ้านโนนเค็ง ตำบลคำแก้ว</t>
  </si>
  <si>
    <t>04848 รพสต_ บ้านนาเหว่อ ตำบลบัวตูม</t>
  </si>
  <si>
    <t>04849 รพสต_ บัวตูม</t>
  </si>
  <si>
    <t>04850 รพสต_ บ้านโนนสวาง ตำบลถ้ำเจริญ</t>
  </si>
  <si>
    <t>04851 รพสต_ ถ้ำเจริญ</t>
  </si>
  <si>
    <t>04852 รพสต_ เหล่าทอง</t>
  </si>
  <si>
    <t>10240 รพสต_ บ้านดอนเสียด ตำบลคำแก้ว</t>
  </si>
  <si>
    <t>04894 รพสต_ หนองเดิ่น</t>
  </si>
  <si>
    <t>04895 รพสต_ โคกกว้าง</t>
  </si>
  <si>
    <t>13935 รพสต_ บุ่งคล้า</t>
  </si>
  <si>
    <t>04885 รพสต_ บ้านโสกโพธิ์</t>
  </si>
  <si>
    <t>04886 รพสต_ โพธิ์หมากแข้ง</t>
  </si>
  <si>
    <t>04887 รพสต_ ดงบัง</t>
  </si>
  <si>
    <t>04888 รพสต_ ท่าดอกคำ</t>
  </si>
  <si>
    <t>04880 รพสต_ บ้านห้วยก้านเหลือง</t>
  </si>
  <si>
    <t>04881 รพสต_ หนองยอง</t>
  </si>
  <si>
    <t>04882 รพสต_ นากั้ง</t>
  </si>
  <si>
    <t>04883 รพสต_ บ้านสมสนุก</t>
  </si>
  <si>
    <t>04884 รพสต_ นาดง</t>
  </si>
  <si>
    <t>13934 รพสต_ บ้านต้าย ตำบลนากั้ง</t>
  </si>
  <si>
    <t>04823 รพสต_ ศรีชมภู</t>
  </si>
  <si>
    <t>04824 รพสต_ ดอนหญ้านาง</t>
  </si>
  <si>
    <t>04825 รพสต_ หนองหัวช้าง</t>
  </si>
  <si>
    <t>04826 รพสต_ วังชมภู</t>
  </si>
  <si>
    <t>04827 รพสต_ ศรีสำราญ</t>
  </si>
  <si>
    <t>14182 รพสต_ ป่าแฝก</t>
  </si>
  <si>
    <t>04889 รพสต_ ชุมภูพร</t>
  </si>
  <si>
    <t>04890 รพสต_ นาแสง</t>
  </si>
  <si>
    <t>04891 รพสต_ บ้านนาคำแคน ตำบลนาแสง</t>
  </si>
  <si>
    <t>04892 รพสต_ นาสะแบง</t>
  </si>
  <si>
    <t>04893 รพสต_ นาสิงห์</t>
  </si>
  <si>
    <t>1106000000.000</t>
  </si>
  <si>
    <t>1204000000.000</t>
  </si>
  <si>
    <t>1211000000.000</t>
  </si>
  <si>
    <t>2213000000.000</t>
  </si>
  <si>
    <t>5108000000.000</t>
  </si>
  <si>
    <t>5203000000.000</t>
  </si>
  <si>
    <t>1.1.6 สินทรัพย์หมุนเวียนอื่น</t>
  </si>
  <si>
    <t>1.2.3 ที่ดิน</t>
  </si>
  <si>
    <t>1.2.7 งานระหว่างก่อสร้าง</t>
  </si>
  <si>
    <t>2.2.3 หนี้สินไม่หมุนเวียนอื่น</t>
  </si>
  <si>
    <t>5.1.8 หนี้สูญและหนี้สงสัยจะสูญ</t>
  </si>
  <si>
    <t>5.2.1 ค่าจำหน่ายจากการขายทรัพย์สิน</t>
  </si>
  <si>
    <t>04482 รพสต_ บ้านขาว   บ้านพรานเหมือน</t>
  </si>
  <si>
    <t>04484 รพสต_ บ้านตาด  ตำบลบ้านตาด</t>
  </si>
  <si>
    <t>04485 รพสต_ บ้านนิคมทหารผ่านศึก  นิคมทหารผ่านศึก</t>
  </si>
  <si>
    <t>04486 รพสต_ โนนสูง    บ้านป่าหวาย</t>
  </si>
  <si>
    <t>04487 รพสต_ บ้านหมูม่น   ต_หมูม่น</t>
  </si>
  <si>
    <t>04488 รพสต_ บ้านจำปา ตำบลเชียงยืน</t>
  </si>
  <si>
    <t>04489 รพสต_ เชียงยืน  บ้านหนองเป็ด</t>
  </si>
  <si>
    <t>04490 รพสต_ บ้านหนองนาคำ  หนองนาคำ</t>
  </si>
  <si>
    <t>04491 รพสต_ กุดสระ  บ้านโนนยาง</t>
  </si>
  <si>
    <t>04492 รพสต_ นาดี  บ้านกุดลิงง้อ</t>
  </si>
  <si>
    <t>04493 รพสต_ บ้านเลื่อม  ต_บ้านเลื่อม</t>
  </si>
  <si>
    <t>04494 รพสต_ เชียงพิณ บ้านเชียงพิณ</t>
  </si>
  <si>
    <t>04495 รพสต_ สามพร้าว  บ้านสามพร้าว</t>
  </si>
  <si>
    <t>04496 รพสต_ บ้านหนองไฮ  หนองไฮ</t>
  </si>
  <si>
    <t>04497 รพสต_ บ้านโสกน้ำขาว  หนองไฮ</t>
  </si>
  <si>
    <t>04498 รพสต_ บ้านนาข่า  นาข่า</t>
  </si>
  <si>
    <t>04499 รพสต_ บ้านโนนตูม  นาข่า</t>
  </si>
  <si>
    <t>04500 รพสต_ บ้านหนองใหญ่   บ้านจั่น</t>
  </si>
  <si>
    <t>04501 รพสต_ หนองขอนกว้าง   บ้านอีเลี่ยน</t>
  </si>
  <si>
    <t>04502 รพสต_ โคกสะอาด   บ้านนิคม 3</t>
  </si>
  <si>
    <t>04503 รพสต_ บ้านนากว้าง   นากว้าง</t>
  </si>
  <si>
    <t>04504 รพสต_ บ้านแม่นนท์   ต_หนองไผ่</t>
  </si>
  <si>
    <t>13904 รพสต_ บ้านหนองหมื่นท้าว  ตำบลโนนสูง</t>
  </si>
  <si>
    <t>13906 รพสต_ บ้านหนองตะไก้   หนองไผ่</t>
  </si>
  <si>
    <t>23745 รพสต_ บ้านกลิ้ง</t>
  </si>
  <si>
    <t>04505 รพสต_ บ้านดงหวาย  ต_กุดจับ</t>
  </si>
  <si>
    <t>04506 รพสต_ บ้านโพธิ์   ตำบลปะโค</t>
  </si>
  <si>
    <t>04507 รพสต_ บ้านขอนยูง  ตำบลขอนยูง</t>
  </si>
  <si>
    <t>04508 รพสต_ บ้านหนองฆ้อง  ตำบลขอนยูง</t>
  </si>
  <si>
    <t>04509 รพสต_ สร้างแป้น  ตำบลเชียงเพ็ง</t>
  </si>
  <si>
    <t>04510 รพสต_ บ้านบ่อทอง ตำบลสร้างก่อ</t>
  </si>
  <si>
    <t>04511 รพสต_ ตาลเลียน   บ้านทุ่งตาลเลียน ตำบลตาลเลียน</t>
  </si>
  <si>
    <t>13907 รพสต_ บ้านโคกสว่าง  ตำบลปะโค</t>
  </si>
  <si>
    <t>13908 รพสต_ บ้านเหล่าตำแย  ต_ตาลเลียน</t>
  </si>
  <si>
    <t>14845 รพสต_ บ้านดงบัง  ต_กุดจับ</t>
  </si>
  <si>
    <t>24933 รพสต_ โสกแก</t>
  </si>
  <si>
    <t>04513 รพสต_ หนองแสง บ้านบูรพา ต_หนองอ้อ</t>
  </si>
  <si>
    <t>04514 รพสต_ บ้านอูบมุง  ต_อูบมุง</t>
  </si>
  <si>
    <t>04515 รพสต_ บ้านโคกผักหอม   ต_อูบมุง</t>
  </si>
  <si>
    <t>04516 รพสต_ บ้านหนองแวงจุมพล  ต_กุดหมากไฟ</t>
  </si>
  <si>
    <t>04518 รพสต_ บ้านน้ำพ่น  ตำบลน้ำพ่น</t>
  </si>
  <si>
    <t>04519 รพสต_ บ้านหนองแซง  ต_หนองบัวบาน</t>
  </si>
  <si>
    <t>04520 รพสต_ บ้านหนองเม็ก  ต_โนนหวาย</t>
  </si>
  <si>
    <t>04521 รพสต_ บ้านโนนหวายใต้   ต_โนนหวาย</t>
  </si>
  <si>
    <t>13909 รพสต_ โนนสว่าง บ้านสว่างพัฒนา ต_หมากหญ้า</t>
  </si>
  <si>
    <t>13910 รพสต_ กุดหมากไฟ บ้านหนองแวงพัฒนา</t>
  </si>
  <si>
    <t>13911 รพสต_ บ้านหนองบัวบาน  ต_หนองบัวบาน</t>
  </si>
  <si>
    <t>04522 รพสต_ เหล่าสีเสียด ต_ตูมใต้</t>
  </si>
  <si>
    <t>04523 รพสต_ บ้านน้ำฆ้อง  ต_พันดอน</t>
  </si>
  <si>
    <t>04524 รพสต_ บ้านเวียงคำ ต_เวียงคำ</t>
  </si>
  <si>
    <t>04525 รพสต_ หินฮาว ต_เวียงคำ</t>
  </si>
  <si>
    <t>04526 รพสต_ บ้านเมืองพรึก  ต_แชแล</t>
  </si>
  <si>
    <t>04528 รพสต_ บ้านเชียงแหว  ต_เชียงแหว</t>
  </si>
  <si>
    <t>04529 รพสต_ ห้วยเกิ้ง ต_ห้วยเกิ้ง</t>
  </si>
  <si>
    <t>04532 รพสต_ บ้านสงเปลือย  ต_เสอเพลอ</t>
  </si>
  <si>
    <t>04533 รพสต_ บ้านทองอินทร์   ต_เสอเพลอ</t>
  </si>
  <si>
    <t>04534 รพสต_ สีสว่างวัฒนา ต_สีออ</t>
  </si>
  <si>
    <t>04536 รพสต_ ผาสุก  บ้านโนนผาสุก</t>
  </si>
  <si>
    <t>04537 รพสต_ บ้านเหล่าหมากจันทร์  ต_ท่าลี่</t>
  </si>
  <si>
    <t>04538 รพสต_ บ้านท่าลี่  ต_ท่าลี่</t>
  </si>
  <si>
    <t>04539 รพสต_ บ้านปะโค  ต_ปะโค</t>
  </si>
  <si>
    <t>04540 รพสต_ บ้านบุ่งหมากลาน  ต_ปะโค</t>
  </si>
  <si>
    <t>04541 รพสต_ ห้วยบง ต_หนองหว้า</t>
  </si>
  <si>
    <t>14846 รพสต_ บ้านผือ  ต_พันดอน</t>
  </si>
  <si>
    <t>04542 รพสต_ หนองแวงใหญ่ ต_โคกกลาง</t>
  </si>
  <si>
    <t>04543 รพสต_ บ้านโนนสำราญ  ต_บุ่งแก้ว</t>
  </si>
  <si>
    <t>04544 รพสต_ บ้านท่าลุมภู ต_บุ่งแก้ว</t>
  </si>
  <si>
    <t>04545 รพสต_ บ้านกุดดอกคำ ต_โพธิ์ศรีสำราญ</t>
  </si>
  <si>
    <t>04546 รพสต_ บ้านทมนางาม  ต_ทมนางาม</t>
  </si>
  <si>
    <t>04547 รพสต_ บ้านทมป่าข่า  ต_ทมนางาม</t>
  </si>
  <si>
    <t>04548 รพสต_ บ้านหนองกุงศรี  ต_หนองกุงศรี</t>
  </si>
  <si>
    <t>04549 รพสต_ บ้านหนองแสง  ต_โคกกลาง</t>
  </si>
  <si>
    <t>13913 รพสต_ บ้านนาเหล่า ต_หนองกุงศรี</t>
  </si>
  <si>
    <t>04550 รพสต_ บ้านต้ายสวรรค์   ต_หนองเม็ก</t>
  </si>
  <si>
    <t>04551 รพสต_ บ้านหนองเม็ก  ต_หนองเม็ก</t>
  </si>
  <si>
    <t>04552 รพสต_ พังงู บ้านยางคำ ต_พังงู</t>
  </si>
  <si>
    <t>04553 รพสต_ สะแบง บ้านไร่พัฒนา ต_สะแบง</t>
  </si>
  <si>
    <t>04554 รพสต_ บ้านสร้อยพร้าว  ต_สร้อยพร้าว</t>
  </si>
  <si>
    <t>04555 รพสต_ บ้านเชียง  บ้านศรีเชียงใหม่ ต_บ้านเชียง</t>
  </si>
  <si>
    <t>04556 รพสต_ บ้านยา ต_บ้านยา</t>
  </si>
  <si>
    <t>04557 รพสต_ บ้านโพนงาม ต_โพนงาม</t>
  </si>
  <si>
    <t>04558 รพสต_ บ้านโคก  ต_โพนงาม</t>
  </si>
  <si>
    <t>04559 รพสต_ บ้านผักตบ ต_ผักตบ</t>
  </si>
  <si>
    <t>04560 รพสต_ บ้านหนองบัวแดง  ต_หนองไผ่</t>
  </si>
  <si>
    <t>04561 รพสต_ บ้านดอนหายโศก  ต_ดอนหายโศก</t>
  </si>
  <si>
    <t>04562 รพสต_ บ้านต้อง ต_หนองสระปลา</t>
  </si>
  <si>
    <t>13914 รพสต_ บ้านดงบาก  ต_หนองไผ่</t>
  </si>
  <si>
    <t>04563 รพสต_ บ้านกุดค้า  ต_ทุ่งฝน</t>
  </si>
  <si>
    <t>04564 รพสต_ บ้านหนองกุง  ต_ทุ่งใหญ่</t>
  </si>
  <si>
    <t>04565 รพสต_ บ้านศรีสว่าง  ต_ทุ่งใหญ่</t>
  </si>
  <si>
    <t>04566 รพสต_ บ้านนาชุมแสง  ต_นาชุมแสง</t>
  </si>
  <si>
    <t>04567 รพสต_ บ้านนาทม   ต_นาทม</t>
  </si>
  <si>
    <t>13915 รพสต_ บ้านคำสีดา  ต_นาชุมแสง</t>
  </si>
  <si>
    <t>04568 รพสต_ บ้านหนองแวง ต_ไชยวาน</t>
  </si>
  <si>
    <t>04569 รพสต_ บ้านหนองแคน  ต_หนองหลัก</t>
  </si>
  <si>
    <t>04570 รพสต_ บ้านคำเลาะ  ต_คำเลาะ</t>
  </si>
  <si>
    <t>04571 รพสต_ บ้านห้วยยาง  ต_โพนสูง</t>
  </si>
  <si>
    <t>04572 รพสต_ บ้านศรีสง่าเมือง ต_ศรีธาตุ</t>
  </si>
  <si>
    <t>04573 รพสต_ บ้านท่าไฮ ต_จำปี</t>
  </si>
  <si>
    <t>04574 รพสต_ บ้านโนนม่วง  ต_จำปี</t>
  </si>
  <si>
    <t>04575 รพสต_ บ้านโปร่ง ต_บ้านโปร่ง</t>
  </si>
  <si>
    <t>04576 รพสต_ บ้านหัวนาคำ  ต_หัวนาคำ</t>
  </si>
  <si>
    <t>04577 รพสต_ บ้านคำค้อ ต_หัวนาคำ</t>
  </si>
  <si>
    <t>04578 รพสต_ บ้านหนองนกเขียน  ต_หนองนกเขียน</t>
  </si>
  <si>
    <t>04579 รพสต_ นายูง  บ้านนายูงเหนือ ต_นายูง</t>
  </si>
  <si>
    <t>04580 รพสต_ ตาดทอง  บ้านโนนสำราญ ต_ตาดทอง</t>
  </si>
  <si>
    <t>13916 รพสต_ บ้านห้วยผึ้ง   ต_บ้านโปร่ง</t>
  </si>
  <si>
    <t>13917 รพสต_ บ้านนาเรียง  ต_ตาดทอง</t>
  </si>
  <si>
    <t>14847 รพสต_ บ้านคำเมย  ต_หัวนาคำ</t>
  </si>
  <si>
    <t>04581 รพสต_ หนองกุงทับม้า บ้านวังสมบูรณ์ ต_หนองกุงทับม้า</t>
  </si>
  <si>
    <t>04582 รพสต_ บ้านหนองหญ้าไซ ต_หนองหญ้าไซ</t>
  </si>
  <si>
    <t>04583 รพสต_ บ้านบะยาว  ต_บะยาว</t>
  </si>
  <si>
    <t>04584 รพสต_ นาแก - ภูดิน  ต_บะยาว</t>
  </si>
  <si>
    <t>04585 รพสต_ บ้านคำยาง  ต_ผาสุก</t>
  </si>
  <si>
    <t>04586 รพสต_ คำน้อย  บ้านคำน้อยใหม่ไทยเจริญ ต_ผาสุก</t>
  </si>
  <si>
    <t>04587 รพสต_ บ้านคำโคกสูง  ต_คำโคกสูง</t>
  </si>
  <si>
    <t>04588 รพสต_ บ้านโนนสะอาด  ต_วังสามหมอ</t>
  </si>
  <si>
    <t>13918 รพสต_ บ้านนาตาด  ต_บะยาว</t>
  </si>
  <si>
    <t>13919 รพสต_ บ้านคำไฮ  ต_ผาสุก</t>
  </si>
  <si>
    <t>04589 รพสต_ บ้านสระแก้ว ต_บ้านดุง</t>
  </si>
  <si>
    <t>04591 รพสต_ บ้านดงเย็น ต_ดงเย็น</t>
  </si>
  <si>
    <t>04592 รพสต_ บ้านโพนสูงเหนือ  ต_โพนสูง</t>
  </si>
  <si>
    <t>04593 รพสต_ บ้านศรีเจริญ ต_อ้อมกอ</t>
  </si>
  <si>
    <t>04594 รพสต_ บ้านนาเจริญ  ต_บ้านจันทร์</t>
  </si>
  <si>
    <t>04595 รพสต_ บ้านทรายมูล  ต_บ้านจันทร์</t>
  </si>
  <si>
    <t>04596 รพสต_ บ้านทุ่ง  ต_บ้านชัย</t>
  </si>
  <si>
    <t>04597 รพสต_ บ้านโนนสะอาด  ต_บ้านชัย</t>
  </si>
  <si>
    <t>04598 รพสต_ บ้านนาไหม  ต_นาไหม</t>
  </si>
  <si>
    <t>04599 รพสต_ บ้านถ่อนนาลับ   ต_ถ่อนนาลับ</t>
  </si>
  <si>
    <t>04600 รพสต_ บ้านวังดารา  ต_วังทอง</t>
  </si>
  <si>
    <t>04601 รพสต_ บ้านม่วง  ต_บ้านม่วง</t>
  </si>
  <si>
    <t>04602 รพสต_ บ้านหนองสว่าง  ต_บ้านม่วง</t>
  </si>
  <si>
    <t>04603 รพสต_ บ้านโนนทองหลาง  ต_บ้านตาด</t>
  </si>
  <si>
    <t>04604 รพสต_ บ้านโนนอุดม  ต_นาคำ</t>
  </si>
  <si>
    <t>04605 รพสต_ บ้านธาตุ   ต_หายโศก</t>
  </si>
  <si>
    <t>04606 รพสต_ บ้านดงหวาย  ต_หายโศก</t>
  </si>
  <si>
    <t>04607 รพสต_ บ้านโนนสะอาด   ต_เขือน้ำ</t>
  </si>
  <si>
    <t>04608 รพสต_ บ้านเทื่อม ต_เขือน้ำ</t>
  </si>
  <si>
    <t>04609 รพสต_ บ้านคำบง  ต_คำบง</t>
  </si>
  <si>
    <t>04610 รพสต_ บ้านโนนทอง  ต_โนนทอง</t>
  </si>
  <si>
    <t>04611 รพสต_ บ้านนาเตย  ต_โนนทอง</t>
  </si>
  <si>
    <t>04612 รพสต_ บ้านข้าวสาร ต_ข้าวสาร</t>
  </si>
  <si>
    <t>04613 รพสต_ บ้านโนนสว่าง  ต_จำปาโมง</t>
  </si>
  <si>
    <t>04614 รพสต_ บ้านม่วง ต_จำปาโมง</t>
  </si>
  <si>
    <t>04615 รพสต_ บ้านกลางใหญ่  ต_กลางใหญ่</t>
  </si>
  <si>
    <t>04616 รพสต_ บ้านเมืองพาน  ต_เมืองพาน</t>
  </si>
  <si>
    <t>04617 รพสต_ บ้านหนองกาลึม  ต_เมืองพาน</t>
  </si>
  <si>
    <t>04618 รพสต_ บ้านคำด้วง  ต_คำด้วง</t>
  </si>
  <si>
    <t>04619 รพสต_ บ้านห้วยศิลาผาสุก ต_คำด้วง</t>
  </si>
  <si>
    <t>04620 รพสต_ บ้านหนองหัวคู  ต_หนองหัวคู</t>
  </si>
  <si>
    <t>04621 รพสต_ บ้านค้อ  ต_บ้านค้อ</t>
  </si>
  <si>
    <t>14245 รพสต_ บ้านสระคุ ต_หนองหัวคู</t>
  </si>
  <si>
    <t>14298 รพสต_ หนองแวง  ต_หนองแวง</t>
  </si>
  <si>
    <t>14848 รพสต_ บ้านนาล้อม  ต_คำบง</t>
  </si>
  <si>
    <t>04623 รพสต_ น้ำโสม  บ้านโนนสวรรค์  ต_น้ำโสม</t>
  </si>
  <si>
    <t>04624 รพสต_ บ้านนาเมืองไทย  ต_น้ำโสม</t>
  </si>
  <si>
    <t>04625 รพสต_ บ้านโนนสมบูรณ์   ต_น้ำโสม</t>
  </si>
  <si>
    <t>04626 รพสต_ บ้านหนองแวง ต_หนองแวง</t>
  </si>
  <si>
    <t>04627 รพสต_ บ้านหยวก  ต_บ้านหยวก</t>
  </si>
  <si>
    <t>04628 รพสต_ โสมเยี่ยม บ้านโนนพัฒนา ต_โสมเยี่ยม</t>
  </si>
  <si>
    <t>04629 รพสต_ บ้านผากลางนา  ต_สามัคคี</t>
  </si>
  <si>
    <t>13921 รพสต_ บ้านน้ำปู่น้อย ต_บ้านหยวก</t>
  </si>
  <si>
    <t>14849 รพสต_ บ้านดงพัฒนา   ต_นางัว</t>
  </si>
  <si>
    <t>04630 รพสต_ บ้านธาตุ  ต_บ้านธาตุ</t>
  </si>
  <si>
    <t>04631 รพสต_ บ้านนิคม  ต_บ้านธาตุ</t>
  </si>
  <si>
    <t>04634 รพสต_ บ้านเชียงหวาง   ต_เชียงหวาง</t>
  </si>
  <si>
    <t>04635 รพสต_ บ้านสุมเส้า   ต_สุมเส้า</t>
  </si>
  <si>
    <t>04636 รพสต_ บ้านนาบัว   ต_นาบัว</t>
  </si>
  <si>
    <t>04637 รพสต_ บ้านเหล่า ต_บ้านเหล่า</t>
  </si>
  <si>
    <t>04638 รพสต_ บ้านจอมศรี  ต_จอมศรี</t>
  </si>
  <si>
    <t>04639 รพสต_ บ้านคอนเลียบ   ต_เตาไห</t>
  </si>
  <si>
    <t>04640 รพสต_ บ้านโพนสวรรค์   ต_โคกกลาง</t>
  </si>
  <si>
    <t>04641 รพสต_ สร้างแป้น   บ้านโนนพัฒนา</t>
  </si>
  <si>
    <t>14246 รพสต_ บ้านหนองแสนตอ ต_สุมเส้า</t>
  </si>
  <si>
    <t>15221 รพสต_ บ้านด่าน   ต_เชียงหวาง</t>
  </si>
  <si>
    <t>04642 รพสต_ บ้านเชียงดา  ต_เชียงดา</t>
  </si>
  <si>
    <t>04643 รพสต_ บ้านยวด  ต_บ้านยวด</t>
  </si>
  <si>
    <t>04644 รพสต_ บ้านโคก ต_บ้านโคก</t>
  </si>
  <si>
    <t>04645 รพสต_ บ้านหายโศก  ต_นาสะอาด</t>
  </si>
  <si>
    <t>04646 รพสต_ บ้านหินโงม  ต_บ้านหินโงม</t>
  </si>
  <si>
    <t>04647 รพสต_ บ้านแสงทอง  ต_หนองแสง</t>
  </si>
  <si>
    <t>04648 รพสต_ บ้านท่าสี ต_แสงสว่าง</t>
  </si>
  <si>
    <t>04649 รพสต_ บ้านแสงสว่าง  ต_แสงสว่าง</t>
  </si>
  <si>
    <t>04650 รพสต_ บ้านนาดี  ต_นาดี</t>
  </si>
  <si>
    <t>04651 รพสต_ บ้านนายูง ต_นายูง</t>
  </si>
  <si>
    <t>04652 รพสต_ บ้านห้วยทราย  ต_นายูง</t>
  </si>
  <si>
    <t>04653 รพสต_ บ้านก้อง ต_บ้านก้อง</t>
  </si>
  <si>
    <t>04654 รพสต_ บ้านนาตูม  ต_บ้านก้อง</t>
  </si>
  <si>
    <t>04655 รพสต_ บ้านนาแค  ต_นาแค</t>
  </si>
  <si>
    <t>04656 รพสต_ บ้านเพิ่ม  ต_นาแค</t>
  </si>
  <si>
    <t>04657 รพสต_ บ้านโนนทอง  ต_โนนทอง</t>
  </si>
  <si>
    <t>13922 รพสต_ บ้านเชียงดี  ต_โนนทอง</t>
  </si>
  <si>
    <t>21440 รพสต_ คิรีวงกต ต_นาแค</t>
  </si>
  <si>
    <t>04658 รพสต_ บ้านแดง  ต_บ้านแดง</t>
  </si>
  <si>
    <t>04659 รพสต_ บ้านนาทราย  ต_นาทราย</t>
  </si>
  <si>
    <t>04660 รพสต_ บ้านนายม  ต_ดอนกลอย</t>
  </si>
  <si>
    <t>14247 รพสต_ บ้านถ่อนนาเพลิน  ต_นาทราย</t>
  </si>
  <si>
    <t>04661 รพสต_ บ้านจีต หมู่ที่ 06 ต_บ้านจีต</t>
  </si>
  <si>
    <t>04662 รพสต_ บ้านโนนทองอินทร์  ต_โนนทองอินทร์</t>
  </si>
  <si>
    <t>04663 รพสต_ บ้านค้อใหญ่ ต_ค้อใหญ่</t>
  </si>
  <si>
    <t>04664 รพสต_ บ้านคอนสาย   ต_คอนสาย</t>
  </si>
  <si>
    <t>14248 รพสต_ บ้านซำป่ารัง   ต_บ้านจีต</t>
  </si>
  <si>
    <t>04527 รพสต_ บ้านโพนทอง  ต_อุ่มจาน</t>
  </si>
  <si>
    <t>04530 รพสต_ บ้านโนนสมบูรณ์  ต_ห้วยสามพาด</t>
  </si>
  <si>
    <t>04531 รพสต_ บ้านสะอาดนามูล ต_ห้วยสามพาด</t>
  </si>
  <si>
    <t>04535 สอ_ เฉลิมพระเกียรติ 60 พรรษา นวมินทราชินี</t>
  </si>
  <si>
    <t>04665 รพสต_ เพชรเจริญ</t>
  </si>
  <si>
    <t>04666 รพสต_ น้ำภู</t>
  </si>
  <si>
    <t>04667 รพสต_ นาอ้อ</t>
  </si>
  <si>
    <t>04668 รพสต_ กกดู่</t>
  </si>
  <si>
    <t>04669 รพสต_ ไร่ม่วง</t>
  </si>
  <si>
    <t>04671 รพสต_ ไร่ทาม</t>
  </si>
  <si>
    <t>04674 รพสต_ หัวนา</t>
  </si>
  <si>
    <t>04675 รพสต_ หนองผำ</t>
  </si>
  <si>
    <t>04676 รพสต_ เจริญสุข</t>
  </si>
  <si>
    <t>04680 รพสต_ นาแขม</t>
  </si>
  <si>
    <t>04681 รพสต_ ปากหมาก</t>
  </si>
  <si>
    <t>04682 รพสต_ ห้วยกระทิง</t>
  </si>
  <si>
    <t>14352 รพสต_ โป่งป่าติ้ว</t>
  </si>
  <si>
    <t>04683 รพสต_ ห้วยตาด</t>
  </si>
  <si>
    <t>04685 รพสต_ ห้วยปลาดุก</t>
  </si>
  <si>
    <t>04687 รพสต_ ท่าสวรรค์</t>
  </si>
  <si>
    <t>04688 รพสต_ ธาตุ</t>
  </si>
  <si>
    <t>04689 รพสต_ สงเปือย</t>
  </si>
  <si>
    <t>04690 รพสต_ บ้านโพน</t>
  </si>
  <si>
    <t>04691 รพสต_ ศรีโพนแท่น</t>
  </si>
  <si>
    <t>04694 รพสต_ นาจาน</t>
  </si>
  <si>
    <t>04695 รพสต_ ท่าดีหมี</t>
  </si>
  <si>
    <t>04696 รพสต_ คกเลาใต้</t>
  </si>
  <si>
    <t>04697 รพสต_ ผาแบ่น</t>
  </si>
  <si>
    <t>04698 รพสต_ บุฮม</t>
  </si>
  <si>
    <t>04700 รพสต_ หาดทรายขาว</t>
  </si>
  <si>
    <t>04701 รพสต_ โนนสมบูรณ์</t>
  </si>
  <si>
    <t>04702 รพสต_ เชียงกลม</t>
  </si>
  <si>
    <t>04704 รพสต_ ห้วยเหียม</t>
  </si>
  <si>
    <t>04707 รพสต_ ห้วยบ่อซืน</t>
  </si>
  <si>
    <t>04708 รพสต_ ห้วยพิชัย</t>
  </si>
  <si>
    <t>04709 รพสต_ บ้านสงาว</t>
  </si>
  <si>
    <t>13925 รพสต_ หาดคัมภีร์</t>
  </si>
  <si>
    <t>04710 รพสต_ เครือคู้</t>
  </si>
  <si>
    <t>04711 รพสต_ ปากโป่ง</t>
  </si>
  <si>
    <t>04713 รพสต_ โคกงาม</t>
  </si>
  <si>
    <t>04714 รพสต_ หนองอุมลัว</t>
  </si>
  <si>
    <t>04715 รพสต_ วังบอน</t>
  </si>
  <si>
    <t>04716 รพสต_ ทับกี่</t>
  </si>
  <si>
    <t>04717 รพสต_ น้ำเย็น</t>
  </si>
  <si>
    <t>04718 รพสต_ ตูบค้อ</t>
  </si>
  <si>
    <t>04719 รพสต_ กกจำปา</t>
  </si>
  <si>
    <t>04720 รพสต_ บ้านผึ้ง</t>
  </si>
  <si>
    <t>04721 รพสต_ หนองผือ</t>
  </si>
  <si>
    <t>13926 รพสต_ ปากหมัน</t>
  </si>
  <si>
    <t>04722 รพสต_ ป่าก่อ</t>
  </si>
  <si>
    <t>04723 รพสต_ นาพึง</t>
  </si>
  <si>
    <t>04724 รพสต_ โนนสว่าง</t>
  </si>
  <si>
    <t>04725 รพสต_ เหล่ากอหก</t>
  </si>
  <si>
    <t>10234 รพสต_ นาเจริญ</t>
  </si>
  <si>
    <t>04726 รพสต_ ท่าศาลา</t>
  </si>
  <si>
    <t>04728 รพสต_ ปลาบ่า</t>
  </si>
  <si>
    <t>04729 รพสต_ บ้านกลาง</t>
  </si>
  <si>
    <t>04730 รพสต_ ห้วยผักเน่า</t>
  </si>
  <si>
    <t>04731 รพสต_ สานตม</t>
  </si>
  <si>
    <t>04732 รพสต_ บ้านยาง</t>
  </si>
  <si>
    <t>04733 รพสต_ ปากคาน</t>
  </si>
  <si>
    <t>04734 รพสต_ บ้านเมี่ยง</t>
  </si>
  <si>
    <t>04735 รพสต_ อาฮี</t>
  </si>
  <si>
    <t>04738 รพสต_ หนองบง</t>
  </si>
  <si>
    <t>04739 รพสต_ แก่งม่วง</t>
  </si>
  <si>
    <t>13927 รพสต_ นากระเซ็ง</t>
  </si>
  <si>
    <t>04740 รพสต_ นาวัว</t>
  </si>
  <si>
    <t>04742 รพสต_ เหมืองแบ่ง</t>
  </si>
  <si>
    <t>04743 รพสต_ นาดอกไม้</t>
  </si>
  <si>
    <t>04744 รพสต_ ตากแดด</t>
  </si>
  <si>
    <t>04745 รพสต_ กกบก</t>
  </si>
  <si>
    <t>04746 รพสต_ ปากปวน</t>
  </si>
  <si>
    <t>04747 รพสต_ ผาน้อย</t>
  </si>
  <si>
    <t>04750 รพสต_ นาแก</t>
  </si>
  <si>
    <t>04751 รพสต_ ห้วยผุก</t>
  </si>
  <si>
    <t>04752 รพสต_ ขอนแก่น</t>
  </si>
  <si>
    <t>04753 รพสต_ โคกสว่าง</t>
  </si>
  <si>
    <t>04755 รพสต_ โนนสว่าง</t>
  </si>
  <si>
    <t>04756 รพสต_ โคกหนองแก</t>
  </si>
  <si>
    <t>04757 รพสต_ นาโก</t>
  </si>
  <si>
    <t>04758 รพสต_ นาแปนใต้</t>
  </si>
  <si>
    <t>04764 รพสต_ ห้วยส้ม</t>
  </si>
  <si>
    <t>04767 รพสต_ นามูลตุ่น</t>
  </si>
  <si>
    <t>04768 รพสต_ เลยวังไสย์</t>
  </si>
  <si>
    <t>04769 รพสต_ ใหม่พัฒนา</t>
  </si>
  <si>
    <t>13929 รพสต_ ห้วยสีเสียด</t>
  </si>
  <si>
    <t>04770 รพสต_ สมศักดิ์พัฒนา</t>
  </si>
  <si>
    <t>04772 รพสต_ นาตาด</t>
  </si>
  <si>
    <t>04774 รพสต_ ห้วยยาง</t>
  </si>
  <si>
    <t>04775 รพสต_ เพิ่มสุข</t>
  </si>
  <si>
    <t>04777 รพสต_ โป่งศรีโทน</t>
  </si>
  <si>
    <t>04778 รพสต_ หนองใหญ่</t>
  </si>
  <si>
    <t>04781 รพสต_ ซำบุ่น</t>
  </si>
  <si>
    <t>13930 รพสต_ โนนสวรรค์</t>
  </si>
  <si>
    <t>14356 รพสต_ นาอ่างคำ</t>
  </si>
  <si>
    <t>04759 รพสต_ ปวนพุ</t>
  </si>
  <si>
    <t>04760 รพสต_ หนองหมากแก้ว</t>
  </si>
  <si>
    <t>04763 สอ_ เฉลิมพระเกียรติ 60 พรรษา นวมินทราชินี</t>
  </si>
  <si>
    <t>04765 รพสต_ น้อยสามัคคี</t>
  </si>
  <si>
    <t>14355 รพสต_ หลักร้อยหกสิบ</t>
  </si>
  <si>
    <t>04782 รพสต_ มีชัย</t>
  </si>
  <si>
    <t>04783 รพสต_ โพธิ์ชัย</t>
  </si>
  <si>
    <t>04784 รพสต_ กวนวัน</t>
  </si>
  <si>
    <t>04785 รพสต_ เวียงคุก</t>
  </si>
  <si>
    <t>04786 รพสต_ วัดธาตุ</t>
  </si>
  <si>
    <t>04787 รพสต_ หาดคำ</t>
  </si>
  <si>
    <t>04788 รพสต_ หินโงม</t>
  </si>
  <si>
    <t>04789 รพสต_ บ้านท่าจาน</t>
  </si>
  <si>
    <t>04790 รพสต_ บ้านเดื่อ</t>
  </si>
  <si>
    <t>04791 รพสต_ บ้านนาฮี ตำบลค่ายบกหวาน</t>
  </si>
  <si>
    <t>04792 รพสต_ ค่ายบกหวาน</t>
  </si>
  <si>
    <t>04793 รพสต_ โพนสว่าง</t>
  </si>
  <si>
    <t>04794 รพสต_ พระธาตุบังพวน</t>
  </si>
  <si>
    <t>04795 รพสต_ หนองกอมเกาะ</t>
  </si>
  <si>
    <t>04796 รพสต_ ปะโค</t>
  </si>
  <si>
    <t>04797 รพสต_ เมืองหมี</t>
  </si>
  <si>
    <t>04798 รพสต_ สีกาย</t>
  </si>
  <si>
    <t>04799 รพสต_ น้ำโมง</t>
  </si>
  <si>
    <t>04800 รพสต_ บ้านท่าสำราญ ตำบลน้ำโมง</t>
  </si>
  <si>
    <t>04801 รพสต_ กองนาง</t>
  </si>
  <si>
    <t>04802 รพสต_ โคกคอน</t>
  </si>
  <si>
    <t>04803 รพสต_ บ้านเดื่อ</t>
  </si>
  <si>
    <t>04804 รพสต_ บ้านถ่อน</t>
  </si>
  <si>
    <t>04805 รพสต_ บ้านว่าน</t>
  </si>
  <si>
    <t>04806 รพสต_ นาข่า</t>
  </si>
  <si>
    <t>04807 รพสต_ โพนสา</t>
  </si>
  <si>
    <t>04808 รพสต_ หนองนาง</t>
  </si>
  <si>
    <t>04828 รพสต_ วัดหลวง</t>
  </si>
  <si>
    <t>04829 รพสต_ บ้านปากสวย ตำบลวัดหลวง</t>
  </si>
  <si>
    <t>04830 รพสต_ บ้านหนองกุ้งใต้ ตำบลกุดบง</t>
  </si>
  <si>
    <t>04831 รพสต_ กุดบง</t>
  </si>
  <si>
    <t>04832 รพสต_ ชุมช้าง</t>
  </si>
  <si>
    <t>04833 รพสต_ บ้านบัว</t>
  </si>
  <si>
    <t>04834 รพสต_ ทุ่งหลวง</t>
  </si>
  <si>
    <t>04835 รพสต_ เหล่าต่างคำ</t>
  </si>
  <si>
    <t>04836 รพสต_ นาหนัง</t>
  </si>
  <si>
    <t>04837 รพสต_ บ้านดงสระพัง ต_นาหนัง</t>
  </si>
  <si>
    <t>04838 รพสต_ เซิม</t>
  </si>
  <si>
    <t>04839 รพสต_ โพธิ์</t>
  </si>
  <si>
    <t>04840 รพสต_ บ้านคำรุ่งเรือง  ตำบลโพธิ์</t>
  </si>
  <si>
    <t>04841 รพสต_ บ้านผือ</t>
  </si>
  <si>
    <t>04842 รพสต_ สร้างนางขาว</t>
  </si>
  <si>
    <t>04855 รพสต_ บ้านหม้อ</t>
  </si>
  <si>
    <t>04857 รพสต_ พระพุทธบาท</t>
  </si>
  <si>
    <t>04858 รพสต_ หนองปลาปาก</t>
  </si>
  <si>
    <t>04859 รพสต_ นาโพธิ์</t>
  </si>
  <si>
    <t>10241 รพสต_ บ้านท่ากฐิน ตำบลบ้านหม้อ</t>
  </si>
  <si>
    <t>13933 รพสต_ บ้านห้วยไฮ</t>
  </si>
  <si>
    <t>04864 รพสต_ สังคม</t>
  </si>
  <si>
    <t>04865 รพสต_ ผาตั้ง</t>
  </si>
  <si>
    <t>04866 รพสต_ บ้านม่วง</t>
  </si>
  <si>
    <t>04867 รพสต_ นางิ้ว</t>
  </si>
  <si>
    <t>04868 รพสต_ บ้านเทพประทับ ตำบลนางิ้ว</t>
  </si>
  <si>
    <t>04896 รพสต_ สระใคร</t>
  </si>
  <si>
    <t>04897 รพสต_ คอกช้าง</t>
  </si>
  <si>
    <t>04898 รพสต_ ฝาง</t>
  </si>
  <si>
    <t>04899 สอ_ เฉลิมพระเกียรติ 60 พรรษา นวมินทราชินีเฝ้าไร่</t>
  </si>
  <si>
    <t>04900 รพสต_ นาดี</t>
  </si>
  <si>
    <t>04901 รพสต_ หนองหลวง</t>
  </si>
  <si>
    <t>04902 รพสต_ บ้านวังไฮ ตำบลหนองหลวง</t>
  </si>
  <si>
    <t>04903 รพสต_ วังหลวง</t>
  </si>
  <si>
    <t>04904 รพสต_ บ้านโคกอุดม ตำบลอุดมพร</t>
  </si>
  <si>
    <t>04905 รพสต_ อุดมพร</t>
  </si>
  <si>
    <t>04906 รพสต_ รัตนวาปี</t>
  </si>
  <si>
    <t>04907 รพสต_ นาทับไฮ</t>
  </si>
  <si>
    <t>04908 รพสต_ บ้านต้อน</t>
  </si>
  <si>
    <t>04909 รพสต_ พระบาทนาสิงห์</t>
  </si>
  <si>
    <t>04910 รพสต_ โพนแพง</t>
  </si>
  <si>
    <t>14184 รพสต_ บ้านนายาง ตำบลพระบาทนาสิงห์</t>
  </si>
  <si>
    <t>04853 รพสต_ โพธิ์ตาก</t>
  </si>
  <si>
    <t>04854 รพสต_ บ้านสาวแล ตำบลโพธิ์ตาก</t>
  </si>
  <si>
    <t>04860 รพสต_ โพนทอง</t>
  </si>
  <si>
    <t>04861 รพสต_ ดอนไผ่</t>
  </si>
  <si>
    <t>04862 รพสต_ ด่านศรีสุข</t>
  </si>
  <si>
    <t>05477 รพสต_ บ้านไฮ่ ตำบลไร่</t>
  </si>
  <si>
    <t>05484 รพสต_ บ้านบะฮีเหนือ ตำบลบะฮี</t>
  </si>
  <si>
    <t>05486 รพสต_ บ้านดง ตำบลม่วงไข่</t>
  </si>
  <si>
    <t>05488 รพสต_ บ้านสุขเกษม ตำบลไฮหย่อง</t>
  </si>
  <si>
    <t>05489 รพสต_ บ้านภูเงิน ตำบลไฮหย่อง</t>
  </si>
  <si>
    <t>05490 รพสต_ บ้านต้นผึ้งใหม่พัฒนา ตำบลต้นผึ้ง</t>
  </si>
  <si>
    <t>05491 รพสต_ บ้านโพนสวาง ตำบลต้นผึ้ง</t>
  </si>
  <si>
    <t>05505 รพสต_ บ้านขัวก่าย  ตำบลขัวก่าย</t>
  </si>
  <si>
    <t>05508 สอ_ เฉลิมพระเกียรติ 60 พรรษา นวมินทราชินี</t>
  </si>
  <si>
    <t>05511 รพสต_ บ้านห้วยหิน ตำบลหนองแวง</t>
  </si>
  <si>
    <t>05512 รพสต_ บ้านโนนอุดม ตำบลศรีวิชัย</t>
  </si>
  <si>
    <t>05514 รพสต_ บ้านแสงเจริญ ตำบลอินทร์แปลง</t>
  </si>
  <si>
    <t>05518 รพสต_ บ้านหนองแวง ตำบลหนองแวงใต้</t>
  </si>
  <si>
    <t>13972 รพสต_ บ้านส้งเปือย ตำบลขัวก่าย</t>
  </si>
  <si>
    <t>13973 รพสต_ บ้านวังเยี่ยม ตำบลหนองแวงใต้</t>
  </si>
  <si>
    <t>05548 รพสต_ บ้านหนองหลวง ตำบลหนองหลวง</t>
  </si>
  <si>
    <t>05549 รพสต_ บ้านบงใต้ ตำบลบงใต้</t>
  </si>
  <si>
    <t>05551 สอ_ เฉลิมพระเกียรติ 60 พรรษา นวมินทราชินี</t>
  </si>
  <si>
    <t>13977 รพสต_ บ้านนาถ่อน ตำบลบงเหนือ</t>
  </si>
  <si>
    <t>4203000000.000</t>
  </si>
  <si>
    <t>4306000000.000</t>
  </si>
  <si>
    <t>5403000000.000</t>
  </si>
  <si>
    <t>4.1.3 รายได้ดอกเบี้ยของแผ่นดิน</t>
  </si>
  <si>
    <t>4.2.4 รายรับจากการขายสินทรัพย์ของหน่วยงาน</t>
  </si>
  <si>
    <t>5.3.0 รายการพิเศษหลังหักภาษี</t>
  </si>
  <si>
    <t>05595 รพสต_ บ้านหัวโพน</t>
  </si>
  <si>
    <t>05596 รพสต_ นาราชควาย</t>
  </si>
  <si>
    <t>05597 รพสต_ บ้านกุรุคุ ตำบลกุรุคุ</t>
  </si>
  <si>
    <t>05598 รพสต_ บ้านผึ้ง</t>
  </si>
  <si>
    <t>05599 รพสต_ บ้านนามน ตำบลบ้านผึ้ง</t>
  </si>
  <si>
    <t>05600 รพสต_ บ้านหนองปลาดุก ตำบลบ้านผึ้ง</t>
  </si>
  <si>
    <t>05601 รพสต_ บ้านห้อม ตำบลอาจสามารถ</t>
  </si>
  <si>
    <t>05603 รพสต_ ขามเฒ่า</t>
  </si>
  <si>
    <t>05604 รพสต_ บ้านชะโงม ตำบลขามเฒ่า</t>
  </si>
  <si>
    <t>05605 รพสต_ บ้านชะโนด ตำบลขามเฒ่า</t>
  </si>
  <si>
    <t>05606 รพสต_ บ้านกลาง</t>
  </si>
  <si>
    <t>05607 รพสต_ บ้านหนองจันทร์</t>
  </si>
  <si>
    <t>05608 รพสต_ ท่าค้อ</t>
  </si>
  <si>
    <t>05609 รพสต_ บ้านนาหลวง ตำบลท่าค้อ</t>
  </si>
  <si>
    <t>05610 รพสต_ คำเตย</t>
  </si>
  <si>
    <t>05611 รพสต_ บ้านดอนแดง ตำบลคำเตย</t>
  </si>
  <si>
    <t>05613 รพสต_ บ้านคำพอกตำบลหนองญาติ</t>
  </si>
  <si>
    <t>05614 รพสต_ บ้านบัว ตำบลดงขวาง</t>
  </si>
  <si>
    <t>05615 รพสต_ ดงขวาง</t>
  </si>
  <si>
    <t>05616 รพสต_ บ้านโชคอำนวย  ตำบลวังตามัว</t>
  </si>
  <si>
    <t>05617 รพสต_ บ้านสุขเกษม  ตำบลโพธิ์ตาก</t>
  </si>
  <si>
    <t>13979 รพสต_ บ้านทุ่งมน ตำบลคำเตย</t>
  </si>
  <si>
    <t>14277 รพสต_ ดงติ้ว ตำบลบ้านกลาง</t>
  </si>
  <si>
    <t>05618 รพสต_ หนองฮี</t>
  </si>
  <si>
    <t>05620 รพสต_ นาดอกไม้ ตำบลกุตาไก้</t>
  </si>
  <si>
    <t>05621 รพสต_ บ้านโคกสว่าง ตำบลโคกสว่าง</t>
  </si>
  <si>
    <t>05622 รพสต_ บ้านโคกสูง</t>
  </si>
  <si>
    <t>05623 รพสต_ มหาชัย</t>
  </si>
  <si>
    <t>05624 รพสต_ นามะเขือ</t>
  </si>
  <si>
    <t>05625 รพสต_ บ้านโพนสว่าง</t>
  </si>
  <si>
    <t>05627 รพสต_ บ้านกลาง ตำบลโนนตาล</t>
  </si>
  <si>
    <t>05628 รพสต_ บ้านโพน</t>
  </si>
  <si>
    <t>05629 รพสต_ ท่าจำปา</t>
  </si>
  <si>
    <t>05630 รพสต_ บ้านท่าดอกแก้ว</t>
  </si>
  <si>
    <t>05631 รพสต_ บ้านดอนแดง ตำบลท่าจำปา</t>
  </si>
  <si>
    <t>05632 รพสต_ ไชยบุรี</t>
  </si>
  <si>
    <t>05634 รพสต_ บ้านแก้วปัดโป่ง ตำบลไชยบุรี</t>
  </si>
  <si>
    <t>05635 รพสต_ พนอม</t>
  </si>
  <si>
    <t>05636 รพสต_ บ้านดง</t>
  </si>
  <si>
    <t>05637 รพสต_ บ้านตาลหนองเทา</t>
  </si>
  <si>
    <t>05638 รพสต_ บ้านท่าหนามแก้ว ตำบลหนองเทา</t>
  </si>
  <si>
    <t>05639 รพสต_ บ้านพะทาย ตำบลพะทาย</t>
  </si>
  <si>
    <t>05640 รพสต_ บ้านเวินพระบาท ตำบลเวินพระบาท</t>
  </si>
  <si>
    <t>05641 รพสต_ บ้านม่วง ตำบลเวินพระบาท</t>
  </si>
  <si>
    <t>05642 รพสต_ รามราช</t>
  </si>
  <si>
    <t>05643 รพสต_ บ้านหนองไฮ ตำบลรามราช</t>
  </si>
  <si>
    <t>05644 รพสต_ ไผ่ล้อม</t>
  </si>
  <si>
    <t>05645 รพสต_ บ้านดอนสะฝาง ตำบลโพนทอง</t>
  </si>
  <si>
    <t>05648 รพสต_ โพนทอง</t>
  </si>
  <si>
    <t>05649 รพสต_ บ้านคำนกกก ตำบลหนองแวง</t>
  </si>
  <si>
    <t>05652 รพสต_ บ้านนางัว ตำบลนางัว</t>
  </si>
  <si>
    <t>05650 รพสต_ หนองแวง</t>
  </si>
  <si>
    <t>13980 รพสต_ บ้านนาเข ตำบลนาเข</t>
  </si>
  <si>
    <t>05653 รพสต_ ฝั่งแดง</t>
  </si>
  <si>
    <t>05654 รพสต_ บ้านโพนแพง ตำบลโพนแพง</t>
  </si>
  <si>
    <t>05655 รพสต_ ตาลกุด ตำบลโพนแพง</t>
  </si>
  <si>
    <t>05656 รพสต_ พระกลางทุ่ง</t>
  </si>
  <si>
    <t>05657 รพสต_ นาถ่อน</t>
  </si>
  <si>
    <t>05658 รพสต_ บ้านดงยอ</t>
  </si>
  <si>
    <t>05659 รพสต_ แสนพัน</t>
  </si>
  <si>
    <t>05660 รพสต_ ดอนนางหงส์</t>
  </si>
  <si>
    <t>05661 รพสต_ น้ำก่ำ</t>
  </si>
  <si>
    <t>05662 รพสต_ บ้านทู้</t>
  </si>
  <si>
    <t>05663 รพสต_ บ้านทรายมูล ตำบลน้ำก่ำ</t>
  </si>
  <si>
    <t>05664 รพสต_ บ้านอุ่มเหม้า ตำบลอุ่มเหม้า</t>
  </si>
  <si>
    <t>05665 รพสต_ นาหนาด</t>
  </si>
  <si>
    <t>05666 รพสต_ กุดฉิม</t>
  </si>
  <si>
    <t>11873 รพสต_ บ้านโคกสว่างพัฒนา  ตำบลธาตุพนมเหนือ</t>
  </si>
  <si>
    <t>05668 รพสต_ ท่าลาด</t>
  </si>
  <si>
    <t>05669 รพสต_ นางาม</t>
  </si>
  <si>
    <t>05670 รพสต_ บ้านนายอใหญ่ ตำบลนางาม</t>
  </si>
  <si>
    <t>05671 รพสต_ โคกหินแฮ่</t>
  </si>
  <si>
    <t>05673 รพสต_ บ้านโนนสะอาด  ตำบลหนองย่างชิ้น</t>
  </si>
  <si>
    <t>05674 รพสต_ บ้านนาบั่ว ตำบลเรณูใต้</t>
  </si>
  <si>
    <t>05675 รพสต_ บ้านนาขาม ตำบลนาขาม</t>
  </si>
  <si>
    <t>14278 รพสต_ บ้านโนนอนามัย ตำบลเรณูใต้</t>
  </si>
  <si>
    <t>05676 รพสต_ พระซอง</t>
  </si>
  <si>
    <t>05677 รพสต_ บ้านดงอินำ ตำบลพระซอง</t>
  </si>
  <si>
    <t>05678 รพสต_ หนองสังข์</t>
  </si>
  <si>
    <t>05679 รพสต_ บ้านนาฉันทะ ตำบลนาคู่</t>
  </si>
  <si>
    <t>05680 รพสต_ นาคู่</t>
  </si>
  <si>
    <t>05682 รพสต_ บ้านดงน้อย ตำบลพิมาน</t>
  </si>
  <si>
    <t>05683 รพสต_ พิมาน</t>
  </si>
  <si>
    <t>05684 รพสต_ บ้านหนองหอยใหญ่ ตำบลพุ่มแก</t>
  </si>
  <si>
    <t>05685 รพสต_ พุ่มแก</t>
  </si>
  <si>
    <t>05686 รพสต_ บ้านโพนตูม ตำบลก้าเหลือง</t>
  </si>
  <si>
    <t>05687 รพสต_ ก้านเหลือง</t>
  </si>
  <si>
    <t>05688 รพสต_ หนองบ่อ</t>
  </si>
  <si>
    <t>05689 รพสต_ บ้านดงขวาง ตำบลหนองบ่อ</t>
  </si>
  <si>
    <t>05690 รพสต_ บ้านนาเลียง ตำบลนาเลียง</t>
  </si>
  <si>
    <t>05694 รพสต_ บ้านแก้ง</t>
  </si>
  <si>
    <t>05695 รพสต_ บ้านคำพี้ห ตำบลคำพี้</t>
  </si>
  <si>
    <t>13981 รพสต_ สร้างติ่ว ตำบลนาแก</t>
  </si>
  <si>
    <t>13982 รพสต_ บ้านหนองหญ้าปล้อง สีชมพู</t>
  </si>
  <si>
    <t>24724 รพสต_ หนองกุง</t>
  </si>
  <si>
    <t>05697 รพสต_ บ้านนาเดื่อ</t>
  </si>
  <si>
    <t>05698 รพสต_ บ้านอีอูด ตำบลนาเดื่อ</t>
  </si>
  <si>
    <t>05700 รพสต_ บ้านหนองผือ ตำบลบ้านเอื้อง</t>
  </si>
  <si>
    <t>05701 รพสต_ บ้านเอื้อง</t>
  </si>
  <si>
    <t>05702 รพสต_ บ้านแค ตำบลสามผง</t>
  </si>
  <si>
    <t>05703 รพสต_ บ้านปากยาม  ตำบลสามผง</t>
  </si>
  <si>
    <t>05704 รพสต_ สามผง</t>
  </si>
  <si>
    <t>05705 รพสต_ บ้านท่าบ่อ  ตำบลท่าบ่อสงคราม</t>
  </si>
  <si>
    <t>05709 รพสต_ บ้านเหล่า ตำบลนาคำ</t>
  </si>
  <si>
    <t>05710 รพสต_ นาคำ</t>
  </si>
  <si>
    <t>05711 รพสต_ ภูกระแต ตำบลนาคำ</t>
  </si>
  <si>
    <t>05712 รพสต_ โพนสว่าง</t>
  </si>
  <si>
    <t>05713 รพสต_ บ้านนาโพธิ์ ตำบลโพนสว่าง</t>
  </si>
  <si>
    <t>05714 รพสต_ บ้านเสียวสงคราม ตำบลหาดแพง</t>
  </si>
  <si>
    <t>05715 รพสต_ บ้านหาดแพง  ตำบลหาดแพง</t>
  </si>
  <si>
    <t>05716 รพสต_ นางัว</t>
  </si>
  <si>
    <t>05717 รพสต_ บ้านอูนนา ตำบลนางัว</t>
  </si>
  <si>
    <t>05718 รพสต_ บ้านนาคอย ตำบลนางัว</t>
  </si>
  <si>
    <t>05719 รพสต_ บ้านดอนแดง  ตำบลบ้านเสียว</t>
  </si>
  <si>
    <t>05720 รพสต_ บ้านโคกสะอาด</t>
  </si>
  <si>
    <t>05722 รพสต_ บ้านดอนศาลา ตำบลเหล่าพัฒนา</t>
  </si>
  <si>
    <t>05723 รพสต_ บ้านดอนปอ</t>
  </si>
  <si>
    <t>05724 รพสต_ บ้านท่าเรือ  ตำบลท่าเรือ</t>
  </si>
  <si>
    <t>05725 รพสต_ บ้านต้าย  ตำบลโพนจาน</t>
  </si>
  <si>
    <t>05726 รพสต_ บ้านนาหัวบ่อ</t>
  </si>
  <si>
    <t>05727 รพสต_ โพนตูม ตำบลนาหัวบ่อ</t>
  </si>
  <si>
    <t>05728 รพสต_ บ้านดอนยาง</t>
  </si>
  <si>
    <t>05729 รพสต_ บ้านขามเตี้ยใหญ่ ตำบลนาขมิ้น</t>
  </si>
  <si>
    <t>05730 รพสต_ บ้านโพนบก ตำบลโพนบก</t>
  </si>
  <si>
    <t>05731 รพสต_ ขว้างคลี</t>
  </si>
  <si>
    <t>05732 รพสต_ บ้านค้อ</t>
  </si>
  <si>
    <t>05733 รพสต_ บ้านห้วยไห ตำบลบ้านค้อ</t>
  </si>
  <si>
    <t>05734 รพสต_ บ้านนาใน</t>
  </si>
  <si>
    <t>23137 รพสต_ โพนจาน</t>
  </si>
  <si>
    <t>05735 รพสต_ พันห่าว</t>
  </si>
  <si>
    <t>05737 รพสต_ หนองซน</t>
  </si>
  <si>
    <t>05738 รพสต_ บ้านคำแม่นาง ตำบลหนองซน</t>
  </si>
  <si>
    <t>05739 รพสต_ บ้านดอนเตย ตำบลดอนเตย</t>
  </si>
  <si>
    <t>05691 รพสต_ บ้านโคกสี</t>
  </si>
  <si>
    <t>05692 รพสต_ บ้านนาขาม ตำบลวังยาง</t>
  </si>
  <si>
    <t>05696 รพสต_ ยอดชาด</t>
  </si>
  <si>
    <t>00432 สสอ_ พรเจริญ</t>
  </si>
  <si>
    <t xml:space="preserve">สำหรับเดือน ธันวาคม 2568  ปีงบประมาณ พ.ศ.2569 (ข้อมูล ณ วันที่ 26 มกราคม 2569  เวลา 09.30 น.) </t>
  </si>
  <si>
    <t>สิ่งที่ส่งมาด้วย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</si>
</sst>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฿&quot;#,##0.00;\-&quot;฿&quot;#,##0.00"/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2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6" fillId="0" borderId="0" applyNumberFormat="0" applyFill="0" applyBorder="0" applyAlignment="0" applyProtection="0"/>
  </cellStyleXfs>
  <cellXfs count="337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2" fontId="0" fillId="9" borderId="0" xfId="0" applyNumberFormat="1" applyFill="1"/>
    <xf numFmtId="43" fontId="10" fillId="0" borderId="0" xfId="1" applyFont="1"/>
    <xf numFmtId="2" fontId="0" fillId="17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43" fontId="5" fillId="0" borderId="0" xfId="1" applyFont="1"/>
    <xf numFmtId="2" fontId="10" fillId="0" borderId="0" xfId="0" applyNumberFormat="1" applyFont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0" fillId="2" borderId="0" xfId="1" applyNumberFormat="1" applyFont="1" applyFill="1"/>
    <xf numFmtId="43" fontId="0" fillId="15" borderId="0" xfId="1" applyFont="1" applyFill="1"/>
    <xf numFmtId="43" fontId="0" fillId="18" borderId="0" xfId="0" applyNumberFormat="1" applyFill="1"/>
    <xf numFmtId="2" fontId="0" fillId="18" borderId="0" xfId="0" applyNumberFormat="1" applyFill="1"/>
    <xf numFmtId="43" fontId="0" fillId="18" borderId="0" xfId="1" applyFont="1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Alignment="1">
      <alignment horizontal="left" vertical="top"/>
    </xf>
    <xf numFmtId="0" fontId="5" fillId="0" borderId="3" xfId="0" applyFont="1" applyBorder="1" applyAlignment="1">
      <alignment horizontal="center"/>
    </xf>
    <xf numFmtId="0" fontId="16" fillId="0" borderId="0" xfId="0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/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/>
    <xf numFmtId="187" fontId="16" fillId="0" borderId="0" xfId="1" applyNumberFormat="1" applyFont="1"/>
    <xf numFmtId="43" fontId="16" fillId="0" borderId="0" xfId="1" applyFont="1"/>
    <xf numFmtId="0" fontId="16" fillId="0" borderId="3" xfId="0" applyFont="1" applyBorder="1"/>
    <xf numFmtId="187" fontId="16" fillId="2" borderId="0" xfId="1" applyNumberFormat="1" applyFont="1" applyFill="1"/>
    <xf numFmtId="0" fontId="16" fillId="0" borderId="3" xfId="0" applyFont="1" applyBorder="1" applyAlignment="1">
      <alignment horizontal="center"/>
    </xf>
    <xf numFmtId="0" fontId="18" fillId="0" borderId="3" xfId="0" applyFont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5" fillId="7" borderId="3" xfId="1" applyFont="1" applyFill="1" applyBorder="1" applyAlignment="1">
      <alignment horizontal="center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0" fontId="11" fillId="0" borderId="0" xfId="0" applyFont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3" fontId="20" fillId="0" borderId="17" xfId="0" applyNumberFormat="1" applyFont="1" applyBorder="1" applyAlignment="1">
      <alignment horizontal="right" vertical="center"/>
    </xf>
    <xf numFmtId="0" fontId="20" fillId="0" borderId="17" xfId="0" applyFont="1" applyBorder="1" applyAlignment="1">
      <alignment horizontal="left" vertical="center"/>
    </xf>
    <xf numFmtId="0" fontId="0" fillId="19" borderId="0" xfId="0" applyFill="1"/>
    <xf numFmtId="0" fontId="0" fillId="19" borderId="19" xfId="0" applyFill="1" applyBorder="1" applyAlignment="1">
      <alignment vertical="center"/>
    </xf>
    <xf numFmtId="0" fontId="0" fillId="19" borderId="20" xfId="0" applyFill="1" applyBorder="1" applyAlignment="1">
      <alignment vertical="center"/>
    </xf>
    <xf numFmtId="0" fontId="24" fillId="21" borderId="18" xfId="0" applyFont="1" applyFill="1" applyBorder="1" applyAlignment="1">
      <alignment horizontal="center" vertical="center" wrapText="1"/>
    </xf>
    <xf numFmtId="0" fontId="25" fillId="22" borderId="18" xfId="0" applyFont="1" applyFill="1" applyBorder="1" applyAlignment="1">
      <alignment horizontal="left" vertical="top"/>
    </xf>
    <xf numFmtId="0" fontId="25" fillId="23" borderId="18" xfId="0" applyFont="1" applyFill="1" applyBorder="1" applyAlignment="1">
      <alignment horizontal="left" vertical="top"/>
    </xf>
    <xf numFmtId="0" fontId="21" fillId="20" borderId="27" xfId="0" applyFont="1" applyFill="1" applyBorder="1" applyAlignment="1">
      <alignment horizontal="center" vertical="center"/>
    </xf>
    <xf numFmtId="0" fontId="0" fillId="19" borderId="28" xfId="0" applyFill="1" applyBorder="1"/>
    <xf numFmtId="0" fontId="0" fillId="19" borderId="29" xfId="0" applyFill="1" applyBorder="1"/>
    <xf numFmtId="0" fontId="23" fillId="19" borderId="30" xfId="0" applyFont="1" applyFill="1" applyBorder="1" applyAlignment="1">
      <alignment horizontal="left" vertical="center" wrapText="1"/>
    </xf>
    <xf numFmtId="0" fontId="0" fillId="19" borderId="31" xfId="0" applyFill="1" applyBorder="1"/>
    <xf numFmtId="0" fontId="24" fillId="21" borderId="30" xfId="0" applyFont="1" applyFill="1" applyBorder="1" applyAlignment="1">
      <alignment horizontal="center" vertical="center" wrapText="1"/>
    </xf>
    <xf numFmtId="17" fontId="24" fillId="21" borderId="32" xfId="0" applyNumberFormat="1" applyFont="1" applyFill="1" applyBorder="1" applyAlignment="1">
      <alignment horizontal="center" vertical="center"/>
    </xf>
    <xf numFmtId="0" fontId="25" fillId="22" borderId="30" xfId="0" applyFont="1" applyFill="1" applyBorder="1" applyAlignment="1">
      <alignment horizontal="left" vertical="top"/>
    </xf>
    <xf numFmtId="0" fontId="26" fillId="22" borderId="32" xfId="7" applyFill="1" applyBorder="1" applyAlignment="1">
      <alignment horizontal="center" vertical="top"/>
    </xf>
    <xf numFmtId="0" fontId="25" fillId="23" borderId="30" xfId="0" applyFont="1" applyFill="1" applyBorder="1" applyAlignment="1">
      <alignment horizontal="left" vertical="top"/>
    </xf>
    <xf numFmtId="0" fontId="26" fillId="23" borderId="32" xfId="7" applyFill="1" applyBorder="1" applyAlignment="1">
      <alignment horizontal="center" vertical="top"/>
    </xf>
    <xf numFmtId="0" fontId="26" fillId="22" borderId="34" xfId="7" applyFill="1" applyBorder="1" applyAlignment="1">
      <alignment horizontal="center" vertical="top"/>
    </xf>
    <xf numFmtId="0" fontId="26" fillId="22" borderId="36" xfId="7" applyFill="1" applyBorder="1" applyAlignment="1">
      <alignment horizontal="center" vertical="top"/>
    </xf>
    <xf numFmtId="0" fontId="26" fillId="23" borderId="34" xfId="7" applyFill="1" applyBorder="1" applyAlignment="1">
      <alignment horizontal="center" vertical="top"/>
    </xf>
    <xf numFmtId="0" fontId="26" fillId="23" borderId="36" xfId="7" applyFill="1" applyBorder="1" applyAlignment="1">
      <alignment horizontal="center" vertical="top"/>
    </xf>
    <xf numFmtId="0" fontId="26" fillId="22" borderId="41" xfId="7" applyFill="1" applyBorder="1" applyAlignment="1">
      <alignment horizontal="center" vertical="top"/>
    </xf>
    <xf numFmtId="0" fontId="11" fillId="24" borderId="0" xfId="0" applyFont="1" applyFill="1"/>
    <xf numFmtId="187" fontId="11" fillId="24" borderId="0" xfId="1" applyNumberFormat="1" applyFont="1" applyFill="1"/>
    <xf numFmtId="4" fontId="6" fillId="2" borderId="8" xfId="0" applyNumberFormat="1" applyFont="1" applyFill="1" applyBorder="1" applyAlignment="1">
      <alignment horizontal="right"/>
    </xf>
    <xf numFmtId="43" fontId="5" fillId="2" borderId="0" xfId="0" applyNumberFormat="1" applyFont="1" applyFill="1"/>
    <xf numFmtId="0" fontId="5" fillId="2" borderId="0" xfId="0" applyFont="1" applyFill="1" applyAlignment="1">
      <alignment horizontal="center"/>
    </xf>
    <xf numFmtId="0" fontId="5" fillId="0" borderId="9" xfId="0" applyFont="1" applyBorder="1" applyAlignment="1">
      <alignment horizontal="center"/>
    </xf>
    <xf numFmtId="7" fontId="11" fillId="6" borderId="0" xfId="0" applyNumberFormat="1" applyFont="1" applyFill="1"/>
    <xf numFmtId="7" fontId="11" fillId="5" borderId="0" xfId="0" applyNumberFormat="1" applyFont="1" applyFill="1"/>
    <xf numFmtId="7" fontId="11" fillId="9" borderId="0" xfId="0" applyNumberFormat="1" applyFont="1" applyFill="1"/>
    <xf numFmtId="7" fontId="0" fillId="12" borderId="0" xfId="1" applyNumberFormat="1" applyFont="1" applyFill="1"/>
    <xf numFmtId="7" fontId="0" fillId="16" borderId="0" xfId="1" applyNumberFormat="1" applyFont="1" applyFill="1"/>
    <xf numFmtId="7" fontId="0" fillId="11" borderId="0" xfId="1" applyNumberFormat="1" applyFont="1" applyFill="1"/>
    <xf numFmtId="7" fontId="0" fillId="4" borderId="0" xfId="1" applyNumberFormat="1" applyFont="1" applyFill="1"/>
    <xf numFmtId="0" fontId="16" fillId="0" borderId="0" xfId="0" applyFont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6" fillId="0" borderId="0" xfId="0" applyFont="1" applyAlignment="1">
      <alignment vertical="center" wrapText="1"/>
    </xf>
    <xf numFmtId="43" fontId="16" fillId="2" borderId="0" xfId="1" applyFont="1" applyFill="1"/>
    <xf numFmtId="0" fontId="16" fillId="2" borderId="0" xfId="0" applyFont="1" applyFill="1"/>
    <xf numFmtId="2" fontId="16" fillId="0" borderId="0" xfId="1" applyNumberFormat="1" applyFont="1" applyFill="1"/>
    <xf numFmtId="2" fontId="16" fillId="0" borderId="0" xfId="0" applyNumberFormat="1" applyFont="1"/>
    <xf numFmtId="187" fontId="16" fillId="0" borderId="0" xfId="1" applyNumberFormat="1" applyFont="1" applyFill="1"/>
    <xf numFmtId="43" fontId="16" fillId="0" borderId="0" xfId="1" applyFont="1" applyFill="1"/>
    <xf numFmtId="0" fontId="16" fillId="7" borderId="0" xfId="0" applyFont="1" applyFill="1"/>
    <xf numFmtId="188" fontId="16" fillId="0" borderId="0" xfId="1" applyNumberFormat="1" applyFont="1"/>
    <xf numFmtId="2" fontId="29" fillId="0" borderId="0" xfId="1" applyNumberFormat="1" applyFont="1" applyFill="1"/>
    <xf numFmtId="2" fontId="29" fillId="0" borderId="0" xfId="0" applyNumberFormat="1" applyFont="1"/>
    <xf numFmtId="187" fontId="29" fillId="0" borderId="0" xfId="1" applyNumberFormat="1" applyFont="1"/>
    <xf numFmtId="43" fontId="29" fillId="0" borderId="0" xfId="1" applyFont="1"/>
    <xf numFmtId="0" fontId="29" fillId="0" borderId="0" xfId="0" applyFont="1"/>
    <xf numFmtId="188" fontId="5" fillId="0" borderId="3" xfId="1" applyNumberFormat="1" applyFont="1" applyBorder="1"/>
    <xf numFmtId="43" fontId="5" fillId="0" borderId="3" xfId="1" applyFont="1" applyBorder="1"/>
    <xf numFmtId="187" fontId="5" fillId="0" borderId="3" xfId="1" applyNumberFormat="1" applyFont="1" applyBorder="1"/>
    <xf numFmtId="43" fontId="5" fillId="2" borderId="3" xfId="1" applyFont="1" applyFill="1" applyBorder="1"/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/>
    <xf numFmtId="188" fontId="5" fillId="16" borderId="3" xfId="1" applyNumberFormat="1" applyFont="1" applyFill="1" applyBorder="1"/>
    <xf numFmtId="43" fontId="5" fillId="3" borderId="3" xfId="1" applyFont="1" applyFill="1" applyBorder="1"/>
    <xf numFmtId="188" fontId="5" fillId="3" borderId="3" xfId="1" applyNumberFormat="1" applyFont="1" applyFill="1" applyBorder="1"/>
    <xf numFmtId="188" fontId="5" fillId="2" borderId="3" xfId="1" applyNumberFormat="1" applyFont="1" applyFill="1" applyBorder="1"/>
    <xf numFmtId="187" fontId="5" fillId="2" borderId="3" xfId="1" applyNumberFormat="1" applyFont="1" applyFill="1" applyBorder="1"/>
    <xf numFmtId="0" fontId="5" fillId="8" borderId="7" xfId="0" applyFont="1" applyFill="1" applyBorder="1"/>
    <xf numFmtId="188" fontId="5" fillId="8" borderId="7" xfId="1" applyNumberFormat="1" applyFont="1" applyFill="1" applyBorder="1"/>
    <xf numFmtId="43" fontId="5" fillId="8" borderId="7" xfId="1" applyFont="1" applyFill="1" applyBorder="1"/>
    <xf numFmtId="187" fontId="5" fillId="8" borderId="7" xfId="1" applyNumberFormat="1" applyFont="1" applyFill="1" applyBorder="1"/>
    <xf numFmtId="0" fontId="5" fillId="14" borderId="11" xfId="0" applyFont="1" applyFill="1" applyBorder="1" applyAlignment="1">
      <alignment horizontal="center"/>
    </xf>
    <xf numFmtId="0" fontId="5" fillId="14" borderId="11" xfId="0" applyFont="1" applyFill="1" applyBorder="1"/>
    <xf numFmtId="188" fontId="5" fillId="14" borderId="11" xfId="1" applyNumberFormat="1" applyFont="1" applyFill="1" applyBorder="1"/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188" fontId="5" fillId="0" borderId="4" xfId="1" applyNumberFormat="1" applyFont="1" applyBorder="1"/>
    <xf numFmtId="43" fontId="5" fillId="0" borderId="4" xfId="1" applyFont="1" applyBorder="1"/>
    <xf numFmtId="187" fontId="5" fillId="0" borderId="4" xfId="1" applyNumberFormat="1" applyFont="1" applyBorder="1"/>
    <xf numFmtId="187" fontId="5" fillId="3" borderId="3" xfId="1" applyNumberFormat="1" applyFont="1" applyFill="1" applyBorder="1"/>
    <xf numFmtId="1" fontId="5" fillId="0" borderId="3" xfId="0" applyNumberFormat="1" applyFont="1" applyBorder="1" applyAlignment="1">
      <alignment horizontal="center"/>
    </xf>
    <xf numFmtId="2" fontId="5" fillId="0" borderId="3" xfId="0" applyNumberFormat="1" applyFont="1" applyBorder="1"/>
    <xf numFmtId="188" fontId="5" fillId="0" borderId="3" xfId="1" applyNumberFormat="1" applyFont="1" applyFill="1" applyBorder="1"/>
    <xf numFmtId="2" fontId="5" fillId="2" borderId="3" xfId="0" applyNumberFormat="1" applyFont="1" applyFill="1" applyBorder="1"/>
    <xf numFmtId="188" fontId="5" fillId="0" borderId="0" xfId="1" applyNumberFormat="1" applyFont="1"/>
    <xf numFmtId="0" fontId="30" fillId="0" borderId="3" xfId="0" applyFont="1" applyBorder="1" applyAlignment="1">
      <alignment horizontal="center"/>
    </xf>
    <xf numFmtId="2" fontId="30" fillId="0" borderId="3" xfId="0" applyNumberFormat="1" applyFont="1" applyBorder="1"/>
    <xf numFmtId="188" fontId="30" fillId="0" borderId="3" xfId="1" applyNumberFormat="1" applyFont="1" applyFill="1" applyBorder="1"/>
    <xf numFmtId="43" fontId="5" fillId="2" borderId="4" xfId="1" applyFont="1" applyFill="1" applyBorder="1"/>
    <xf numFmtId="0" fontId="5" fillId="8" borderId="2" xfId="0" applyFont="1" applyFill="1" applyBorder="1" applyAlignment="1">
      <alignment horizontal="center"/>
    </xf>
    <xf numFmtId="0" fontId="5" fillId="8" borderId="2" xfId="0" applyFont="1" applyFill="1" applyBorder="1"/>
    <xf numFmtId="188" fontId="5" fillId="8" borderId="2" xfId="1" applyNumberFormat="1" applyFont="1" applyFill="1" applyBorder="1"/>
    <xf numFmtId="43" fontId="5" fillId="8" borderId="2" xfId="1" applyFont="1" applyFill="1" applyBorder="1"/>
    <xf numFmtId="187" fontId="5" fillId="8" borderId="2" xfId="1" applyNumberFormat="1" applyFont="1" applyFill="1" applyBorder="1"/>
    <xf numFmtId="0" fontId="5" fillId="14" borderId="7" xfId="0" applyFont="1" applyFill="1" applyBorder="1" applyAlignment="1">
      <alignment horizontal="center"/>
    </xf>
    <xf numFmtId="0" fontId="5" fillId="14" borderId="7" xfId="0" applyFont="1" applyFill="1" applyBorder="1"/>
    <xf numFmtId="188" fontId="5" fillId="14" borderId="7" xfId="1" applyNumberFormat="1" applyFont="1" applyFill="1" applyBorder="1"/>
    <xf numFmtId="43" fontId="5" fillId="0" borderId="3" xfId="1" applyFont="1" applyFill="1" applyBorder="1"/>
    <xf numFmtId="187" fontId="5" fillId="0" borderId="3" xfId="1" applyNumberFormat="1" applyFont="1" applyFill="1" applyBorder="1"/>
    <xf numFmtId="0" fontId="30" fillId="0" borderId="3" xfId="0" applyFont="1" applyBorder="1"/>
    <xf numFmtId="188" fontId="30" fillId="0" borderId="3" xfId="1" applyNumberFormat="1" applyFont="1" applyBorder="1"/>
    <xf numFmtId="0" fontId="5" fillId="3" borderId="0" xfId="0" applyFont="1" applyFill="1"/>
    <xf numFmtId="0" fontId="16" fillId="0" borderId="0" xfId="0" applyFont="1" applyAlignment="1">
      <alignment horizontal="right"/>
    </xf>
    <xf numFmtId="4" fontId="6" fillId="2" borderId="0" xfId="0" applyNumberFormat="1" applyFont="1" applyFill="1" applyAlignment="1">
      <alignment horizontal="right"/>
    </xf>
    <xf numFmtId="0" fontId="5" fillId="2" borderId="0" xfId="0" applyFont="1" applyFill="1"/>
    <xf numFmtId="0" fontId="5" fillId="8" borderId="45" xfId="0" applyFont="1" applyFill="1" applyBorder="1" applyAlignment="1">
      <alignment horizontal="center"/>
    </xf>
    <xf numFmtId="43" fontId="5" fillId="8" borderId="46" xfId="0" applyNumberFormat="1" applyFont="1" applyFill="1" applyBorder="1"/>
    <xf numFmtId="43" fontId="5" fillId="2" borderId="3" xfId="0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187" fontId="5" fillId="0" borderId="3" xfId="1" applyNumberFormat="1" applyFont="1" applyBorder="1" applyAlignment="1">
      <alignment horizontal="right"/>
    </xf>
    <xf numFmtId="43" fontId="31" fillId="0" borderId="3" xfId="1" applyFont="1" applyBorder="1" applyAlignment="1">
      <alignment horizontal="righ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Alignment="1">
      <alignment horizontal="center" vertical="top" wrapText="1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5" fillId="23" borderId="19" xfId="0" applyFont="1" applyFill="1" applyBorder="1" applyAlignment="1">
      <alignment vertical="top" wrapText="1"/>
    </xf>
    <xf numFmtId="0" fontId="25" fillId="23" borderId="20" xfId="0" applyFont="1" applyFill="1" applyBorder="1" applyAlignment="1">
      <alignment vertical="top" wrapText="1"/>
    </xf>
    <xf numFmtId="0" fontId="25" fillId="22" borderId="19" xfId="0" applyFont="1" applyFill="1" applyBorder="1" applyAlignment="1">
      <alignment vertical="top" wrapText="1"/>
    </xf>
    <xf numFmtId="0" fontId="25" fillId="22" borderId="20" xfId="0" applyFont="1" applyFill="1" applyBorder="1" applyAlignment="1">
      <alignment vertical="top" wrapText="1"/>
    </xf>
    <xf numFmtId="0" fontId="23" fillId="19" borderId="19" xfId="0" applyFont="1" applyFill="1" applyBorder="1" applyAlignment="1">
      <alignment horizontal="left" vertical="center" wrapText="1"/>
    </xf>
    <xf numFmtId="0" fontId="23" fillId="19" borderId="20" xfId="0" applyFont="1" applyFill="1" applyBorder="1" applyAlignment="1">
      <alignment horizontal="left" vertical="center" wrapText="1"/>
    </xf>
    <xf numFmtId="0" fontId="24" fillId="21" borderId="19" xfId="0" applyFont="1" applyFill="1" applyBorder="1" applyAlignment="1">
      <alignment horizontal="center" vertical="center" wrapText="1"/>
    </xf>
    <xf numFmtId="0" fontId="24" fillId="21" borderId="20" xfId="0" applyFont="1" applyFill="1" applyBorder="1" applyAlignment="1">
      <alignment horizontal="center" vertical="center" wrapText="1"/>
    </xf>
    <xf numFmtId="0" fontId="22" fillId="19" borderId="42" xfId="0" applyFont="1" applyFill="1" applyBorder="1" applyAlignment="1">
      <alignment vertical="center" wrapText="1"/>
    </xf>
    <xf numFmtId="0" fontId="22" fillId="19" borderId="43" xfId="0" applyFont="1" applyFill="1" applyBorder="1" applyAlignment="1">
      <alignment vertical="center" wrapText="1"/>
    </xf>
    <xf numFmtId="0" fontId="22" fillId="19" borderId="44" xfId="0" applyFont="1" applyFill="1" applyBorder="1" applyAlignment="1">
      <alignment vertical="center" wrapText="1"/>
    </xf>
    <xf numFmtId="0" fontId="25" fillId="23" borderId="33" xfId="0" applyFont="1" applyFill="1" applyBorder="1" applyAlignment="1">
      <alignment horizontal="left" vertical="top"/>
    </xf>
    <xf numFmtId="0" fontId="25" fillId="23" borderId="35" xfId="0" applyFont="1" applyFill="1" applyBorder="1" applyAlignment="1">
      <alignment horizontal="left" vertical="top"/>
    </xf>
    <xf numFmtId="0" fontId="25" fillId="23" borderId="23" xfId="0" applyFont="1" applyFill="1" applyBorder="1" applyAlignment="1">
      <alignment vertical="top" wrapText="1"/>
    </xf>
    <xf numFmtId="0" fontId="25" fillId="23" borderId="24" xfId="0" applyFont="1" applyFill="1" applyBorder="1" applyAlignment="1">
      <alignment vertical="top" wrapText="1"/>
    </xf>
    <xf numFmtId="0" fontId="25" fillId="23" borderId="25" xfId="0" applyFont="1" applyFill="1" applyBorder="1" applyAlignment="1">
      <alignment vertical="top" wrapText="1"/>
    </xf>
    <xf numFmtId="0" fontId="25" fillId="23" borderId="26" xfId="0" applyFont="1" applyFill="1" applyBorder="1" applyAlignment="1">
      <alignment vertical="top" wrapText="1"/>
    </xf>
    <xf numFmtId="0" fontId="25" fillId="23" borderId="21" xfId="0" applyFont="1" applyFill="1" applyBorder="1" applyAlignment="1">
      <alignment horizontal="left" vertical="top"/>
    </xf>
    <xf numFmtId="0" fontId="25" fillId="23" borderId="22" xfId="0" applyFont="1" applyFill="1" applyBorder="1" applyAlignment="1">
      <alignment horizontal="left" vertical="top"/>
    </xf>
    <xf numFmtId="0" fontId="25" fillId="22" borderId="33" xfId="0" applyFont="1" applyFill="1" applyBorder="1" applyAlignment="1">
      <alignment horizontal="left" vertical="top"/>
    </xf>
    <xf numFmtId="0" fontId="25" fillId="22" borderId="35" xfId="0" applyFont="1" applyFill="1" applyBorder="1" applyAlignment="1">
      <alignment horizontal="left" vertical="top"/>
    </xf>
    <xf numFmtId="0" fontId="25" fillId="22" borderId="23" xfId="0" applyFont="1" applyFill="1" applyBorder="1" applyAlignment="1">
      <alignment vertical="top" wrapText="1"/>
    </xf>
    <xf numFmtId="0" fontId="25" fillId="22" borderId="24" xfId="0" applyFont="1" applyFill="1" applyBorder="1" applyAlignment="1">
      <alignment vertical="top" wrapText="1"/>
    </xf>
    <xf numFmtId="0" fontId="25" fillId="22" borderId="25" xfId="0" applyFont="1" applyFill="1" applyBorder="1" applyAlignment="1">
      <alignment vertical="top" wrapText="1"/>
    </xf>
    <xf numFmtId="0" fontId="25" fillId="22" borderId="26" xfId="0" applyFont="1" applyFill="1" applyBorder="1" applyAlignment="1">
      <alignment vertical="top" wrapText="1"/>
    </xf>
    <xf numFmtId="0" fontId="25" fillId="22" borderId="21" xfId="0" applyFont="1" applyFill="1" applyBorder="1" applyAlignment="1">
      <alignment horizontal="left" vertical="top"/>
    </xf>
    <xf numFmtId="0" fontId="25" fillId="22" borderId="22" xfId="0" applyFont="1" applyFill="1" applyBorder="1" applyAlignment="1">
      <alignment horizontal="left" vertical="top"/>
    </xf>
    <xf numFmtId="0" fontId="25" fillId="22" borderId="37" xfId="0" applyFont="1" applyFill="1" applyBorder="1" applyAlignment="1">
      <alignment horizontal="left" vertical="top"/>
    </xf>
    <xf numFmtId="0" fontId="25" fillId="22" borderId="38" xfId="0" applyFont="1" applyFill="1" applyBorder="1" applyAlignment="1">
      <alignment vertical="top" wrapText="1"/>
    </xf>
    <xf numFmtId="0" fontId="25" fillId="22" borderId="39" xfId="0" applyFont="1" applyFill="1" applyBorder="1" applyAlignment="1">
      <alignment vertical="top" wrapText="1"/>
    </xf>
    <xf numFmtId="0" fontId="25" fillId="22" borderId="40" xfId="0" applyFont="1" applyFill="1" applyBorder="1" applyAlignment="1">
      <alignment horizontal="left" vertical="top"/>
    </xf>
    <xf numFmtId="0" fontId="16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187" fontId="16" fillId="7" borderId="16" xfId="1" applyNumberFormat="1" applyFont="1" applyFill="1" applyBorder="1" applyAlignment="1">
      <alignment horizontal="center" vertic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</cellXfs>
  <cellStyles count="8">
    <cellStyle name="Comma 2" xfId="4" xr:uid="{00000000-0005-0000-0000-000000000000}"/>
    <cellStyle name="Hyperlink" xfId="7" builtinId="8"/>
    <cellStyle name="Normal 2" xfId="2" xr:uid="{00000000-0005-0000-0000-000002000000}"/>
    <cellStyle name="Normal 3" xfId="3" xr:uid="{00000000-0005-0000-0000-000003000000}"/>
    <cellStyle name="จุลภาค" xfId="1" builtinId="3"/>
    <cellStyle name="ปกติ" xfId="0" builtinId="0"/>
    <cellStyle name="ปกติ 2" xfId="5" xr:uid="{00000000-0005-0000-0000-000006000000}"/>
    <cellStyle name="ปกติ 3" xfId="6" xr:uid="{00000000-0005-0000-0000-000007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สำหรับเดือน</a:t>
            </a:r>
            <a:r>
              <a:rPr lang="th-TH" baseline="0"/>
              <a:t> ธันวาคม</a:t>
            </a:r>
            <a:r>
              <a:rPr lang="th-TH"/>
              <a:t> 2568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0920502092050208E-2"/>
          <c:y val="0.24566648945108704"/>
          <c:w val="0.96164574616457466"/>
          <c:h val="0.6676780402380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'!$C$13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'!$B$14:$B$20</c:f>
              <c:strCache>
                <c:ptCount val="7"/>
                <c:pt idx="0">
                  <c:v>บึงกาฬ</c:v>
                </c:pt>
                <c:pt idx="1">
                  <c:v>อุดรธานี</c:v>
                </c:pt>
                <c:pt idx="2">
                  <c:v>เลย</c:v>
                </c:pt>
                <c:pt idx="3">
                  <c:v>หนองคาย</c:v>
                </c:pt>
                <c:pt idx="4">
                  <c:v>สกลนคร</c:v>
                </c:pt>
                <c:pt idx="5">
                  <c:v>นครพนม</c:v>
                </c:pt>
                <c:pt idx="6">
                  <c:v>รวมเขต 8</c:v>
                </c:pt>
              </c:strCache>
            </c:strRef>
          </c:cat>
          <c:val>
            <c:numRef>
              <c:f>'1.สรุปรายงานการส่งงบ '!$C$14:$C$20</c:f>
              <c:numCache>
                <c:formatCode>_(* #,##0.00_);_(* \(#,##0.00\);_(* "-"??_);_(@_)</c:formatCode>
                <c:ptCount val="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'!$D$13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'!$B$14:$B$20</c:f>
              <c:strCache>
                <c:ptCount val="7"/>
                <c:pt idx="0">
                  <c:v>บึงกาฬ</c:v>
                </c:pt>
                <c:pt idx="1">
                  <c:v>อุดรธานี</c:v>
                </c:pt>
                <c:pt idx="2">
                  <c:v>เลย</c:v>
                </c:pt>
                <c:pt idx="3">
                  <c:v>หนองคาย</c:v>
                </c:pt>
                <c:pt idx="4">
                  <c:v>สกลนคร</c:v>
                </c:pt>
                <c:pt idx="5">
                  <c:v>นครพนม</c:v>
                </c:pt>
                <c:pt idx="6">
                  <c:v>รวมเขต 8</c:v>
                </c:pt>
              </c:strCache>
            </c:strRef>
          </c:cat>
          <c:val>
            <c:numRef>
              <c:f>'1.สรุปรายงานการส่งงบ '!$D$14:$D$20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9816864"/>
        <c:axId val="1519816320"/>
      </c:barChart>
      <c:catAx>
        <c:axId val="151981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1519816320"/>
        <c:crosses val="autoZero"/>
        <c:auto val="1"/>
        <c:lblAlgn val="ctr"/>
        <c:lblOffset val="100"/>
        <c:noMultiLvlLbl val="0"/>
      </c:catAx>
      <c:valAx>
        <c:axId val="1519816320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51981686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26465</xdr:rowOff>
    </xdr:from>
    <xdr:to>
      <xdr:col>8</xdr:col>
      <xdr:colOff>0</xdr:colOff>
      <xdr:row>32</xdr:row>
      <xdr:rowOff>12517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449580</xdr:colOff>
          <xdr:row>2</xdr:row>
          <xdr:rowOff>53340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D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396240</xdr:colOff>
          <xdr:row>2</xdr:row>
          <xdr:rowOff>53340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D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449580</xdr:colOff>
          <xdr:row>3</xdr:row>
          <xdr:rowOff>53340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D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396240</xdr:colOff>
          <xdr:row>3</xdr:row>
          <xdr:rowOff>53340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D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525780</xdr:colOff>
          <xdr:row>4</xdr:row>
          <xdr:rowOff>53340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D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426720</xdr:colOff>
          <xdr:row>5</xdr:row>
          <xdr:rowOff>129540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D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14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control" Target="../activeX/activeX6.xml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3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8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61BC2-5A6A-4A9C-AD43-4F99D67E351B}">
  <dimension ref="A1:AB70"/>
  <sheetViews>
    <sheetView topLeftCell="I1" workbookViewId="0">
      <selection sqref="A1:AB1048576"/>
    </sheetView>
  </sheetViews>
  <sheetFormatPr defaultRowHeight="13.8" x14ac:dyDescent="0.25"/>
  <cols>
    <col min="1" max="1" width="34.296875" bestFit="1" customWidth="1"/>
  </cols>
  <sheetData>
    <row r="1" spans="1:28" x14ac:dyDescent="0.25">
      <c r="A1" t="s">
        <v>2052</v>
      </c>
      <c r="B1" t="s">
        <v>2053</v>
      </c>
      <c r="C1" t="s">
        <v>2054</v>
      </c>
      <c r="D1" t="s">
        <v>2055</v>
      </c>
      <c r="E1" t="s">
        <v>2056</v>
      </c>
      <c r="F1" t="s">
        <v>2057</v>
      </c>
      <c r="G1" t="s">
        <v>2058</v>
      </c>
      <c r="H1" t="s">
        <v>2059</v>
      </c>
      <c r="I1" t="s">
        <v>2060</v>
      </c>
      <c r="J1" t="s">
        <v>2061</v>
      </c>
      <c r="K1" t="s">
        <v>2062</v>
      </c>
      <c r="L1" t="s">
        <v>2063</v>
      </c>
      <c r="M1" t="s">
        <v>2064</v>
      </c>
      <c r="N1" t="s">
        <v>2065</v>
      </c>
      <c r="O1" t="s">
        <v>2066</v>
      </c>
      <c r="P1" t="s">
        <v>2067</v>
      </c>
      <c r="Q1" t="s">
        <v>2068</v>
      </c>
      <c r="R1" t="s">
        <v>2069</v>
      </c>
      <c r="S1" t="s">
        <v>2070</v>
      </c>
      <c r="T1" t="s">
        <v>2071</v>
      </c>
      <c r="U1" t="s">
        <v>2072</v>
      </c>
      <c r="V1" t="s">
        <v>2073</v>
      </c>
      <c r="W1" t="s">
        <v>2074</v>
      </c>
      <c r="X1" t="s">
        <v>2075</v>
      </c>
      <c r="Y1" t="s">
        <v>2076</v>
      </c>
      <c r="Z1" t="s">
        <v>2077</v>
      </c>
      <c r="AA1" t="s">
        <v>2078</v>
      </c>
      <c r="AB1" t="s">
        <v>2079</v>
      </c>
    </row>
    <row r="2" spans="1:28" x14ac:dyDescent="0.25">
      <c r="A2" t="s">
        <v>2080</v>
      </c>
      <c r="B2" t="s">
        <v>2081</v>
      </c>
      <c r="C2" t="s">
        <v>2082</v>
      </c>
      <c r="D2" t="s">
        <v>2083</v>
      </c>
      <c r="E2" t="s">
        <v>2084</v>
      </c>
      <c r="F2" t="s">
        <v>2085</v>
      </c>
      <c r="G2" t="s">
        <v>2086</v>
      </c>
      <c r="H2" t="s">
        <v>2087</v>
      </c>
      <c r="I2" t="s">
        <v>2088</v>
      </c>
      <c r="J2" t="s">
        <v>2089</v>
      </c>
      <c r="K2" t="s">
        <v>2090</v>
      </c>
      <c r="L2" t="s">
        <v>2091</v>
      </c>
      <c r="M2" t="s">
        <v>2092</v>
      </c>
      <c r="N2" t="s">
        <v>2093</v>
      </c>
      <c r="O2" t="s">
        <v>2094</v>
      </c>
      <c r="P2" t="s">
        <v>2095</v>
      </c>
      <c r="Q2" t="s">
        <v>2096</v>
      </c>
      <c r="R2" t="s">
        <v>2097</v>
      </c>
      <c r="S2" t="s">
        <v>2098</v>
      </c>
      <c r="T2" t="s">
        <v>2099</v>
      </c>
      <c r="U2" t="s">
        <v>2100</v>
      </c>
      <c r="V2" t="s">
        <v>2101</v>
      </c>
      <c r="W2" t="s">
        <v>2102</v>
      </c>
      <c r="X2" t="s">
        <v>2103</v>
      </c>
      <c r="Y2" t="s">
        <v>2104</v>
      </c>
      <c r="Z2" t="s">
        <v>2105</v>
      </c>
      <c r="AA2" t="s">
        <v>2106</v>
      </c>
      <c r="AB2" t="s">
        <v>2107</v>
      </c>
    </row>
    <row r="3" spans="1:28" x14ac:dyDescent="0.25">
      <c r="A3" t="s">
        <v>2108</v>
      </c>
      <c r="B3">
        <v>31765461.48</v>
      </c>
      <c r="C3">
        <v>5666117.6699999999</v>
      </c>
      <c r="D3">
        <v>4622461.1399999997</v>
      </c>
      <c r="E3">
        <v>63926116.039999999</v>
      </c>
      <c r="F3">
        <v>25041357.91</v>
      </c>
      <c r="G3">
        <v>0</v>
      </c>
      <c r="H3">
        <v>45940</v>
      </c>
      <c r="I3">
        <v>1777217.99</v>
      </c>
      <c r="J3">
        <v>299520</v>
      </c>
      <c r="K3">
        <v>2757056</v>
      </c>
      <c r="L3">
        <v>-712400.72</v>
      </c>
      <c r="M3">
        <v>60</v>
      </c>
      <c r="N3">
        <v>2437415.2999999998</v>
      </c>
      <c r="O3">
        <v>-32701116.129999999</v>
      </c>
      <c r="P3">
        <v>153549219.90000001</v>
      </c>
      <c r="Q3">
        <v>30029670.739999998</v>
      </c>
      <c r="R3">
        <v>3631389</v>
      </c>
      <c r="S3">
        <v>671.85</v>
      </c>
      <c r="T3">
        <v>33987163.090000004</v>
      </c>
      <c r="U3">
        <v>5320259.88</v>
      </c>
      <c r="V3">
        <v>43550759.090000004</v>
      </c>
      <c r="W3">
        <v>127426.91</v>
      </c>
      <c r="X3">
        <v>42538.51</v>
      </c>
      <c r="Y3">
        <v>21517918.57</v>
      </c>
      <c r="Z3">
        <v>3402472.08</v>
      </c>
      <c r="AA3">
        <v>38000</v>
      </c>
      <c r="AB3">
        <v>721437.5</v>
      </c>
    </row>
    <row r="4" spans="1:28" x14ac:dyDescent="0.25">
      <c r="A4" t="s">
        <v>2109</v>
      </c>
      <c r="B4">
        <v>38427.120000000003</v>
      </c>
      <c r="D4">
        <v>43746.71</v>
      </c>
      <c r="E4">
        <v>2740400.92</v>
      </c>
      <c r="F4">
        <v>86700.95</v>
      </c>
      <c r="L4">
        <v>-13785.4</v>
      </c>
      <c r="O4">
        <v>2978991.37</v>
      </c>
      <c r="P4">
        <v>13498.58</v>
      </c>
      <c r="U4">
        <v>165400</v>
      </c>
      <c r="V4">
        <v>112195</v>
      </c>
      <c r="X4">
        <v>4859.16</v>
      </c>
      <c r="Y4">
        <v>117774.69</v>
      </c>
    </row>
    <row r="5" spans="1:28" x14ac:dyDescent="0.25">
      <c r="A5" t="s">
        <v>2724</v>
      </c>
      <c r="B5">
        <v>54845.04</v>
      </c>
      <c r="D5">
        <v>0</v>
      </c>
      <c r="E5">
        <v>699080.07</v>
      </c>
      <c r="F5">
        <v>416372.27</v>
      </c>
      <c r="H5">
        <v>0</v>
      </c>
      <c r="I5">
        <v>0</v>
      </c>
      <c r="L5">
        <v>0</v>
      </c>
      <c r="O5">
        <v>-1384739.51</v>
      </c>
      <c r="P5">
        <v>2794467.22</v>
      </c>
      <c r="T5">
        <v>482779.5</v>
      </c>
      <c r="U5">
        <v>191581</v>
      </c>
      <c r="V5">
        <v>520499.5</v>
      </c>
      <c r="W5">
        <v>3062</v>
      </c>
      <c r="Y5">
        <v>326885.15999999997</v>
      </c>
      <c r="Z5">
        <v>63344.17</v>
      </c>
    </row>
    <row r="6" spans="1:28" x14ac:dyDescent="0.25">
      <c r="A6" t="s">
        <v>2110</v>
      </c>
      <c r="B6">
        <v>38619.81</v>
      </c>
      <c r="C6">
        <v>0</v>
      </c>
      <c r="D6">
        <v>0</v>
      </c>
      <c r="E6">
        <v>1305673.48</v>
      </c>
      <c r="F6">
        <v>191276.94</v>
      </c>
      <c r="H6">
        <v>0</v>
      </c>
      <c r="L6">
        <v>3738.31</v>
      </c>
      <c r="O6">
        <v>-615941.26</v>
      </c>
      <c r="P6">
        <v>2203471.11</v>
      </c>
      <c r="T6">
        <v>462881.5</v>
      </c>
      <c r="U6">
        <v>384380</v>
      </c>
      <c r="V6">
        <v>610071.5</v>
      </c>
      <c r="W6">
        <v>35658</v>
      </c>
      <c r="Y6">
        <v>216426.87</v>
      </c>
      <c r="Z6">
        <v>40686.959999999999</v>
      </c>
      <c r="AB6">
        <v>116.1</v>
      </c>
    </row>
    <row r="7" spans="1:28" x14ac:dyDescent="0.25">
      <c r="A7" t="s">
        <v>2111</v>
      </c>
      <c r="B7">
        <v>287409.39</v>
      </c>
      <c r="D7">
        <v>0</v>
      </c>
      <c r="E7">
        <v>2337451</v>
      </c>
      <c r="F7">
        <v>-328871.67</v>
      </c>
      <c r="L7">
        <v>-1037200.9</v>
      </c>
      <c r="O7">
        <v>148805.53</v>
      </c>
      <c r="P7">
        <v>2015454.62</v>
      </c>
      <c r="Q7">
        <v>1238825.5</v>
      </c>
      <c r="T7">
        <v>6573686.3499999996</v>
      </c>
      <c r="U7">
        <v>69471</v>
      </c>
      <c r="V7">
        <v>6650927.3499999996</v>
      </c>
      <c r="W7">
        <v>2583.91</v>
      </c>
      <c r="X7">
        <v>1415.2</v>
      </c>
      <c r="Y7">
        <v>28030.92</v>
      </c>
      <c r="Z7">
        <v>28596</v>
      </c>
      <c r="AB7">
        <v>1500</v>
      </c>
    </row>
    <row r="8" spans="1:28" x14ac:dyDescent="0.25">
      <c r="A8" t="s">
        <v>2112</v>
      </c>
      <c r="B8">
        <v>19350.77</v>
      </c>
      <c r="E8">
        <v>2037014.83</v>
      </c>
      <c r="F8">
        <v>-1095.45</v>
      </c>
      <c r="I8">
        <v>368.98</v>
      </c>
      <c r="L8">
        <v>-1220</v>
      </c>
      <c r="O8">
        <v>1276066.78</v>
      </c>
      <c r="P8">
        <v>840540.25</v>
      </c>
      <c r="Q8">
        <v>171000</v>
      </c>
      <c r="T8">
        <v>478327.5</v>
      </c>
      <c r="V8">
        <v>478327.5</v>
      </c>
      <c r="Y8">
        <v>148827.53</v>
      </c>
      <c r="Z8">
        <v>32658.33</v>
      </c>
      <c r="AB8">
        <v>50000</v>
      </c>
    </row>
    <row r="9" spans="1:28" x14ac:dyDescent="0.25">
      <c r="A9" t="s">
        <v>2113</v>
      </c>
      <c r="B9">
        <v>33032.29</v>
      </c>
      <c r="D9">
        <v>27856.880000000001</v>
      </c>
      <c r="E9">
        <v>7</v>
      </c>
      <c r="F9">
        <v>178657.29</v>
      </c>
      <c r="O9">
        <v>-2769367.52</v>
      </c>
      <c r="P9">
        <v>3075853.92</v>
      </c>
      <c r="T9">
        <v>754319.98</v>
      </c>
      <c r="U9">
        <v>237600</v>
      </c>
      <c r="V9">
        <v>754319.98</v>
      </c>
      <c r="Y9">
        <v>272382.81</v>
      </c>
      <c r="Z9">
        <v>32150.13</v>
      </c>
    </row>
    <row r="10" spans="1:28" x14ac:dyDescent="0.25">
      <c r="A10" t="s">
        <v>2114</v>
      </c>
      <c r="B10">
        <v>397149.58</v>
      </c>
      <c r="C10">
        <v>168637</v>
      </c>
      <c r="D10">
        <v>149781.87</v>
      </c>
      <c r="E10">
        <v>819186.99</v>
      </c>
      <c r="F10">
        <v>378031.87</v>
      </c>
      <c r="L10">
        <v>2490.94</v>
      </c>
      <c r="N10">
        <v>-954390.84</v>
      </c>
      <c r="O10">
        <v>-157291.66</v>
      </c>
      <c r="P10">
        <v>2551638.71</v>
      </c>
      <c r="Q10">
        <v>1065329.08</v>
      </c>
      <c r="T10">
        <v>748077</v>
      </c>
      <c r="V10">
        <v>961791</v>
      </c>
      <c r="W10">
        <v>4570</v>
      </c>
      <c r="Y10">
        <v>282838.44</v>
      </c>
      <c r="Z10">
        <v>93866.48</v>
      </c>
    </row>
    <row r="11" spans="1:28" x14ac:dyDescent="0.25">
      <c r="A11" t="s">
        <v>2115</v>
      </c>
      <c r="B11">
        <v>87824.07</v>
      </c>
      <c r="C11">
        <v>0</v>
      </c>
      <c r="D11">
        <v>61497.49</v>
      </c>
      <c r="E11">
        <v>1360936.85</v>
      </c>
      <c r="F11">
        <v>12133.91</v>
      </c>
      <c r="I11">
        <v>10460</v>
      </c>
      <c r="L11">
        <v>0</v>
      </c>
      <c r="O11">
        <v>-612786.91</v>
      </c>
      <c r="P11">
        <v>2241809.08</v>
      </c>
      <c r="Q11">
        <v>419687.08</v>
      </c>
      <c r="T11">
        <v>380780.7</v>
      </c>
      <c r="U11">
        <v>70000</v>
      </c>
      <c r="V11">
        <v>574223.69999999995</v>
      </c>
      <c r="Y11">
        <v>384981.23</v>
      </c>
      <c r="Z11">
        <v>28352.7</v>
      </c>
    </row>
    <row r="12" spans="1:28" x14ac:dyDescent="0.25">
      <c r="A12" t="s">
        <v>2116</v>
      </c>
      <c r="B12">
        <v>706526.11</v>
      </c>
      <c r="C12">
        <v>113039.26</v>
      </c>
      <c r="D12">
        <v>257308.06</v>
      </c>
      <c r="E12">
        <v>501225.76</v>
      </c>
      <c r="F12">
        <v>226875.94</v>
      </c>
      <c r="I12">
        <v>11039.65</v>
      </c>
      <c r="L12">
        <v>6.9</v>
      </c>
      <c r="O12">
        <v>-17200</v>
      </c>
      <c r="P12">
        <v>1469164.78</v>
      </c>
      <c r="Q12">
        <v>1140856.72</v>
      </c>
      <c r="T12">
        <v>307057.59999999998</v>
      </c>
      <c r="V12">
        <v>488673.6</v>
      </c>
      <c r="Y12">
        <v>542949.34</v>
      </c>
      <c r="Z12">
        <v>74327.58</v>
      </c>
    </row>
    <row r="13" spans="1:28" x14ac:dyDescent="0.25">
      <c r="A13" t="s">
        <v>2117</v>
      </c>
      <c r="B13">
        <v>996708.02</v>
      </c>
      <c r="C13">
        <v>36966.019999999997</v>
      </c>
      <c r="D13">
        <v>52052.87</v>
      </c>
      <c r="E13">
        <v>77788.95</v>
      </c>
      <c r="F13">
        <v>750209.07</v>
      </c>
      <c r="H13">
        <v>0</v>
      </c>
      <c r="I13">
        <v>30879.86</v>
      </c>
      <c r="K13">
        <v>0</v>
      </c>
      <c r="L13">
        <v>4039.99</v>
      </c>
      <c r="O13">
        <v>-10113.790000000001</v>
      </c>
      <c r="P13">
        <v>1997230.39</v>
      </c>
      <c r="Q13">
        <v>348850.55</v>
      </c>
      <c r="S13">
        <v>320</v>
      </c>
      <c r="T13">
        <v>385129.5</v>
      </c>
      <c r="U13">
        <v>373001.41</v>
      </c>
      <c r="V13">
        <v>593734.5</v>
      </c>
      <c r="Y13">
        <v>552752.54</v>
      </c>
      <c r="Z13">
        <v>69125.94</v>
      </c>
    </row>
    <row r="14" spans="1:28" x14ac:dyDescent="0.25">
      <c r="A14" t="s">
        <v>2118</v>
      </c>
      <c r="B14">
        <v>1087463.1299999999</v>
      </c>
      <c r="C14">
        <v>23138.25</v>
      </c>
      <c r="D14">
        <v>81809.039999999994</v>
      </c>
      <c r="E14">
        <v>592286.41</v>
      </c>
      <c r="F14">
        <v>381234.33</v>
      </c>
      <c r="H14">
        <v>0</v>
      </c>
      <c r="I14">
        <v>44193.3</v>
      </c>
      <c r="L14">
        <v>4704.29</v>
      </c>
      <c r="O14">
        <v>-646698.02</v>
      </c>
      <c r="P14">
        <v>2502473.91</v>
      </c>
      <c r="Q14">
        <v>541879.30000000005</v>
      </c>
      <c r="T14">
        <v>560272.80000000005</v>
      </c>
      <c r="U14">
        <v>467619</v>
      </c>
      <c r="V14">
        <v>891144.8</v>
      </c>
      <c r="W14">
        <v>4358</v>
      </c>
      <c r="X14">
        <v>2180</v>
      </c>
      <c r="Y14">
        <v>375319.98</v>
      </c>
      <c r="Z14">
        <v>35510.639999999999</v>
      </c>
    </row>
    <row r="15" spans="1:28" x14ac:dyDescent="0.25">
      <c r="A15" t="s">
        <v>2119</v>
      </c>
      <c r="B15">
        <v>97483.34</v>
      </c>
      <c r="C15">
        <v>429331</v>
      </c>
      <c r="D15">
        <v>94370.6</v>
      </c>
      <c r="E15">
        <v>15.11</v>
      </c>
      <c r="F15">
        <v>975576.96</v>
      </c>
      <c r="H15">
        <v>2000</v>
      </c>
      <c r="I15">
        <v>27520.91</v>
      </c>
      <c r="L15">
        <v>32032.59</v>
      </c>
      <c r="O15">
        <v>-918493.49</v>
      </c>
      <c r="P15">
        <v>2525004.41</v>
      </c>
      <c r="Q15">
        <v>456870.63</v>
      </c>
      <c r="T15">
        <v>454664</v>
      </c>
      <c r="U15">
        <v>50000</v>
      </c>
      <c r="V15">
        <v>680593</v>
      </c>
      <c r="Y15">
        <v>297661.02</v>
      </c>
      <c r="Z15">
        <v>54568.02</v>
      </c>
    </row>
    <row r="16" spans="1:28" x14ac:dyDescent="0.25">
      <c r="A16" t="s">
        <v>2120</v>
      </c>
      <c r="B16">
        <v>1217584.29</v>
      </c>
      <c r="C16">
        <v>97213</v>
      </c>
      <c r="D16">
        <v>268745.15999999997</v>
      </c>
      <c r="E16">
        <v>47444.05</v>
      </c>
      <c r="F16">
        <v>688881.84</v>
      </c>
      <c r="I16">
        <v>169445.68</v>
      </c>
      <c r="K16">
        <v>1138178</v>
      </c>
      <c r="L16">
        <v>5407.92</v>
      </c>
      <c r="O16">
        <v>-3364498.19</v>
      </c>
      <c r="P16">
        <v>4613167.97</v>
      </c>
      <c r="Q16">
        <v>940370.4</v>
      </c>
      <c r="T16">
        <v>626250.30000000005</v>
      </c>
      <c r="V16">
        <v>822428.3</v>
      </c>
      <c r="Y16">
        <v>783903.09</v>
      </c>
      <c r="Z16">
        <v>32122.35</v>
      </c>
      <c r="AB16">
        <v>170000</v>
      </c>
    </row>
    <row r="17" spans="1:28" x14ac:dyDescent="0.25">
      <c r="A17" t="s">
        <v>2121</v>
      </c>
      <c r="B17">
        <v>302625.03999999998</v>
      </c>
      <c r="C17">
        <v>42037.75</v>
      </c>
      <c r="D17">
        <v>178813.16</v>
      </c>
      <c r="E17">
        <v>2519438.4500000002</v>
      </c>
      <c r="F17">
        <v>141917.71</v>
      </c>
      <c r="H17">
        <v>7800</v>
      </c>
      <c r="I17">
        <v>164902.1</v>
      </c>
      <c r="L17">
        <v>2626</v>
      </c>
      <c r="O17">
        <v>-81229.56</v>
      </c>
      <c r="P17">
        <v>2841083.43</v>
      </c>
      <c r="Q17">
        <v>791560.91</v>
      </c>
      <c r="U17">
        <v>55814.5</v>
      </c>
      <c r="V17">
        <v>284131</v>
      </c>
      <c r="Y17">
        <v>277149.15999999997</v>
      </c>
      <c r="Z17">
        <v>36445.11</v>
      </c>
    </row>
    <row r="18" spans="1:28" x14ac:dyDescent="0.25">
      <c r="A18" t="s">
        <v>2122</v>
      </c>
      <c r="B18">
        <v>101521.9</v>
      </c>
      <c r="C18">
        <v>62262.25</v>
      </c>
      <c r="D18">
        <v>50617.77</v>
      </c>
      <c r="E18">
        <v>2955676.66</v>
      </c>
      <c r="F18">
        <v>177875.73</v>
      </c>
      <c r="I18">
        <v>20340.599999999999</v>
      </c>
      <c r="L18">
        <v>0</v>
      </c>
      <c r="O18">
        <v>2734367.51</v>
      </c>
      <c r="P18">
        <v>675062.61</v>
      </c>
      <c r="Q18">
        <v>217210.61</v>
      </c>
      <c r="T18">
        <v>342489.59999999998</v>
      </c>
      <c r="U18">
        <v>23600</v>
      </c>
      <c r="V18">
        <v>424578.6</v>
      </c>
      <c r="Y18">
        <v>164293.68</v>
      </c>
      <c r="Z18">
        <v>76244.34</v>
      </c>
    </row>
    <row r="19" spans="1:28" x14ac:dyDescent="0.25">
      <c r="A19" t="s">
        <v>2123</v>
      </c>
      <c r="B19">
        <v>105474.93</v>
      </c>
      <c r="C19">
        <v>123469.69</v>
      </c>
      <c r="D19">
        <v>55916.88</v>
      </c>
      <c r="E19">
        <v>11</v>
      </c>
      <c r="F19">
        <v>474742.71</v>
      </c>
      <c r="H19">
        <v>0</v>
      </c>
      <c r="I19">
        <v>22158.3</v>
      </c>
      <c r="K19">
        <v>121900</v>
      </c>
      <c r="L19">
        <v>10636.34</v>
      </c>
      <c r="O19">
        <v>-748861.69</v>
      </c>
      <c r="P19">
        <v>1767990.24</v>
      </c>
      <c r="Q19">
        <v>543402.18999999994</v>
      </c>
      <c r="T19">
        <v>548199.30000000005</v>
      </c>
      <c r="V19">
        <v>758884.3</v>
      </c>
      <c r="W19">
        <v>6076</v>
      </c>
      <c r="X19">
        <v>4784</v>
      </c>
      <c r="Y19">
        <v>617257.94999999995</v>
      </c>
      <c r="Z19">
        <v>68807.22</v>
      </c>
      <c r="AB19">
        <v>50000</v>
      </c>
    </row>
    <row r="20" spans="1:28" x14ac:dyDescent="0.25">
      <c r="A20" t="s">
        <v>2124</v>
      </c>
      <c r="B20">
        <v>353975.55</v>
      </c>
      <c r="C20">
        <v>83044.7</v>
      </c>
      <c r="D20">
        <v>50200.639999999999</v>
      </c>
      <c r="E20">
        <v>3079630.14</v>
      </c>
      <c r="F20">
        <v>645450.32999999996</v>
      </c>
      <c r="I20">
        <v>26661</v>
      </c>
      <c r="L20">
        <v>8494</v>
      </c>
      <c r="N20">
        <v>3391806.14</v>
      </c>
      <c r="P20">
        <v>938360.62</v>
      </c>
      <c r="Q20">
        <v>352609.68</v>
      </c>
      <c r="S20">
        <v>0.57999999999999996</v>
      </c>
      <c r="T20">
        <v>994929.3</v>
      </c>
      <c r="U20">
        <v>164559</v>
      </c>
      <c r="V20">
        <v>1277388.3</v>
      </c>
      <c r="Y20">
        <v>248828.79</v>
      </c>
      <c r="Z20">
        <v>113901.87</v>
      </c>
      <c r="AB20">
        <v>25000</v>
      </c>
    </row>
    <row r="21" spans="1:28" x14ac:dyDescent="0.25">
      <c r="A21" t="s">
        <v>2125</v>
      </c>
      <c r="B21">
        <v>126997.19</v>
      </c>
      <c r="C21">
        <v>4588</v>
      </c>
      <c r="D21">
        <v>34411.9</v>
      </c>
      <c r="E21">
        <v>209517.39</v>
      </c>
      <c r="F21">
        <v>275999.03000000003</v>
      </c>
      <c r="H21">
        <v>4500</v>
      </c>
      <c r="I21">
        <v>9500</v>
      </c>
      <c r="L21">
        <v>119.87</v>
      </c>
      <c r="O21">
        <v>-521333.28</v>
      </c>
      <c r="P21">
        <v>1277028.24</v>
      </c>
      <c r="Q21">
        <v>268109.19</v>
      </c>
      <c r="T21">
        <v>308730</v>
      </c>
      <c r="V21">
        <v>505629</v>
      </c>
      <c r="Y21">
        <v>168170.5</v>
      </c>
      <c r="Z21">
        <v>21341.01</v>
      </c>
    </row>
    <row r="22" spans="1:28" x14ac:dyDescent="0.25">
      <c r="A22" t="s">
        <v>2126</v>
      </c>
      <c r="B22">
        <v>485143.89</v>
      </c>
      <c r="C22">
        <v>676693.66</v>
      </c>
      <c r="D22">
        <v>64542.29</v>
      </c>
      <c r="E22">
        <v>443485.74</v>
      </c>
      <c r="F22">
        <v>383467.94</v>
      </c>
      <c r="I22">
        <v>106009.9</v>
      </c>
      <c r="L22">
        <v>6430.67</v>
      </c>
      <c r="O22">
        <v>-336939.62</v>
      </c>
      <c r="P22">
        <v>1741975.93</v>
      </c>
      <c r="Q22">
        <v>703834.15</v>
      </c>
      <c r="T22">
        <v>556185</v>
      </c>
      <c r="U22">
        <v>251410.46</v>
      </c>
      <c r="V22">
        <v>668592</v>
      </c>
      <c r="Y22">
        <v>237201.82</v>
      </c>
      <c r="Z22">
        <v>69779.149999999994</v>
      </c>
    </row>
    <row r="23" spans="1:28" x14ac:dyDescent="0.25">
      <c r="A23" t="s">
        <v>2127</v>
      </c>
      <c r="B23">
        <v>283040.53000000003</v>
      </c>
      <c r="C23">
        <v>238561.4</v>
      </c>
      <c r="D23">
        <v>244111.44</v>
      </c>
      <c r="E23">
        <v>979696.31</v>
      </c>
      <c r="F23">
        <v>62910.239999999998</v>
      </c>
      <c r="I23">
        <v>23000</v>
      </c>
      <c r="L23">
        <v>2402.5</v>
      </c>
      <c r="O23">
        <v>-2371092.2200000002</v>
      </c>
      <c r="P23">
        <v>4167484</v>
      </c>
      <c r="Q23">
        <v>358192.18</v>
      </c>
      <c r="S23">
        <v>350</v>
      </c>
      <c r="T23">
        <v>218546.1</v>
      </c>
      <c r="V23">
        <v>389140.1</v>
      </c>
      <c r="X23">
        <v>3192</v>
      </c>
      <c r="Y23">
        <v>184044.44</v>
      </c>
      <c r="Z23">
        <v>14186.1</v>
      </c>
    </row>
    <row r="24" spans="1:28" x14ac:dyDescent="0.25">
      <c r="A24" t="s">
        <v>2128</v>
      </c>
      <c r="B24">
        <v>921101.13</v>
      </c>
      <c r="C24">
        <v>0</v>
      </c>
      <c r="D24">
        <v>16067.72</v>
      </c>
      <c r="E24">
        <v>109874.38</v>
      </c>
      <c r="F24">
        <v>548656.41</v>
      </c>
      <c r="L24">
        <v>0</v>
      </c>
      <c r="O24">
        <v>-2072074.83</v>
      </c>
      <c r="P24">
        <v>3255627.81</v>
      </c>
      <c r="Q24">
        <v>813394.15</v>
      </c>
      <c r="S24">
        <v>1.27</v>
      </c>
      <c r="V24">
        <v>152957</v>
      </c>
      <c r="X24">
        <v>2152</v>
      </c>
      <c r="Y24">
        <v>246139.76</v>
      </c>
    </row>
    <row r="25" spans="1:28" x14ac:dyDescent="0.25">
      <c r="A25" t="s">
        <v>2129</v>
      </c>
      <c r="B25">
        <v>255017.9</v>
      </c>
      <c r="C25">
        <v>30607.49</v>
      </c>
      <c r="D25">
        <v>50462.05</v>
      </c>
      <c r="E25">
        <v>484055.7</v>
      </c>
      <c r="F25">
        <v>860678.59</v>
      </c>
      <c r="L25">
        <v>9367.98</v>
      </c>
      <c r="O25">
        <v>-272274.77</v>
      </c>
      <c r="P25">
        <v>1812784.26</v>
      </c>
      <c r="Q25">
        <v>329934.69</v>
      </c>
      <c r="T25">
        <v>311166.15000000002</v>
      </c>
      <c r="U25">
        <v>116214.76</v>
      </c>
      <c r="V25">
        <v>361866.15</v>
      </c>
      <c r="Y25">
        <v>219063.92</v>
      </c>
      <c r="Z25">
        <v>45441.27</v>
      </c>
    </row>
    <row r="26" spans="1:28" x14ac:dyDescent="0.25">
      <c r="A26" t="s">
        <v>2130</v>
      </c>
      <c r="B26">
        <v>423331.36</v>
      </c>
      <c r="C26">
        <v>14995.98</v>
      </c>
      <c r="D26">
        <v>16887.150000000001</v>
      </c>
      <c r="E26">
        <v>866908.64</v>
      </c>
      <c r="F26">
        <v>191877.74</v>
      </c>
      <c r="L26">
        <v>0</v>
      </c>
      <c r="O26">
        <v>-472617.81</v>
      </c>
      <c r="P26">
        <v>1839928.23</v>
      </c>
      <c r="Q26">
        <v>329307.40000000002</v>
      </c>
      <c r="T26">
        <v>320286</v>
      </c>
      <c r="U26">
        <v>170491.31</v>
      </c>
      <c r="V26">
        <v>413293</v>
      </c>
      <c r="W26">
        <v>1500</v>
      </c>
      <c r="Y26">
        <v>248173.07</v>
      </c>
      <c r="Z26">
        <v>10428.19</v>
      </c>
    </row>
    <row r="27" spans="1:28" x14ac:dyDescent="0.25">
      <c r="A27" t="s">
        <v>2131</v>
      </c>
      <c r="B27">
        <v>374615.19</v>
      </c>
      <c r="C27">
        <v>5189</v>
      </c>
      <c r="D27">
        <v>15168.79</v>
      </c>
      <c r="E27">
        <v>654040.19999999995</v>
      </c>
      <c r="F27">
        <v>910497.83</v>
      </c>
      <c r="L27">
        <v>5616</v>
      </c>
      <c r="O27">
        <v>-1188170.22</v>
      </c>
      <c r="P27">
        <v>3263098.4</v>
      </c>
      <c r="Q27">
        <v>446257.9</v>
      </c>
      <c r="T27">
        <v>530940</v>
      </c>
      <c r="U27">
        <v>32600</v>
      </c>
      <c r="V27">
        <v>719118</v>
      </c>
      <c r="Y27">
        <v>357762.24</v>
      </c>
      <c r="Z27">
        <v>53950.83</v>
      </c>
    </row>
    <row r="28" spans="1:28" x14ac:dyDescent="0.25">
      <c r="A28" t="s">
        <v>2132</v>
      </c>
      <c r="B28">
        <v>101055.85</v>
      </c>
      <c r="C28">
        <v>164787.4</v>
      </c>
      <c r="D28">
        <v>115347.76</v>
      </c>
      <c r="E28">
        <v>914118.7</v>
      </c>
      <c r="F28">
        <v>785742.3</v>
      </c>
      <c r="L28">
        <v>6747.28</v>
      </c>
      <c r="O28">
        <v>-966817.45</v>
      </c>
      <c r="P28">
        <v>3122820.6</v>
      </c>
      <c r="Q28">
        <v>338274.62</v>
      </c>
      <c r="T28">
        <v>181516.3</v>
      </c>
      <c r="U28">
        <v>211335</v>
      </c>
      <c r="V28">
        <v>412793.3</v>
      </c>
      <c r="Y28">
        <v>232643.88</v>
      </c>
      <c r="Z28">
        <v>167387.16</v>
      </c>
    </row>
    <row r="29" spans="1:28" x14ac:dyDescent="0.25">
      <c r="A29" t="s">
        <v>2133</v>
      </c>
      <c r="B29">
        <v>331561.81</v>
      </c>
      <c r="C29">
        <v>424014.54</v>
      </c>
      <c r="D29">
        <v>16509.54</v>
      </c>
      <c r="E29">
        <v>357743.3</v>
      </c>
      <c r="F29">
        <v>495335.91</v>
      </c>
      <c r="L29">
        <v>0</v>
      </c>
      <c r="O29">
        <v>-727631.89</v>
      </c>
      <c r="P29">
        <v>2219243.12</v>
      </c>
      <c r="Q29">
        <v>632078.39</v>
      </c>
      <c r="U29">
        <v>69100</v>
      </c>
      <c r="V29">
        <v>178791</v>
      </c>
      <c r="Y29">
        <v>371305.25</v>
      </c>
      <c r="Z29">
        <v>17528.27</v>
      </c>
    </row>
    <row r="30" spans="1:28" x14ac:dyDescent="0.25">
      <c r="A30" t="s">
        <v>2134</v>
      </c>
      <c r="B30">
        <v>749587.01</v>
      </c>
      <c r="C30">
        <v>163325.75</v>
      </c>
      <c r="D30">
        <v>3819</v>
      </c>
      <c r="E30">
        <v>335185.09999999998</v>
      </c>
      <c r="F30">
        <v>611574.74</v>
      </c>
      <c r="H30">
        <v>22000</v>
      </c>
      <c r="L30">
        <v>0</v>
      </c>
      <c r="O30">
        <v>377421.56</v>
      </c>
      <c r="P30">
        <v>1260515.6599999999</v>
      </c>
      <c r="Q30">
        <v>319104.06</v>
      </c>
      <c r="T30">
        <v>56800</v>
      </c>
      <c r="U30">
        <v>96424.44</v>
      </c>
      <c r="V30">
        <v>101025</v>
      </c>
      <c r="Y30">
        <v>167749.12</v>
      </c>
    </row>
    <row r="31" spans="1:28" x14ac:dyDescent="0.25">
      <c r="A31" t="s">
        <v>2135</v>
      </c>
      <c r="B31">
        <v>189706.35</v>
      </c>
      <c r="C31">
        <v>0</v>
      </c>
      <c r="D31">
        <v>1180.51</v>
      </c>
      <c r="E31">
        <v>928535.27</v>
      </c>
      <c r="F31">
        <v>1042913.63</v>
      </c>
      <c r="L31">
        <v>1715</v>
      </c>
      <c r="O31">
        <v>-517094.41</v>
      </c>
      <c r="P31">
        <v>3095144.84</v>
      </c>
      <c r="Q31">
        <v>467693.14</v>
      </c>
      <c r="V31">
        <v>108759</v>
      </c>
      <c r="W31">
        <v>4977</v>
      </c>
      <c r="Y31">
        <v>662275.52</v>
      </c>
      <c r="Z31">
        <v>109111.29</v>
      </c>
    </row>
    <row r="32" spans="1:28" x14ac:dyDescent="0.25">
      <c r="A32" t="s">
        <v>2136</v>
      </c>
      <c r="B32">
        <v>335922.21</v>
      </c>
      <c r="C32">
        <v>195612</v>
      </c>
      <c r="D32">
        <v>58370.09</v>
      </c>
      <c r="E32">
        <v>472285.67</v>
      </c>
      <c r="F32">
        <v>499180.66</v>
      </c>
      <c r="I32">
        <v>56120</v>
      </c>
      <c r="L32">
        <v>0</v>
      </c>
      <c r="O32">
        <v>-10276726.4</v>
      </c>
      <c r="P32">
        <v>11903501.289999999</v>
      </c>
      <c r="Q32">
        <v>467683.79</v>
      </c>
      <c r="T32">
        <v>16900</v>
      </c>
      <c r="V32">
        <v>202523</v>
      </c>
      <c r="Y32">
        <v>352089.05</v>
      </c>
      <c r="Z32">
        <v>51496</v>
      </c>
    </row>
    <row r="33" spans="1:28" x14ac:dyDescent="0.25">
      <c r="A33" t="s">
        <v>2137</v>
      </c>
      <c r="B33">
        <v>266198.14</v>
      </c>
      <c r="C33">
        <v>0</v>
      </c>
      <c r="D33">
        <v>24445.86</v>
      </c>
      <c r="E33">
        <v>1813376.68</v>
      </c>
      <c r="F33">
        <v>203523.88</v>
      </c>
      <c r="L33">
        <v>0</v>
      </c>
      <c r="O33">
        <v>371499.27</v>
      </c>
      <c r="P33">
        <v>1736316.04</v>
      </c>
      <c r="Q33">
        <v>501300.65</v>
      </c>
      <c r="R33">
        <v>104740</v>
      </c>
      <c r="T33">
        <v>68800</v>
      </c>
      <c r="V33">
        <v>183935</v>
      </c>
      <c r="Y33">
        <v>235550.64</v>
      </c>
      <c r="Z33">
        <v>55625.760000000002</v>
      </c>
    </row>
    <row r="34" spans="1:28" x14ac:dyDescent="0.25">
      <c r="A34" t="s">
        <v>2138</v>
      </c>
      <c r="B34">
        <v>1146016.26</v>
      </c>
      <c r="C34">
        <v>250318.19</v>
      </c>
      <c r="D34">
        <v>39424.410000000003</v>
      </c>
      <c r="E34">
        <v>643042.55000000005</v>
      </c>
      <c r="F34">
        <v>354729.25</v>
      </c>
      <c r="L34">
        <v>2195</v>
      </c>
      <c r="O34">
        <v>67726.86</v>
      </c>
      <c r="P34">
        <v>1214621.52</v>
      </c>
      <c r="Q34">
        <v>623358.91</v>
      </c>
      <c r="R34">
        <v>920360</v>
      </c>
      <c r="T34">
        <v>600230.69999999995</v>
      </c>
      <c r="V34">
        <v>798450.7</v>
      </c>
      <c r="Y34">
        <v>168843.05</v>
      </c>
      <c r="Z34">
        <v>27668.58</v>
      </c>
    </row>
    <row r="35" spans="1:28" x14ac:dyDescent="0.25">
      <c r="A35" t="s">
        <v>2139</v>
      </c>
      <c r="B35">
        <v>90479.71</v>
      </c>
      <c r="C35">
        <v>0</v>
      </c>
      <c r="D35">
        <v>17765.71</v>
      </c>
      <c r="E35">
        <v>12.03</v>
      </c>
      <c r="F35">
        <v>67622.83</v>
      </c>
      <c r="G35">
        <v>0</v>
      </c>
      <c r="L35">
        <v>2312</v>
      </c>
      <c r="O35">
        <v>-2400856.54</v>
      </c>
      <c r="P35">
        <v>2563303.2200000002</v>
      </c>
      <c r="Q35">
        <v>322910.94</v>
      </c>
      <c r="T35">
        <v>331710</v>
      </c>
      <c r="V35">
        <v>471938</v>
      </c>
      <c r="Y35">
        <v>159261.34</v>
      </c>
      <c r="Z35">
        <v>12300</v>
      </c>
    </row>
    <row r="36" spans="1:28" x14ac:dyDescent="0.25">
      <c r="A36" t="s">
        <v>2140</v>
      </c>
      <c r="B36">
        <v>258649.51</v>
      </c>
      <c r="C36">
        <v>53304</v>
      </c>
      <c r="D36">
        <v>16391.89</v>
      </c>
      <c r="E36">
        <v>113394.49</v>
      </c>
      <c r="F36">
        <v>286564.39</v>
      </c>
      <c r="H36">
        <v>0</v>
      </c>
      <c r="I36">
        <v>9500</v>
      </c>
      <c r="L36">
        <v>5187</v>
      </c>
      <c r="O36">
        <v>-2853621.85</v>
      </c>
      <c r="P36">
        <v>3551030.77</v>
      </c>
      <c r="Q36">
        <v>266047.23</v>
      </c>
      <c r="T36">
        <v>720876</v>
      </c>
      <c r="U36">
        <v>161582</v>
      </c>
      <c r="V36">
        <v>966380</v>
      </c>
      <c r="W36">
        <v>1160</v>
      </c>
      <c r="Y36">
        <v>122135.3</v>
      </c>
      <c r="Z36">
        <v>42621.57</v>
      </c>
    </row>
    <row r="37" spans="1:28" x14ac:dyDescent="0.25">
      <c r="A37" t="s">
        <v>2141</v>
      </c>
      <c r="B37">
        <v>654159.52</v>
      </c>
      <c r="C37">
        <v>69071</v>
      </c>
      <c r="D37">
        <v>53349.94</v>
      </c>
      <c r="E37">
        <v>10089.01</v>
      </c>
      <c r="F37">
        <v>16468.34</v>
      </c>
      <c r="H37">
        <v>0</v>
      </c>
      <c r="I37">
        <v>10238.299999999999</v>
      </c>
      <c r="L37">
        <v>2873.99</v>
      </c>
      <c r="O37">
        <v>-1414094.92</v>
      </c>
      <c r="P37">
        <v>1997207.95</v>
      </c>
      <c r="Q37">
        <v>518486.69</v>
      </c>
      <c r="T37">
        <v>268621.5</v>
      </c>
      <c r="U37">
        <v>20000</v>
      </c>
      <c r="V37">
        <v>458446.5</v>
      </c>
      <c r="Y37">
        <v>122032.55</v>
      </c>
      <c r="Z37">
        <v>19716.650000000001</v>
      </c>
    </row>
    <row r="38" spans="1:28" x14ac:dyDescent="0.25">
      <c r="A38" t="s">
        <v>2142</v>
      </c>
      <c r="B38">
        <v>152776.54</v>
      </c>
      <c r="C38">
        <v>9272.3799999999992</v>
      </c>
      <c r="D38">
        <v>14604.11</v>
      </c>
      <c r="E38">
        <v>271202.28999999998</v>
      </c>
      <c r="F38">
        <v>76576.160000000003</v>
      </c>
      <c r="H38">
        <v>0</v>
      </c>
      <c r="I38">
        <v>21616.799999999999</v>
      </c>
      <c r="L38">
        <v>2651.88</v>
      </c>
      <c r="O38">
        <v>-2362574.21</v>
      </c>
      <c r="P38">
        <v>2854572.07</v>
      </c>
      <c r="Q38">
        <v>235416.95</v>
      </c>
      <c r="R38">
        <v>887570</v>
      </c>
      <c r="T38">
        <v>602992.80000000005</v>
      </c>
      <c r="U38">
        <v>122500</v>
      </c>
      <c r="V38">
        <v>764841.8</v>
      </c>
      <c r="W38">
        <v>1140</v>
      </c>
      <c r="Y38">
        <v>1061081.8600000001</v>
      </c>
      <c r="Z38">
        <v>13251.15</v>
      </c>
    </row>
    <row r="39" spans="1:28" x14ac:dyDescent="0.25">
      <c r="A39" t="s">
        <v>2143</v>
      </c>
      <c r="B39">
        <v>217343.88</v>
      </c>
      <c r="C39">
        <v>3190</v>
      </c>
      <c r="D39">
        <v>38144.82</v>
      </c>
      <c r="E39">
        <v>1004931.04</v>
      </c>
      <c r="F39">
        <v>171498.28</v>
      </c>
      <c r="H39">
        <v>0</v>
      </c>
      <c r="I39">
        <v>10762.6</v>
      </c>
      <c r="L39">
        <v>3231.35</v>
      </c>
      <c r="O39">
        <v>-158565.35999999999</v>
      </c>
      <c r="P39">
        <v>1440362.48</v>
      </c>
      <c r="Q39">
        <v>225635.48</v>
      </c>
      <c r="R39">
        <v>177514</v>
      </c>
      <c r="T39">
        <v>465811.5</v>
      </c>
      <c r="U39">
        <v>122500</v>
      </c>
      <c r="V39">
        <v>669909.5</v>
      </c>
      <c r="W39">
        <v>5016</v>
      </c>
      <c r="Y39">
        <v>129933.16</v>
      </c>
      <c r="Z39">
        <v>47285.37</v>
      </c>
    </row>
    <row r="40" spans="1:28" x14ac:dyDescent="0.25">
      <c r="A40" t="s">
        <v>2144</v>
      </c>
      <c r="B40">
        <v>333699.81</v>
      </c>
      <c r="C40">
        <v>2991</v>
      </c>
      <c r="D40">
        <v>25841.13</v>
      </c>
      <c r="E40">
        <v>3016285.77</v>
      </c>
      <c r="F40">
        <v>56604.2</v>
      </c>
      <c r="H40">
        <v>0</v>
      </c>
      <c r="I40">
        <v>9500</v>
      </c>
      <c r="L40">
        <v>593.66</v>
      </c>
      <c r="O40">
        <v>2788218.34</v>
      </c>
      <c r="P40">
        <v>455164.99</v>
      </c>
      <c r="Q40">
        <v>229366.92</v>
      </c>
      <c r="R40">
        <v>187956</v>
      </c>
      <c r="T40">
        <v>278691</v>
      </c>
      <c r="U40">
        <v>122500</v>
      </c>
      <c r="V40">
        <v>421743</v>
      </c>
      <c r="W40">
        <v>8456</v>
      </c>
      <c r="Y40">
        <v>135196.62</v>
      </c>
      <c r="Z40">
        <v>71173.38</v>
      </c>
    </row>
    <row r="41" spans="1:28" x14ac:dyDescent="0.25">
      <c r="A41" t="s">
        <v>2145</v>
      </c>
      <c r="B41">
        <v>142443.29999999999</v>
      </c>
      <c r="C41">
        <v>7961.95</v>
      </c>
      <c r="D41">
        <v>37620.589999999997</v>
      </c>
      <c r="E41">
        <v>110778.8</v>
      </c>
      <c r="F41">
        <v>80135.17</v>
      </c>
      <c r="H41">
        <v>0</v>
      </c>
      <c r="I41">
        <v>10238.299999999999</v>
      </c>
      <c r="L41">
        <v>2365.34</v>
      </c>
      <c r="O41">
        <v>-1460416.53</v>
      </c>
      <c r="P41">
        <v>1976836.89</v>
      </c>
      <c r="Q41">
        <v>148526.26999999999</v>
      </c>
      <c r="T41">
        <v>104013</v>
      </c>
      <c r="U41">
        <v>122500</v>
      </c>
      <c r="V41">
        <v>198609</v>
      </c>
      <c r="W41">
        <v>7465</v>
      </c>
      <c r="Y41">
        <v>305865.81</v>
      </c>
      <c r="Z41">
        <v>13183.65</v>
      </c>
    </row>
    <row r="42" spans="1:28" x14ac:dyDescent="0.25">
      <c r="A42" t="s">
        <v>2146</v>
      </c>
      <c r="B42">
        <v>285550.59999999998</v>
      </c>
      <c r="C42">
        <v>29794</v>
      </c>
      <c r="D42">
        <v>111501.91</v>
      </c>
      <c r="E42">
        <v>301327.56</v>
      </c>
      <c r="F42">
        <v>50179.56</v>
      </c>
      <c r="H42">
        <v>0</v>
      </c>
      <c r="I42">
        <v>17198.689999999999</v>
      </c>
      <c r="L42">
        <v>1898.96</v>
      </c>
      <c r="O42">
        <v>-1053816.18</v>
      </c>
      <c r="P42">
        <v>1732965.71</v>
      </c>
      <c r="Q42">
        <v>188325.1</v>
      </c>
      <c r="T42">
        <v>379417.5</v>
      </c>
      <c r="U42">
        <v>122500</v>
      </c>
      <c r="V42">
        <v>487339.5</v>
      </c>
      <c r="Y42">
        <v>103302.37</v>
      </c>
      <c r="Z42">
        <v>19494.28</v>
      </c>
    </row>
    <row r="43" spans="1:28" x14ac:dyDescent="0.25">
      <c r="A43" t="s">
        <v>2147</v>
      </c>
      <c r="B43">
        <v>161845.53</v>
      </c>
      <c r="C43">
        <v>20174</v>
      </c>
      <c r="D43">
        <v>49107.05</v>
      </c>
      <c r="E43">
        <v>271677.75</v>
      </c>
      <c r="F43">
        <v>10641</v>
      </c>
      <c r="H43">
        <v>0</v>
      </c>
      <c r="I43">
        <v>11687.34</v>
      </c>
      <c r="L43">
        <v>1760.36</v>
      </c>
      <c r="O43">
        <v>-1668034.45</v>
      </c>
      <c r="P43">
        <v>2083523.09</v>
      </c>
      <c r="Q43">
        <v>160389.17000000001</v>
      </c>
      <c r="T43">
        <v>342944</v>
      </c>
      <c r="U43">
        <v>129700</v>
      </c>
      <c r="V43">
        <v>444568</v>
      </c>
      <c r="Y43">
        <v>98779.199999999997</v>
      </c>
      <c r="Z43">
        <v>5176.9799999999996</v>
      </c>
    </row>
    <row r="44" spans="1:28" x14ac:dyDescent="0.25">
      <c r="A44" t="s">
        <v>2148</v>
      </c>
      <c r="B44">
        <v>648537.54</v>
      </c>
      <c r="C44">
        <v>4839</v>
      </c>
      <c r="D44">
        <v>48219.839999999997</v>
      </c>
      <c r="E44">
        <v>3781977.15</v>
      </c>
      <c r="F44">
        <v>352745.42</v>
      </c>
      <c r="H44">
        <v>2640</v>
      </c>
      <c r="I44">
        <v>11071.66</v>
      </c>
      <c r="L44">
        <v>6692.56</v>
      </c>
      <c r="M44">
        <v>0</v>
      </c>
      <c r="O44">
        <v>4478203.6399999997</v>
      </c>
      <c r="P44">
        <v>664987.81999999995</v>
      </c>
      <c r="Q44">
        <v>210263.42</v>
      </c>
      <c r="T44">
        <v>280119</v>
      </c>
      <c r="U44">
        <v>100000</v>
      </c>
      <c r="V44">
        <v>428976</v>
      </c>
      <c r="Y44">
        <v>392564.02</v>
      </c>
      <c r="Z44">
        <v>88919.13</v>
      </c>
      <c r="AB44">
        <v>7200</v>
      </c>
    </row>
    <row r="45" spans="1:28" x14ac:dyDescent="0.25">
      <c r="A45" t="s">
        <v>2149</v>
      </c>
      <c r="B45">
        <v>253393.23</v>
      </c>
      <c r="C45">
        <v>36026</v>
      </c>
      <c r="D45">
        <v>32889.93</v>
      </c>
      <c r="E45">
        <v>423113.53</v>
      </c>
      <c r="F45">
        <v>5229.5</v>
      </c>
      <c r="H45">
        <v>2000</v>
      </c>
      <c r="I45">
        <v>16680.02</v>
      </c>
      <c r="L45">
        <v>7702.22</v>
      </c>
      <c r="O45">
        <v>-939949.3</v>
      </c>
      <c r="P45">
        <v>1500565.11</v>
      </c>
      <c r="Q45">
        <v>290467</v>
      </c>
      <c r="R45">
        <v>616078</v>
      </c>
      <c r="T45">
        <v>155935.5</v>
      </c>
      <c r="U45">
        <v>122500</v>
      </c>
      <c r="V45">
        <v>360559.5</v>
      </c>
      <c r="Y45">
        <v>645663.30000000005</v>
      </c>
      <c r="Z45">
        <v>15103.56</v>
      </c>
    </row>
    <row r="46" spans="1:28" x14ac:dyDescent="0.25">
      <c r="A46" t="s">
        <v>2150</v>
      </c>
      <c r="B46">
        <v>313783.99</v>
      </c>
      <c r="C46">
        <v>18984</v>
      </c>
      <c r="D46">
        <v>81287.929999999993</v>
      </c>
      <c r="E46">
        <v>4</v>
      </c>
      <c r="F46">
        <v>29</v>
      </c>
      <c r="I46">
        <v>30265.41</v>
      </c>
      <c r="L46">
        <v>3026</v>
      </c>
      <c r="O46">
        <v>-2176782.7599999998</v>
      </c>
      <c r="P46">
        <v>2280594.58</v>
      </c>
      <c r="Q46">
        <v>186321.38</v>
      </c>
      <c r="R46">
        <v>250608</v>
      </c>
      <c r="T46">
        <v>538975</v>
      </c>
      <c r="U46">
        <v>122500</v>
      </c>
      <c r="V46">
        <v>730937</v>
      </c>
      <c r="Y46">
        <v>70474.69</v>
      </c>
      <c r="Z46">
        <v>7</v>
      </c>
      <c r="AB46">
        <v>20000</v>
      </c>
    </row>
    <row r="47" spans="1:28" x14ac:dyDescent="0.25">
      <c r="A47" t="s">
        <v>2151</v>
      </c>
      <c r="B47">
        <v>328058.5</v>
      </c>
      <c r="C47">
        <v>262570.34000000003</v>
      </c>
      <c r="D47">
        <v>152794.79999999999</v>
      </c>
      <c r="E47">
        <v>5023208.5</v>
      </c>
      <c r="F47">
        <v>345179.81</v>
      </c>
      <c r="I47">
        <v>0</v>
      </c>
      <c r="K47">
        <v>198000</v>
      </c>
      <c r="L47">
        <v>5036.8599999999997</v>
      </c>
      <c r="O47">
        <v>3719459.88</v>
      </c>
      <c r="P47">
        <v>2114009</v>
      </c>
      <c r="R47">
        <v>365470</v>
      </c>
      <c r="T47">
        <v>88000.5</v>
      </c>
      <c r="U47">
        <v>42000</v>
      </c>
      <c r="V47">
        <v>187660.5</v>
      </c>
      <c r="Y47">
        <v>157317.10999999999</v>
      </c>
      <c r="Z47">
        <v>75186.679999999993</v>
      </c>
    </row>
    <row r="48" spans="1:28" x14ac:dyDescent="0.25">
      <c r="A48" t="s">
        <v>2152</v>
      </c>
      <c r="B48">
        <v>128883.28</v>
      </c>
      <c r="C48">
        <v>11818.67</v>
      </c>
      <c r="D48">
        <v>19894.87</v>
      </c>
      <c r="E48">
        <v>1509633.35</v>
      </c>
      <c r="F48">
        <v>291583.3</v>
      </c>
      <c r="H48">
        <v>0</v>
      </c>
      <c r="I48">
        <v>108000</v>
      </c>
      <c r="L48">
        <v>17874.2</v>
      </c>
      <c r="O48">
        <v>424488.87</v>
      </c>
      <c r="P48">
        <v>1646714.98</v>
      </c>
      <c r="Q48">
        <v>86828</v>
      </c>
      <c r="T48">
        <v>313036.5</v>
      </c>
      <c r="V48">
        <v>475490.5</v>
      </c>
      <c r="X48">
        <v>4380</v>
      </c>
      <c r="Y48">
        <v>85840.02</v>
      </c>
      <c r="Z48">
        <v>69418.559999999998</v>
      </c>
    </row>
    <row r="49" spans="1:28" x14ac:dyDescent="0.25">
      <c r="A49" t="s">
        <v>2153</v>
      </c>
      <c r="B49">
        <v>366914.31</v>
      </c>
      <c r="C49">
        <v>3710</v>
      </c>
      <c r="D49">
        <v>349742.44</v>
      </c>
      <c r="E49">
        <v>817247.35</v>
      </c>
      <c r="F49">
        <v>216055.65</v>
      </c>
      <c r="H49">
        <v>0</v>
      </c>
      <c r="I49">
        <v>0</v>
      </c>
      <c r="L49">
        <v>1609.65</v>
      </c>
      <c r="O49">
        <v>-223368.77</v>
      </c>
      <c r="P49">
        <v>2273364.33</v>
      </c>
      <c r="Q49">
        <v>69402.19</v>
      </c>
      <c r="T49">
        <v>176952</v>
      </c>
      <c r="V49">
        <v>341133</v>
      </c>
      <c r="X49">
        <v>670</v>
      </c>
      <c r="Y49">
        <v>116188.65</v>
      </c>
      <c r="Z49">
        <v>86298</v>
      </c>
    </row>
    <row r="50" spans="1:28" x14ac:dyDescent="0.25">
      <c r="A50" t="s">
        <v>2154</v>
      </c>
      <c r="B50">
        <v>852337.64</v>
      </c>
      <c r="C50">
        <v>54955.76</v>
      </c>
      <c r="D50">
        <v>0</v>
      </c>
      <c r="E50">
        <v>19043.259999999998</v>
      </c>
      <c r="F50">
        <v>688283.72</v>
      </c>
      <c r="H50">
        <v>0</v>
      </c>
      <c r="I50">
        <v>0</v>
      </c>
      <c r="L50">
        <v>3347.2</v>
      </c>
      <c r="O50">
        <v>-621463.54</v>
      </c>
      <c r="P50">
        <v>2191305.25</v>
      </c>
      <c r="Q50">
        <v>292214.25</v>
      </c>
      <c r="V50">
        <v>77140</v>
      </c>
      <c r="Y50">
        <v>130264.79</v>
      </c>
      <c r="Z50">
        <v>34377.99</v>
      </c>
      <c r="AB50">
        <v>9000</v>
      </c>
    </row>
    <row r="51" spans="1:28" x14ac:dyDescent="0.25">
      <c r="A51" t="s">
        <v>2155</v>
      </c>
      <c r="B51">
        <v>2053540.9</v>
      </c>
      <c r="C51">
        <v>181473.9</v>
      </c>
      <c r="D51">
        <v>127953.3</v>
      </c>
      <c r="E51">
        <v>930905.4</v>
      </c>
      <c r="F51">
        <v>2330958.8199999998</v>
      </c>
      <c r="H51">
        <v>0</v>
      </c>
      <c r="I51">
        <v>0</v>
      </c>
      <c r="K51">
        <v>1224156</v>
      </c>
      <c r="L51">
        <v>2565.73</v>
      </c>
      <c r="O51">
        <v>2768348.58</v>
      </c>
      <c r="P51">
        <v>2281491.52</v>
      </c>
      <c r="Q51">
        <v>439607.29</v>
      </c>
      <c r="T51">
        <v>1051849.8</v>
      </c>
      <c r="V51">
        <v>1229144.8</v>
      </c>
      <c r="Y51">
        <v>841715.64</v>
      </c>
      <c r="Z51">
        <v>52319.76</v>
      </c>
      <c r="AA51">
        <v>20000</v>
      </c>
      <c r="AB51">
        <v>6.4</v>
      </c>
    </row>
    <row r="52" spans="1:28" x14ac:dyDescent="0.25">
      <c r="A52" t="s">
        <v>2156</v>
      </c>
      <c r="B52">
        <v>869881.97</v>
      </c>
      <c r="C52">
        <v>48474.57</v>
      </c>
      <c r="D52">
        <v>203160.43</v>
      </c>
      <c r="E52">
        <v>41526.480000000003</v>
      </c>
      <c r="F52">
        <v>1936308.69</v>
      </c>
      <c r="H52">
        <v>0</v>
      </c>
      <c r="I52">
        <v>0</v>
      </c>
      <c r="L52">
        <v>6778.42</v>
      </c>
      <c r="O52">
        <v>188732.13</v>
      </c>
      <c r="P52">
        <v>2647377.69</v>
      </c>
      <c r="Q52">
        <v>842366.17</v>
      </c>
      <c r="T52">
        <v>520077.9</v>
      </c>
      <c r="U52">
        <v>2180</v>
      </c>
      <c r="V52">
        <v>586636.9</v>
      </c>
      <c r="Y52">
        <v>473365.11</v>
      </c>
      <c r="Z52">
        <v>39158.160000000003</v>
      </c>
      <c r="AA52">
        <v>9000</v>
      </c>
    </row>
    <row r="53" spans="1:28" x14ac:dyDescent="0.25">
      <c r="A53" t="s">
        <v>2157</v>
      </c>
      <c r="B53">
        <v>2174378.5</v>
      </c>
      <c r="C53">
        <v>151675.87</v>
      </c>
      <c r="D53">
        <v>306578.59999999998</v>
      </c>
      <c r="E53">
        <v>14</v>
      </c>
      <c r="F53">
        <v>570129.31999999995</v>
      </c>
      <c r="H53">
        <v>0</v>
      </c>
      <c r="I53">
        <v>0</v>
      </c>
      <c r="J53">
        <v>299520</v>
      </c>
      <c r="L53">
        <v>5917.93</v>
      </c>
      <c r="O53">
        <v>-1749568.31</v>
      </c>
      <c r="P53">
        <v>4706462.17</v>
      </c>
      <c r="Q53">
        <v>468984.78</v>
      </c>
      <c r="T53">
        <v>515059.7</v>
      </c>
      <c r="V53">
        <v>641956.69999999995</v>
      </c>
      <c r="W53">
        <v>7907</v>
      </c>
      <c r="Y53">
        <v>356977.16</v>
      </c>
      <c r="Z53">
        <v>27759.119999999999</v>
      </c>
      <c r="AA53">
        <v>9000</v>
      </c>
    </row>
    <row r="54" spans="1:28" x14ac:dyDescent="0.25">
      <c r="A54" t="s">
        <v>2158</v>
      </c>
      <c r="B54">
        <v>422941.65</v>
      </c>
      <c r="C54">
        <v>183747.55</v>
      </c>
      <c r="D54">
        <v>38171.74</v>
      </c>
      <c r="E54">
        <v>1564609.19</v>
      </c>
      <c r="F54">
        <v>812590.53</v>
      </c>
      <c r="I54">
        <v>16355</v>
      </c>
      <c r="L54">
        <v>4201.1499999999996</v>
      </c>
      <c r="O54">
        <v>1918868.68</v>
      </c>
      <c r="P54">
        <v>954921</v>
      </c>
      <c r="Q54">
        <v>930011.93</v>
      </c>
      <c r="T54">
        <v>295693.5</v>
      </c>
      <c r="V54">
        <v>457880.5</v>
      </c>
      <c r="Y54">
        <v>403591.67</v>
      </c>
      <c r="Z54">
        <v>163518.43</v>
      </c>
      <c r="AB54">
        <v>73000</v>
      </c>
    </row>
    <row r="55" spans="1:28" x14ac:dyDescent="0.25">
      <c r="A55" t="s">
        <v>2159</v>
      </c>
      <c r="B55">
        <v>3015483.75</v>
      </c>
      <c r="C55">
        <v>18618.04</v>
      </c>
      <c r="D55">
        <v>35012.11</v>
      </c>
      <c r="E55">
        <v>998167.34</v>
      </c>
      <c r="F55">
        <v>361560.1</v>
      </c>
      <c r="I55">
        <v>47198.68</v>
      </c>
      <c r="L55">
        <v>700</v>
      </c>
      <c r="O55">
        <v>597838.57999999996</v>
      </c>
      <c r="P55">
        <v>2528782.23</v>
      </c>
      <c r="Q55">
        <v>1605093.35</v>
      </c>
      <c r="R55">
        <v>86000</v>
      </c>
      <c r="T55">
        <v>465744.48</v>
      </c>
      <c r="U55">
        <v>24000</v>
      </c>
      <c r="V55">
        <v>509819.48</v>
      </c>
      <c r="W55">
        <v>1560</v>
      </c>
      <c r="Y55">
        <v>374405.26</v>
      </c>
      <c r="Z55">
        <v>40731.24</v>
      </c>
    </row>
    <row r="56" spans="1:28" x14ac:dyDescent="0.25">
      <c r="A56" t="s">
        <v>2160</v>
      </c>
      <c r="B56">
        <v>223095.2</v>
      </c>
      <c r="C56">
        <v>216476</v>
      </c>
      <c r="D56">
        <v>70390</v>
      </c>
      <c r="E56">
        <v>514605.03</v>
      </c>
      <c r="F56">
        <v>132474.70000000001</v>
      </c>
      <c r="I56">
        <v>73022.44</v>
      </c>
      <c r="L56">
        <v>6252</v>
      </c>
      <c r="M56">
        <v>60</v>
      </c>
      <c r="O56">
        <v>-1475145.44</v>
      </c>
      <c r="P56">
        <v>2500517.0699999998</v>
      </c>
      <c r="Q56">
        <v>381494.68</v>
      </c>
      <c r="T56">
        <v>568612.98</v>
      </c>
      <c r="U56">
        <v>12000</v>
      </c>
      <c r="V56">
        <v>617755.98</v>
      </c>
      <c r="W56">
        <v>7792</v>
      </c>
      <c r="Y56">
        <v>238041.08</v>
      </c>
      <c r="Z56">
        <v>46183.74</v>
      </c>
    </row>
    <row r="57" spans="1:28" x14ac:dyDescent="0.25">
      <c r="A57" t="s">
        <v>2161</v>
      </c>
      <c r="B57">
        <v>615041.53</v>
      </c>
      <c r="C57">
        <v>10367</v>
      </c>
      <c r="D57">
        <v>12308.56</v>
      </c>
      <c r="E57">
        <v>253126.19</v>
      </c>
      <c r="F57">
        <v>176976.18</v>
      </c>
      <c r="I57">
        <v>26967.08</v>
      </c>
      <c r="L57">
        <v>2130</v>
      </c>
      <c r="O57">
        <v>-1141766.75</v>
      </c>
      <c r="P57">
        <v>1946573.94</v>
      </c>
      <c r="Q57">
        <v>699655.46</v>
      </c>
      <c r="T57">
        <v>611253</v>
      </c>
      <c r="V57">
        <v>774461</v>
      </c>
      <c r="W57">
        <v>9910</v>
      </c>
      <c r="Y57">
        <v>238279.53</v>
      </c>
      <c r="Z57">
        <v>42342.74</v>
      </c>
      <c r="AB57">
        <v>12000</v>
      </c>
    </row>
    <row r="58" spans="1:28" x14ac:dyDescent="0.25">
      <c r="A58" t="s">
        <v>2162</v>
      </c>
      <c r="B58">
        <v>677757.38</v>
      </c>
      <c r="C58">
        <v>4979</v>
      </c>
      <c r="D58">
        <v>7456.07</v>
      </c>
      <c r="E58">
        <v>513362.56</v>
      </c>
      <c r="F58">
        <v>164472.07999999999</v>
      </c>
      <c r="I58">
        <v>56054.05</v>
      </c>
      <c r="L58">
        <v>599</v>
      </c>
      <c r="O58">
        <v>626140.97</v>
      </c>
      <c r="P58">
        <v>980950.37</v>
      </c>
      <c r="Q58">
        <v>380802.01</v>
      </c>
      <c r="T58">
        <v>428095.5</v>
      </c>
      <c r="U58">
        <v>50000</v>
      </c>
      <c r="V58">
        <v>470490.5</v>
      </c>
      <c r="W58">
        <v>832</v>
      </c>
      <c r="Y58">
        <v>534669.27</v>
      </c>
      <c r="Z58">
        <v>36623.040000000001</v>
      </c>
      <c r="AB58">
        <v>112000</v>
      </c>
    </row>
    <row r="59" spans="1:28" x14ac:dyDescent="0.25">
      <c r="A59" t="s">
        <v>2163</v>
      </c>
      <c r="B59">
        <v>136974.67000000001</v>
      </c>
      <c r="C59">
        <v>18824</v>
      </c>
      <c r="D59">
        <v>3729.59</v>
      </c>
      <c r="E59">
        <v>295675.63</v>
      </c>
      <c r="F59">
        <v>61907.88</v>
      </c>
      <c r="I59">
        <v>43792.01</v>
      </c>
      <c r="L59">
        <v>2089</v>
      </c>
      <c r="O59">
        <v>-1229868.3500000001</v>
      </c>
      <c r="P59">
        <v>1692734</v>
      </c>
      <c r="Q59">
        <v>264231.37</v>
      </c>
      <c r="T59">
        <v>221092</v>
      </c>
      <c r="V59">
        <v>267074</v>
      </c>
      <c r="Y59">
        <v>164711.97</v>
      </c>
      <c r="Z59">
        <v>45172.29</v>
      </c>
    </row>
    <row r="60" spans="1:28" x14ac:dyDescent="0.25">
      <c r="A60" t="s">
        <v>2164</v>
      </c>
      <c r="B60">
        <v>138458.91</v>
      </c>
      <c r="C60">
        <v>2800</v>
      </c>
      <c r="D60">
        <v>20827.27</v>
      </c>
      <c r="E60">
        <v>635163.31999999995</v>
      </c>
      <c r="F60">
        <v>283175.46000000002</v>
      </c>
      <c r="H60">
        <v>0</v>
      </c>
      <c r="I60">
        <v>73195</v>
      </c>
      <c r="L60">
        <v>0</v>
      </c>
      <c r="O60">
        <v>-1123122.51</v>
      </c>
      <c r="P60">
        <v>2210713.7999999998</v>
      </c>
      <c r="Q60">
        <v>414109.06</v>
      </c>
      <c r="T60">
        <v>419733.3</v>
      </c>
      <c r="V60">
        <v>589007.30000000005</v>
      </c>
      <c r="X60">
        <v>3248</v>
      </c>
      <c r="Y60">
        <v>249802.9</v>
      </c>
      <c r="Z60">
        <v>58194.49</v>
      </c>
      <c r="AB60">
        <v>13951</v>
      </c>
    </row>
    <row r="61" spans="1:28" x14ac:dyDescent="0.25">
      <c r="A61" t="s">
        <v>2165</v>
      </c>
      <c r="B61">
        <v>214218.41</v>
      </c>
      <c r="C61">
        <v>184762</v>
      </c>
      <c r="D61">
        <v>60973.17</v>
      </c>
      <c r="E61">
        <v>885702.14</v>
      </c>
      <c r="F61">
        <v>329977.48</v>
      </c>
      <c r="H61">
        <v>0</v>
      </c>
      <c r="I61">
        <v>16400</v>
      </c>
      <c r="L61">
        <v>20483</v>
      </c>
      <c r="O61">
        <v>100316.24</v>
      </c>
      <c r="P61">
        <v>1549075.07</v>
      </c>
      <c r="Q61">
        <v>528855.03</v>
      </c>
      <c r="T61">
        <v>736743</v>
      </c>
      <c r="V61">
        <v>895069</v>
      </c>
      <c r="X61">
        <v>1400</v>
      </c>
      <c r="Y61">
        <v>319296.18</v>
      </c>
      <c r="Z61">
        <v>40728.959999999999</v>
      </c>
      <c r="AB61">
        <v>19745</v>
      </c>
    </row>
    <row r="62" spans="1:28" x14ac:dyDescent="0.25">
      <c r="A62" t="s">
        <v>2166</v>
      </c>
      <c r="B62">
        <v>284085.51</v>
      </c>
      <c r="C62">
        <v>218165.92</v>
      </c>
      <c r="D62">
        <v>55128.65</v>
      </c>
      <c r="E62">
        <v>2056592.62</v>
      </c>
      <c r="F62">
        <v>185837.65</v>
      </c>
      <c r="H62">
        <v>0</v>
      </c>
      <c r="I62">
        <v>75102.63</v>
      </c>
      <c r="L62">
        <v>0</v>
      </c>
      <c r="O62">
        <v>-923870.98</v>
      </c>
      <c r="P62">
        <v>3406179.86</v>
      </c>
      <c r="Q62">
        <v>916217.96</v>
      </c>
      <c r="T62">
        <v>622237.5</v>
      </c>
      <c r="V62">
        <v>848513.5</v>
      </c>
      <c r="W62">
        <v>1080</v>
      </c>
      <c r="Y62">
        <v>379901.82</v>
      </c>
      <c r="Z62">
        <v>53970.3</v>
      </c>
      <c r="AB62">
        <v>12591</v>
      </c>
    </row>
    <row r="63" spans="1:28" x14ac:dyDescent="0.25">
      <c r="A63" t="s">
        <v>2167</v>
      </c>
      <c r="B63">
        <v>412122.18</v>
      </c>
      <c r="C63">
        <v>18400</v>
      </c>
      <c r="D63">
        <v>14709.89</v>
      </c>
      <c r="E63">
        <v>886740.34</v>
      </c>
      <c r="F63">
        <v>170620.33</v>
      </c>
      <c r="H63">
        <v>0</v>
      </c>
      <c r="I63">
        <v>71475</v>
      </c>
      <c r="L63">
        <v>11050</v>
      </c>
      <c r="O63">
        <v>409622.24</v>
      </c>
      <c r="P63">
        <v>1679166.57</v>
      </c>
      <c r="Q63">
        <v>355098.1</v>
      </c>
      <c r="T63">
        <v>394723.5</v>
      </c>
      <c r="V63">
        <v>464308.5</v>
      </c>
      <c r="W63">
        <v>1440</v>
      </c>
      <c r="X63">
        <v>3072</v>
      </c>
      <c r="Y63">
        <v>908228.18</v>
      </c>
      <c r="Z63">
        <v>28279.99</v>
      </c>
      <c r="AB63">
        <v>13214</v>
      </c>
    </row>
    <row r="64" spans="1:28" x14ac:dyDescent="0.25">
      <c r="A64" t="s">
        <v>2168</v>
      </c>
      <c r="B64">
        <v>164532.39000000001</v>
      </c>
      <c r="C64">
        <v>251245.51</v>
      </c>
      <c r="D64">
        <v>33768.660000000003</v>
      </c>
      <c r="E64">
        <v>812037.47</v>
      </c>
      <c r="F64">
        <v>116701.69</v>
      </c>
      <c r="H64">
        <v>0</v>
      </c>
      <c r="I64">
        <v>30500</v>
      </c>
      <c r="L64">
        <v>1068</v>
      </c>
      <c r="O64">
        <v>130859.63</v>
      </c>
      <c r="P64">
        <v>1290095</v>
      </c>
      <c r="Q64">
        <v>268372.99</v>
      </c>
      <c r="T64">
        <v>658881.54</v>
      </c>
      <c r="V64">
        <v>725067.54</v>
      </c>
      <c r="X64">
        <v>536</v>
      </c>
      <c r="Y64">
        <v>258145.42</v>
      </c>
      <c r="Z64">
        <v>17742.48</v>
      </c>
    </row>
    <row r="65" spans="1:28" x14ac:dyDescent="0.25">
      <c r="A65" t="s">
        <v>2169</v>
      </c>
      <c r="B65">
        <v>244874.36</v>
      </c>
      <c r="C65">
        <v>102729</v>
      </c>
      <c r="D65">
        <v>40240.31</v>
      </c>
      <c r="E65">
        <v>7</v>
      </c>
      <c r="F65">
        <v>237600.2</v>
      </c>
      <c r="H65">
        <v>0</v>
      </c>
      <c r="I65">
        <v>71355</v>
      </c>
      <c r="L65">
        <v>24526</v>
      </c>
      <c r="O65">
        <v>-1396064.69</v>
      </c>
      <c r="P65">
        <v>2056145.55</v>
      </c>
      <c r="Q65">
        <v>431117.72</v>
      </c>
      <c r="T65">
        <v>516559.8</v>
      </c>
      <c r="V65">
        <v>604934.80000000005</v>
      </c>
      <c r="X65">
        <v>319</v>
      </c>
      <c r="Y65">
        <v>429508.64</v>
      </c>
      <c r="Z65">
        <v>33764.07</v>
      </c>
      <c r="AB65">
        <v>9662</v>
      </c>
    </row>
    <row r="66" spans="1:28" x14ac:dyDescent="0.25">
      <c r="A66" t="s">
        <v>2170</v>
      </c>
      <c r="B66">
        <v>284824.62</v>
      </c>
      <c r="C66">
        <v>34964.5</v>
      </c>
      <c r="D66">
        <v>23973.57</v>
      </c>
      <c r="E66">
        <v>294656.75</v>
      </c>
      <c r="F66">
        <v>700301.14</v>
      </c>
      <c r="H66">
        <v>0</v>
      </c>
      <c r="I66">
        <v>31863.3</v>
      </c>
      <c r="K66">
        <v>25122</v>
      </c>
      <c r="L66">
        <v>49064</v>
      </c>
      <c r="O66">
        <v>-1569045.93</v>
      </c>
      <c r="P66">
        <v>2912713.08</v>
      </c>
      <c r="Q66">
        <v>675952.06</v>
      </c>
      <c r="R66">
        <v>22923</v>
      </c>
      <c r="T66">
        <v>544582.5</v>
      </c>
      <c r="U66">
        <v>22100</v>
      </c>
      <c r="V66">
        <v>721642.5</v>
      </c>
      <c r="Y66">
        <v>568012.35</v>
      </c>
      <c r="Z66">
        <v>60041.58</v>
      </c>
      <c r="AB66">
        <v>26857</v>
      </c>
    </row>
    <row r="67" spans="1:28" x14ac:dyDescent="0.25">
      <c r="A67" t="s">
        <v>2171</v>
      </c>
      <c r="B67">
        <v>848998.56</v>
      </c>
      <c r="C67">
        <v>27080</v>
      </c>
      <c r="D67">
        <v>38355.99</v>
      </c>
      <c r="E67">
        <v>570153.49</v>
      </c>
      <c r="F67">
        <v>360935.2</v>
      </c>
      <c r="H67">
        <v>0</v>
      </c>
      <c r="I67">
        <v>38243.26</v>
      </c>
      <c r="L67">
        <v>1065.5</v>
      </c>
      <c r="O67">
        <v>474068.71</v>
      </c>
      <c r="P67">
        <v>1364480.05</v>
      </c>
      <c r="Q67">
        <v>557442.52</v>
      </c>
      <c r="R67">
        <v>2120</v>
      </c>
      <c r="T67">
        <v>812130</v>
      </c>
      <c r="U67">
        <v>21400</v>
      </c>
      <c r="V67">
        <v>930558</v>
      </c>
      <c r="Y67">
        <v>410371.02</v>
      </c>
      <c r="Z67">
        <v>38273.78</v>
      </c>
      <c r="AB67">
        <v>46224</v>
      </c>
    </row>
    <row r="68" spans="1:28" x14ac:dyDescent="0.25">
      <c r="A68" t="s">
        <v>2172</v>
      </c>
      <c r="B68">
        <v>518871.11</v>
      </c>
      <c r="C68">
        <v>25758.38</v>
      </c>
      <c r="D68">
        <v>23561.43</v>
      </c>
      <c r="E68">
        <v>1479567.01</v>
      </c>
      <c r="F68">
        <v>301685.64</v>
      </c>
      <c r="H68">
        <v>5000</v>
      </c>
      <c r="I68">
        <v>27965</v>
      </c>
      <c r="K68">
        <v>49700</v>
      </c>
      <c r="L68">
        <v>633.91999999999996</v>
      </c>
      <c r="O68">
        <v>135005.06</v>
      </c>
      <c r="P68">
        <v>2067672.51</v>
      </c>
      <c r="Q68">
        <v>399664.58</v>
      </c>
      <c r="R68">
        <v>50</v>
      </c>
      <c r="T68">
        <v>472710</v>
      </c>
      <c r="U68">
        <v>12200</v>
      </c>
      <c r="V68">
        <v>508094</v>
      </c>
      <c r="Y68">
        <v>260318.28</v>
      </c>
      <c r="Z68">
        <v>46355.22</v>
      </c>
      <c r="AB68">
        <v>6390</v>
      </c>
    </row>
    <row r="69" spans="1:28" x14ac:dyDescent="0.25">
      <c r="A69" t="s">
        <v>2173</v>
      </c>
      <c r="B69">
        <v>592471.81999999995</v>
      </c>
      <c r="C69">
        <v>18271</v>
      </c>
      <c r="D69">
        <v>16148.47</v>
      </c>
      <c r="E69">
        <v>784473.84</v>
      </c>
      <c r="F69">
        <v>179560.19</v>
      </c>
      <c r="H69">
        <v>0</v>
      </c>
      <c r="I69">
        <v>36063</v>
      </c>
      <c r="L69">
        <v>10761.54</v>
      </c>
      <c r="O69">
        <v>-788225.99</v>
      </c>
      <c r="P69">
        <v>2226508.67</v>
      </c>
      <c r="Q69">
        <v>626518.12</v>
      </c>
      <c r="T69">
        <v>848550</v>
      </c>
      <c r="V69">
        <v>971817</v>
      </c>
      <c r="W69">
        <v>10884</v>
      </c>
      <c r="Y69">
        <v>315401.02</v>
      </c>
      <c r="Z69">
        <v>55635</v>
      </c>
      <c r="AB69">
        <v>15513</v>
      </c>
    </row>
    <row r="70" spans="1:28" x14ac:dyDescent="0.25">
      <c r="A70" t="s">
        <v>2174</v>
      </c>
      <c r="B70">
        <v>198630.03</v>
      </c>
      <c r="C70">
        <v>10811</v>
      </c>
      <c r="D70">
        <v>50344.63</v>
      </c>
      <c r="E70">
        <v>468057.56</v>
      </c>
      <c r="F70">
        <v>148698.25</v>
      </c>
      <c r="H70">
        <v>0</v>
      </c>
      <c r="I70">
        <v>51568.84</v>
      </c>
      <c r="L70">
        <v>11576.18</v>
      </c>
      <c r="O70">
        <v>-1358482.02</v>
      </c>
      <c r="P70">
        <v>2114406.96</v>
      </c>
      <c r="Q70">
        <v>526498.69999999995</v>
      </c>
      <c r="T70">
        <v>709020</v>
      </c>
      <c r="V70">
        <v>738043</v>
      </c>
      <c r="Y70">
        <v>370835.68</v>
      </c>
      <c r="Z70">
        <v>41700.51</v>
      </c>
      <c r="AB70">
        <v>27468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tabColor rgb="FF00B050"/>
  </sheetPr>
  <dimension ref="A1:AF22"/>
  <sheetViews>
    <sheetView topLeftCell="V1" zoomScale="102" zoomScaleNormal="102" workbookViewId="0">
      <selection activeCell="AE4" sqref="AE4:AE22"/>
    </sheetView>
  </sheetViews>
  <sheetFormatPr defaultColWidth="9" defaultRowHeight="13.8" x14ac:dyDescent="0.25"/>
  <cols>
    <col min="1" max="1" width="6" style="1" customWidth="1"/>
    <col min="2" max="2" width="18.09765625" style="1" bestFit="1" customWidth="1"/>
    <col min="3" max="3" width="7.69921875" style="53" bestFit="1" customWidth="1"/>
    <col min="4" max="4" width="25.09765625" style="54" customWidth="1"/>
    <col min="5" max="5" width="32.796875" bestFit="1" customWidth="1"/>
    <col min="6" max="19" width="8.796875"/>
    <col min="27" max="27" width="20.09765625" style="58" customWidth="1"/>
    <col min="28" max="28" width="15.5" style="28" bestFit="1" customWidth="1"/>
    <col min="29" max="29" width="14.09765625" style="23" bestFit="1" customWidth="1"/>
    <col min="30" max="30" width="15.09765625" style="32" bestFit="1" customWidth="1"/>
    <col min="31" max="31" width="15.09765625" style="33" bestFit="1" customWidth="1"/>
    <col min="32" max="32" width="16.69921875" style="24" bestFit="1" customWidth="1"/>
    <col min="33" max="16384" width="9" style="1"/>
  </cols>
  <sheetData>
    <row r="1" spans="1:32" x14ac:dyDescent="0.25">
      <c r="E1" t="s">
        <v>2052</v>
      </c>
      <c r="F1" t="s">
        <v>2053</v>
      </c>
      <c r="G1" t="s">
        <v>2054</v>
      </c>
      <c r="H1" t="s">
        <v>2055</v>
      </c>
      <c r="I1" t="s">
        <v>2056</v>
      </c>
      <c r="J1" t="s">
        <v>2057</v>
      </c>
      <c r="K1" t="s">
        <v>2060</v>
      </c>
      <c r="L1" t="s">
        <v>2063</v>
      </c>
      <c r="M1" t="s">
        <v>2065</v>
      </c>
      <c r="N1" t="s">
        <v>2066</v>
      </c>
      <c r="O1" t="s">
        <v>2067</v>
      </c>
      <c r="P1" t="s">
        <v>2068</v>
      </c>
      <c r="Q1" t="s">
        <v>2069</v>
      </c>
      <c r="R1" t="s">
        <v>2070</v>
      </c>
      <c r="S1" t="s">
        <v>2071</v>
      </c>
      <c r="T1" t="s">
        <v>2072</v>
      </c>
      <c r="U1" t="s">
        <v>2073</v>
      </c>
      <c r="V1" t="s">
        <v>2074</v>
      </c>
      <c r="W1" t="s">
        <v>2075</v>
      </c>
      <c r="X1" t="s">
        <v>2076</v>
      </c>
      <c r="Y1" t="s">
        <v>2077</v>
      </c>
      <c r="Z1" t="s">
        <v>2079</v>
      </c>
      <c r="AA1" s="59" t="s">
        <v>0</v>
      </c>
      <c r="AB1" s="28" t="s">
        <v>1</v>
      </c>
      <c r="AC1" s="30" t="s">
        <v>2</v>
      </c>
      <c r="AD1" s="31" t="s">
        <v>3</v>
      </c>
      <c r="AE1" s="21" t="s">
        <v>4</v>
      </c>
      <c r="AF1" s="24" t="s">
        <v>5</v>
      </c>
    </row>
    <row r="2" spans="1:32" x14ac:dyDescent="0.25">
      <c r="E2" t="s">
        <v>2080</v>
      </c>
      <c r="F2" t="s">
        <v>2081</v>
      </c>
      <c r="G2" t="s">
        <v>2082</v>
      </c>
      <c r="H2" t="s">
        <v>2083</v>
      </c>
      <c r="I2" t="s">
        <v>2084</v>
      </c>
      <c r="J2" t="s">
        <v>2085</v>
      </c>
      <c r="K2" t="s">
        <v>2088</v>
      </c>
      <c r="L2" t="s">
        <v>2091</v>
      </c>
      <c r="M2" t="s">
        <v>2093</v>
      </c>
      <c r="N2" t="s">
        <v>2094</v>
      </c>
      <c r="O2" t="s">
        <v>2095</v>
      </c>
      <c r="P2" t="s">
        <v>2096</v>
      </c>
      <c r="Q2" t="s">
        <v>2097</v>
      </c>
      <c r="R2" t="s">
        <v>2098</v>
      </c>
      <c r="S2" t="s">
        <v>2099</v>
      </c>
      <c r="T2" t="s">
        <v>2100</v>
      </c>
      <c r="U2" t="s">
        <v>2101</v>
      </c>
      <c r="V2" t="s">
        <v>2102</v>
      </c>
      <c r="W2" t="s">
        <v>2103</v>
      </c>
      <c r="X2" t="s">
        <v>2104</v>
      </c>
      <c r="Y2" t="s">
        <v>2105</v>
      </c>
      <c r="Z2" t="s">
        <v>2107</v>
      </c>
      <c r="AA2" s="57"/>
      <c r="AC2" s="30"/>
      <c r="AD2" s="31"/>
      <c r="AE2" s="21"/>
    </row>
    <row r="3" spans="1:32" x14ac:dyDescent="0.25">
      <c r="E3" t="s">
        <v>2108</v>
      </c>
      <c r="F3">
        <v>20716008.039999999</v>
      </c>
      <c r="G3">
        <v>237211.27</v>
      </c>
      <c r="H3">
        <v>2636094.2599999998</v>
      </c>
      <c r="I3">
        <v>4532411</v>
      </c>
      <c r="J3">
        <v>3156406.09</v>
      </c>
      <c r="K3">
        <v>19400</v>
      </c>
      <c r="L3">
        <v>215533.85</v>
      </c>
      <c r="M3">
        <v>-4179253.37</v>
      </c>
      <c r="N3">
        <v>-3820972.69</v>
      </c>
      <c r="O3">
        <v>39665988.380000003</v>
      </c>
      <c r="P3">
        <v>9371996.2599999998</v>
      </c>
      <c r="Q3">
        <v>42709.65</v>
      </c>
      <c r="R3">
        <v>976.94</v>
      </c>
      <c r="S3">
        <v>10942147.5</v>
      </c>
      <c r="T3">
        <v>779043.5</v>
      </c>
      <c r="U3">
        <v>14995934.5</v>
      </c>
      <c r="V3">
        <v>39643.43</v>
      </c>
      <c r="W3">
        <v>25871.119999999999</v>
      </c>
      <c r="X3">
        <v>6245266.1900000004</v>
      </c>
      <c r="Y3">
        <v>400724.12</v>
      </c>
      <c r="Z3">
        <v>52000</v>
      </c>
      <c r="AA3" s="59"/>
      <c r="AB3" s="29">
        <f t="shared" ref="AB3:AF3" si="0">SUM(AB4:AB22)</f>
        <v>232902.66</v>
      </c>
      <c r="AC3" s="19">
        <f>SUM(AC4:AC22)</f>
        <v>15838692.470000001</v>
      </c>
      <c r="AD3" s="13">
        <f t="shared" si="0"/>
        <v>20712311.399999999</v>
      </c>
      <c r="AE3" s="186">
        <f t="shared" si="0"/>
        <v>20846637.000000004</v>
      </c>
      <c r="AF3" s="24">
        <f t="shared" si="0"/>
        <v>-134325.59999999916</v>
      </c>
    </row>
    <row r="4" spans="1:32" x14ac:dyDescent="0.25">
      <c r="A4" s="1" t="s">
        <v>401</v>
      </c>
      <c r="B4" s="1" t="s">
        <v>403</v>
      </c>
      <c r="C4" s="53">
        <v>3004</v>
      </c>
      <c r="D4" s="23" t="s">
        <v>857</v>
      </c>
      <c r="E4" t="s">
        <v>2563</v>
      </c>
      <c r="F4">
        <v>628677.69999999995</v>
      </c>
      <c r="H4">
        <v>84232.41</v>
      </c>
      <c r="I4">
        <v>517.96</v>
      </c>
      <c r="J4">
        <v>5046.3100000000004</v>
      </c>
      <c r="L4">
        <v>0</v>
      </c>
      <c r="N4">
        <v>-1796024.69</v>
      </c>
      <c r="O4">
        <v>2454167.9500000002</v>
      </c>
      <c r="P4">
        <v>39531.949999999997</v>
      </c>
      <c r="R4">
        <v>16.38</v>
      </c>
      <c r="S4">
        <v>375480</v>
      </c>
      <c r="T4">
        <v>330695.75</v>
      </c>
      <c r="U4">
        <v>540601</v>
      </c>
      <c r="V4">
        <v>2020</v>
      </c>
      <c r="X4">
        <v>141771.97</v>
      </c>
      <c r="Y4">
        <v>999.99</v>
      </c>
      <c r="AA4" s="59">
        <f>SUM(F4:H4)</f>
        <v>712910.11</v>
      </c>
      <c r="AB4" s="185">
        <f>SUM(K4:L4)</f>
        <v>0</v>
      </c>
      <c r="AC4" s="19">
        <f>AA4-AB4</f>
        <v>712910.11</v>
      </c>
      <c r="AD4" s="186">
        <f>SUM(P4:T4)</f>
        <v>745724.08000000007</v>
      </c>
      <c r="AE4" s="187">
        <f>SUM(U4:Z4)</f>
        <v>685392.96</v>
      </c>
      <c r="AF4" s="24">
        <f t="shared" ref="AF4:AF5" si="1">AD4-AE4</f>
        <v>60331.120000000112</v>
      </c>
    </row>
    <row r="5" spans="1:32" x14ac:dyDescent="0.25">
      <c r="A5" s="1" t="s">
        <v>401</v>
      </c>
      <c r="B5" s="1" t="s">
        <v>403</v>
      </c>
      <c r="C5" s="53">
        <v>4454</v>
      </c>
      <c r="D5" s="23" t="s">
        <v>858</v>
      </c>
      <c r="E5" t="s">
        <v>2564</v>
      </c>
      <c r="F5">
        <v>516664.26</v>
      </c>
      <c r="H5">
        <v>47547.63</v>
      </c>
      <c r="I5">
        <v>474535.36</v>
      </c>
      <c r="J5">
        <v>86387.67</v>
      </c>
      <c r="L5">
        <v>7</v>
      </c>
      <c r="N5">
        <v>-1286757.03</v>
      </c>
      <c r="O5">
        <v>2340789.7799999998</v>
      </c>
      <c r="P5">
        <v>36269.17</v>
      </c>
      <c r="R5">
        <v>28.91</v>
      </c>
      <c r="S5">
        <v>385560</v>
      </c>
      <c r="T5">
        <v>380072.75</v>
      </c>
      <c r="U5">
        <v>589677</v>
      </c>
      <c r="W5">
        <v>5445.12</v>
      </c>
      <c r="X5">
        <v>130880.18</v>
      </c>
      <c r="Y5">
        <v>4833.3599999999997</v>
      </c>
      <c r="AA5" s="59">
        <f t="shared" ref="AA5:AA22" si="2">SUM(F5:H5)</f>
        <v>564211.89</v>
      </c>
      <c r="AB5" s="185">
        <f t="shared" ref="AB5:AB22" si="3">SUM(K5:L5)</f>
        <v>7</v>
      </c>
      <c r="AC5" s="19">
        <f t="shared" ref="AC5:AC22" si="4">AA5-AB5</f>
        <v>564204.89</v>
      </c>
      <c r="AD5" s="186">
        <f>SUM(P5:T5)</f>
        <v>801930.83000000007</v>
      </c>
      <c r="AE5" s="187">
        <f t="shared" ref="AE5:AE22" si="5">SUM(U5:Z5)</f>
        <v>730835.66</v>
      </c>
      <c r="AF5" s="24">
        <f t="shared" si="1"/>
        <v>71095.170000000042</v>
      </c>
    </row>
    <row r="6" spans="1:32" s="36" customFormat="1" x14ac:dyDescent="0.25">
      <c r="A6" s="1" t="s">
        <v>406</v>
      </c>
      <c r="B6" s="1" t="s">
        <v>407</v>
      </c>
      <c r="C6" s="53">
        <v>6036</v>
      </c>
      <c r="D6" s="23" t="s">
        <v>859</v>
      </c>
      <c r="E6" t="s">
        <v>2565</v>
      </c>
      <c r="F6">
        <v>571883.97</v>
      </c>
      <c r="G6">
        <v>0</v>
      </c>
      <c r="H6">
        <v>79347.62</v>
      </c>
      <c r="I6">
        <v>334218.23</v>
      </c>
      <c r="J6">
        <v>294521.03000000003</v>
      </c>
      <c r="K6"/>
      <c r="L6">
        <v>3473.8</v>
      </c>
      <c r="M6">
        <v>-913344.18</v>
      </c>
      <c r="N6">
        <v>4067</v>
      </c>
      <c r="O6">
        <v>2227185.62</v>
      </c>
      <c r="P6">
        <v>375960.16</v>
      </c>
      <c r="Q6"/>
      <c r="R6">
        <v>351.48</v>
      </c>
      <c r="S6">
        <v>895050</v>
      </c>
      <c r="T6"/>
      <c r="U6">
        <v>1040276</v>
      </c>
      <c r="V6"/>
      <c r="W6"/>
      <c r="X6">
        <v>245508.4</v>
      </c>
      <c r="Y6">
        <v>26988.63</v>
      </c>
      <c r="Z6"/>
      <c r="AA6" s="59">
        <f t="shared" si="2"/>
        <v>651231.59</v>
      </c>
      <c r="AB6" s="185">
        <f t="shared" si="3"/>
        <v>3473.8</v>
      </c>
      <c r="AC6" s="19">
        <f t="shared" si="4"/>
        <v>647757.78999999992</v>
      </c>
      <c r="AD6" s="186">
        <f>SUM(P6:T6)</f>
        <v>1271361.6399999999</v>
      </c>
      <c r="AE6" s="187">
        <f t="shared" si="5"/>
        <v>1312773.0299999998</v>
      </c>
      <c r="AF6" s="24">
        <f t="shared" ref="AF6:AF18" si="6">AD6-AE6</f>
        <v>-41411.389999999898</v>
      </c>
    </row>
    <row r="7" spans="1:32" s="36" customFormat="1" x14ac:dyDescent="0.25">
      <c r="A7" s="1" t="s">
        <v>406</v>
      </c>
      <c r="B7" s="1" t="s">
        <v>407</v>
      </c>
      <c r="C7" s="53">
        <v>4847</v>
      </c>
      <c r="D7" s="23" t="s">
        <v>860</v>
      </c>
      <c r="E7" t="s">
        <v>2566</v>
      </c>
      <c r="F7">
        <v>707122.11</v>
      </c>
      <c r="G7">
        <v>0</v>
      </c>
      <c r="H7">
        <v>349407.09</v>
      </c>
      <c r="I7">
        <v>-49443.81</v>
      </c>
      <c r="J7">
        <v>84579.95</v>
      </c>
      <c r="K7"/>
      <c r="L7"/>
      <c r="M7">
        <v>-1030825.98</v>
      </c>
      <c r="N7">
        <v>4067</v>
      </c>
      <c r="O7">
        <v>2082417.38</v>
      </c>
      <c r="P7">
        <v>361891.13</v>
      </c>
      <c r="Q7"/>
      <c r="R7">
        <v>303.06</v>
      </c>
      <c r="S7">
        <v>737190</v>
      </c>
      <c r="T7"/>
      <c r="U7">
        <v>882627</v>
      </c>
      <c r="V7"/>
      <c r="W7">
        <v>3084</v>
      </c>
      <c r="X7">
        <v>152151.73000000001</v>
      </c>
      <c r="Y7">
        <v>25514.52</v>
      </c>
      <c r="Z7"/>
      <c r="AA7" s="59">
        <f t="shared" si="2"/>
        <v>1056529.2</v>
      </c>
      <c r="AB7" s="185">
        <f t="shared" si="3"/>
        <v>0</v>
      </c>
      <c r="AC7" s="19">
        <f t="shared" si="4"/>
        <v>1056529.2</v>
      </c>
      <c r="AD7" s="186">
        <f>SUM(P7:T7)</f>
        <v>1099384.19</v>
      </c>
      <c r="AE7" s="187">
        <f t="shared" si="5"/>
        <v>1063377.25</v>
      </c>
      <c r="AF7" s="24">
        <f t="shared" si="6"/>
        <v>36006.939999999944</v>
      </c>
    </row>
    <row r="8" spans="1:32" s="36" customFormat="1" x14ac:dyDescent="0.25">
      <c r="A8" s="1" t="s">
        <v>406</v>
      </c>
      <c r="B8" s="1" t="s">
        <v>407</v>
      </c>
      <c r="C8" s="53">
        <v>3826</v>
      </c>
      <c r="D8" s="23" t="s">
        <v>861</v>
      </c>
      <c r="E8" t="s">
        <v>2567</v>
      </c>
      <c r="F8">
        <v>1032620.86</v>
      </c>
      <c r="G8">
        <v>0</v>
      </c>
      <c r="H8">
        <v>162811.64000000001</v>
      </c>
      <c r="I8">
        <v>4</v>
      </c>
      <c r="J8">
        <v>576890.19999999995</v>
      </c>
      <c r="K8"/>
      <c r="L8">
        <v>1450.93</v>
      </c>
      <c r="M8">
        <v>-178899.41</v>
      </c>
      <c r="N8"/>
      <c r="O8">
        <v>2028298.74</v>
      </c>
      <c r="P8">
        <v>373406.83</v>
      </c>
      <c r="Q8"/>
      <c r="R8"/>
      <c r="S8">
        <v>813640</v>
      </c>
      <c r="T8"/>
      <c r="U8">
        <v>949634</v>
      </c>
      <c r="V8"/>
      <c r="W8"/>
      <c r="X8">
        <v>302775.90000000002</v>
      </c>
      <c r="Y8">
        <v>13160.49</v>
      </c>
      <c r="Z8"/>
      <c r="AA8" s="59">
        <f t="shared" si="2"/>
        <v>1195432.5</v>
      </c>
      <c r="AB8" s="185">
        <f t="shared" si="3"/>
        <v>1450.93</v>
      </c>
      <c r="AC8" s="19">
        <f t="shared" si="4"/>
        <v>1193981.57</v>
      </c>
      <c r="AD8" s="186">
        <f>SUM(P8:T8)</f>
        <v>1187046.83</v>
      </c>
      <c r="AE8" s="187">
        <f t="shared" si="5"/>
        <v>1265570.3899999999</v>
      </c>
      <c r="AF8" s="24">
        <f t="shared" si="6"/>
        <v>-78523.559999999823</v>
      </c>
    </row>
    <row r="9" spans="1:32" s="36" customFormat="1" x14ac:dyDescent="0.25">
      <c r="A9" s="1" t="s">
        <v>406</v>
      </c>
      <c r="B9" s="1" t="s">
        <v>407</v>
      </c>
      <c r="C9" s="53">
        <v>4181</v>
      </c>
      <c r="D9" s="23" t="s">
        <v>862</v>
      </c>
      <c r="E9" t="s">
        <v>2568</v>
      </c>
      <c r="F9">
        <v>728779.64</v>
      </c>
      <c r="G9">
        <v>0</v>
      </c>
      <c r="H9">
        <v>182159.91</v>
      </c>
      <c r="I9">
        <v>-61412.25</v>
      </c>
      <c r="J9">
        <v>212447.04</v>
      </c>
      <c r="K9"/>
      <c r="L9">
        <v>13.8</v>
      </c>
      <c r="M9">
        <v>-1325934.28</v>
      </c>
      <c r="N9">
        <v>4835</v>
      </c>
      <c r="O9">
        <v>2569886.96</v>
      </c>
      <c r="P9">
        <v>363545.21</v>
      </c>
      <c r="Q9"/>
      <c r="R9"/>
      <c r="S9">
        <v>710400</v>
      </c>
      <c r="T9"/>
      <c r="U9">
        <v>886008</v>
      </c>
      <c r="V9"/>
      <c r="W9"/>
      <c r="X9">
        <v>362360.94</v>
      </c>
      <c r="Y9">
        <v>12403.41</v>
      </c>
      <c r="Z9"/>
      <c r="AA9" s="59">
        <f t="shared" si="2"/>
        <v>910939.55</v>
      </c>
      <c r="AB9" s="185">
        <f t="shared" si="3"/>
        <v>13.8</v>
      </c>
      <c r="AC9" s="19">
        <f t="shared" si="4"/>
        <v>910925.75</v>
      </c>
      <c r="AD9" s="186">
        <f>SUM(P9:T9)</f>
        <v>1073945.21</v>
      </c>
      <c r="AE9" s="187">
        <f t="shared" si="5"/>
        <v>1260772.3499999999</v>
      </c>
      <c r="AF9" s="24">
        <f t="shared" si="6"/>
        <v>-186827.1399999999</v>
      </c>
    </row>
    <row r="10" spans="1:32" s="36" customFormat="1" x14ac:dyDescent="0.25">
      <c r="A10" s="1" t="s">
        <v>406</v>
      </c>
      <c r="B10" s="1" t="s">
        <v>407</v>
      </c>
      <c r="C10" s="53">
        <v>2002</v>
      </c>
      <c r="D10" s="23" t="s">
        <v>863</v>
      </c>
      <c r="E10" t="s">
        <v>2569</v>
      </c>
      <c r="F10">
        <v>597047.87</v>
      </c>
      <c r="G10">
        <v>0</v>
      </c>
      <c r="H10">
        <v>184731.41</v>
      </c>
      <c r="I10">
        <v>-150818.87</v>
      </c>
      <c r="J10">
        <v>160916.19</v>
      </c>
      <c r="K10"/>
      <c r="L10">
        <v>0</v>
      </c>
      <c r="M10">
        <v>-730249.52</v>
      </c>
      <c r="N10"/>
      <c r="O10">
        <v>1423307.83</v>
      </c>
      <c r="P10">
        <v>494977.96</v>
      </c>
      <c r="Q10"/>
      <c r="R10"/>
      <c r="S10">
        <v>542020</v>
      </c>
      <c r="T10"/>
      <c r="U10">
        <v>716596</v>
      </c>
      <c r="V10"/>
      <c r="W10">
        <v>17342</v>
      </c>
      <c r="X10">
        <v>195202.1</v>
      </c>
      <c r="Y10">
        <v>9039.57</v>
      </c>
      <c r="Z10"/>
      <c r="AA10" s="59">
        <f t="shared" si="2"/>
        <v>781779.28</v>
      </c>
      <c r="AB10" s="185">
        <f t="shared" si="3"/>
        <v>0</v>
      </c>
      <c r="AC10" s="19">
        <f t="shared" si="4"/>
        <v>781779.28</v>
      </c>
      <c r="AD10" s="186">
        <f>SUM(P10:T10)</f>
        <v>1036997.96</v>
      </c>
      <c r="AE10" s="187">
        <f t="shared" si="5"/>
        <v>938179.66999999993</v>
      </c>
      <c r="AF10" s="24">
        <f t="shared" si="6"/>
        <v>98818.290000000037</v>
      </c>
    </row>
    <row r="11" spans="1:32" x14ac:dyDescent="0.25">
      <c r="A11" s="1" t="s">
        <v>410</v>
      </c>
      <c r="B11" s="1" t="s">
        <v>411</v>
      </c>
      <c r="C11" s="53">
        <v>3488</v>
      </c>
      <c r="D11" s="23" t="s">
        <v>864</v>
      </c>
      <c r="E11" t="s">
        <v>2570</v>
      </c>
      <c r="F11">
        <v>639635.39</v>
      </c>
      <c r="G11">
        <v>23000</v>
      </c>
      <c r="H11">
        <v>43865.65</v>
      </c>
      <c r="I11">
        <v>123425</v>
      </c>
      <c r="J11">
        <v>53154.97</v>
      </c>
      <c r="L11">
        <v>7.99</v>
      </c>
      <c r="N11">
        <v>-1586862.99</v>
      </c>
      <c r="O11">
        <v>2154589.06</v>
      </c>
      <c r="P11">
        <v>666029.43000000005</v>
      </c>
      <c r="R11">
        <v>50.79</v>
      </c>
      <c r="S11">
        <v>716880</v>
      </c>
      <c r="T11">
        <v>6000</v>
      </c>
      <c r="U11">
        <v>858097</v>
      </c>
      <c r="V11">
        <v>2944</v>
      </c>
      <c r="X11">
        <v>207764.95</v>
      </c>
      <c r="Y11">
        <v>4807.32</v>
      </c>
      <c r="AA11" s="59">
        <f t="shared" si="2"/>
        <v>706501.04</v>
      </c>
      <c r="AB11" s="185">
        <f t="shared" si="3"/>
        <v>7.99</v>
      </c>
      <c r="AC11" s="19">
        <f t="shared" si="4"/>
        <v>706493.05</v>
      </c>
      <c r="AD11" s="186">
        <f>SUM(P11:T11)</f>
        <v>1388960.2200000002</v>
      </c>
      <c r="AE11" s="187">
        <f t="shared" si="5"/>
        <v>1073613.27</v>
      </c>
      <c r="AF11" s="24">
        <f t="shared" si="6"/>
        <v>315346.95000000019</v>
      </c>
    </row>
    <row r="12" spans="1:32" x14ac:dyDescent="0.25">
      <c r="A12" s="1" t="s">
        <v>410</v>
      </c>
      <c r="B12" s="1" t="s">
        <v>411</v>
      </c>
      <c r="C12" s="53">
        <v>4210</v>
      </c>
      <c r="D12" s="23" t="s">
        <v>865</v>
      </c>
      <c r="E12" t="s">
        <v>2571</v>
      </c>
      <c r="F12">
        <v>1022026.61</v>
      </c>
      <c r="G12">
        <v>0</v>
      </c>
      <c r="H12">
        <v>63289.83</v>
      </c>
      <c r="I12">
        <v>3</v>
      </c>
      <c r="J12">
        <v>78367.62</v>
      </c>
      <c r="L12">
        <v>0</v>
      </c>
      <c r="N12">
        <v>673937.24</v>
      </c>
      <c r="O12">
        <v>266818</v>
      </c>
      <c r="P12">
        <v>881595.61</v>
      </c>
      <c r="R12">
        <v>7.84</v>
      </c>
      <c r="S12">
        <v>746190</v>
      </c>
      <c r="T12">
        <v>9775</v>
      </c>
      <c r="U12">
        <v>933130</v>
      </c>
      <c r="V12">
        <v>9960</v>
      </c>
      <c r="X12">
        <v>448444.29</v>
      </c>
      <c r="Y12">
        <v>23102.34</v>
      </c>
      <c r="AA12" s="59">
        <f t="shared" si="2"/>
        <v>1085316.44</v>
      </c>
      <c r="AB12" s="185">
        <f t="shared" si="3"/>
        <v>0</v>
      </c>
      <c r="AC12" s="19">
        <f t="shared" si="4"/>
        <v>1085316.44</v>
      </c>
      <c r="AD12" s="186">
        <f>SUM(P12:T12)</f>
        <v>1637568.45</v>
      </c>
      <c r="AE12" s="187">
        <f t="shared" si="5"/>
        <v>1414636.6300000001</v>
      </c>
      <c r="AF12" s="24">
        <f t="shared" si="6"/>
        <v>222931.81999999983</v>
      </c>
    </row>
    <row r="13" spans="1:32" x14ac:dyDescent="0.25">
      <c r="A13" s="1" t="s">
        <v>410</v>
      </c>
      <c r="B13" s="1" t="s">
        <v>411</v>
      </c>
      <c r="C13" s="53">
        <v>3657</v>
      </c>
      <c r="D13" s="23" t="s">
        <v>866</v>
      </c>
      <c r="E13" t="s">
        <v>2572</v>
      </c>
      <c r="F13">
        <v>522860.89</v>
      </c>
      <c r="G13">
        <v>0</v>
      </c>
      <c r="H13">
        <v>73395.289999999994</v>
      </c>
      <c r="I13">
        <v>3</v>
      </c>
      <c r="J13">
        <v>40</v>
      </c>
      <c r="L13">
        <v>0</v>
      </c>
      <c r="N13">
        <v>-1914116.64</v>
      </c>
      <c r="O13">
        <v>2543552.06</v>
      </c>
      <c r="P13">
        <v>602245.61</v>
      </c>
      <c r="Q13">
        <v>6709.65</v>
      </c>
      <c r="S13">
        <v>204900</v>
      </c>
      <c r="U13">
        <v>424236</v>
      </c>
      <c r="V13">
        <v>480</v>
      </c>
      <c r="X13">
        <v>371275.5</v>
      </c>
      <c r="Y13">
        <v>0</v>
      </c>
      <c r="Z13">
        <v>51000</v>
      </c>
      <c r="AA13" s="59">
        <f t="shared" si="2"/>
        <v>596256.18000000005</v>
      </c>
      <c r="AB13" s="185">
        <f t="shared" si="3"/>
        <v>0</v>
      </c>
      <c r="AC13" s="19">
        <f t="shared" si="4"/>
        <v>596256.18000000005</v>
      </c>
      <c r="AD13" s="186">
        <f>SUM(P13:T13)</f>
        <v>813855.26</v>
      </c>
      <c r="AE13" s="187">
        <f t="shared" si="5"/>
        <v>846991.5</v>
      </c>
      <c r="AF13" s="24">
        <f t="shared" si="6"/>
        <v>-33136.239999999991</v>
      </c>
    </row>
    <row r="14" spans="1:32" x14ac:dyDescent="0.25">
      <c r="A14" s="1" t="s">
        <v>410</v>
      </c>
      <c r="B14" s="1" t="s">
        <v>411</v>
      </c>
      <c r="C14" s="53">
        <v>6817</v>
      </c>
      <c r="D14" s="23" t="s">
        <v>867</v>
      </c>
      <c r="E14" t="s">
        <v>2573</v>
      </c>
      <c r="F14">
        <v>1840227.02</v>
      </c>
      <c r="G14">
        <v>0</v>
      </c>
      <c r="H14">
        <v>26128.99</v>
      </c>
      <c r="I14">
        <v>2</v>
      </c>
      <c r="J14">
        <v>30156.97</v>
      </c>
      <c r="L14">
        <v>0</v>
      </c>
      <c r="N14">
        <v>124213.98</v>
      </c>
      <c r="O14">
        <v>1708771</v>
      </c>
      <c r="P14">
        <v>1026033.57</v>
      </c>
      <c r="S14">
        <v>561330</v>
      </c>
      <c r="T14">
        <v>9000</v>
      </c>
      <c r="U14">
        <v>810246</v>
      </c>
      <c r="V14">
        <v>1880</v>
      </c>
      <c r="X14">
        <v>718975.19</v>
      </c>
      <c r="Y14">
        <v>1732.38</v>
      </c>
      <c r="AA14" s="59">
        <f t="shared" si="2"/>
        <v>1866356.01</v>
      </c>
      <c r="AB14" s="185">
        <f t="shared" si="3"/>
        <v>0</v>
      </c>
      <c r="AC14" s="19">
        <f t="shared" si="4"/>
        <v>1866356.01</v>
      </c>
      <c r="AD14" s="186">
        <f>SUM(P14:T14)</f>
        <v>1596363.5699999998</v>
      </c>
      <c r="AE14" s="187">
        <f t="shared" si="5"/>
        <v>1532833.5699999998</v>
      </c>
      <c r="AF14" s="24">
        <f t="shared" si="6"/>
        <v>63530</v>
      </c>
    </row>
    <row r="15" spans="1:32" x14ac:dyDescent="0.25">
      <c r="A15" s="1" t="s">
        <v>410</v>
      </c>
      <c r="B15" s="1" t="s">
        <v>411</v>
      </c>
      <c r="C15" s="53">
        <v>3046</v>
      </c>
      <c r="D15" s="23" t="s">
        <v>868</v>
      </c>
      <c r="E15" t="s">
        <v>2574</v>
      </c>
      <c r="F15">
        <v>401408.2</v>
      </c>
      <c r="G15">
        <v>0</v>
      </c>
      <c r="H15">
        <v>36824.559999999998</v>
      </c>
      <c r="I15">
        <v>4</v>
      </c>
      <c r="J15">
        <v>30</v>
      </c>
      <c r="L15">
        <v>0</v>
      </c>
      <c r="N15">
        <v>-450499.16</v>
      </c>
      <c r="O15">
        <v>803987.63</v>
      </c>
      <c r="P15">
        <v>687473.6</v>
      </c>
      <c r="S15">
        <v>210730</v>
      </c>
      <c r="U15">
        <v>577248</v>
      </c>
      <c r="X15">
        <v>236177.31</v>
      </c>
      <c r="Y15">
        <v>0</v>
      </c>
      <c r="AA15" s="59">
        <f t="shared" si="2"/>
        <v>438232.76</v>
      </c>
      <c r="AB15" s="185">
        <f t="shared" si="3"/>
        <v>0</v>
      </c>
      <c r="AC15" s="19">
        <f t="shared" si="4"/>
        <v>438232.76</v>
      </c>
      <c r="AD15" s="186">
        <f>SUM(P15:T15)</f>
        <v>898203.6</v>
      </c>
      <c r="AE15" s="187">
        <f t="shared" si="5"/>
        <v>813425.31</v>
      </c>
      <c r="AF15" s="24">
        <f t="shared" si="6"/>
        <v>84778.289999999921</v>
      </c>
    </row>
    <row r="16" spans="1:32" x14ac:dyDescent="0.25">
      <c r="A16" s="1" t="s">
        <v>410</v>
      </c>
      <c r="B16" s="1" t="s">
        <v>411</v>
      </c>
      <c r="C16" s="53">
        <v>4567</v>
      </c>
      <c r="D16" s="23" t="s">
        <v>869</v>
      </c>
      <c r="E16" t="s">
        <v>2575</v>
      </c>
      <c r="F16">
        <v>807544.66</v>
      </c>
      <c r="G16">
        <v>0</v>
      </c>
      <c r="H16">
        <v>71716.100000000006</v>
      </c>
      <c r="I16">
        <v>49233.33</v>
      </c>
      <c r="J16">
        <v>183896.35</v>
      </c>
      <c r="L16">
        <v>0</v>
      </c>
      <c r="N16">
        <v>-720020.37</v>
      </c>
      <c r="O16">
        <v>1350408.04</v>
      </c>
      <c r="P16">
        <v>980650.45</v>
      </c>
      <c r="Q16">
        <v>9000</v>
      </c>
      <c r="R16">
        <v>86.31</v>
      </c>
      <c r="S16">
        <v>578409</v>
      </c>
      <c r="T16">
        <v>4500</v>
      </c>
      <c r="U16">
        <v>757859</v>
      </c>
      <c r="X16">
        <v>294378.15000000002</v>
      </c>
      <c r="Y16">
        <v>38405.839999999997</v>
      </c>
      <c r="AA16" s="59">
        <f t="shared" si="2"/>
        <v>879260.76</v>
      </c>
      <c r="AB16" s="185">
        <f t="shared" si="3"/>
        <v>0</v>
      </c>
      <c r="AC16" s="19">
        <f t="shared" si="4"/>
        <v>879260.76</v>
      </c>
      <c r="AD16" s="186">
        <f>SUM(P16:T16)</f>
        <v>1572645.76</v>
      </c>
      <c r="AE16" s="187">
        <f t="shared" si="5"/>
        <v>1090642.99</v>
      </c>
      <c r="AF16" s="24">
        <f t="shared" si="6"/>
        <v>482002.77</v>
      </c>
    </row>
    <row r="17" spans="1:32" x14ac:dyDescent="0.25">
      <c r="A17" s="1" t="s">
        <v>410</v>
      </c>
      <c r="B17" s="1" t="s">
        <v>411</v>
      </c>
      <c r="C17" s="53">
        <v>2903</v>
      </c>
      <c r="D17" s="23" t="s">
        <v>870</v>
      </c>
      <c r="E17" t="s">
        <v>2576</v>
      </c>
      <c r="F17">
        <v>570049.1</v>
      </c>
      <c r="G17">
        <v>0</v>
      </c>
      <c r="H17">
        <v>56463.97</v>
      </c>
      <c r="I17">
        <v>3</v>
      </c>
      <c r="J17">
        <v>50861.54</v>
      </c>
      <c r="N17">
        <v>-1874943.83</v>
      </c>
      <c r="O17">
        <v>2389700.83</v>
      </c>
      <c r="P17">
        <v>599174.81000000006</v>
      </c>
      <c r="S17">
        <v>286350</v>
      </c>
      <c r="T17">
        <v>6000</v>
      </c>
      <c r="U17">
        <v>525938</v>
      </c>
      <c r="X17">
        <v>196707.86</v>
      </c>
      <c r="Y17">
        <v>5258.34</v>
      </c>
      <c r="Z17">
        <v>1000</v>
      </c>
      <c r="AA17" s="59">
        <f t="shared" si="2"/>
        <v>626513.06999999995</v>
      </c>
      <c r="AB17" s="185">
        <f t="shared" si="3"/>
        <v>0</v>
      </c>
      <c r="AC17" s="19">
        <f t="shared" si="4"/>
        <v>626513.06999999995</v>
      </c>
      <c r="AD17" s="186">
        <f>SUM(P17:T17)</f>
        <v>891524.81</v>
      </c>
      <c r="AE17" s="187">
        <f t="shared" si="5"/>
        <v>728904.2</v>
      </c>
      <c r="AF17" s="24">
        <f t="shared" si="6"/>
        <v>162620.6100000001</v>
      </c>
    </row>
    <row r="18" spans="1:32" x14ac:dyDescent="0.25">
      <c r="A18" s="1" t="s">
        <v>410</v>
      </c>
      <c r="B18" s="1" t="s">
        <v>411</v>
      </c>
      <c r="C18" s="53">
        <v>3112</v>
      </c>
      <c r="D18" s="23" t="s">
        <v>871</v>
      </c>
      <c r="E18" t="s">
        <v>2577</v>
      </c>
      <c r="F18">
        <v>337048.39</v>
      </c>
      <c r="G18">
        <v>0</v>
      </c>
      <c r="H18">
        <v>45528.58</v>
      </c>
      <c r="I18">
        <v>5</v>
      </c>
      <c r="J18">
        <v>19754.080000000002</v>
      </c>
      <c r="L18">
        <v>0</v>
      </c>
      <c r="N18">
        <v>-5098583.8099999996</v>
      </c>
      <c r="O18">
        <v>5385590.1100000003</v>
      </c>
      <c r="P18">
        <v>630455.43000000005</v>
      </c>
      <c r="S18">
        <v>286350</v>
      </c>
      <c r="T18">
        <v>6000</v>
      </c>
      <c r="U18">
        <v>538879</v>
      </c>
      <c r="X18">
        <v>266558.36</v>
      </c>
      <c r="Y18">
        <v>2038.32</v>
      </c>
      <c r="AA18" s="59">
        <f t="shared" si="2"/>
        <v>382576.97000000003</v>
      </c>
      <c r="AB18" s="185">
        <f t="shared" si="3"/>
        <v>0</v>
      </c>
      <c r="AC18" s="19">
        <f t="shared" si="4"/>
        <v>382576.97000000003</v>
      </c>
      <c r="AD18" s="186">
        <f>SUM(P18:T18)</f>
        <v>922805.43</v>
      </c>
      <c r="AE18" s="187">
        <f t="shared" si="5"/>
        <v>807475.67999999993</v>
      </c>
      <c r="AF18" s="24">
        <f t="shared" si="6"/>
        <v>115329.75000000012</v>
      </c>
    </row>
    <row r="19" spans="1:32" x14ac:dyDescent="0.25">
      <c r="A19" s="1" t="s">
        <v>414</v>
      </c>
      <c r="B19" s="1" t="s">
        <v>415</v>
      </c>
      <c r="C19" s="53">
        <v>7272</v>
      </c>
      <c r="D19" s="23" t="s">
        <v>872</v>
      </c>
      <c r="E19" t="s">
        <v>2578</v>
      </c>
      <c r="F19">
        <v>1170303.48</v>
      </c>
      <c r="G19">
        <v>0</v>
      </c>
      <c r="H19">
        <v>109438.86</v>
      </c>
      <c r="I19">
        <v>1824249.86</v>
      </c>
      <c r="J19">
        <v>524661.16</v>
      </c>
      <c r="K19">
        <v>4500</v>
      </c>
      <c r="L19">
        <v>74535.820000000007</v>
      </c>
      <c r="N19">
        <v>2990514.47</v>
      </c>
      <c r="O19">
        <v>1034850.95</v>
      </c>
      <c r="P19">
        <v>201344.78</v>
      </c>
      <c r="R19">
        <v>13.26</v>
      </c>
      <c r="S19">
        <v>875532</v>
      </c>
      <c r="T19">
        <v>4500</v>
      </c>
      <c r="U19">
        <v>1098284</v>
      </c>
      <c r="V19">
        <v>2585</v>
      </c>
      <c r="X19">
        <v>333751.5</v>
      </c>
      <c r="Y19">
        <v>122517.42</v>
      </c>
      <c r="AA19" s="59">
        <f t="shared" si="2"/>
        <v>1279742.3400000001</v>
      </c>
      <c r="AB19" s="185">
        <f t="shared" si="3"/>
        <v>79035.820000000007</v>
      </c>
      <c r="AC19" s="19">
        <f t="shared" si="4"/>
        <v>1200706.52</v>
      </c>
      <c r="AD19" s="186">
        <f>SUM(P19:T19)</f>
        <v>1081390.04</v>
      </c>
      <c r="AE19" s="187">
        <f t="shared" si="5"/>
        <v>1557137.92</v>
      </c>
      <c r="AF19" s="24">
        <f t="shared" ref="AF19:AF22" si="7">AD19-AE19</f>
        <v>-475747.87999999989</v>
      </c>
    </row>
    <row r="20" spans="1:32" x14ac:dyDescent="0.25">
      <c r="A20" s="1" t="s">
        <v>414</v>
      </c>
      <c r="B20" s="1" t="s">
        <v>415</v>
      </c>
      <c r="C20" s="53">
        <v>4130</v>
      </c>
      <c r="D20" s="23" t="s">
        <v>873</v>
      </c>
      <c r="E20" t="s">
        <v>2579</v>
      </c>
      <c r="F20">
        <v>594217.64</v>
      </c>
      <c r="G20">
        <v>0</v>
      </c>
      <c r="H20">
        <v>85981.87</v>
      </c>
      <c r="I20">
        <v>9610.69</v>
      </c>
      <c r="J20">
        <v>37444.370000000003</v>
      </c>
      <c r="K20">
        <v>4500</v>
      </c>
      <c r="L20">
        <v>54029.38</v>
      </c>
      <c r="N20">
        <v>-673967.67</v>
      </c>
      <c r="O20">
        <v>1778360.15</v>
      </c>
      <c r="P20">
        <v>129358.57</v>
      </c>
      <c r="Q20">
        <v>27000</v>
      </c>
      <c r="S20">
        <v>725371.5</v>
      </c>
      <c r="T20">
        <v>9000</v>
      </c>
      <c r="U20">
        <v>1029961.5</v>
      </c>
      <c r="V20">
        <v>4860</v>
      </c>
      <c r="X20">
        <v>282210.88</v>
      </c>
      <c r="Y20">
        <v>9364.98</v>
      </c>
      <c r="AA20" s="59">
        <f t="shared" si="2"/>
        <v>680199.51</v>
      </c>
      <c r="AB20" s="185">
        <f t="shared" si="3"/>
        <v>58529.38</v>
      </c>
      <c r="AC20" s="19">
        <f t="shared" si="4"/>
        <v>621670.13</v>
      </c>
      <c r="AD20" s="186">
        <f>SUM(P20:T20)</f>
        <v>890730.07000000007</v>
      </c>
      <c r="AE20" s="187">
        <f t="shared" si="5"/>
        <v>1326397.3599999999</v>
      </c>
      <c r="AF20" s="24">
        <f t="shared" si="7"/>
        <v>-435667.2899999998</v>
      </c>
    </row>
    <row r="21" spans="1:32" x14ac:dyDescent="0.25">
      <c r="A21" s="1" t="s">
        <v>414</v>
      </c>
      <c r="B21" s="1" t="s">
        <v>415</v>
      </c>
      <c r="C21" s="53">
        <v>5043</v>
      </c>
      <c r="D21" s="23" t="s">
        <v>874</v>
      </c>
      <c r="E21" t="s">
        <v>2580</v>
      </c>
      <c r="F21">
        <v>182648.45</v>
      </c>
      <c r="G21">
        <v>0</v>
      </c>
      <c r="H21">
        <v>650003.68000000005</v>
      </c>
      <c r="I21">
        <v>41176.78</v>
      </c>
      <c r="J21">
        <v>406659.15</v>
      </c>
      <c r="K21">
        <v>5400</v>
      </c>
      <c r="L21">
        <v>79983.94</v>
      </c>
      <c r="N21">
        <v>-161554.91</v>
      </c>
      <c r="O21">
        <v>1748544.54</v>
      </c>
      <c r="P21">
        <v>351434.43</v>
      </c>
      <c r="R21">
        <v>68.91</v>
      </c>
      <c r="S21">
        <v>727051.5</v>
      </c>
      <c r="T21">
        <v>9000</v>
      </c>
      <c r="U21">
        <v>935469.5</v>
      </c>
      <c r="V21">
        <v>14914.43</v>
      </c>
      <c r="X21">
        <v>495408.12</v>
      </c>
      <c r="Y21">
        <v>33648.300000000003</v>
      </c>
      <c r="AA21" s="59">
        <f t="shared" si="2"/>
        <v>832652.13000000012</v>
      </c>
      <c r="AB21" s="185">
        <f t="shared" si="3"/>
        <v>85383.94</v>
      </c>
      <c r="AC21" s="19">
        <f t="shared" si="4"/>
        <v>747268.19000000018</v>
      </c>
      <c r="AD21" s="186">
        <f>SUM(P21:T21)</f>
        <v>1087554.8399999999</v>
      </c>
      <c r="AE21" s="187">
        <f t="shared" si="5"/>
        <v>1479440.35</v>
      </c>
      <c r="AF21" s="24">
        <f t="shared" si="7"/>
        <v>-391885.51000000024</v>
      </c>
    </row>
    <row r="22" spans="1:32" x14ac:dyDescent="0.25">
      <c r="A22" s="1" t="s">
        <v>414</v>
      </c>
      <c r="B22" s="1" t="s">
        <v>415</v>
      </c>
      <c r="C22" s="53">
        <v>3290</v>
      </c>
      <c r="D22" s="23" t="s">
        <v>875</v>
      </c>
      <c r="E22" t="s">
        <v>2581</v>
      </c>
      <c r="F22">
        <v>765950.44</v>
      </c>
      <c r="G22">
        <v>0</v>
      </c>
      <c r="H22">
        <v>59003.360000000001</v>
      </c>
      <c r="I22">
        <v>1092907.51</v>
      </c>
      <c r="J22">
        <v>44300.6</v>
      </c>
      <c r="K22">
        <v>5000</v>
      </c>
      <c r="L22">
        <v>0</v>
      </c>
      <c r="N22">
        <v>-544404.11</v>
      </c>
      <c r="O22">
        <v>2705484.32</v>
      </c>
      <c r="P22">
        <v>146105.10999999999</v>
      </c>
      <c r="S22">
        <v>563713.5</v>
      </c>
      <c r="T22">
        <v>4500</v>
      </c>
      <c r="U22">
        <v>646806.5</v>
      </c>
      <c r="X22">
        <v>238552.3</v>
      </c>
      <c r="Y22">
        <v>32878.11</v>
      </c>
      <c r="AA22" s="59">
        <f t="shared" si="2"/>
        <v>824953.79999999993</v>
      </c>
      <c r="AB22" s="185">
        <f t="shared" si="3"/>
        <v>5000</v>
      </c>
      <c r="AC22" s="19">
        <f t="shared" si="4"/>
        <v>819953.79999999993</v>
      </c>
      <c r="AD22" s="186">
        <f>SUM(P22:T22)</f>
        <v>714318.61</v>
      </c>
      <c r="AE22" s="187">
        <f t="shared" si="5"/>
        <v>918236.91</v>
      </c>
      <c r="AF22" s="24">
        <f t="shared" si="7"/>
        <v>-203918.30000000005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3923B-1620-44EA-A783-BF575D63D2FB}">
  <dimension ref="A1:AG139"/>
  <sheetViews>
    <sheetView topLeftCell="N1" workbookViewId="0">
      <selection sqref="A1:AG1048576"/>
    </sheetView>
  </sheetViews>
  <sheetFormatPr defaultRowHeight="13.8" x14ac:dyDescent="0.25"/>
  <cols>
    <col min="1" max="1" width="44" bestFit="1" customWidth="1"/>
  </cols>
  <sheetData>
    <row r="1" spans="1:33" x14ac:dyDescent="0.25">
      <c r="A1" t="s">
        <v>2052</v>
      </c>
      <c r="B1" t="s">
        <v>2053</v>
      </c>
      <c r="C1" t="s">
        <v>2054</v>
      </c>
      <c r="D1" t="s">
        <v>2055</v>
      </c>
      <c r="E1" t="s">
        <v>2175</v>
      </c>
      <c r="F1" t="s">
        <v>2056</v>
      </c>
      <c r="G1" t="s">
        <v>2057</v>
      </c>
      <c r="H1" t="s">
        <v>2058</v>
      </c>
      <c r="I1" t="s">
        <v>2177</v>
      </c>
      <c r="J1" t="s">
        <v>2059</v>
      </c>
      <c r="K1" t="s">
        <v>2060</v>
      </c>
      <c r="L1" t="s">
        <v>2062</v>
      </c>
      <c r="M1" t="s">
        <v>2063</v>
      </c>
      <c r="N1" t="s">
        <v>2178</v>
      </c>
      <c r="O1" t="s">
        <v>2065</v>
      </c>
      <c r="P1" t="s">
        <v>2066</v>
      </c>
      <c r="Q1" t="s">
        <v>2067</v>
      </c>
      <c r="R1" t="s">
        <v>2582</v>
      </c>
      <c r="S1" t="s">
        <v>2068</v>
      </c>
      <c r="T1" t="s">
        <v>2069</v>
      </c>
      <c r="U1" t="s">
        <v>2070</v>
      </c>
      <c r="V1" t="s">
        <v>2583</v>
      </c>
      <c r="W1" t="s">
        <v>2071</v>
      </c>
      <c r="X1" t="s">
        <v>2072</v>
      </c>
      <c r="Y1" t="s">
        <v>2073</v>
      </c>
      <c r="Z1" t="s">
        <v>2074</v>
      </c>
      <c r="AA1" t="s">
        <v>2075</v>
      </c>
      <c r="AB1" t="s">
        <v>2076</v>
      </c>
      <c r="AC1" t="s">
        <v>2077</v>
      </c>
      <c r="AD1" t="s">
        <v>2078</v>
      </c>
      <c r="AE1" t="s">
        <v>2180</v>
      </c>
      <c r="AF1" t="s">
        <v>2079</v>
      </c>
      <c r="AG1" t="s">
        <v>2584</v>
      </c>
    </row>
    <row r="2" spans="1:33" x14ac:dyDescent="0.25">
      <c r="A2" t="s">
        <v>2080</v>
      </c>
      <c r="B2" t="s">
        <v>2081</v>
      </c>
      <c r="C2" t="s">
        <v>2082</v>
      </c>
      <c r="D2" t="s">
        <v>2083</v>
      </c>
      <c r="E2" t="s">
        <v>2181</v>
      </c>
      <c r="F2" t="s">
        <v>2084</v>
      </c>
      <c r="G2" t="s">
        <v>2085</v>
      </c>
      <c r="H2" t="s">
        <v>2086</v>
      </c>
      <c r="I2" t="s">
        <v>2183</v>
      </c>
      <c r="J2" t="s">
        <v>2087</v>
      </c>
      <c r="K2" t="s">
        <v>2088</v>
      </c>
      <c r="L2" t="s">
        <v>2090</v>
      </c>
      <c r="M2" t="s">
        <v>2091</v>
      </c>
      <c r="N2" t="s">
        <v>2184</v>
      </c>
      <c r="O2" t="s">
        <v>2093</v>
      </c>
      <c r="P2" t="s">
        <v>2094</v>
      </c>
      <c r="Q2" t="s">
        <v>2095</v>
      </c>
      <c r="R2" t="s">
        <v>2585</v>
      </c>
      <c r="S2" t="s">
        <v>2096</v>
      </c>
      <c r="T2" t="s">
        <v>2097</v>
      </c>
      <c r="U2" t="s">
        <v>2098</v>
      </c>
      <c r="V2" t="s">
        <v>2586</v>
      </c>
      <c r="W2" t="s">
        <v>2099</v>
      </c>
      <c r="X2" t="s">
        <v>2100</v>
      </c>
      <c r="Y2" t="s">
        <v>2101</v>
      </c>
      <c r="Z2" t="s">
        <v>2102</v>
      </c>
      <c r="AA2" t="s">
        <v>2103</v>
      </c>
      <c r="AB2" t="s">
        <v>2104</v>
      </c>
      <c r="AC2" t="s">
        <v>2105</v>
      </c>
      <c r="AD2" t="s">
        <v>2106</v>
      </c>
      <c r="AE2" t="s">
        <v>2186</v>
      </c>
      <c r="AF2" t="s">
        <v>2107</v>
      </c>
      <c r="AG2" t="s">
        <v>2587</v>
      </c>
    </row>
    <row r="3" spans="1:33" x14ac:dyDescent="0.25">
      <c r="A3" t="s">
        <v>2108</v>
      </c>
      <c r="B3">
        <v>61536606.950000003</v>
      </c>
      <c r="C3">
        <v>3263162.91</v>
      </c>
      <c r="D3">
        <v>28232455.859999999</v>
      </c>
      <c r="E3">
        <v>645.80999999999995</v>
      </c>
      <c r="F3">
        <v>69710503.760000005</v>
      </c>
      <c r="G3">
        <v>40429407.850000001</v>
      </c>
      <c r="H3">
        <v>6002</v>
      </c>
      <c r="I3">
        <v>194900</v>
      </c>
      <c r="J3">
        <v>860016</v>
      </c>
      <c r="K3">
        <v>2466877.46</v>
      </c>
      <c r="L3">
        <v>1765863</v>
      </c>
      <c r="M3">
        <v>1372062.85</v>
      </c>
      <c r="N3">
        <v>289527.95</v>
      </c>
      <c r="O3">
        <v>3711542.72</v>
      </c>
      <c r="P3">
        <v>-62547546.979999997</v>
      </c>
      <c r="Q3">
        <v>246494826.94999999</v>
      </c>
      <c r="R3">
        <v>2605.33</v>
      </c>
      <c r="S3">
        <v>42186220.399999999</v>
      </c>
      <c r="T3">
        <v>8022964.9699999997</v>
      </c>
      <c r="U3">
        <v>33917.43</v>
      </c>
      <c r="V3">
        <v>2400</v>
      </c>
      <c r="W3">
        <v>41500367.219999999</v>
      </c>
      <c r="X3">
        <v>12759733.66</v>
      </c>
      <c r="Y3">
        <v>52700950.799999997</v>
      </c>
      <c r="Z3">
        <v>247315</v>
      </c>
      <c r="AA3">
        <v>280141.8</v>
      </c>
      <c r="AB3">
        <v>34192074.859999999</v>
      </c>
      <c r="AC3">
        <v>6645494.4199999999</v>
      </c>
      <c r="AD3">
        <v>28800</v>
      </c>
      <c r="AE3">
        <v>1915.51</v>
      </c>
      <c r="AF3">
        <v>1450970.07</v>
      </c>
      <c r="AG3">
        <v>31.36</v>
      </c>
    </row>
    <row r="4" spans="1:33" x14ac:dyDescent="0.25">
      <c r="A4" t="s">
        <v>2588</v>
      </c>
      <c r="B4">
        <v>160393.28</v>
      </c>
      <c r="C4">
        <v>0</v>
      </c>
      <c r="D4">
        <v>51936.27</v>
      </c>
      <c r="F4">
        <v>133187.72</v>
      </c>
      <c r="G4">
        <v>311042.07</v>
      </c>
      <c r="J4">
        <v>2000</v>
      </c>
      <c r="K4">
        <v>8500</v>
      </c>
      <c r="M4">
        <v>0</v>
      </c>
      <c r="P4">
        <v>-1579520.32</v>
      </c>
      <c r="Q4">
        <v>2193223.69</v>
      </c>
      <c r="S4">
        <v>311495.92</v>
      </c>
      <c r="W4">
        <v>336740</v>
      </c>
      <c r="Y4">
        <v>467340</v>
      </c>
      <c r="AB4">
        <v>137491.81</v>
      </c>
      <c r="AC4">
        <v>11048.14</v>
      </c>
    </row>
    <row r="5" spans="1:33" x14ac:dyDescent="0.25">
      <c r="A5" t="s">
        <v>2589</v>
      </c>
      <c r="B5">
        <v>177107.88</v>
      </c>
      <c r="C5">
        <v>0</v>
      </c>
      <c r="D5">
        <v>100562.04</v>
      </c>
      <c r="E5">
        <v>57.2</v>
      </c>
      <c r="F5">
        <v>845226.67</v>
      </c>
      <c r="G5">
        <v>1107794.46</v>
      </c>
      <c r="J5">
        <v>0</v>
      </c>
      <c r="K5">
        <v>15460</v>
      </c>
      <c r="M5">
        <v>1457</v>
      </c>
      <c r="P5">
        <v>851993.85</v>
      </c>
      <c r="Q5">
        <v>1265427.9099999999</v>
      </c>
      <c r="S5">
        <v>427512.06</v>
      </c>
      <c r="U5">
        <v>56.44</v>
      </c>
      <c r="W5">
        <v>348360</v>
      </c>
      <c r="Y5">
        <v>471207</v>
      </c>
      <c r="AB5">
        <v>199915.13</v>
      </c>
      <c r="AC5">
        <v>8396.8799999999992</v>
      </c>
    </row>
    <row r="6" spans="1:33" x14ac:dyDescent="0.25">
      <c r="A6" t="s">
        <v>2590</v>
      </c>
      <c r="B6">
        <v>318431.39</v>
      </c>
      <c r="C6">
        <v>0</v>
      </c>
      <c r="D6">
        <v>136832.26999999999</v>
      </c>
      <c r="F6">
        <v>975292.93</v>
      </c>
      <c r="G6">
        <v>865680.97</v>
      </c>
      <c r="J6">
        <v>2000</v>
      </c>
      <c r="K6">
        <v>26945</v>
      </c>
      <c r="M6">
        <v>3242.69</v>
      </c>
      <c r="P6">
        <v>-1425309.12</v>
      </c>
      <c r="Q6">
        <v>3482828.65</v>
      </c>
      <c r="S6">
        <v>252597.63</v>
      </c>
      <c r="T6">
        <v>417680</v>
      </c>
      <c r="U6">
        <v>110.14</v>
      </c>
      <c r="W6">
        <v>411850</v>
      </c>
      <c r="Y6">
        <v>444987</v>
      </c>
      <c r="AB6">
        <v>426443.75</v>
      </c>
      <c r="AC6">
        <v>4276.68</v>
      </c>
    </row>
    <row r="7" spans="1:33" x14ac:dyDescent="0.25">
      <c r="A7" t="s">
        <v>2591</v>
      </c>
      <c r="B7">
        <v>273566.52</v>
      </c>
      <c r="C7">
        <v>0</v>
      </c>
      <c r="D7">
        <v>57179.17</v>
      </c>
      <c r="F7">
        <v>140762.23000000001</v>
      </c>
      <c r="G7">
        <v>612079.67000000004</v>
      </c>
      <c r="J7">
        <v>3000</v>
      </c>
      <c r="K7">
        <v>20115</v>
      </c>
      <c r="M7">
        <v>0</v>
      </c>
      <c r="P7">
        <v>-2908297.36</v>
      </c>
      <c r="Q7">
        <v>3940312</v>
      </c>
      <c r="S7">
        <v>229027.71</v>
      </c>
      <c r="U7">
        <v>109.51</v>
      </c>
      <c r="W7">
        <v>337840</v>
      </c>
      <c r="X7">
        <v>9000</v>
      </c>
      <c r="Y7">
        <v>355840</v>
      </c>
      <c r="AB7">
        <v>185811.6</v>
      </c>
      <c r="AC7">
        <v>5867.67</v>
      </c>
    </row>
    <row r="8" spans="1:33" x14ac:dyDescent="0.25">
      <c r="A8" t="s">
        <v>2592</v>
      </c>
      <c r="B8">
        <v>146015.13</v>
      </c>
      <c r="C8">
        <v>0</v>
      </c>
      <c r="D8">
        <v>82816.38</v>
      </c>
      <c r="F8">
        <v>257816.86</v>
      </c>
      <c r="G8">
        <v>573078.47</v>
      </c>
      <c r="I8">
        <v>194900</v>
      </c>
      <c r="J8">
        <v>3000</v>
      </c>
      <c r="K8">
        <v>17000</v>
      </c>
      <c r="M8">
        <v>585</v>
      </c>
      <c r="P8">
        <v>-1432000.12</v>
      </c>
      <c r="Q8">
        <v>2735240.51</v>
      </c>
      <c r="S8">
        <v>256237.24</v>
      </c>
      <c r="W8">
        <v>444360</v>
      </c>
      <c r="Y8">
        <v>481194</v>
      </c>
      <c r="Z8">
        <v>1280</v>
      </c>
      <c r="AA8">
        <v>2040</v>
      </c>
      <c r="AB8">
        <v>275437.61</v>
      </c>
      <c r="AC8">
        <v>9844.18</v>
      </c>
    </row>
    <row r="9" spans="1:33" x14ac:dyDescent="0.25">
      <c r="A9" t="s">
        <v>2593</v>
      </c>
      <c r="B9">
        <v>442496.96</v>
      </c>
      <c r="C9">
        <v>0</v>
      </c>
      <c r="D9">
        <v>352684.4</v>
      </c>
      <c r="F9">
        <v>746547.62</v>
      </c>
      <c r="G9">
        <v>1317408.07</v>
      </c>
      <c r="K9">
        <v>22500</v>
      </c>
      <c r="M9">
        <v>2332.21</v>
      </c>
      <c r="P9">
        <v>617643.9</v>
      </c>
      <c r="Q9">
        <v>2266802.89</v>
      </c>
      <c r="S9">
        <v>241391.01</v>
      </c>
      <c r="U9">
        <v>69.260000000000005</v>
      </c>
      <c r="W9">
        <v>174330</v>
      </c>
      <c r="Y9">
        <v>210261</v>
      </c>
      <c r="Z9">
        <v>3344</v>
      </c>
      <c r="AB9">
        <v>239814.91</v>
      </c>
      <c r="AC9">
        <v>12512.31</v>
      </c>
    </row>
    <row r="10" spans="1:33" x14ac:dyDescent="0.25">
      <c r="A10" t="s">
        <v>2594</v>
      </c>
      <c r="B10">
        <v>453575.92</v>
      </c>
      <c r="C10">
        <v>50000</v>
      </c>
      <c r="D10">
        <v>33570.44</v>
      </c>
      <c r="F10">
        <v>925790.11</v>
      </c>
      <c r="G10">
        <v>291648.13</v>
      </c>
      <c r="K10">
        <v>28961</v>
      </c>
      <c r="M10">
        <v>1096.45</v>
      </c>
      <c r="P10">
        <v>-921174.28</v>
      </c>
      <c r="Q10">
        <v>2678016.84</v>
      </c>
      <c r="S10">
        <v>188919.11</v>
      </c>
      <c r="T10">
        <v>1000</v>
      </c>
      <c r="W10">
        <v>196470</v>
      </c>
      <c r="X10">
        <v>1265</v>
      </c>
      <c r="Y10">
        <v>241055</v>
      </c>
      <c r="AB10">
        <v>161109</v>
      </c>
      <c r="AC10">
        <v>7805.52</v>
      </c>
      <c r="AF10">
        <v>10000</v>
      </c>
    </row>
    <row r="11" spans="1:33" x14ac:dyDescent="0.25">
      <c r="A11" t="s">
        <v>2595</v>
      </c>
      <c r="B11">
        <v>485646.78</v>
      </c>
      <c r="C11">
        <v>0</v>
      </c>
      <c r="D11">
        <v>164673.17000000001</v>
      </c>
      <c r="F11">
        <v>185576.66</v>
      </c>
      <c r="G11">
        <v>483246.49</v>
      </c>
      <c r="K11">
        <v>23000</v>
      </c>
      <c r="M11">
        <v>747</v>
      </c>
      <c r="P11">
        <v>-537532.5</v>
      </c>
      <c r="Q11">
        <v>1804328.64</v>
      </c>
      <c r="S11">
        <v>262595.75</v>
      </c>
      <c r="U11">
        <v>186.52</v>
      </c>
      <c r="W11">
        <v>177530</v>
      </c>
      <c r="Y11">
        <v>247032</v>
      </c>
      <c r="AB11">
        <v>130128.11</v>
      </c>
      <c r="AC11">
        <v>34552.199999999997</v>
      </c>
    </row>
    <row r="12" spans="1:33" x14ac:dyDescent="0.25">
      <c r="A12" t="s">
        <v>2596</v>
      </c>
      <c r="B12">
        <v>251917.8</v>
      </c>
      <c r="C12">
        <v>0</v>
      </c>
      <c r="D12">
        <v>138462.32999999999</v>
      </c>
      <c r="F12">
        <v>204079.39</v>
      </c>
      <c r="G12">
        <v>241491.12</v>
      </c>
      <c r="K12">
        <v>15500</v>
      </c>
      <c r="M12">
        <v>748.34</v>
      </c>
      <c r="P12">
        <v>196426.41</v>
      </c>
      <c r="Q12">
        <v>667029.63</v>
      </c>
      <c r="S12">
        <v>212987.28</v>
      </c>
      <c r="U12">
        <v>361.55</v>
      </c>
      <c r="W12">
        <v>251610</v>
      </c>
      <c r="Y12">
        <v>297890</v>
      </c>
      <c r="Z12">
        <v>11240</v>
      </c>
      <c r="AB12">
        <v>152472.13</v>
      </c>
      <c r="AC12">
        <v>22110.44</v>
      </c>
      <c r="AF12">
        <v>25000</v>
      </c>
    </row>
    <row r="13" spans="1:33" x14ac:dyDescent="0.25">
      <c r="A13" t="s">
        <v>2597</v>
      </c>
      <c r="B13">
        <v>102188.79</v>
      </c>
      <c r="C13">
        <v>0</v>
      </c>
      <c r="D13">
        <v>222709.99</v>
      </c>
      <c r="F13">
        <v>1685226.17</v>
      </c>
      <c r="G13">
        <v>881752.27</v>
      </c>
      <c r="J13">
        <v>0</v>
      </c>
      <c r="K13">
        <v>15500</v>
      </c>
      <c r="M13">
        <v>1119.21</v>
      </c>
      <c r="P13">
        <v>2048780.83</v>
      </c>
      <c r="Q13">
        <v>818351.54</v>
      </c>
      <c r="S13">
        <v>199957.02</v>
      </c>
      <c r="U13">
        <v>16.809999999999999</v>
      </c>
      <c r="W13">
        <v>398880</v>
      </c>
      <c r="Y13">
        <v>445524</v>
      </c>
      <c r="AB13">
        <v>98842.08</v>
      </c>
      <c r="AC13">
        <v>46362.11</v>
      </c>
    </row>
    <row r="14" spans="1:33" x14ac:dyDescent="0.25">
      <c r="A14" t="s">
        <v>2598</v>
      </c>
      <c r="B14">
        <v>237053.67</v>
      </c>
      <c r="C14">
        <v>0</v>
      </c>
      <c r="D14">
        <v>187807.09</v>
      </c>
      <c r="F14">
        <v>594312.82999999996</v>
      </c>
      <c r="G14">
        <v>187613.09</v>
      </c>
      <c r="K14">
        <v>22640</v>
      </c>
      <c r="M14">
        <v>276</v>
      </c>
      <c r="P14">
        <v>-2910093.21</v>
      </c>
      <c r="Q14">
        <v>3873985.05</v>
      </c>
      <c r="S14">
        <v>253165.82</v>
      </c>
      <c r="T14">
        <v>208840</v>
      </c>
      <c r="W14">
        <v>423660</v>
      </c>
      <c r="Y14">
        <v>447660</v>
      </c>
      <c r="Z14">
        <v>3360</v>
      </c>
      <c r="AA14">
        <v>2144</v>
      </c>
      <c r="AB14">
        <v>207876.76</v>
      </c>
      <c r="AC14">
        <v>4646.22</v>
      </c>
    </row>
    <row r="15" spans="1:33" x14ac:dyDescent="0.25">
      <c r="A15" t="s">
        <v>2599</v>
      </c>
      <c r="B15">
        <v>235190.43</v>
      </c>
      <c r="C15">
        <v>0</v>
      </c>
      <c r="D15">
        <v>137216.85</v>
      </c>
      <c r="F15">
        <v>1417406.95</v>
      </c>
      <c r="G15">
        <v>443907.9</v>
      </c>
      <c r="K15">
        <v>29105.34</v>
      </c>
      <c r="M15">
        <v>577</v>
      </c>
      <c r="P15">
        <v>204220.89</v>
      </c>
      <c r="Q15">
        <v>2037072.22</v>
      </c>
      <c r="S15">
        <v>226073.47</v>
      </c>
      <c r="U15">
        <v>139.53</v>
      </c>
      <c r="W15">
        <v>517340</v>
      </c>
      <c r="Y15">
        <v>556255</v>
      </c>
      <c r="Z15">
        <v>3360</v>
      </c>
      <c r="AA15">
        <v>2212</v>
      </c>
      <c r="AB15">
        <v>167415.31</v>
      </c>
      <c r="AC15">
        <v>51564.01</v>
      </c>
      <c r="AF15">
        <v>0</v>
      </c>
    </row>
    <row r="16" spans="1:33" x14ac:dyDescent="0.25">
      <c r="A16" t="s">
        <v>2600</v>
      </c>
      <c r="B16">
        <v>322220.18</v>
      </c>
      <c r="C16">
        <v>0</v>
      </c>
      <c r="D16">
        <v>29255.5</v>
      </c>
      <c r="F16">
        <v>1</v>
      </c>
      <c r="G16">
        <v>355778.76</v>
      </c>
      <c r="K16">
        <v>20500</v>
      </c>
      <c r="P16">
        <v>-2064352.98</v>
      </c>
      <c r="Q16">
        <v>2706524.69</v>
      </c>
      <c r="S16">
        <v>201652.65</v>
      </c>
      <c r="U16">
        <v>48.85</v>
      </c>
      <c r="W16">
        <v>443740</v>
      </c>
      <c r="Y16">
        <v>460740</v>
      </c>
      <c r="AB16">
        <v>117256.66</v>
      </c>
      <c r="AC16">
        <v>22861.11</v>
      </c>
    </row>
    <row r="17" spans="1:32" x14ac:dyDescent="0.25">
      <c r="A17" t="s">
        <v>2601</v>
      </c>
      <c r="B17">
        <v>163334.39999999999</v>
      </c>
      <c r="C17">
        <v>0</v>
      </c>
      <c r="D17">
        <v>247805.31</v>
      </c>
      <c r="F17">
        <v>2427827.44</v>
      </c>
      <c r="G17">
        <v>1239391.53</v>
      </c>
      <c r="J17">
        <v>1010</v>
      </c>
      <c r="K17">
        <v>42284</v>
      </c>
      <c r="M17">
        <v>222</v>
      </c>
      <c r="P17">
        <v>3176843.64</v>
      </c>
      <c r="Q17">
        <v>865508.28</v>
      </c>
      <c r="S17">
        <v>303663.45</v>
      </c>
      <c r="U17">
        <v>19.399999999999999</v>
      </c>
      <c r="W17">
        <v>288390</v>
      </c>
      <c r="Y17">
        <v>375598</v>
      </c>
      <c r="AB17">
        <v>129627.13</v>
      </c>
      <c r="AC17">
        <v>94356.96</v>
      </c>
    </row>
    <row r="18" spans="1:32" x14ac:dyDescent="0.25">
      <c r="A18" t="s">
        <v>2602</v>
      </c>
      <c r="B18">
        <v>43357.61</v>
      </c>
      <c r="C18">
        <v>0</v>
      </c>
      <c r="D18">
        <v>16056.39</v>
      </c>
      <c r="F18">
        <v>-11296.38</v>
      </c>
      <c r="G18">
        <v>278043.52000000002</v>
      </c>
      <c r="K18">
        <v>8500</v>
      </c>
      <c r="M18">
        <v>750</v>
      </c>
      <c r="P18">
        <v>-2501829.09</v>
      </c>
      <c r="Q18">
        <v>2831701.19</v>
      </c>
      <c r="S18">
        <v>223450.66</v>
      </c>
      <c r="U18">
        <v>11.63</v>
      </c>
      <c r="W18">
        <v>274650</v>
      </c>
      <c r="Y18">
        <v>337985</v>
      </c>
      <c r="Z18">
        <v>4640</v>
      </c>
      <c r="AA18">
        <v>4024</v>
      </c>
      <c r="AB18">
        <v>159124.75</v>
      </c>
      <c r="AC18">
        <v>5299.5</v>
      </c>
    </row>
    <row r="19" spans="1:32" x14ac:dyDescent="0.25">
      <c r="A19" t="s">
        <v>2603</v>
      </c>
      <c r="B19">
        <v>302383.48</v>
      </c>
      <c r="C19">
        <v>0</v>
      </c>
      <c r="D19">
        <v>28268.54</v>
      </c>
      <c r="F19">
        <v>1495005.3</v>
      </c>
      <c r="G19">
        <v>451594.04</v>
      </c>
      <c r="K19">
        <v>15500</v>
      </c>
      <c r="M19">
        <v>4286</v>
      </c>
      <c r="P19">
        <v>-3351796.07</v>
      </c>
      <c r="Q19">
        <v>5546813.3099999996</v>
      </c>
      <c r="S19">
        <v>374712.61</v>
      </c>
      <c r="U19">
        <v>41.01</v>
      </c>
      <c r="W19">
        <v>312740</v>
      </c>
      <c r="X19">
        <v>10000</v>
      </c>
      <c r="Y19">
        <v>445366</v>
      </c>
      <c r="AB19">
        <v>117284.67</v>
      </c>
      <c r="AC19">
        <v>72394.83</v>
      </c>
    </row>
    <row r="20" spans="1:32" x14ac:dyDescent="0.25">
      <c r="A20" t="s">
        <v>2604</v>
      </c>
      <c r="B20">
        <v>211758.32</v>
      </c>
      <c r="C20">
        <v>0</v>
      </c>
      <c r="D20">
        <v>79623.520000000004</v>
      </c>
      <c r="E20">
        <v>564.41</v>
      </c>
      <c r="F20">
        <v>1102869.8899999999</v>
      </c>
      <c r="G20">
        <v>703095.77</v>
      </c>
      <c r="K20">
        <v>29652</v>
      </c>
      <c r="M20">
        <v>11598.77</v>
      </c>
      <c r="P20">
        <v>557753.68999999994</v>
      </c>
      <c r="Q20">
        <v>1373222.93</v>
      </c>
      <c r="S20">
        <v>346662.02</v>
      </c>
      <c r="U20">
        <v>27.67</v>
      </c>
      <c r="W20">
        <v>325950</v>
      </c>
      <c r="Y20">
        <v>418546.77</v>
      </c>
      <c r="Z20">
        <v>6200</v>
      </c>
      <c r="AA20">
        <v>2008</v>
      </c>
      <c r="AB20">
        <v>102311.01</v>
      </c>
      <c r="AC20">
        <v>17889.39</v>
      </c>
    </row>
    <row r="21" spans="1:32" x14ac:dyDescent="0.25">
      <c r="A21" t="s">
        <v>2605</v>
      </c>
      <c r="B21">
        <v>119629.46</v>
      </c>
      <c r="C21">
        <v>0</v>
      </c>
      <c r="D21">
        <v>183204.59</v>
      </c>
      <c r="F21">
        <v>1667831.33</v>
      </c>
      <c r="G21">
        <v>424359.51</v>
      </c>
      <c r="J21">
        <v>3000</v>
      </c>
      <c r="K21">
        <v>25517.45</v>
      </c>
      <c r="M21">
        <v>67.510000000000005</v>
      </c>
      <c r="P21">
        <v>2205615.4</v>
      </c>
      <c r="Q21">
        <v>466379.49</v>
      </c>
      <c r="S21">
        <v>207194.59</v>
      </c>
      <c r="W21">
        <v>258150</v>
      </c>
      <c r="X21">
        <v>50000</v>
      </c>
      <c r="Y21">
        <v>282150</v>
      </c>
      <c r="AB21">
        <v>182273.39</v>
      </c>
      <c r="AC21">
        <v>356476.15999999997</v>
      </c>
    </row>
    <row r="22" spans="1:32" x14ac:dyDescent="0.25">
      <c r="A22" t="s">
        <v>2606</v>
      </c>
      <c r="B22">
        <v>437266.36</v>
      </c>
      <c r="C22">
        <v>0</v>
      </c>
      <c r="D22">
        <v>175632.29</v>
      </c>
      <c r="F22">
        <v>294471.45</v>
      </c>
      <c r="G22">
        <v>213329.76</v>
      </c>
      <c r="K22">
        <v>15500</v>
      </c>
      <c r="M22">
        <v>2081.8000000000002</v>
      </c>
      <c r="P22">
        <v>-752136.31</v>
      </c>
      <c r="Q22">
        <v>1804328.64</v>
      </c>
      <c r="S22">
        <v>315662.40999999997</v>
      </c>
      <c r="U22">
        <v>208.35</v>
      </c>
      <c r="W22">
        <v>201680</v>
      </c>
      <c r="Y22">
        <v>310273</v>
      </c>
      <c r="AA22">
        <v>619</v>
      </c>
      <c r="AB22">
        <v>143651.85999999999</v>
      </c>
      <c r="AC22">
        <v>12081.17</v>
      </c>
    </row>
    <row r="23" spans="1:32" x14ac:dyDescent="0.25">
      <c r="A23" t="s">
        <v>2607</v>
      </c>
      <c r="B23">
        <v>163398.75</v>
      </c>
      <c r="C23">
        <v>0</v>
      </c>
      <c r="D23">
        <v>216218.33</v>
      </c>
      <c r="F23">
        <v>192394.95</v>
      </c>
      <c r="G23">
        <v>583034.85</v>
      </c>
      <c r="K23">
        <v>26200</v>
      </c>
      <c r="M23">
        <v>7174.98</v>
      </c>
      <c r="P23">
        <v>-504364.63</v>
      </c>
      <c r="Q23">
        <v>1601555.91</v>
      </c>
      <c r="S23">
        <v>283237.05</v>
      </c>
      <c r="W23">
        <v>418330</v>
      </c>
      <c r="Y23">
        <v>498029</v>
      </c>
      <c r="AB23">
        <v>170386.5</v>
      </c>
      <c r="AC23">
        <v>8670.93</v>
      </c>
    </row>
    <row r="24" spans="1:32" x14ac:dyDescent="0.25">
      <c r="A24" t="s">
        <v>2608</v>
      </c>
      <c r="B24">
        <v>290970.77</v>
      </c>
      <c r="C24">
        <v>258</v>
      </c>
      <c r="D24">
        <v>127254.98</v>
      </c>
      <c r="F24">
        <v>32196.15</v>
      </c>
      <c r="G24">
        <v>497065.33</v>
      </c>
      <c r="K24">
        <v>7200</v>
      </c>
      <c r="M24">
        <v>6931.77</v>
      </c>
      <c r="P24">
        <v>-369089.89</v>
      </c>
      <c r="Q24">
        <v>1188537.31</v>
      </c>
      <c r="S24">
        <v>341249.36</v>
      </c>
      <c r="U24">
        <v>11.79</v>
      </c>
      <c r="W24">
        <v>208835.5</v>
      </c>
      <c r="Y24">
        <v>282996.5</v>
      </c>
      <c r="AB24">
        <v>145172.57999999999</v>
      </c>
      <c r="AC24">
        <v>7761.53</v>
      </c>
    </row>
    <row r="25" spans="1:32" x14ac:dyDescent="0.25">
      <c r="A25" t="s">
        <v>2609</v>
      </c>
      <c r="B25">
        <v>205917.74</v>
      </c>
      <c r="C25">
        <v>0</v>
      </c>
      <c r="D25">
        <v>36750.42</v>
      </c>
      <c r="F25">
        <v>631493.80000000005</v>
      </c>
      <c r="G25">
        <v>347171.32</v>
      </c>
      <c r="J25">
        <v>4000</v>
      </c>
      <c r="K25">
        <v>23000</v>
      </c>
      <c r="M25">
        <v>906.75</v>
      </c>
      <c r="P25">
        <v>-2159299.27</v>
      </c>
      <c r="Q25">
        <v>3378480.39</v>
      </c>
      <c r="S25">
        <v>189232.86</v>
      </c>
      <c r="U25">
        <v>11.32</v>
      </c>
      <c r="W25">
        <v>201480</v>
      </c>
      <c r="Y25">
        <v>268317</v>
      </c>
      <c r="Z25">
        <v>3360</v>
      </c>
      <c r="AA25">
        <v>1976</v>
      </c>
      <c r="AB25">
        <v>132515.82</v>
      </c>
      <c r="AC25">
        <v>10309.950000000001</v>
      </c>
    </row>
    <row r="26" spans="1:32" x14ac:dyDescent="0.25">
      <c r="A26" t="s">
        <v>2610</v>
      </c>
      <c r="B26">
        <v>269918.34000000003</v>
      </c>
      <c r="C26">
        <v>0</v>
      </c>
      <c r="D26">
        <v>134568.48000000001</v>
      </c>
      <c r="F26">
        <v>3292032.43</v>
      </c>
      <c r="G26">
        <v>614635.68000000005</v>
      </c>
      <c r="K26">
        <v>15645</v>
      </c>
      <c r="M26">
        <v>2851.49</v>
      </c>
      <c r="P26">
        <v>-434616.79</v>
      </c>
      <c r="Q26">
        <v>4652638.84</v>
      </c>
      <c r="S26">
        <v>187618.84</v>
      </c>
      <c r="T26">
        <v>720498</v>
      </c>
      <c r="U26">
        <v>111.56</v>
      </c>
      <c r="W26">
        <v>188730</v>
      </c>
      <c r="Y26">
        <v>232795</v>
      </c>
      <c r="AB26">
        <v>737735.19</v>
      </c>
      <c r="AC26">
        <v>21791.82</v>
      </c>
      <c r="AF26">
        <v>30000</v>
      </c>
    </row>
    <row r="27" spans="1:32" x14ac:dyDescent="0.25">
      <c r="A27" t="s">
        <v>2611</v>
      </c>
      <c r="B27">
        <v>1462391.36</v>
      </c>
      <c r="C27">
        <v>0</v>
      </c>
      <c r="D27">
        <v>13016.75</v>
      </c>
      <c r="F27">
        <v>1381347.65</v>
      </c>
      <c r="G27">
        <v>151150.04999999999</v>
      </c>
      <c r="M27">
        <v>1294.45</v>
      </c>
      <c r="P27">
        <v>-1229376.6399999999</v>
      </c>
      <c r="Q27">
        <v>3908830.71</v>
      </c>
      <c r="S27">
        <v>366736.95</v>
      </c>
      <c r="U27">
        <v>3540.8</v>
      </c>
      <c r="W27">
        <v>432690</v>
      </c>
      <c r="X27">
        <v>339960</v>
      </c>
      <c r="Y27">
        <v>513440</v>
      </c>
      <c r="AB27">
        <v>249835.11</v>
      </c>
      <c r="AC27">
        <v>52495.35</v>
      </c>
    </row>
    <row r="28" spans="1:32" x14ac:dyDescent="0.25">
      <c r="A28" t="s">
        <v>2612</v>
      </c>
      <c r="B28">
        <v>460259.75</v>
      </c>
      <c r="C28">
        <v>0</v>
      </c>
      <c r="D28">
        <v>49885.98</v>
      </c>
      <c r="G28">
        <v>374301.81</v>
      </c>
      <c r="M28">
        <v>1640</v>
      </c>
      <c r="P28">
        <v>-1070616.3999999999</v>
      </c>
      <c r="Q28">
        <v>1729962.99</v>
      </c>
      <c r="S28">
        <v>701546.64</v>
      </c>
      <c r="U28">
        <v>6.86</v>
      </c>
      <c r="W28">
        <v>475950</v>
      </c>
      <c r="Y28">
        <v>515804</v>
      </c>
      <c r="AB28">
        <v>421291.82</v>
      </c>
      <c r="AC28">
        <v>16946.73</v>
      </c>
    </row>
    <row r="29" spans="1:32" x14ac:dyDescent="0.25">
      <c r="A29" t="s">
        <v>2613</v>
      </c>
      <c r="B29">
        <v>1025995.7</v>
      </c>
      <c r="C29">
        <v>0</v>
      </c>
      <c r="D29">
        <v>74151.520000000004</v>
      </c>
      <c r="F29">
        <v>3194409.3</v>
      </c>
      <c r="G29">
        <v>981082.48</v>
      </c>
      <c r="M29">
        <v>560.12</v>
      </c>
      <c r="P29">
        <v>2536859.5299999998</v>
      </c>
      <c r="Q29">
        <v>2399403.2599999998</v>
      </c>
      <c r="S29">
        <v>383485.07</v>
      </c>
      <c r="U29">
        <v>25.32</v>
      </c>
      <c r="W29">
        <v>553220</v>
      </c>
      <c r="X29">
        <v>286696.5</v>
      </c>
      <c r="Y29">
        <v>613070</v>
      </c>
      <c r="AA29">
        <v>2176</v>
      </c>
      <c r="AB29">
        <v>240622.07</v>
      </c>
      <c r="AC29">
        <v>28742.73</v>
      </c>
    </row>
    <row r="30" spans="1:32" x14ac:dyDescent="0.25">
      <c r="A30" t="s">
        <v>2614</v>
      </c>
      <c r="B30">
        <v>1241693.28</v>
      </c>
      <c r="C30">
        <v>0</v>
      </c>
      <c r="D30">
        <v>168296.31</v>
      </c>
      <c r="F30">
        <v>-203875.5</v>
      </c>
      <c r="G30">
        <v>138836.68</v>
      </c>
      <c r="M30">
        <v>2041.44</v>
      </c>
      <c r="P30">
        <v>271333.71999999997</v>
      </c>
      <c r="Q30">
        <v>2787489.35</v>
      </c>
      <c r="R30">
        <v>52.96</v>
      </c>
      <c r="S30">
        <v>739124.43</v>
      </c>
      <c r="X30">
        <v>132300</v>
      </c>
      <c r="Y30">
        <v>134259</v>
      </c>
      <c r="Z30">
        <v>1224</v>
      </c>
      <c r="AB30">
        <v>1758488.51</v>
      </c>
      <c r="AC30">
        <v>693419.62</v>
      </c>
    </row>
    <row r="31" spans="1:32" x14ac:dyDescent="0.25">
      <c r="A31" t="s">
        <v>2615</v>
      </c>
      <c r="B31">
        <v>586827.22</v>
      </c>
      <c r="C31">
        <v>0</v>
      </c>
      <c r="D31">
        <v>42016.33</v>
      </c>
      <c r="F31">
        <v>1951687.25</v>
      </c>
      <c r="G31">
        <v>2072660.73</v>
      </c>
      <c r="M31">
        <v>2542.8200000000002</v>
      </c>
      <c r="P31">
        <v>626088.63</v>
      </c>
      <c r="Q31">
        <v>3680374.22</v>
      </c>
      <c r="S31">
        <v>816285.9</v>
      </c>
      <c r="U31">
        <v>989.19</v>
      </c>
      <c r="Y31">
        <v>181309</v>
      </c>
      <c r="AB31">
        <v>252665.87</v>
      </c>
      <c r="AC31">
        <v>39114.36</v>
      </c>
    </row>
    <row r="32" spans="1:32" x14ac:dyDescent="0.25">
      <c r="A32" t="s">
        <v>2616</v>
      </c>
      <c r="B32">
        <v>1078718.6200000001</v>
      </c>
      <c r="C32">
        <v>0</v>
      </c>
      <c r="D32">
        <v>88566.83</v>
      </c>
      <c r="F32">
        <v>1887646.81</v>
      </c>
      <c r="G32">
        <v>1437195.77</v>
      </c>
      <c r="M32">
        <v>1260.1400000000001</v>
      </c>
      <c r="P32">
        <v>2412320.58</v>
      </c>
      <c r="Q32">
        <v>1990284.18</v>
      </c>
      <c r="S32">
        <v>367074.57</v>
      </c>
      <c r="X32">
        <v>455880</v>
      </c>
      <c r="Y32">
        <v>186446</v>
      </c>
      <c r="AB32">
        <v>522629.71</v>
      </c>
      <c r="AC32">
        <v>25578.84</v>
      </c>
      <c r="AF32">
        <v>36.89</v>
      </c>
    </row>
    <row r="33" spans="1:32" x14ac:dyDescent="0.25">
      <c r="A33" t="s">
        <v>2617</v>
      </c>
      <c r="B33">
        <v>787055.21</v>
      </c>
      <c r="C33">
        <v>0</v>
      </c>
      <c r="D33">
        <v>672767.15</v>
      </c>
      <c r="F33">
        <v>1057815.92</v>
      </c>
      <c r="G33">
        <v>522961.33</v>
      </c>
      <c r="K33">
        <v>0</v>
      </c>
      <c r="M33">
        <v>0</v>
      </c>
      <c r="P33">
        <v>-180061.74</v>
      </c>
      <c r="Q33">
        <v>3370168.56</v>
      </c>
      <c r="S33">
        <v>548660</v>
      </c>
      <c r="W33">
        <v>331170</v>
      </c>
      <c r="Y33">
        <v>448693</v>
      </c>
      <c r="AB33">
        <v>543719.57999999996</v>
      </c>
      <c r="AC33">
        <v>36924.629999999997</v>
      </c>
    </row>
    <row r="34" spans="1:32" x14ac:dyDescent="0.25">
      <c r="A34" t="s">
        <v>2618</v>
      </c>
      <c r="B34">
        <v>463425.36</v>
      </c>
      <c r="C34">
        <v>0</v>
      </c>
      <c r="D34">
        <v>231702.21</v>
      </c>
      <c r="F34">
        <v>-899997</v>
      </c>
      <c r="G34">
        <v>103875.2</v>
      </c>
      <c r="K34">
        <v>23200</v>
      </c>
      <c r="M34">
        <v>0</v>
      </c>
      <c r="P34">
        <v>-1498020.03</v>
      </c>
      <c r="Q34">
        <v>1153430.04</v>
      </c>
      <c r="S34">
        <v>287609.52</v>
      </c>
      <c r="T34">
        <v>2005.5</v>
      </c>
      <c r="U34">
        <v>123.16</v>
      </c>
      <c r="W34">
        <v>200070</v>
      </c>
      <c r="X34">
        <v>146850</v>
      </c>
      <c r="Y34">
        <v>251053</v>
      </c>
      <c r="Z34">
        <v>3000</v>
      </c>
      <c r="AA34">
        <v>7688</v>
      </c>
      <c r="AB34">
        <v>154500.42000000001</v>
      </c>
      <c r="AC34">
        <v>21</v>
      </c>
    </row>
    <row r="35" spans="1:32" x14ac:dyDescent="0.25">
      <c r="A35" t="s">
        <v>2619</v>
      </c>
      <c r="B35">
        <v>751038.8</v>
      </c>
      <c r="C35">
        <v>0</v>
      </c>
      <c r="D35">
        <v>523499.53</v>
      </c>
      <c r="F35">
        <v>-447481.07</v>
      </c>
      <c r="G35">
        <v>-75460.78</v>
      </c>
      <c r="K35">
        <v>18055.75</v>
      </c>
      <c r="M35">
        <v>488.12</v>
      </c>
      <c r="P35">
        <v>-2024749.69</v>
      </c>
      <c r="Q35">
        <v>2737074.7</v>
      </c>
      <c r="S35">
        <v>627681.35</v>
      </c>
      <c r="U35">
        <v>161.9</v>
      </c>
      <c r="W35">
        <v>403820</v>
      </c>
      <c r="X35">
        <v>45300</v>
      </c>
      <c r="Y35">
        <v>492182</v>
      </c>
      <c r="Z35">
        <v>2790</v>
      </c>
      <c r="AA35">
        <v>1880</v>
      </c>
      <c r="AB35">
        <v>521921.42</v>
      </c>
      <c r="AC35">
        <v>37462.230000000003</v>
      </c>
    </row>
    <row r="36" spans="1:32" x14ac:dyDescent="0.25">
      <c r="A36" t="s">
        <v>2620</v>
      </c>
      <c r="B36">
        <v>1073983.3600000001</v>
      </c>
      <c r="C36">
        <v>0</v>
      </c>
      <c r="D36">
        <v>168170.67</v>
      </c>
      <c r="E36">
        <v>14.19</v>
      </c>
      <c r="F36">
        <v>54.01</v>
      </c>
      <c r="G36">
        <v>96156.37</v>
      </c>
      <c r="K36">
        <v>6300</v>
      </c>
      <c r="M36">
        <v>0</v>
      </c>
      <c r="P36">
        <v>-793386.65</v>
      </c>
      <c r="Q36">
        <v>1656318.18</v>
      </c>
      <c r="S36">
        <v>651153.24</v>
      </c>
      <c r="U36">
        <v>1613.8</v>
      </c>
      <c r="W36">
        <v>185670</v>
      </c>
      <c r="X36">
        <v>55750</v>
      </c>
      <c r="Y36">
        <v>269099</v>
      </c>
      <c r="AA36">
        <v>1494</v>
      </c>
      <c r="AB36">
        <v>144068.18</v>
      </c>
      <c r="AC36">
        <v>10375.91</v>
      </c>
      <c r="AF36">
        <v>2.88</v>
      </c>
    </row>
    <row r="37" spans="1:32" x14ac:dyDescent="0.25">
      <c r="A37" t="s">
        <v>2621</v>
      </c>
      <c r="B37">
        <v>1217951.03</v>
      </c>
      <c r="C37">
        <v>0</v>
      </c>
      <c r="D37">
        <v>696171.82</v>
      </c>
      <c r="F37">
        <v>17148.84</v>
      </c>
      <c r="G37">
        <v>253377.81</v>
      </c>
      <c r="K37">
        <v>122730</v>
      </c>
      <c r="M37">
        <v>15.23</v>
      </c>
      <c r="P37">
        <v>689689.58</v>
      </c>
      <c r="Q37">
        <v>1118559.83</v>
      </c>
      <c r="S37">
        <v>541774</v>
      </c>
      <c r="U37">
        <v>1841.84</v>
      </c>
      <c r="X37">
        <v>56619.8</v>
      </c>
      <c r="Y37">
        <v>172598</v>
      </c>
      <c r="AB37">
        <v>169926.84</v>
      </c>
      <c r="AC37">
        <v>4055.94</v>
      </c>
    </row>
    <row r="38" spans="1:32" x14ac:dyDescent="0.25">
      <c r="A38" t="s">
        <v>2622</v>
      </c>
      <c r="B38">
        <v>352787.75</v>
      </c>
      <c r="C38">
        <v>0</v>
      </c>
      <c r="D38">
        <v>716773.63</v>
      </c>
      <c r="F38">
        <v>-1362217.73</v>
      </c>
      <c r="G38">
        <v>-168298.77</v>
      </c>
      <c r="K38">
        <v>54717.5</v>
      </c>
      <c r="M38">
        <v>634</v>
      </c>
      <c r="P38">
        <v>-486542.32</v>
      </c>
      <c r="Q38">
        <v>1381444.13</v>
      </c>
      <c r="S38">
        <v>367799.14</v>
      </c>
      <c r="W38">
        <v>361740</v>
      </c>
      <c r="X38">
        <v>28070</v>
      </c>
      <c r="Y38">
        <v>414274</v>
      </c>
      <c r="Z38">
        <v>3160</v>
      </c>
      <c r="AA38">
        <v>1140</v>
      </c>
      <c r="AB38">
        <v>193680.19</v>
      </c>
      <c r="AC38">
        <v>1556563.38</v>
      </c>
    </row>
    <row r="39" spans="1:32" x14ac:dyDescent="0.25">
      <c r="A39" t="s">
        <v>2623</v>
      </c>
      <c r="B39">
        <v>766767.61</v>
      </c>
      <c r="C39">
        <v>200000</v>
      </c>
      <c r="D39">
        <v>502631.75</v>
      </c>
      <c r="F39">
        <v>-85659.7</v>
      </c>
      <c r="G39">
        <v>116872.72</v>
      </c>
      <c r="M39">
        <v>2074.9899999999998</v>
      </c>
      <c r="P39">
        <v>-309692.19</v>
      </c>
      <c r="Q39">
        <v>1240631.49</v>
      </c>
      <c r="S39">
        <v>423301.29</v>
      </c>
      <c r="T39">
        <v>542984</v>
      </c>
      <c r="U39">
        <v>35.82</v>
      </c>
      <c r="W39">
        <v>313350</v>
      </c>
      <c r="X39">
        <v>34200</v>
      </c>
      <c r="Y39">
        <v>392402</v>
      </c>
      <c r="AB39">
        <v>289240.07</v>
      </c>
      <c r="AC39">
        <v>64608.38</v>
      </c>
      <c r="AF39">
        <v>22.57</v>
      </c>
    </row>
    <row r="40" spans="1:32" x14ac:dyDescent="0.25">
      <c r="A40" t="s">
        <v>2624</v>
      </c>
      <c r="B40">
        <v>891025.33</v>
      </c>
      <c r="C40">
        <v>0</v>
      </c>
      <c r="D40">
        <v>120242.78</v>
      </c>
      <c r="F40">
        <v>-634744.73</v>
      </c>
      <c r="G40">
        <v>261783.76</v>
      </c>
      <c r="K40">
        <v>8540</v>
      </c>
      <c r="M40">
        <v>969.04</v>
      </c>
      <c r="P40">
        <v>-2156249.9300000002</v>
      </c>
      <c r="Q40">
        <v>2356118.79</v>
      </c>
      <c r="S40">
        <v>532734.5</v>
      </c>
      <c r="T40">
        <v>177514</v>
      </c>
      <c r="U40">
        <v>18.39</v>
      </c>
      <c r="V40">
        <v>2400</v>
      </c>
      <c r="W40">
        <v>316230</v>
      </c>
      <c r="X40">
        <v>31500</v>
      </c>
      <c r="Y40">
        <v>357096</v>
      </c>
      <c r="AB40">
        <v>232314.54</v>
      </c>
      <c r="AC40">
        <v>42057.11</v>
      </c>
    </row>
    <row r="41" spans="1:32" x14ac:dyDescent="0.25">
      <c r="A41" t="s">
        <v>2625</v>
      </c>
      <c r="B41">
        <v>392638.32</v>
      </c>
      <c r="C41">
        <v>0</v>
      </c>
      <c r="D41">
        <v>45508.05</v>
      </c>
      <c r="F41">
        <v>-410316.12</v>
      </c>
      <c r="G41">
        <v>143155.04</v>
      </c>
      <c r="K41">
        <v>100000</v>
      </c>
      <c r="M41">
        <v>725.24</v>
      </c>
      <c r="P41">
        <v>-2077976.58</v>
      </c>
      <c r="Q41">
        <v>1990390.15</v>
      </c>
      <c r="S41">
        <v>186665.49</v>
      </c>
      <c r="T41">
        <v>261050</v>
      </c>
      <c r="U41">
        <v>38.68</v>
      </c>
      <c r="W41">
        <v>171480</v>
      </c>
      <c r="X41">
        <v>48400</v>
      </c>
      <c r="Y41">
        <v>236020.32</v>
      </c>
      <c r="AB41">
        <v>266322.87</v>
      </c>
      <c r="AC41">
        <v>7444.5</v>
      </c>
    </row>
    <row r="42" spans="1:32" x14ac:dyDescent="0.25">
      <c r="A42" t="s">
        <v>2626</v>
      </c>
      <c r="B42">
        <v>601281.96</v>
      </c>
      <c r="C42">
        <v>0</v>
      </c>
      <c r="D42">
        <v>557418.97</v>
      </c>
      <c r="F42">
        <v>288142.64</v>
      </c>
      <c r="G42">
        <v>330133.78999999998</v>
      </c>
      <c r="M42">
        <v>892.91</v>
      </c>
      <c r="P42">
        <v>809207.42</v>
      </c>
      <c r="Q42">
        <v>498635.02</v>
      </c>
      <c r="S42">
        <v>275300.62</v>
      </c>
      <c r="T42">
        <v>334144</v>
      </c>
      <c r="W42">
        <v>74410</v>
      </c>
      <c r="X42">
        <v>75620</v>
      </c>
      <c r="Y42">
        <v>121436</v>
      </c>
      <c r="AB42">
        <v>168562.61</v>
      </c>
      <c r="AC42">
        <v>1234</v>
      </c>
    </row>
    <row r="43" spans="1:32" x14ac:dyDescent="0.25">
      <c r="A43" t="s">
        <v>2627</v>
      </c>
      <c r="B43">
        <v>501383.59</v>
      </c>
      <c r="C43">
        <v>0</v>
      </c>
      <c r="D43">
        <v>458528.49</v>
      </c>
      <c r="F43">
        <v>-271851.57</v>
      </c>
      <c r="G43">
        <v>-95972.56</v>
      </c>
      <c r="K43">
        <v>124690</v>
      </c>
      <c r="M43">
        <v>45</v>
      </c>
      <c r="P43">
        <v>-101136.2</v>
      </c>
      <c r="Q43">
        <v>452082.82</v>
      </c>
      <c r="S43">
        <v>253934.02</v>
      </c>
      <c r="T43">
        <v>292376</v>
      </c>
      <c r="U43">
        <v>374.78</v>
      </c>
      <c r="W43">
        <v>303980</v>
      </c>
      <c r="X43">
        <v>36000</v>
      </c>
      <c r="Y43">
        <v>379352</v>
      </c>
      <c r="AB43">
        <v>116695.85</v>
      </c>
      <c r="AC43">
        <v>274210.62</v>
      </c>
    </row>
    <row r="44" spans="1:32" x14ac:dyDescent="0.25">
      <c r="A44" t="s">
        <v>2628</v>
      </c>
      <c r="B44">
        <v>630582.51</v>
      </c>
      <c r="C44">
        <v>0</v>
      </c>
      <c r="D44">
        <v>40239.68</v>
      </c>
      <c r="F44">
        <v>84978.54</v>
      </c>
      <c r="G44">
        <v>132853.88</v>
      </c>
      <c r="M44">
        <v>16788.68</v>
      </c>
      <c r="P44">
        <v>-4903385.51</v>
      </c>
      <c r="Q44">
        <v>5378772.1500000004</v>
      </c>
      <c r="S44">
        <v>283214.17</v>
      </c>
      <c r="T44">
        <v>302818</v>
      </c>
      <c r="U44">
        <v>313.14</v>
      </c>
      <c r="W44">
        <v>298020</v>
      </c>
      <c r="X44">
        <v>27900</v>
      </c>
      <c r="Y44">
        <v>335641</v>
      </c>
      <c r="AB44">
        <v>163536.95999999999</v>
      </c>
      <c r="AC44">
        <v>16608.060000000001</v>
      </c>
    </row>
    <row r="45" spans="1:32" x14ac:dyDescent="0.25">
      <c r="A45" t="s">
        <v>2629</v>
      </c>
      <c r="B45">
        <v>440109.02</v>
      </c>
      <c r="C45">
        <v>0</v>
      </c>
      <c r="D45">
        <v>497970.07</v>
      </c>
      <c r="F45">
        <v>-6879.33</v>
      </c>
      <c r="G45">
        <v>90059.75</v>
      </c>
      <c r="M45">
        <v>0</v>
      </c>
      <c r="P45">
        <v>-829124.1</v>
      </c>
      <c r="Q45">
        <v>1780248.13</v>
      </c>
      <c r="S45">
        <v>341076.73</v>
      </c>
      <c r="T45">
        <v>850</v>
      </c>
      <c r="W45">
        <v>285600</v>
      </c>
      <c r="X45">
        <v>58350</v>
      </c>
      <c r="Y45">
        <v>385383</v>
      </c>
      <c r="Z45">
        <v>4589</v>
      </c>
      <c r="AA45">
        <v>1712</v>
      </c>
      <c r="AB45">
        <v>218260.41</v>
      </c>
      <c r="AC45">
        <v>5796.84</v>
      </c>
    </row>
    <row r="46" spans="1:32" x14ac:dyDescent="0.25">
      <c r="A46" t="s">
        <v>2630</v>
      </c>
      <c r="B46">
        <v>363260.31</v>
      </c>
      <c r="C46">
        <v>708033.99</v>
      </c>
      <c r="D46">
        <v>59373.33</v>
      </c>
      <c r="E46">
        <v>10.01</v>
      </c>
      <c r="F46">
        <v>1916755.72</v>
      </c>
      <c r="G46">
        <v>395502.81</v>
      </c>
      <c r="K46">
        <v>24400</v>
      </c>
      <c r="L46">
        <v>57130</v>
      </c>
      <c r="M46">
        <v>15228.18</v>
      </c>
      <c r="N46">
        <v>28800</v>
      </c>
      <c r="P46">
        <v>424145.65</v>
      </c>
      <c r="Q46">
        <v>2690789.95</v>
      </c>
      <c r="S46">
        <v>394322.48</v>
      </c>
      <c r="W46">
        <v>517330</v>
      </c>
      <c r="Y46">
        <v>575425</v>
      </c>
      <c r="AB46">
        <v>133385.09</v>
      </c>
      <c r="AC46">
        <v>400</v>
      </c>
    </row>
    <row r="47" spans="1:32" x14ac:dyDescent="0.25">
      <c r="A47" t="s">
        <v>2631</v>
      </c>
      <c r="B47">
        <v>589769.24</v>
      </c>
      <c r="C47">
        <v>10000</v>
      </c>
      <c r="D47">
        <v>144238.17000000001</v>
      </c>
      <c r="F47">
        <v>48452.42</v>
      </c>
      <c r="G47">
        <v>41152.03</v>
      </c>
      <c r="M47">
        <v>11728.43</v>
      </c>
      <c r="P47">
        <v>-1186063.21</v>
      </c>
      <c r="Q47">
        <v>2057308.95</v>
      </c>
      <c r="S47">
        <v>425894.89</v>
      </c>
      <c r="W47">
        <v>228000</v>
      </c>
      <c r="X47">
        <v>54750</v>
      </c>
      <c r="Y47">
        <v>355410</v>
      </c>
      <c r="AB47">
        <v>290298.68</v>
      </c>
      <c r="AC47">
        <v>22298.52</v>
      </c>
      <c r="AF47">
        <v>90000</v>
      </c>
    </row>
    <row r="48" spans="1:32" x14ac:dyDescent="0.25">
      <c r="A48" t="s">
        <v>2632</v>
      </c>
      <c r="B48">
        <v>163318.18</v>
      </c>
      <c r="C48">
        <v>0</v>
      </c>
      <c r="D48">
        <v>140902.96</v>
      </c>
      <c r="F48">
        <v>21917.01</v>
      </c>
      <c r="G48">
        <v>97110.67</v>
      </c>
      <c r="K48">
        <v>4403.16</v>
      </c>
      <c r="M48">
        <v>0</v>
      </c>
      <c r="P48">
        <v>-1627276.13</v>
      </c>
      <c r="Q48">
        <v>1988049.06</v>
      </c>
      <c r="S48">
        <v>227365.15</v>
      </c>
      <c r="X48">
        <v>36000</v>
      </c>
      <c r="Y48">
        <v>71475</v>
      </c>
      <c r="AB48">
        <v>119816.92</v>
      </c>
      <c r="AC48">
        <v>13999.5</v>
      </c>
      <c r="AE48">
        <v>1</v>
      </c>
    </row>
    <row r="49" spans="1:33" x14ac:dyDescent="0.25">
      <c r="A49" t="s">
        <v>2633</v>
      </c>
      <c r="B49">
        <v>98999.4</v>
      </c>
      <c r="C49">
        <v>0</v>
      </c>
      <c r="D49">
        <v>194293.28</v>
      </c>
      <c r="F49">
        <v>-39852.07</v>
      </c>
      <c r="G49">
        <v>151041.13</v>
      </c>
      <c r="M49">
        <v>0</v>
      </c>
      <c r="P49">
        <v>-1455875.32</v>
      </c>
      <c r="Q49">
        <v>1911374.52</v>
      </c>
      <c r="S49">
        <v>145906.70000000001</v>
      </c>
      <c r="W49">
        <v>197590</v>
      </c>
      <c r="X49">
        <v>55450</v>
      </c>
      <c r="Y49">
        <v>299934</v>
      </c>
      <c r="Z49">
        <v>6360</v>
      </c>
      <c r="AA49">
        <v>4392</v>
      </c>
      <c r="AB49">
        <v>134080.51</v>
      </c>
      <c r="AC49">
        <v>5197.6499999999996</v>
      </c>
    </row>
    <row r="50" spans="1:33" x14ac:dyDescent="0.25">
      <c r="A50" t="s">
        <v>2634</v>
      </c>
      <c r="B50">
        <v>400210.83</v>
      </c>
      <c r="C50">
        <v>27521.31</v>
      </c>
      <c r="D50">
        <v>30777.53</v>
      </c>
      <c r="F50">
        <v>6</v>
      </c>
      <c r="G50">
        <v>55210.12</v>
      </c>
      <c r="K50">
        <v>7480</v>
      </c>
      <c r="M50">
        <v>1844</v>
      </c>
      <c r="P50">
        <v>-1583333.49</v>
      </c>
      <c r="Q50">
        <v>1946410.43</v>
      </c>
      <c r="R50">
        <v>54.85</v>
      </c>
      <c r="S50">
        <v>398808</v>
      </c>
      <c r="W50">
        <v>205317</v>
      </c>
      <c r="X50">
        <v>9000</v>
      </c>
      <c r="Y50">
        <v>236837</v>
      </c>
      <c r="Z50">
        <v>7562</v>
      </c>
      <c r="AB50">
        <v>211591.42</v>
      </c>
      <c r="AC50">
        <v>15864.58</v>
      </c>
    </row>
    <row r="51" spans="1:33" x14ac:dyDescent="0.25">
      <c r="A51" t="s">
        <v>2635</v>
      </c>
      <c r="B51">
        <v>528059.97</v>
      </c>
      <c r="C51">
        <v>29609.8</v>
      </c>
      <c r="D51">
        <v>27569.41</v>
      </c>
      <c r="F51">
        <v>96887.76</v>
      </c>
      <c r="G51">
        <v>75310.95</v>
      </c>
      <c r="K51">
        <v>56309.2</v>
      </c>
      <c r="P51">
        <v>-1148463.45</v>
      </c>
      <c r="Q51">
        <v>1372237.86</v>
      </c>
      <c r="S51">
        <v>291611.51</v>
      </c>
      <c r="T51">
        <v>355028</v>
      </c>
      <c r="W51">
        <v>228690</v>
      </c>
      <c r="X51">
        <v>4500</v>
      </c>
      <c r="Y51">
        <v>253930</v>
      </c>
      <c r="Z51">
        <v>640</v>
      </c>
      <c r="AA51">
        <v>10030</v>
      </c>
      <c r="AB51">
        <v>129187.13</v>
      </c>
      <c r="AC51">
        <v>8688.1</v>
      </c>
    </row>
    <row r="52" spans="1:33" x14ac:dyDescent="0.25">
      <c r="A52" t="s">
        <v>2636</v>
      </c>
      <c r="B52">
        <v>169030.2</v>
      </c>
      <c r="C52">
        <v>0</v>
      </c>
      <c r="D52">
        <v>119347.85</v>
      </c>
      <c r="F52">
        <v>35267.14</v>
      </c>
      <c r="G52">
        <v>40120.120000000003</v>
      </c>
      <c r="K52">
        <v>10450</v>
      </c>
      <c r="M52">
        <v>408.84</v>
      </c>
      <c r="P52">
        <v>-365101.75</v>
      </c>
      <c r="Q52">
        <v>578798.57999999996</v>
      </c>
      <c r="S52">
        <v>337494.55</v>
      </c>
      <c r="U52">
        <v>5.77</v>
      </c>
      <c r="W52">
        <v>264253.5</v>
      </c>
      <c r="Y52">
        <v>294735.5</v>
      </c>
      <c r="AB52">
        <v>158138.06</v>
      </c>
      <c r="AC52">
        <v>9639.26</v>
      </c>
      <c r="AG52">
        <v>31.36</v>
      </c>
    </row>
    <row r="53" spans="1:33" x14ac:dyDescent="0.25">
      <c r="A53" t="s">
        <v>2637</v>
      </c>
      <c r="B53">
        <v>251278.31</v>
      </c>
      <c r="C53">
        <v>9382</v>
      </c>
      <c r="D53">
        <v>133720.65</v>
      </c>
      <c r="F53">
        <v>809775.94</v>
      </c>
      <c r="G53">
        <v>49838.95</v>
      </c>
      <c r="K53">
        <v>21580</v>
      </c>
      <c r="M53">
        <v>198.91</v>
      </c>
      <c r="P53">
        <v>-562388.65</v>
      </c>
      <c r="Q53">
        <v>1787234.17</v>
      </c>
      <c r="S53">
        <v>282260.74</v>
      </c>
      <c r="U53">
        <v>125.45</v>
      </c>
      <c r="W53">
        <v>244872.5</v>
      </c>
      <c r="X53">
        <v>4500</v>
      </c>
      <c r="Y53">
        <v>315533.59000000003</v>
      </c>
      <c r="AB53">
        <v>168452</v>
      </c>
      <c r="AC53">
        <v>40401.68</v>
      </c>
    </row>
    <row r="54" spans="1:33" x14ac:dyDescent="0.25">
      <c r="A54" t="s">
        <v>2638</v>
      </c>
      <c r="B54">
        <v>380893.79</v>
      </c>
      <c r="C54">
        <v>0</v>
      </c>
      <c r="D54">
        <v>59354.93</v>
      </c>
      <c r="F54">
        <v>31135.34</v>
      </c>
      <c r="G54">
        <v>524619.6</v>
      </c>
      <c r="K54">
        <v>51600</v>
      </c>
      <c r="M54">
        <v>37.380000000000003</v>
      </c>
      <c r="O54">
        <v>-586978.19999999995</v>
      </c>
      <c r="P54">
        <v>-1011625.72</v>
      </c>
      <c r="Q54">
        <v>2469567.41</v>
      </c>
      <c r="R54">
        <v>32.299999999999997</v>
      </c>
      <c r="S54">
        <v>406019.43</v>
      </c>
      <c r="W54">
        <v>213664.5</v>
      </c>
      <c r="X54">
        <v>4500</v>
      </c>
      <c r="Y54">
        <v>279836.3</v>
      </c>
      <c r="Z54">
        <v>1920</v>
      </c>
      <c r="AA54">
        <v>776</v>
      </c>
      <c r="AB54">
        <v>247247.96</v>
      </c>
      <c r="AC54">
        <v>21033.18</v>
      </c>
    </row>
    <row r="55" spans="1:33" x14ac:dyDescent="0.25">
      <c r="A55" t="s">
        <v>2639</v>
      </c>
      <c r="B55">
        <v>204185.08</v>
      </c>
      <c r="C55">
        <v>0</v>
      </c>
      <c r="D55">
        <v>35236.019999999997</v>
      </c>
      <c r="F55">
        <v>133857.97</v>
      </c>
      <c r="G55">
        <v>14289.76</v>
      </c>
      <c r="J55">
        <v>3000</v>
      </c>
      <c r="K55">
        <v>25550</v>
      </c>
      <c r="M55">
        <v>23385.81</v>
      </c>
      <c r="P55">
        <v>-1631120.27</v>
      </c>
      <c r="Q55">
        <v>2114448.44</v>
      </c>
      <c r="S55">
        <v>272475.65000000002</v>
      </c>
      <c r="W55">
        <v>440055</v>
      </c>
      <c r="X55">
        <v>47500</v>
      </c>
      <c r="Y55">
        <v>447555</v>
      </c>
      <c r="Z55">
        <v>11280</v>
      </c>
      <c r="AA55">
        <v>5820</v>
      </c>
      <c r="AB55">
        <v>416802.56</v>
      </c>
      <c r="AC55">
        <v>26268.240000000002</v>
      </c>
    </row>
    <row r="56" spans="1:33" x14ac:dyDescent="0.25">
      <c r="A56" t="s">
        <v>2640</v>
      </c>
      <c r="B56">
        <v>618725.81999999995</v>
      </c>
      <c r="C56">
        <v>0</v>
      </c>
      <c r="D56">
        <v>3010.06</v>
      </c>
      <c r="F56">
        <v>832092.51</v>
      </c>
      <c r="G56">
        <v>40183.269999999997</v>
      </c>
      <c r="K56">
        <v>49820</v>
      </c>
      <c r="M56">
        <v>485.3</v>
      </c>
      <c r="P56">
        <v>-1866097.34</v>
      </c>
      <c r="Q56">
        <v>2791483.6</v>
      </c>
      <c r="S56">
        <v>295437.59999999998</v>
      </c>
      <c r="T56">
        <v>438564</v>
      </c>
      <c r="W56">
        <v>182385</v>
      </c>
      <c r="X56">
        <v>9000</v>
      </c>
      <c r="Y56">
        <v>243957</v>
      </c>
      <c r="AB56">
        <v>120112.65</v>
      </c>
      <c r="AC56">
        <v>2996.85</v>
      </c>
      <c r="AF56">
        <v>40000</v>
      </c>
    </row>
    <row r="57" spans="1:33" x14ac:dyDescent="0.25">
      <c r="A57" t="s">
        <v>2641</v>
      </c>
      <c r="B57">
        <v>615658.39</v>
      </c>
      <c r="C57">
        <v>0</v>
      </c>
      <c r="D57">
        <v>261642.41</v>
      </c>
      <c r="F57">
        <v>291024.08</v>
      </c>
      <c r="G57">
        <v>133437.72</v>
      </c>
      <c r="J57">
        <v>0</v>
      </c>
      <c r="K57">
        <v>26460</v>
      </c>
      <c r="M57">
        <v>1438.44</v>
      </c>
      <c r="P57">
        <v>-366016.57</v>
      </c>
      <c r="Q57">
        <v>1683662.57</v>
      </c>
      <c r="S57">
        <v>153796.20000000001</v>
      </c>
      <c r="U57">
        <v>814.82</v>
      </c>
      <c r="W57">
        <v>432143.2</v>
      </c>
      <c r="X57">
        <v>163800</v>
      </c>
      <c r="Y57">
        <v>497168.2</v>
      </c>
      <c r="AB57">
        <v>186363.96</v>
      </c>
      <c r="AC57">
        <v>40593.9</v>
      </c>
      <c r="AD57">
        <v>28800</v>
      </c>
      <c r="AF57">
        <v>41410</v>
      </c>
    </row>
    <row r="58" spans="1:33" x14ac:dyDescent="0.25">
      <c r="A58" t="s">
        <v>2642</v>
      </c>
      <c r="B58">
        <v>541530.79</v>
      </c>
      <c r="C58">
        <v>0</v>
      </c>
      <c r="D58">
        <v>73113.41</v>
      </c>
      <c r="F58">
        <v>-460248.03</v>
      </c>
      <c r="G58">
        <v>641444.11</v>
      </c>
      <c r="J58">
        <v>0</v>
      </c>
      <c r="K58">
        <v>17660</v>
      </c>
      <c r="M58">
        <v>10468.67</v>
      </c>
      <c r="P58">
        <v>-484522.43</v>
      </c>
      <c r="Q58">
        <v>1188971.67</v>
      </c>
      <c r="S58">
        <v>149628.53</v>
      </c>
      <c r="U58">
        <v>486.27</v>
      </c>
      <c r="W58">
        <v>392284.8</v>
      </c>
      <c r="X58">
        <v>183300</v>
      </c>
      <c r="Y58">
        <v>471242.8</v>
      </c>
      <c r="AB58">
        <v>156057.96</v>
      </c>
      <c r="AC58">
        <v>18736.47</v>
      </c>
      <c r="AF58">
        <v>16400</v>
      </c>
    </row>
    <row r="59" spans="1:33" x14ac:dyDescent="0.25">
      <c r="A59" t="s">
        <v>2643</v>
      </c>
      <c r="B59">
        <v>155449.74</v>
      </c>
      <c r="C59">
        <v>0</v>
      </c>
      <c r="D59">
        <v>27379.75</v>
      </c>
      <c r="F59">
        <v>181152.4</v>
      </c>
      <c r="G59">
        <v>6322.94</v>
      </c>
      <c r="J59">
        <v>0</v>
      </c>
      <c r="K59">
        <v>17220</v>
      </c>
      <c r="M59">
        <v>24</v>
      </c>
      <c r="P59">
        <v>-1798477.03</v>
      </c>
      <c r="Q59">
        <v>2121250.9300000002</v>
      </c>
      <c r="R59">
        <v>541.54</v>
      </c>
      <c r="S59">
        <v>231144.26</v>
      </c>
      <c r="W59">
        <v>256672.5</v>
      </c>
      <c r="X59">
        <v>49110</v>
      </c>
      <c r="Y59">
        <v>348073.5</v>
      </c>
      <c r="AB59">
        <v>119398.35</v>
      </c>
      <c r="AC59">
        <v>24009.52</v>
      </c>
      <c r="AF59">
        <v>15700</v>
      </c>
    </row>
    <row r="60" spans="1:33" x14ac:dyDescent="0.25">
      <c r="A60" t="s">
        <v>2644</v>
      </c>
      <c r="B60">
        <v>313117.98</v>
      </c>
      <c r="C60">
        <v>0</v>
      </c>
      <c r="D60">
        <v>419437.23</v>
      </c>
      <c r="F60">
        <v>8</v>
      </c>
      <c r="G60">
        <v>347545.1</v>
      </c>
      <c r="M60">
        <v>1887</v>
      </c>
      <c r="P60">
        <v>-300675.63</v>
      </c>
      <c r="Q60">
        <v>1374864.38</v>
      </c>
      <c r="S60">
        <v>182931.54</v>
      </c>
      <c r="U60">
        <v>253.07</v>
      </c>
      <c r="W60">
        <v>464514.4</v>
      </c>
      <c r="X60">
        <v>233370</v>
      </c>
      <c r="Y60">
        <v>590765.4</v>
      </c>
      <c r="AB60">
        <v>221894.01</v>
      </c>
      <c r="AC60">
        <v>46977.04</v>
      </c>
      <c r="AF60">
        <v>17400</v>
      </c>
    </row>
    <row r="61" spans="1:33" x14ac:dyDescent="0.25">
      <c r="A61" t="s">
        <v>2645</v>
      </c>
      <c r="B61">
        <v>153784.01999999999</v>
      </c>
      <c r="C61">
        <v>0</v>
      </c>
      <c r="D61">
        <v>90232.25</v>
      </c>
      <c r="F61">
        <v>285447.53999999998</v>
      </c>
      <c r="G61">
        <v>127199.87</v>
      </c>
      <c r="K61">
        <v>21960</v>
      </c>
      <c r="M61">
        <v>2059.94</v>
      </c>
      <c r="P61">
        <v>-2099307.94</v>
      </c>
      <c r="Q61">
        <v>2680574.06</v>
      </c>
      <c r="S61">
        <v>299693.37</v>
      </c>
      <c r="U61">
        <v>231.4</v>
      </c>
      <c r="W61">
        <v>538527.5</v>
      </c>
      <c r="X61">
        <v>187800</v>
      </c>
      <c r="Y61">
        <v>671683.5</v>
      </c>
      <c r="AB61">
        <v>251087.08</v>
      </c>
      <c r="AC61">
        <v>35804.07</v>
      </c>
      <c r="AF61">
        <v>16300</v>
      </c>
    </row>
    <row r="62" spans="1:33" x14ac:dyDescent="0.25">
      <c r="A62" t="s">
        <v>2646</v>
      </c>
      <c r="B62">
        <v>292202.40000000002</v>
      </c>
      <c r="C62">
        <v>0</v>
      </c>
      <c r="D62">
        <v>315191.23</v>
      </c>
      <c r="F62">
        <v>14.67</v>
      </c>
      <c r="G62">
        <v>305107.96999999997</v>
      </c>
      <c r="K62">
        <v>7500</v>
      </c>
      <c r="M62">
        <v>13256.89</v>
      </c>
      <c r="P62">
        <v>-1327456.44</v>
      </c>
      <c r="Q62">
        <v>2191965</v>
      </c>
      <c r="S62">
        <v>110630.43</v>
      </c>
      <c r="U62">
        <v>319.58</v>
      </c>
      <c r="W62">
        <v>248290</v>
      </c>
      <c r="X62">
        <v>145400</v>
      </c>
      <c r="Y62">
        <v>312206</v>
      </c>
      <c r="Z62">
        <v>4792</v>
      </c>
      <c r="AB62">
        <v>117113.87</v>
      </c>
      <c r="AC62">
        <v>25677.32</v>
      </c>
      <c r="AF62">
        <v>17600</v>
      </c>
    </row>
    <row r="63" spans="1:33" x14ac:dyDescent="0.25">
      <c r="A63" t="s">
        <v>2647</v>
      </c>
      <c r="B63">
        <v>2186076.39</v>
      </c>
      <c r="C63">
        <v>0</v>
      </c>
      <c r="D63">
        <v>57512.09</v>
      </c>
      <c r="F63">
        <v>3155294.13</v>
      </c>
      <c r="G63">
        <v>345011.74</v>
      </c>
      <c r="M63">
        <v>0</v>
      </c>
      <c r="P63">
        <v>3188303.65</v>
      </c>
      <c r="Q63">
        <v>1302561.3500000001</v>
      </c>
      <c r="R63">
        <v>1783.09</v>
      </c>
      <c r="S63">
        <v>2069335.36</v>
      </c>
      <c r="T63">
        <v>352623</v>
      </c>
      <c r="W63">
        <v>429108.5</v>
      </c>
      <c r="X63">
        <v>150600</v>
      </c>
      <c r="Y63">
        <v>490251.5</v>
      </c>
      <c r="AB63">
        <v>1141364.96</v>
      </c>
      <c r="AC63">
        <v>86404.14</v>
      </c>
      <c r="AF63">
        <v>32400</v>
      </c>
    </row>
    <row r="64" spans="1:33" x14ac:dyDescent="0.25">
      <c r="A64" t="s">
        <v>2648</v>
      </c>
      <c r="B64">
        <v>116489.29</v>
      </c>
      <c r="C64">
        <v>0</v>
      </c>
      <c r="D64">
        <v>155514.17000000001</v>
      </c>
      <c r="F64">
        <v>252730.8</v>
      </c>
      <c r="G64">
        <v>592426.76</v>
      </c>
      <c r="K64">
        <v>7560</v>
      </c>
      <c r="M64">
        <v>1248</v>
      </c>
      <c r="P64">
        <v>-509081.09</v>
      </c>
      <c r="Q64">
        <v>1726865.73</v>
      </c>
      <c r="S64">
        <v>267270.09000000003</v>
      </c>
      <c r="U64">
        <v>38.39</v>
      </c>
      <c r="W64">
        <v>359610.48</v>
      </c>
      <c r="X64">
        <v>20000</v>
      </c>
      <c r="Y64">
        <v>462844.48</v>
      </c>
      <c r="AB64">
        <v>215666.7</v>
      </c>
      <c r="AC64">
        <v>41639.4</v>
      </c>
      <c r="AF64">
        <v>36200</v>
      </c>
    </row>
    <row r="65" spans="1:32" x14ac:dyDescent="0.25">
      <c r="A65" t="s">
        <v>2649</v>
      </c>
      <c r="B65">
        <v>119051.15</v>
      </c>
      <c r="C65">
        <v>0</v>
      </c>
      <c r="D65">
        <v>278837.64</v>
      </c>
      <c r="F65">
        <v>100239.69</v>
      </c>
      <c r="G65">
        <v>234850.4</v>
      </c>
      <c r="J65">
        <v>0</v>
      </c>
      <c r="K65">
        <v>0</v>
      </c>
      <c r="M65">
        <v>290</v>
      </c>
      <c r="P65">
        <v>-575534.30000000005</v>
      </c>
      <c r="Q65">
        <v>1340923.19</v>
      </c>
      <c r="S65">
        <v>132994.87</v>
      </c>
      <c r="U65">
        <v>361</v>
      </c>
      <c r="W65">
        <v>371697.3</v>
      </c>
      <c r="X65">
        <v>158400</v>
      </c>
      <c r="Y65">
        <v>467434.3</v>
      </c>
      <c r="Z65">
        <v>8640</v>
      </c>
      <c r="AA65">
        <v>4000</v>
      </c>
      <c r="AB65">
        <v>154823.96</v>
      </c>
      <c r="AC65">
        <v>37654.92</v>
      </c>
      <c r="AF65">
        <v>23600</v>
      </c>
    </row>
    <row r="66" spans="1:32" x14ac:dyDescent="0.25">
      <c r="A66" t="s">
        <v>2650</v>
      </c>
      <c r="B66">
        <v>1547362.34</v>
      </c>
      <c r="C66">
        <v>0</v>
      </c>
      <c r="D66">
        <v>251028.97</v>
      </c>
      <c r="F66">
        <v>30690.18</v>
      </c>
      <c r="G66">
        <v>341002.46</v>
      </c>
      <c r="J66">
        <v>0</v>
      </c>
      <c r="K66">
        <v>9999.14</v>
      </c>
      <c r="M66">
        <v>8640.85</v>
      </c>
      <c r="N66">
        <v>648.15</v>
      </c>
      <c r="P66">
        <v>45827.35</v>
      </c>
      <c r="Q66">
        <v>1363793.05</v>
      </c>
      <c r="S66">
        <v>145644.04999999999</v>
      </c>
      <c r="W66">
        <v>599710.69999999995</v>
      </c>
      <c r="X66">
        <v>1250000</v>
      </c>
      <c r="Y66">
        <v>681167.7</v>
      </c>
      <c r="AB66">
        <v>413773.55</v>
      </c>
      <c r="AC66">
        <v>37638.089999999997</v>
      </c>
      <c r="AF66">
        <v>121600</v>
      </c>
    </row>
    <row r="67" spans="1:32" x14ac:dyDescent="0.25">
      <c r="A67" t="s">
        <v>2651</v>
      </c>
      <c r="B67">
        <v>122756.44</v>
      </c>
      <c r="C67">
        <v>0</v>
      </c>
      <c r="D67">
        <v>87852.06</v>
      </c>
      <c r="F67">
        <v>1430162.16</v>
      </c>
      <c r="G67">
        <v>142474.07</v>
      </c>
      <c r="J67">
        <v>0</v>
      </c>
      <c r="K67">
        <v>17160</v>
      </c>
      <c r="M67">
        <v>511</v>
      </c>
      <c r="P67">
        <v>1419513.21</v>
      </c>
      <c r="Q67">
        <v>464694.52</v>
      </c>
      <c r="S67">
        <v>122051.51</v>
      </c>
      <c r="U67">
        <v>181.29</v>
      </c>
      <c r="W67">
        <v>285170.34000000003</v>
      </c>
      <c r="Y67">
        <v>317313.34000000003</v>
      </c>
      <c r="AB67">
        <v>126994.06</v>
      </c>
      <c r="AC67">
        <v>67329.740000000005</v>
      </c>
      <c r="AF67">
        <v>14400</v>
      </c>
    </row>
    <row r="68" spans="1:32" x14ac:dyDescent="0.25">
      <c r="A68" t="s">
        <v>2652</v>
      </c>
      <c r="B68">
        <v>1660581.86</v>
      </c>
      <c r="C68">
        <v>0</v>
      </c>
      <c r="D68">
        <v>220296.9</v>
      </c>
      <c r="F68">
        <v>776964.21</v>
      </c>
      <c r="G68">
        <v>214636.19</v>
      </c>
      <c r="M68">
        <v>1104</v>
      </c>
      <c r="P68">
        <v>781365.57</v>
      </c>
      <c r="Q68">
        <v>961521.58</v>
      </c>
      <c r="S68">
        <v>132902.51999999999</v>
      </c>
      <c r="T68">
        <v>1169504</v>
      </c>
      <c r="U68">
        <v>865.14</v>
      </c>
      <c r="W68">
        <v>457977</v>
      </c>
      <c r="X68">
        <v>231300</v>
      </c>
      <c r="Y68">
        <v>559989</v>
      </c>
      <c r="AB68">
        <v>214242.55</v>
      </c>
      <c r="AC68">
        <v>58829.1</v>
      </c>
      <c r="AF68">
        <v>31000</v>
      </c>
    </row>
    <row r="69" spans="1:32" x14ac:dyDescent="0.25">
      <c r="A69" t="s">
        <v>2653</v>
      </c>
      <c r="B69">
        <v>1870106.73</v>
      </c>
      <c r="C69">
        <v>0</v>
      </c>
      <c r="D69">
        <v>85558.13</v>
      </c>
      <c r="F69">
        <v>19609.13</v>
      </c>
      <c r="G69">
        <v>261358.02</v>
      </c>
      <c r="K69">
        <v>23360</v>
      </c>
      <c r="M69">
        <v>2065.9499999999998</v>
      </c>
      <c r="P69">
        <v>149368.10999999999</v>
      </c>
      <c r="Q69">
        <v>2317512.06</v>
      </c>
      <c r="S69">
        <v>135724.12</v>
      </c>
      <c r="U69">
        <v>3865.5</v>
      </c>
      <c r="W69">
        <v>314233.5</v>
      </c>
      <c r="X69">
        <v>165600</v>
      </c>
      <c r="Y69">
        <v>409893.5</v>
      </c>
      <c r="AB69">
        <v>212662.73</v>
      </c>
      <c r="AC69">
        <v>51841</v>
      </c>
      <c r="AF69">
        <v>200700</v>
      </c>
    </row>
    <row r="70" spans="1:32" x14ac:dyDescent="0.25">
      <c r="A70" t="s">
        <v>2654</v>
      </c>
      <c r="B70">
        <v>319675.58</v>
      </c>
      <c r="C70">
        <v>0</v>
      </c>
      <c r="D70">
        <v>33436.22</v>
      </c>
      <c r="F70">
        <v>315065.03000000003</v>
      </c>
      <c r="G70">
        <v>118662.94</v>
      </c>
      <c r="J70">
        <v>0</v>
      </c>
      <c r="K70">
        <v>21707.07</v>
      </c>
      <c r="M70">
        <v>640.44000000000005</v>
      </c>
      <c r="N70">
        <v>0</v>
      </c>
      <c r="P70">
        <v>-1355188.87</v>
      </c>
      <c r="Q70">
        <v>2233839.69</v>
      </c>
      <c r="S70">
        <v>139563.07999999999</v>
      </c>
      <c r="U70">
        <v>434.09</v>
      </c>
      <c r="W70">
        <v>412192.1</v>
      </c>
      <c r="X70">
        <v>7500</v>
      </c>
      <c r="Y70">
        <v>459362.1</v>
      </c>
      <c r="AB70">
        <v>146556.66</v>
      </c>
      <c r="AC70">
        <v>46329.07</v>
      </c>
      <c r="AF70">
        <v>21600</v>
      </c>
    </row>
    <row r="71" spans="1:32" x14ac:dyDescent="0.25">
      <c r="A71" t="s">
        <v>2655</v>
      </c>
      <c r="B71">
        <v>157164.06</v>
      </c>
      <c r="C71">
        <v>0</v>
      </c>
      <c r="D71">
        <v>114158.54</v>
      </c>
      <c r="F71">
        <v>-516166.88</v>
      </c>
      <c r="G71">
        <v>630446.72</v>
      </c>
      <c r="M71">
        <v>0</v>
      </c>
      <c r="P71">
        <v>-2082982.61</v>
      </c>
      <c r="Q71">
        <v>2560558.21</v>
      </c>
      <c r="S71">
        <v>95122.03</v>
      </c>
      <c r="U71">
        <v>154.01</v>
      </c>
      <c r="W71">
        <v>292127.59999999998</v>
      </c>
      <c r="Y71">
        <v>368414.6</v>
      </c>
      <c r="AB71">
        <v>124320.12</v>
      </c>
      <c r="AC71">
        <v>48114.69</v>
      </c>
      <c r="AF71">
        <v>23221.56</v>
      </c>
    </row>
    <row r="72" spans="1:32" x14ac:dyDescent="0.25">
      <c r="A72" t="s">
        <v>2656</v>
      </c>
      <c r="B72">
        <v>274021.19</v>
      </c>
      <c r="C72">
        <v>0</v>
      </c>
      <c r="D72">
        <v>9499.99</v>
      </c>
      <c r="F72">
        <v>166513.79999999999</v>
      </c>
      <c r="G72">
        <v>234657.87</v>
      </c>
      <c r="L72">
        <v>24000</v>
      </c>
      <c r="M72">
        <v>3894</v>
      </c>
      <c r="P72">
        <v>-818636.11</v>
      </c>
      <c r="Q72">
        <v>1431387.54</v>
      </c>
      <c r="S72">
        <v>379859.57</v>
      </c>
      <c r="W72">
        <v>475650</v>
      </c>
      <c r="Y72">
        <v>514265.19</v>
      </c>
      <c r="AA72">
        <v>16808</v>
      </c>
      <c r="AB72">
        <v>252355.96</v>
      </c>
      <c r="AC72">
        <v>28033</v>
      </c>
    </row>
    <row r="73" spans="1:32" x14ac:dyDescent="0.25">
      <c r="A73" t="s">
        <v>2657</v>
      </c>
      <c r="B73">
        <v>546649.96</v>
      </c>
      <c r="C73">
        <v>100909.12</v>
      </c>
      <c r="D73">
        <v>105025.69</v>
      </c>
      <c r="F73">
        <v>243952.45</v>
      </c>
      <c r="G73">
        <v>452384.16</v>
      </c>
      <c r="K73">
        <v>25000</v>
      </c>
      <c r="M73">
        <v>615</v>
      </c>
      <c r="P73">
        <v>-868319.54</v>
      </c>
      <c r="Q73">
        <v>2041384.85</v>
      </c>
      <c r="S73">
        <v>553597.16</v>
      </c>
      <c r="W73">
        <v>442890</v>
      </c>
      <c r="Y73">
        <v>527566.92000000004</v>
      </c>
      <c r="AB73">
        <v>172199.03</v>
      </c>
      <c r="AC73">
        <v>46480.14</v>
      </c>
    </row>
    <row r="74" spans="1:32" x14ac:dyDescent="0.25">
      <c r="A74" t="s">
        <v>2658</v>
      </c>
      <c r="B74">
        <v>174183.67</v>
      </c>
      <c r="C74">
        <v>2726.42</v>
      </c>
      <c r="D74">
        <v>103534</v>
      </c>
      <c r="F74">
        <v>23326.799999999999</v>
      </c>
      <c r="G74">
        <v>212740.47</v>
      </c>
      <c r="P74">
        <v>-579729.54</v>
      </c>
      <c r="Q74">
        <v>1173118.8999999999</v>
      </c>
      <c r="S74">
        <v>307700.62</v>
      </c>
      <c r="U74">
        <v>310.79000000000002</v>
      </c>
      <c r="W74">
        <v>168150</v>
      </c>
      <c r="Y74">
        <v>252121</v>
      </c>
      <c r="AA74">
        <v>2488</v>
      </c>
      <c r="AB74">
        <v>179165.77</v>
      </c>
      <c r="AC74">
        <v>119264.64</v>
      </c>
    </row>
    <row r="75" spans="1:32" x14ac:dyDescent="0.25">
      <c r="A75" t="s">
        <v>2659</v>
      </c>
      <c r="B75">
        <v>913233.46</v>
      </c>
      <c r="C75">
        <v>0</v>
      </c>
      <c r="D75">
        <v>121649.15</v>
      </c>
      <c r="F75">
        <v>90094.2</v>
      </c>
      <c r="G75">
        <v>195330.64</v>
      </c>
      <c r="M75">
        <v>650</v>
      </c>
      <c r="P75">
        <v>-1078777.3799999999</v>
      </c>
      <c r="Q75">
        <v>1745362.84</v>
      </c>
      <c r="S75">
        <v>298992.90999999997</v>
      </c>
      <c r="T75">
        <v>91950</v>
      </c>
      <c r="W75">
        <v>580200</v>
      </c>
      <c r="X75">
        <v>880390.89</v>
      </c>
      <c r="Y75">
        <v>694018</v>
      </c>
      <c r="AA75">
        <v>488</v>
      </c>
      <c r="AB75">
        <v>453204.01</v>
      </c>
      <c r="AC75">
        <v>50751.8</v>
      </c>
    </row>
    <row r="76" spans="1:32" x14ac:dyDescent="0.25">
      <c r="A76" t="s">
        <v>2660</v>
      </c>
      <c r="B76">
        <v>385999.56</v>
      </c>
      <c r="C76">
        <v>87441.91</v>
      </c>
      <c r="D76">
        <v>25248.49</v>
      </c>
      <c r="F76">
        <v>50687.78</v>
      </c>
      <c r="G76">
        <v>394294.09</v>
      </c>
      <c r="K76">
        <v>50571.59</v>
      </c>
      <c r="L76">
        <v>80120</v>
      </c>
      <c r="M76">
        <v>6408.83</v>
      </c>
      <c r="P76">
        <v>-1174966.22</v>
      </c>
      <c r="Q76">
        <v>1851699.47</v>
      </c>
      <c r="S76">
        <v>381359.38</v>
      </c>
      <c r="U76">
        <v>335.67</v>
      </c>
      <c r="W76">
        <v>504600</v>
      </c>
      <c r="Y76">
        <v>585071</v>
      </c>
      <c r="AA76">
        <v>400</v>
      </c>
      <c r="AB76">
        <v>141719.82</v>
      </c>
      <c r="AC76">
        <v>29266.07</v>
      </c>
    </row>
    <row r="77" spans="1:32" x14ac:dyDescent="0.25">
      <c r="A77" t="s">
        <v>2661</v>
      </c>
      <c r="B77">
        <v>467091.34</v>
      </c>
      <c r="C77">
        <v>31270.13</v>
      </c>
      <c r="D77">
        <v>131631.42000000001</v>
      </c>
      <c r="F77">
        <v>401560.08</v>
      </c>
      <c r="G77">
        <v>531006.6</v>
      </c>
      <c r="K77">
        <v>7150</v>
      </c>
      <c r="M77">
        <v>867.79</v>
      </c>
      <c r="P77">
        <v>210026.79</v>
      </c>
      <c r="Q77">
        <v>1211766.1200000001</v>
      </c>
      <c r="S77">
        <v>521088.83</v>
      </c>
      <c r="U77">
        <v>1198.6600000000001</v>
      </c>
      <c r="W77">
        <v>481020</v>
      </c>
      <c r="Y77">
        <v>566378</v>
      </c>
      <c r="AA77">
        <v>408</v>
      </c>
      <c r="AB77">
        <v>299228.27</v>
      </c>
      <c r="AC77">
        <v>4544.3500000000004</v>
      </c>
    </row>
    <row r="78" spans="1:32" x14ac:dyDescent="0.25">
      <c r="A78" t="s">
        <v>2662</v>
      </c>
      <c r="B78">
        <v>55879.14</v>
      </c>
      <c r="C78">
        <v>0</v>
      </c>
      <c r="D78">
        <v>22021.3</v>
      </c>
      <c r="F78">
        <v>4</v>
      </c>
      <c r="G78">
        <v>213116.3</v>
      </c>
      <c r="K78">
        <v>4228.96</v>
      </c>
      <c r="M78">
        <v>614</v>
      </c>
      <c r="P78">
        <v>-1027879.4</v>
      </c>
      <c r="Q78">
        <v>1379368.14</v>
      </c>
      <c r="S78">
        <v>548048.68999999994</v>
      </c>
      <c r="U78">
        <v>39.97</v>
      </c>
      <c r="W78">
        <v>787554</v>
      </c>
      <c r="Y78">
        <v>904421</v>
      </c>
      <c r="AB78">
        <v>167169.49</v>
      </c>
      <c r="AC78">
        <v>29363.13</v>
      </c>
      <c r="AF78">
        <v>300000</v>
      </c>
    </row>
    <row r="79" spans="1:32" x14ac:dyDescent="0.25">
      <c r="A79" t="s">
        <v>2663</v>
      </c>
      <c r="B79">
        <v>102434.63</v>
      </c>
      <c r="C79">
        <v>5752</v>
      </c>
      <c r="D79">
        <v>114158.54</v>
      </c>
      <c r="F79">
        <v>2</v>
      </c>
      <c r="G79">
        <v>269687.26</v>
      </c>
      <c r="L79">
        <v>641018</v>
      </c>
      <c r="O79">
        <v>951740.91</v>
      </c>
      <c r="P79">
        <v>-2540976.34</v>
      </c>
      <c r="Q79">
        <v>1583723.57</v>
      </c>
      <c r="S79">
        <v>216915.13</v>
      </c>
      <c r="W79">
        <v>490890</v>
      </c>
      <c r="Y79">
        <v>598304</v>
      </c>
      <c r="AA79">
        <v>5936</v>
      </c>
      <c r="AB79">
        <v>159478.87</v>
      </c>
      <c r="AC79">
        <v>13815.51</v>
      </c>
    </row>
    <row r="80" spans="1:32" x14ac:dyDescent="0.25">
      <c r="A80" t="s">
        <v>2664</v>
      </c>
      <c r="B80">
        <v>69467.19</v>
      </c>
      <c r="C80">
        <v>0</v>
      </c>
      <c r="D80">
        <v>79330.559999999998</v>
      </c>
      <c r="F80">
        <v>2</v>
      </c>
      <c r="G80">
        <v>152770.85999999999</v>
      </c>
      <c r="J80">
        <v>6800</v>
      </c>
      <c r="K80">
        <v>14400</v>
      </c>
      <c r="M80">
        <v>1891</v>
      </c>
      <c r="P80">
        <v>-138052.68</v>
      </c>
      <c r="Q80">
        <v>378255.64</v>
      </c>
      <c r="S80">
        <v>296479.65000000002</v>
      </c>
      <c r="U80">
        <v>73.760000000000005</v>
      </c>
      <c r="W80">
        <v>346980</v>
      </c>
      <c r="X80">
        <v>28800</v>
      </c>
      <c r="Y80">
        <v>466096.43</v>
      </c>
      <c r="AA80">
        <v>2616</v>
      </c>
      <c r="AB80">
        <v>145998.29</v>
      </c>
      <c r="AC80">
        <v>17431.53</v>
      </c>
      <c r="AE80">
        <v>1914.51</v>
      </c>
    </row>
    <row r="81" spans="1:32" x14ac:dyDescent="0.25">
      <c r="A81" t="s">
        <v>2665</v>
      </c>
      <c r="B81">
        <v>738620.19</v>
      </c>
      <c r="C81">
        <v>0</v>
      </c>
      <c r="D81">
        <v>192844.72</v>
      </c>
      <c r="F81">
        <v>-5906.96</v>
      </c>
      <c r="G81">
        <v>636463.69999999995</v>
      </c>
      <c r="K81">
        <v>16531</v>
      </c>
      <c r="M81">
        <v>1031</v>
      </c>
      <c r="P81">
        <v>790476.7</v>
      </c>
      <c r="Q81">
        <v>646396.12</v>
      </c>
      <c r="S81">
        <v>265422.95</v>
      </c>
      <c r="U81">
        <v>1767.49</v>
      </c>
      <c r="W81">
        <v>160620</v>
      </c>
      <c r="X81">
        <v>260</v>
      </c>
      <c r="Y81">
        <v>227450</v>
      </c>
      <c r="Z81">
        <v>1632</v>
      </c>
      <c r="AB81">
        <v>81020.5</v>
      </c>
      <c r="AC81">
        <v>10381.11</v>
      </c>
    </row>
    <row r="82" spans="1:32" x14ac:dyDescent="0.25">
      <c r="A82" t="s">
        <v>2666</v>
      </c>
      <c r="B82">
        <v>426115.66</v>
      </c>
      <c r="C82">
        <v>0</v>
      </c>
      <c r="D82">
        <v>114158.54</v>
      </c>
      <c r="F82">
        <v>1907388.24</v>
      </c>
      <c r="G82">
        <v>95242.8</v>
      </c>
      <c r="J82">
        <v>6700</v>
      </c>
      <c r="K82">
        <v>15800</v>
      </c>
      <c r="M82">
        <v>1636.15</v>
      </c>
      <c r="P82">
        <v>-907865.5</v>
      </c>
      <c r="Q82">
        <v>3382854.97</v>
      </c>
      <c r="S82">
        <v>355291.37</v>
      </c>
      <c r="W82">
        <v>315120</v>
      </c>
      <c r="X82">
        <v>48800</v>
      </c>
      <c r="Y82">
        <v>393036</v>
      </c>
      <c r="Z82">
        <v>1008</v>
      </c>
      <c r="AA82">
        <v>2248</v>
      </c>
      <c r="AB82">
        <v>216691.44</v>
      </c>
      <c r="AC82">
        <v>62448.31</v>
      </c>
    </row>
    <row r="83" spans="1:32" x14ac:dyDescent="0.25">
      <c r="A83" t="s">
        <v>2667</v>
      </c>
      <c r="B83">
        <v>558116.42000000004</v>
      </c>
      <c r="C83">
        <v>0</v>
      </c>
      <c r="D83">
        <v>114158.54</v>
      </c>
      <c r="F83">
        <v>-26236.1</v>
      </c>
      <c r="G83">
        <v>-31583.59</v>
      </c>
      <c r="J83">
        <v>0</v>
      </c>
      <c r="K83">
        <v>3600</v>
      </c>
      <c r="M83">
        <v>1815</v>
      </c>
      <c r="P83">
        <v>-600989.93000000005</v>
      </c>
      <c r="Q83">
        <v>1045747.78</v>
      </c>
      <c r="S83">
        <v>194631.16</v>
      </c>
      <c r="U83">
        <v>609.24</v>
      </c>
      <c r="W83">
        <v>185440</v>
      </c>
      <c r="X83">
        <v>191776</v>
      </c>
      <c r="Y83">
        <v>297742</v>
      </c>
      <c r="Z83">
        <v>1392</v>
      </c>
      <c r="AB83">
        <v>168189.63</v>
      </c>
      <c r="AC83">
        <v>38128.550000000003</v>
      </c>
      <c r="AF83">
        <v>21.04</v>
      </c>
    </row>
    <row r="84" spans="1:32" x14ac:dyDescent="0.25">
      <c r="A84" t="s">
        <v>2668</v>
      </c>
      <c r="B84">
        <v>165884.18</v>
      </c>
      <c r="C84">
        <v>0</v>
      </c>
      <c r="D84">
        <v>114158.54</v>
      </c>
      <c r="F84">
        <v>14385.03</v>
      </c>
      <c r="G84">
        <v>389977.13</v>
      </c>
      <c r="J84">
        <v>6300</v>
      </c>
      <c r="K84">
        <v>3240</v>
      </c>
      <c r="M84">
        <v>552.02</v>
      </c>
      <c r="P84">
        <v>367650.07</v>
      </c>
      <c r="Q84">
        <v>353356.72</v>
      </c>
      <c r="S84">
        <v>233252.11</v>
      </c>
      <c r="U84">
        <v>155.87</v>
      </c>
      <c r="W84">
        <v>464797.9</v>
      </c>
      <c r="X84">
        <v>49300</v>
      </c>
      <c r="Y84">
        <v>546996.9</v>
      </c>
      <c r="Z84">
        <v>1500</v>
      </c>
      <c r="AA84">
        <v>4024</v>
      </c>
      <c r="AB84">
        <v>147058.79</v>
      </c>
      <c r="AC84">
        <v>15108.44</v>
      </c>
    </row>
    <row r="85" spans="1:32" x14ac:dyDescent="0.25">
      <c r="A85" t="s">
        <v>2669</v>
      </c>
      <c r="B85">
        <v>130002.68</v>
      </c>
      <c r="C85">
        <v>39200</v>
      </c>
      <c r="D85">
        <v>114158.54</v>
      </c>
      <c r="F85">
        <v>401382.97</v>
      </c>
      <c r="G85">
        <v>1053.9100000000001</v>
      </c>
      <c r="J85">
        <v>6000</v>
      </c>
      <c r="M85">
        <v>1086.54</v>
      </c>
      <c r="P85">
        <v>23031.8</v>
      </c>
      <c r="Q85">
        <v>628012.71</v>
      </c>
      <c r="S85">
        <v>230736.59</v>
      </c>
      <c r="U85">
        <v>145.94999999999999</v>
      </c>
      <c r="W85">
        <v>186420</v>
      </c>
      <c r="X85">
        <v>59112</v>
      </c>
      <c r="Y85">
        <v>252771</v>
      </c>
      <c r="AA85">
        <v>1364.8</v>
      </c>
      <c r="AB85">
        <v>151349.07999999999</v>
      </c>
      <c r="AC85">
        <v>41269.910000000003</v>
      </c>
    </row>
    <row r="86" spans="1:32" x14ac:dyDescent="0.25">
      <c r="A86" t="s">
        <v>2670</v>
      </c>
      <c r="B86">
        <v>99799.8</v>
      </c>
      <c r="C86">
        <v>7584</v>
      </c>
      <c r="D86">
        <v>114158.54</v>
      </c>
      <c r="F86">
        <v>3</v>
      </c>
      <c r="G86">
        <v>290063.63</v>
      </c>
      <c r="J86">
        <v>6000</v>
      </c>
      <c r="K86">
        <v>26780</v>
      </c>
      <c r="M86">
        <v>79</v>
      </c>
      <c r="P86">
        <v>-119749.11</v>
      </c>
      <c r="Q86">
        <v>573056.03</v>
      </c>
      <c r="R86">
        <v>140.59</v>
      </c>
      <c r="S86">
        <v>167841.46</v>
      </c>
      <c r="W86">
        <v>537240</v>
      </c>
      <c r="X86">
        <v>183208.1</v>
      </c>
      <c r="Y86">
        <v>612770</v>
      </c>
      <c r="Z86">
        <v>3040</v>
      </c>
      <c r="AB86">
        <v>215050.64</v>
      </c>
      <c r="AC86">
        <v>48476.71</v>
      </c>
    </row>
    <row r="87" spans="1:32" x14ac:dyDescent="0.25">
      <c r="A87" t="s">
        <v>2671</v>
      </c>
      <c r="B87">
        <v>92049.94</v>
      </c>
      <c r="C87">
        <v>0</v>
      </c>
      <c r="D87">
        <v>114158.54</v>
      </c>
      <c r="F87">
        <v>898806.95</v>
      </c>
      <c r="G87">
        <v>86527.32</v>
      </c>
      <c r="J87">
        <v>6000</v>
      </c>
      <c r="K87">
        <v>3600</v>
      </c>
      <c r="M87">
        <v>704</v>
      </c>
      <c r="P87">
        <v>-939681.38</v>
      </c>
      <c r="Q87">
        <v>1997218.5</v>
      </c>
      <c r="S87">
        <v>185740.96</v>
      </c>
      <c r="T87">
        <v>52229</v>
      </c>
      <c r="W87">
        <v>410300</v>
      </c>
      <c r="X87">
        <v>66800</v>
      </c>
      <c r="Y87">
        <v>454595</v>
      </c>
      <c r="Z87">
        <v>4688</v>
      </c>
      <c r="AB87">
        <v>150770.39000000001</v>
      </c>
      <c r="AC87">
        <v>39495.9</v>
      </c>
    </row>
    <row r="88" spans="1:32" x14ac:dyDescent="0.25">
      <c r="A88" t="s">
        <v>2672</v>
      </c>
      <c r="B88">
        <v>204660.31</v>
      </c>
      <c r="C88">
        <v>103628</v>
      </c>
      <c r="D88">
        <v>114158.54</v>
      </c>
      <c r="F88">
        <v>2786229.09</v>
      </c>
      <c r="G88">
        <v>33761.769999999997</v>
      </c>
      <c r="J88">
        <v>5500</v>
      </c>
      <c r="K88">
        <v>3600</v>
      </c>
      <c r="M88">
        <v>1916</v>
      </c>
      <c r="P88">
        <v>2624604.77</v>
      </c>
      <c r="Q88">
        <v>569833.9</v>
      </c>
      <c r="S88">
        <v>223305.66</v>
      </c>
      <c r="U88">
        <v>725.32</v>
      </c>
      <c r="W88">
        <v>305190</v>
      </c>
      <c r="X88">
        <v>138964</v>
      </c>
      <c r="Y88">
        <v>427596</v>
      </c>
      <c r="Z88">
        <v>320</v>
      </c>
      <c r="AA88">
        <v>544</v>
      </c>
      <c r="AB88">
        <v>93019.88</v>
      </c>
      <c r="AC88">
        <v>52459.08</v>
      </c>
      <c r="AF88">
        <v>199.95</v>
      </c>
    </row>
    <row r="89" spans="1:32" x14ac:dyDescent="0.25">
      <c r="A89" t="s">
        <v>2673</v>
      </c>
      <c r="B89">
        <v>570380.23</v>
      </c>
      <c r="C89">
        <v>0</v>
      </c>
      <c r="D89">
        <v>114158.54</v>
      </c>
      <c r="F89">
        <v>4374.12</v>
      </c>
      <c r="G89">
        <v>174678.74</v>
      </c>
      <c r="J89">
        <v>6700</v>
      </c>
      <c r="K89">
        <v>4777.28</v>
      </c>
      <c r="M89">
        <v>1417</v>
      </c>
      <c r="P89">
        <v>765897.73</v>
      </c>
      <c r="Q89">
        <v>528870.26</v>
      </c>
      <c r="S89">
        <v>228979.33</v>
      </c>
      <c r="U89">
        <v>450.74</v>
      </c>
      <c r="W89">
        <v>409830</v>
      </c>
      <c r="X89">
        <v>76500</v>
      </c>
      <c r="Y89">
        <v>486651</v>
      </c>
      <c r="Z89">
        <v>1808</v>
      </c>
      <c r="AB89">
        <v>716233.98</v>
      </c>
      <c r="AC89">
        <v>40190.120000000003</v>
      </c>
    </row>
    <row r="90" spans="1:32" x14ac:dyDescent="0.25">
      <c r="A90" t="s">
        <v>2674</v>
      </c>
      <c r="B90">
        <v>442353.68</v>
      </c>
      <c r="C90">
        <v>11250</v>
      </c>
      <c r="D90">
        <v>114158.54</v>
      </c>
      <c r="F90">
        <v>379147.04</v>
      </c>
      <c r="G90">
        <v>25818.11</v>
      </c>
      <c r="J90">
        <v>1000</v>
      </c>
      <c r="K90">
        <v>3600</v>
      </c>
      <c r="N90">
        <v>260079.8</v>
      </c>
      <c r="P90">
        <v>955277.91</v>
      </c>
      <c r="Q90">
        <v>715500.2</v>
      </c>
      <c r="S90">
        <v>185956</v>
      </c>
      <c r="W90">
        <v>407344.3</v>
      </c>
      <c r="X90">
        <v>61600</v>
      </c>
      <c r="Y90">
        <v>464844.3</v>
      </c>
      <c r="AB90">
        <v>189411.63</v>
      </c>
      <c r="AC90">
        <v>14851.62</v>
      </c>
    </row>
    <row r="91" spans="1:32" x14ac:dyDescent="0.25">
      <c r="A91" t="s">
        <v>2675</v>
      </c>
      <c r="B91">
        <v>243853</v>
      </c>
      <c r="C91">
        <v>0</v>
      </c>
      <c r="D91">
        <v>114158.54</v>
      </c>
      <c r="F91">
        <v>1175.1500000000001</v>
      </c>
      <c r="G91">
        <v>116702.11</v>
      </c>
      <c r="J91">
        <v>13200</v>
      </c>
      <c r="K91">
        <v>3600</v>
      </c>
      <c r="M91">
        <v>1358</v>
      </c>
      <c r="P91">
        <v>-394964.45</v>
      </c>
      <c r="Q91">
        <v>673323.61</v>
      </c>
      <c r="S91">
        <v>214674.8</v>
      </c>
      <c r="U91">
        <v>365.44</v>
      </c>
      <c r="W91">
        <v>187090</v>
      </c>
      <c r="X91">
        <v>160056</v>
      </c>
      <c r="Y91">
        <v>269454</v>
      </c>
      <c r="Z91">
        <v>2568</v>
      </c>
      <c r="AB91">
        <v>164915.04999999999</v>
      </c>
      <c r="AC91">
        <v>21173.83</v>
      </c>
    </row>
    <row r="92" spans="1:32" x14ac:dyDescent="0.25">
      <c r="A92" t="s">
        <v>2676</v>
      </c>
      <c r="B92">
        <v>186514.75</v>
      </c>
      <c r="C92">
        <v>0</v>
      </c>
      <c r="D92">
        <v>114158.54</v>
      </c>
      <c r="F92">
        <v>3</v>
      </c>
      <c r="G92">
        <v>263478.19</v>
      </c>
      <c r="J92">
        <v>5750</v>
      </c>
      <c r="K92">
        <v>2880</v>
      </c>
      <c r="M92">
        <v>1219</v>
      </c>
      <c r="P92">
        <v>-987442.25</v>
      </c>
      <c r="Q92">
        <v>1404582.07</v>
      </c>
      <c r="S92">
        <v>96129.15</v>
      </c>
      <c r="T92">
        <v>30009</v>
      </c>
      <c r="U92">
        <v>380</v>
      </c>
      <c r="W92">
        <v>137820</v>
      </c>
      <c r="X92">
        <v>158782</v>
      </c>
      <c r="Y92">
        <v>219025</v>
      </c>
      <c r="AB92">
        <v>97418.35</v>
      </c>
      <c r="AC92">
        <v>36471.94</v>
      </c>
    </row>
    <row r="93" spans="1:32" x14ac:dyDescent="0.25">
      <c r="A93" t="s">
        <v>2677</v>
      </c>
      <c r="B93">
        <v>270193.21000000002</v>
      </c>
      <c r="C93">
        <v>0</v>
      </c>
      <c r="D93">
        <v>114158.54</v>
      </c>
      <c r="F93">
        <v>1</v>
      </c>
      <c r="G93">
        <v>32337.3</v>
      </c>
      <c r="J93">
        <v>0</v>
      </c>
      <c r="K93">
        <v>15760</v>
      </c>
      <c r="M93">
        <v>2582</v>
      </c>
      <c r="P93">
        <v>-211718.65</v>
      </c>
      <c r="Q93">
        <v>819557.49</v>
      </c>
      <c r="S93">
        <v>250019.24</v>
      </c>
      <c r="W93">
        <v>206740</v>
      </c>
      <c r="X93">
        <v>195770</v>
      </c>
      <c r="Y93">
        <v>370894</v>
      </c>
      <c r="AB93">
        <v>564053.36</v>
      </c>
      <c r="AC93">
        <v>14006.79</v>
      </c>
    </row>
    <row r="94" spans="1:32" x14ac:dyDescent="0.25">
      <c r="A94" t="s">
        <v>2678</v>
      </c>
      <c r="B94">
        <v>183512.85</v>
      </c>
      <c r="C94">
        <v>0</v>
      </c>
      <c r="D94">
        <v>114158.54</v>
      </c>
      <c r="F94">
        <v>2</v>
      </c>
      <c r="G94">
        <v>140589.13</v>
      </c>
      <c r="J94">
        <v>6700</v>
      </c>
      <c r="K94">
        <v>3600</v>
      </c>
      <c r="M94">
        <v>23</v>
      </c>
      <c r="P94">
        <v>-147537.25</v>
      </c>
      <c r="Q94">
        <v>474645.55</v>
      </c>
      <c r="S94">
        <v>206940.63</v>
      </c>
      <c r="U94">
        <v>355.97</v>
      </c>
      <c r="W94">
        <v>375340</v>
      </c>
      <c r="X94">
        <v>54800</v>
      </c>
      <c r="Y94">
        <v>413129</v>
      </c>
      <c r="AB94">
        <v>166746.85999999999</v>
      </c>
      <c r="AC94">
        <v>31331.11</v>
      </c>
    </row>
    <row r="95" spans="1:32" x14ac:dyDescent="0.25">
      <c r="A95" t="s">
        <v>2679</v>
      </c>
      <c r="B95">
        <v>179969.12</v>
      </c>
      <c r="C95">
        <v>31112</v>
      </c>
      <c r="D95">
        <v>114158.54</v>
      </c>
      <c r="F95">
        <v>3</v>
      </c>
      <c r="G95">
        <v>145870.92000000001</v>
      </c>
      <c r="J95">
        <v>2606</v>
      </c>
      <c r="K95">
        <v>5040</v>
      </c>
      <c r="M95">
        <v>5229.72</v>
      </c>
      <c r="P95">
        <v>-717481.89</v>
      </c>
      <c r="Q95">
        <v>1172968.6100000001</v>
      </c>
      <c r="S95">
        <v>222468.88</v>
      </c>
      <c r="T95">
        <v>20508.43</v>
      </c>
      <c r="U95">
        <v>656.49</v>
      </c>
      <c r="W95">
        <v>266430</v>
      </c>
      <c r="X95">
        <v>186436</v>
      </c>
      <c r="Y95">
        <v>386152</v>
      </c>
      <c r="Z95">
        <v>6526</v>
      </c>
      <c r="AB95">
        <v>210409.82</v>
      </c>
      <c r="AC95">
        <v>17376.259999999998</v>
      </c>
    </row>
    <row r="96" spans="1:32" x14ac:dyDescent="0.25">
      <c r="A96" t="s">
        <v>2680</v>
      </c>
      <c r="B96">
        <v>552660.96</v>
      </c>
      <c r="C96">
        <v>0</v>
      </c>
      <c r="D96">
        <v>114158.54</v>
      </c>
      <c r="F96">
        <v>7</v>
      </c>
      <c r="G96">
        <v>53452.32</v>
      </c>
      <c r="J96">
        <v>6000</v>
      </c>
      <c r="K96">
        <v>16400</v>
      </c>
      <c r="M96">
        <v>2413</v>
      </c>
      <c r="P96">
        <v>-524492.30000000005</v>
      </c>
      <c r="Q96">
        <v>1035380.1</v>
      </c>
      <c r="S96">
        <v>187180.7</v>
      </c>
      <c r="U96">
        <v>1046.1300000000001</v>
      </c>
      <c r="W96">
        <v>322530</v>
      </c>
      <c r="X96">
        <v>194084</v>
      </c>
      <c r="Y96">
        <v>409026</v>
      </c>
      <c r="Z96">
        <v>6300</v>
      </c>
      <c r="AB96">
        <v>135096.38</v>
      </c>
      <c r="AC96">
        <v>21676.43</v>
      </c>
    </row>
    <row r="97" spans="1:32" x14ac:dyDescent="0.25">
      <c r="A97" t="s">
        <v>2681</v>
      </c>
      <c r="B97">
        <v>133102.03</v>
      </c>
      <c r="C97">
        <v>3</v>
      </c>
      <c r="D97">
        <v>114158.54</v>
      </c>
      <c r="F97">
        <v>516256.69</v>
      </c>
      <c r="G97">
        <v>238034.14</v>
      </c>
      <c r="J97">
        <v>6900</v>
      </c>
      <c r="K97">
        <v>14280</v>
      </c>
      <c r="M97">
        <v>2507</v>
      </c>
      <c r="P97">
        <v>-69995.8</v>
      </c>
      <c r="Q97">
        <v>1242259.96</v>
      </c>
      <c r="S97">
        <v>82503</v>
      </c>
      <c r="U97">
        <v>79.13</v>
      </c>
      <c r="W97">
        <v>313900</v>
      </c>
      <c r="X97">
        <v>174948</v>
      </c>
      <c r="Y97">
        <v>463296</v>
      </c>
      <c r="AB97">
        <v>111619.82</v>
      </c>
      <c r="AC97">
        <v>31309.26</v>
      </c>
      <c r="AF97">
        <v>120.2</v>
      </c>
    </row>
    <row r="98" spans="1:32" x14ac:dyDescent="0.25">
      <c r="A98" t="s">
        <v>2682</v>
      </c>
      <c r="B98">
        <v>552440.28</v>
      </c>
      <c r="C98">
        <v>0</v>
      </c>
      <c r="D98">
        <v>114158.54</v>
      </c>
      <c r="F98">
        <v>2451532.33</v>
      </c>
      <c r="G98">
        <v>129649.5</v>
      </c>
      <c r="J98">
        <v>6200</v>
      </c>
      <c r="K98">
        <v>3600</v>
      </c>
      <c r="M98">
        <v>1123</v>
      </c>
      <c r="P98">
        <v>586416.07999999996</v>
      </c>
      <c r="Q98">
        <v>2616413.23</v>
      </c>
      <c r="S98">
        <v>217890.95</v>
      </c>
      <c r="U98">
        <v>915.2</v>
      </c>
      <c r="W98">
        <v>358380</v>
      </c>
      <c r="X98">
        <v>217184</v>
      </c>
      <c r="Y98">
        <v>445177</v>
      </c>
      <c r="Z98">
        <v>6999</v>
      </c>
      <c r="AB98">
        <v>173122.04</v>
      </c>
      <c r="AC98">
        <v>83632.639999999999</v>
      </c>
    </row>
    <row r="99" spans="1:32" x14ac:dyDescent="0.25">
      <c r="A99" t="s">
        <v>2683</v>
      </c>
      <c r="B99">
        <v>212951.49</v>
      </c>
      <c r="C99">
        <v>0</v>
      </c>
      <c r="D99">
        <v>114158.54</v>
      </c>
      <c r="F99">
        <v>11</v>
      </c>
      <c r="G99">
        <v>39254.58</v>
      </c>
      <c r="K99">
        <v>13500</v>
      </c>
      <c r="M99">
        <v>1001.3</v>
      </c>
      <c r="P99">
        <v>-2251549.13</v>
      </c>
      <c r="Q99">
        <v>2310952.34</v>
      </c>
      <c r="S99">
        <v>174901.51</v>
      </c>
      <c r="W99">
        <v>225470</v>
      </c>
      <c r="X99">
        <v>355219.62</v>
      </c>
      <c r="Y99">
        <v>296734</v>
      </c>
      <c r="AA99">
        <v>1840</v>
      </c>
      <c r="AB99">
        <v>238001.45</v>
      </c>
      <c r="AC99">
        <v>5563.91</v>
      </c>
    </row>
    <row r="100" spans="1:32" x14ac:dyDescent="0.25">
      <c r="A100" t="s">
        <v>2684</v>
      </c>
      <c r="B100">
        <v>424604.93</v>
      </c>
      <c r="C100">
        <v>0</v>
      </c>
      <c r="D100">
        <v>114158.54</v>
      </c>
      <c r="F100">
        <v>865387.36</v>
      </c>
      <c r="G100">
        <v>89605</v>
      </c>
      <c r="K100">
        <v>7000</v>
      </c>
      <c r="M100">
        <v>532.72</v>
      </c>
      <c r="P100">
        <v>-153188.45000000001</v>
      </c>
      <c r="Q100">
        <v>1228203.58</v>
      </c>
      <c r="S100">
        <v>635812.78</v>
      </c>
      <c r="U100">
        <v>14.52</v>
      </c>
      <c r="W100">
        <v>273510</v>
      </c>
      <c r="X100">
        <v>68278.39</v>
      </c>
      <c r="Y100">
        <v>344656</v>
      </c>
      <c r="AB100">
        <v>211945.63</v>
      </c>
      <c r="AC100">
        <v>33451.910000000003</v>
      </c>
    </row>
    <row r="101" spans="1:32" x14ac:dyDescent="0.25">
      <c r="A101" t="s">
        <v>2685</v>
      </c>
      <c r="B101">
        <v>460975.46</v>
      </c>
      <c r="C101">
        <v>0</v>
      </c>
      <c r="D101">
        <v>114158.54</v>
      </c>
      <c r="F101">
        <v>3</v>
      </c>
      <c r="G101">
        <v>51927.85</v>
      </c>
      <c r="J101">
        <v>37900</v>
      </c>
      <c r="K101">
        <v>10830.18</v>
      </c>
      <c r="M101">
        <v>0</v>
      </c>
      <c r="O101">
        <v>0</v>
      </c>
      <c r="P101">
        <v>-1074820.1000000001</v>
      </c>
      <c r="Q101">
        <v>1322855.6000000001</v>
      </c>
      <c r="S101">
        <v>267362.26</v>
      </c>
      <c r="T101">
        <v>626520</v>
      </c>
      <c r="U101">
        <v>0</v>
      </c>
      <c r="W101">
        <v>294925.8</v>
      </c>
      <c r="X101">
        <v>236456.97</v>
      </c>
      <c r="Y101">
        <v>379034.8</v>
      </c>
      <c r="Z101">
        <v>3760</v>
      </c>
      <c r="AA101">
        <v>4096</v>
      </c>
      <c r="AB101">
        <v>724852.95</v>
      </c>
      <c r="AC101">
        <v>5563.7</v>
      </c>
    </row>
    <row r="102" spans="1:32" x14ac:dyDescent="0.25">
      <c r="A102" t="s">
        <v>2686</v>
      </c>
      <c r="B102">
        <v>693420.86</v>
      </c>
      <c r="C102">
        <v>0</v>
      </c>
      <c r="D102">
        <v>114158.54</v>
      </c>
      <c r="F102">
        <v>741907.51</v>
      </c>
      <c r="G102">
        <v>279245.96999999997</v>
      </c>
      <c r="M102">
        <v>0</v>
      </c>
      <c r="P102">
        <v>-641173.54</v>
      </c>
      <c r="Q102">
        <v>2235714.37</v>
      </c>
      <c r="S102">
        <v>378180.36</v>
      </c>
      <c r="W102">
        <v>399600</v>
      </c>
      <c r="X102">
        <v>30600</v>
      </c>
      <c r="Y102">
        <v>430200</v>
      </c>
      <c r="AB102">
        <v>210680.23</v>
      </c>
      <c r="AC102">
        <v>19654.150000000001</v>
      </c>
    </row>
    <row r="103" spans="1:32" x14ac:dyDescent="0.25">
      <c r="A103" t="s">
        <v>2687</v>
      </c>
      <c r="B103">
        <v>272954.3</v>
      </c>
      <c r="C103">
        <v>0</v>
      </c>
      <c r="D103">
        <v>114158.54</v>
      </c>
      <c r="F103">
        <v>252979.64</v>
      </c>
      <c r="G103">
        <v>79939.44</v>
      </c>
      <c r="J103">
        <v>73200</v>
      </c>
      <c r="K103">
        <v>11203.38</v>
      </c>
      <c r="M103">
        <v>0</v>
      </c>
      <c r="O103">
        <v>0</v>
      </c>
      <c r="P103">
        <v>-1335840.5900000001</v>
      </c>
      <c r="Q103">
        <v>1762414.5</v>
      </c>
      <c r="S103">
        <v>323408.36</v>
      </c>
      <c r="T103">
        <v>133458</v>
      </c>
      <c r="U103">
        <v>0</v>
      </c>
      <c r="W103">
        <v>230629.2</v>
      </c>
      <c r="X103">
        <v>186084.15</v>
      </c>
      <c r="Y103">
        <v>328865.2</v>
      </c>
      <c r="AB103">
        <v>359025.89</v>
      </c>
      <c r="AC103">
        <v>18620.13</v>
      </c>
    </row>
    <row r="104" spans="1:32" x14ac:dyDescent="0.25">
      <c r="A104" t="s">
        <v>2688</v>
      </c>
      <c r="B104">
        <v>174992.22</v>
      </c>
      <c r="C104">
        <v>0</v>
      </c>
      <c r="D104">
        <v>114158.54</v>
      </c>
      <c r="F104">
        <v>1564033.35</v>
      </c>
      <c r="G104">
        <v>30722.97</v>
      </c>
      <c r="H104">
        <v>1</v>
      </c>
      <c r="J104">
        <v>100000</v>
      </c>
      <c r="K104">
        <v>11705.18</v>
      </c>
      <c r="M104">
        <v>1086</v>
      </c>
      <c r="O104">
        <v>0</v>
      </c>
      <c r="P104">
        <v>1070440.3400000001</v>
      </c>
      <c r="Q104">
        <v>513834.47</v>
      </c>
      <c r="S104">
        <v>163221.4</v>
      </c>
      <c r="T104">
        <v>125304</v>
      </c>
      <c r="U104">
        <v>0</v>
      </c>
      <c r="W104">
        <v>252781.1</v>
      </c>
      <c r="X104">
        <v>153321.5</v>
      </c>
      <c r="Y104">
        <v>275581.09999999998</v>
      </c>
      <c r="Z104">
        <v>3440</v>
      </c>
      <c r="AA104">
        <v>6760</v>
      </c>
      <c r="AB104">
        <v>248349.72</v>
      </c>
      <c r="AC104">
        <v>35049.54</v>
      </c>
    </row>
    <row r="105" spans="1:32" x14ac:dyDescent="0.25">
      <c r="A105" t="s">
        <v>2689</v>
      </c>
      <c r="B105">
        <v>273673.19</v>
      </c>
      <c r="C105">
        <v>0</v>
      </c>
      <c r="D105">
        <v>114158.54</v>
      </c>
      <c r="F105">
        <v>16403.560000000001</v>
      </c>
      <c r="G105">
        <v>114690.28</v>
      </c>
      <c r="M105">
        <v>2608</v>
      </c>
      <c r="P105">
        <v>-3320297.16</v>
      </c>
      <c r="Q105">
        <v>3774792.24</v>
      </c>
      <c r="S105">
        <v>369906.86</v>
      </c>
      <c r="T105">
        <v>2213.87</v>
      </c>
      <c r="U105">
        <v>201</v>
      </c>
      <c r="W105">
        <v>434322</v>
      </c>
      <c r="X105">
        <v>178884.71</v>
      </c>
      <c r="Y105">
        <v>521548</v>
      </c>
      <c r="Z105">
        <v>8956</v>
      </c>
      <c r="AB105">
        <v>374131.15</v>
      </c>
      <c r="AC105">
        <v>14871.54</v>
      </c>
    </row>
    <row r="106" spans="1:32" x14ac:dyDescent="0.25">
      <c r="A106" t="s">
        <v>2690</v>
      </c>
      <c r="B106">
        <v>422320.09</v>
      </c>
      <c r="C106">
        <v>0</v>
      </c>
      <c r="D106">
        <v>114158.54</v>
      </c>
      <c r="F106">
        <v>219720.39</v>
      </c>
      <c r="G106">
        <v>307385.31</v>
      </c>
      <c r="M106">
        <v>1812.74</v>
      </c>
      <c r="O106">
        <v>25078.91</v>
      </c>
      <c r="P106">
        <v>-1231261.26</v>
      </c>
      <c r="Q106">
        <v>1908283.93</v>
      </c>
      <c r="S106">
        <v>443568.21</v>
      </c>
      <c r="U106">
        <v>172.82</v>
      </c>
      <c r="W106">
        <v>166210.9</v>
      </c>
      <c r="X106">
        <v>120018.2</v>
      </c>
      <c r="Y106">
        <v>240599.9</v>
      </c>
      <c r="AB106">
        <v>174354.95</v>
      </c>
      <c r="AC106">
        <v>2216.7600000000002</v>
      </c>
    </row>
    <row r="107" spans="1:32" x14ac:dyDescent="0.25">
      <c r="A107" t="s">
        <v>2691</v>
      </c>
      <c r="B107">
        <v>238557.33</v>
      </c>
      <c r="C107">
        <v>92805.99</v>
      </c>
      <c r="D107">
        <v>114158.54</v>
      </c>
      <c r="F107">
        <v>25554.98</v>
      </c>
      <c r="G107">
        <v>46.94</v>
      </c>
      <c r="K107">
        <v>27630</v>
      </c>
      <c r="M107">
        <v>0</v>
      </c>
      <c r="P107">
        <v>-2283713.0699999998</v>
      </c>
      <c r="Q107">
        <v>2404357.2799999998</v>
      </c>
      <c r="S107">
        <v>162128.81</v>
      </c>
      <c r="U107">
        <v>228.89</v>
      </c>
      <c r="W107">
        <v>163416</v>
      </c>
      <c r="X107">
        <v>411348.16</v>
      </c>
      <c r="Y107">
        <v>250575</v>
      </c>
      <c r="Z107">
        <v>1440</v>
      </c>
      <c r="AA107">
        <v>8324</v>
      </c>
      <c r="AB107">
        <v>217137.93</v>
      </c>
      <c r="AC107">
        <v>14557.09</v>
      </c>
    </row>
    <row r="108" spans="1:32" x14ac:dyDescent="0.25">
      <c r="A108" t="s">
        <v>2692</v>
      </c>
      <c r="B108">
        <v>411852.19</v>
      </c>
      <c r="C108">
        <v>0</v>
      </c>
      <c r="D108">
        <v>114158.54</v>
      </c>
      <c r="F108">
        <v>7</v>
      </c>
      <c r="G108">
        <v>205884.85</v>
      </c>
      <c r="K108">
        <v>7000</v>
      </c>
      <c r="M108">
        <v>493.46</v>
      </c>
      <c r="P108">
        <v>-2895836.39</v>
      </c>
      <c r="Q108">
        <v>3154007.83</v>
      </c>
      <c r="S108">
        <v>576920.03</v>
      </c>
      <c r="U108">
        <v>17.88</v>
      </c>
      <c r="W108">
        <v>310843.3</v>
      </c>
      <c r="X108">
        <v>88095.3</v>
      </c>
      <c r="Y108">
        <v>383280.3</v>
      </c>
      <c r="AB108">
        <v>207889.39</v>
      </c>
      <c r="AC108">
        <v>15969.47</v>
      </c>
    </row>
    <row r="109" spans="1:32" x14ac:dyDescent="0.25">
      <c r="A109" t="s">
        <v>2693</v>
      </c>
      <c r="B109">
        <v>481710.8</v>
      </c>
      <c r="C109">
        <v>0</v>
      </c>
      <c r="D109">
        <v>114158.54</v>
      </c>
      <c r="F109">
        <v>1321333.96</v>
      </c>
      <c r="G109">
        <v>188400.34</v>
      </c>
      <c r="L109">
        <v>226865</v>
      </c>
      <c r="M109">
        <v>885</v>
      </c>
      <c r="P109">
        <v>-680222.62</v>
      </c>
      <c r="Q109">
        <v>2272032.2400000002</v>
      </c>
      <c r="S109">
        <v>542175.06999999995</v>
      </c>
      <c r="U109">
        <v>165.73</v>
      </c>
      <c r="W109">
        <v>106965.1</v>
      </c>
      <c r="Y109">
        <v>173004.1</v>
      </c>
      <c r="AB109">
        <v>241476.34</v>
      </c>
      <c r="AC109">
        <v>27164.81</v>
      </c>
    </row>
    <row r="110" spans="1:32" x14ac:dyDescent="0.25">
      <c r="A110" t="s">
        <v>2694</v>
      </c>
      <c r="B110">
        <v>66209.2</v>
      </c>
      <c r="C110">
        <v>0</v>
      </c>
      <c r="D110">
        <v>114158.54</v>
      </c>
      <c r="F110">
        <v>106445.61</v>
      </c>
      <c r="G110">
        <v>13784.45</v>
      </c>
      <c r="H110">
        <v>6000</v>
      </c>
      <c r="K110">
        <v>132359.71</v>
      </c>
      <c r="M110">
        <v>6872</v>
      </c>
      <c r="P110">
        <v>-1185886.75</v>
      </c>
      <c r="Q110">
        <v>1679735.01</v>
      </c>
      <c r="S110">
        <v>282034.69</v>
      </c>
      <c r="W110">
        <v>201240</v>
      </c>
      <c r="X110">
        <v>31200</v>
      </c>
      <c r="Y110">
        <v>294017</v>
      </c>
      <c r="AB110">
        <v>122329.06</v>
      </c>
      <c r="AC110">
        <v>11697.29</v>
      </c>
    </row>
    <row r="111" spans="1:32" x14ac:dyDescent="0.25">
      <c r="A111" t="s">
        <v>2695</v>
      </c>
      <c r="B111">
        <v>670515.54</v>
      </c>
      <c r="C111">
        <v>0</v>
      </c>
      <c r="D111">
        <v>114158.54</v>
      </c>
      <c r="F111">
        <v>6</v>
      </c>
      <c r="G111">
        <v>195343.37</v>
      </c>
      <c r="K111">
        <v>44597.5</v>
      </c>
      <c r="M111">
        <v>205.61</v>
      </c>
      <c r="P111">
        <v>-1061707.81</v>
      </c>
      <c r="Q111">
        <v>1611506.92</v>
      </c>
      <c r="S111">
        <v>198176.87</v>
      </c>
      <c r="T111">
        <v>360</v>
      </c>
      <c r="W111">
        <v>239730</v>
      </c>
      <c r="X111">
        <v>773140.1</v>
      </c>
      <c r="Y111">
        <v>338042</v>
      </c>
      <c r="Z111">
        <v>1280</v>
      </c>
      <c r="AA111">
        <v>5440</v>
      </c>
      <c r="AB111">
        <v>375695.18</v>
      </c>
      <c r="AC111">
        <v>26077.23</v>
      </c>
    </row>
    <row r="112" spans="1:32" x14ac:dyDescent="0.25">
      <c r="A112" t="s">
        <v>2696</v>
      </c>
      <c r="B112">
        <v>294275.51</v>
      </c>
      <c r="C112">
        <v>0</v>
      </c>
      <c r="D112">
        <v>114158.54</v>
      </c>
      <c r="F112">
        <v>-38516</v>
      </c>
      <c r="G112">
        <v>1112365.22</v>
      </c>
      <c r="J112">
        <v>59800</v>
      </c>
      <c r="K112">
        <v>9867</v>
      </c>
      <c r="M112">
        <v>5409</v>
      </c>
      <c r="O112">
        <v>-776205.72</v>
      </c>
      <c r="P112">
        <v>840792.9</v>
      </c>
      <c r="Q112">
        <v>667875.67000000004</v>
      </c>
      <c r="S112">
        <v>309408.5</v>
      </c>
      <c r="T112">
        <v>647404</v>
      </c>
      <c r="U112">
        <v>400</v>
      </c>
      <c r="W112">
        <v>78384</v>
      </c>
      <c r="X112">
        <v>78757.3</v>
      </c>
      <c r="Y112">
        <v>162007</v>
      </c>
      <c r="Z112">
        <v>9000</v>
      </c>
      <c r="AA112">
        <v>4600</v>
      </c>
      <c r="AB112">
        <v>221252.62</v>
      </c>
      <c r="AC112">
        <v>85580.13</v>
      </c>
    </row>
    <row r="113" spans="1:32" x14ac:dyDescent="0.25">
      <c r="A113" t="s">
        <v>2697</v>
      </c>
      <c r="B113">
        <v>1267752.58</v>
      </c>
      <c r="C113">
        <v>0</v>
      </c>
      <c r="D113">
        <v>114158.54</v>
      </c>
      <c r="F113">
        <v>282771.01</v>
      </c>
      <c r="G113">
        <v>281681.09999999998</v>
      </c>
      <c r="H113">
        <v>1</v>
      </c>
      <c r="J113">
        <v>240000</v>
      </c>
      <c r="K113">
        <v>9990</v>
      </c>
      <c r="M113">
        <v>449.04</v>
      </c>
      <c r="O113">
        <v>0</v>
      </c>
      <c r="P113">
        <v>-35054.800000000003</v>
      </c>
      <c r="Q113">
        <v>654977.96</v>
      </c>
      <c r="S113">
        <v>441616.91</v>
      </c>
      <c r="T113">
        <v>672907</v>
      </c>
      <c r="U113">
        <v>0</v>
      </c>
      <c r="W113">
        <v>297391.8</v>
      </c>
      <c r="X113">
        <v>146129.87</v>
      </c>
      <c r="Y113">
        <v>330368.8</v>
      </c>
      <c r="Z113">
        <v>2320</v>
      </c>
      <c r="AA113">
        <v>2224</v>
      </c>
      <c r="AB113">
        <v>199083.19</v>
      </c>
      <c r="AC113">
        <v>21995.74</v>
      </c>
    </row>
    <row r="114" spans="1:32" x14ac:dyDescent="0.25">
      <c r="A114" t="s">
        <v>2698</v>
      </c>
      <c r="B114">
        <v>843741.5</v>
      </c>
      <c r="C114">
        <v>0</v>
      </c>
      <c r="D114">
        <v>114158.54</v>
      </c>
      <c r="F114">
        <v>75826.929999999993</v>
      </c>
      <c r="G114">
        <v>205124.08</v>
      </c>
      <c r="J114">
        <v>8500</v>
      </c>
      <c r="K114">
        <v>19895</v>
      </c>
      <c r="M114">
        <v>1506.23</v>
      </c>
      <c r="P114">
        <v>-1642055.33</v>
      </c>
      <c r="Q114">
        <v>3175397.16</v>
      </c>
      <c r="S114">
        <v>239467.71</v>
      </c>
      <c r="T114">
        <v>27</v>
      </c>
      <c r="W114">
        <v>383528.4</v>
      </c>
      <c r="Y114">
        <v>450960.4</v>
      </c>
      <c r="Z114">
        <v>7360</v>
      </c>
      <c r="AA114">
        <v>6392</v>
      </c>
      <c r="AB114">
        <v>427369.56</v>
      </c>
      <c r="AC114">
        <v>24194.36</v>
      </c>
      <c r="AF114">
        <v>45000</v>
      </c>
    </row>
    <row r="115" spans="1:32" x14ac:dyDescent="0.25">
      <c r="A115" t="s">
        <v>2699</v>
      </c>
      <c r="B115">
        <v>501361.47</v>
      </c>
      <c r="C115">
        <v>0</v>
      </c>
      <c r="D115">
        <v>114158.54</v>
      </c>
      <c r="F115">
        <v>2918105.24</v>
      </c>
      <c r="G115">
        <v>69235.94</v>
      </c>
      <c r="J115">
        <v>10000</v>
      </c>
      <c r="K115">
        <v>16050</v>
      </c>
      <c r="M115">
        <v>2993.84</v>
      </c>
      <c r="P115">
        <v>2504131.2200000002</v>
      </c>
      <c r="Q115">
        <v>1191484.79</v>
      </c>
      <c r="S115">
        <v>162910.23000000001</v>
      </c>
      <c r="U115">
        <v>14.33</v>
      </c>
      <c r="W115">
        <v>233165.4</v>
      </c>
      <c r="X115">
        <v>75300</v>
      </c>
      <c r="Y115">
        <v>390228.4</v>
      </c>
      <c r="AA115">
        <v>12584</v>
      </c>
      <c r="AB115">
        <v>193514.48</v>
      </c>
      <c r="AC115">
        <v>51271.15</v>
      </c>
      <c r="AF115">
        <v>45011.98</v>
      </c>
    </row>
    <row r="116" spans="1:32" x14ac:dyDescent="0.25">
      <c r="A116" t="s">
        <v>2700</v>
      </c>
      <c r="B116">
        <v>642094.99</v>
      </c>
      <c r="C116">
        <v>0</v>
      </c>
      <c r="D116">
        <v>114158.54</v>
      </c>
      <c r="F116">
        <v>1664573.05</v>
      </c>
      <c r="G116">
        <v>221559.32</v>
      </c>
      <c r="J116">
        <v>5500</v>
      </c>
      <c r="K116">
        <v>20195</v>
      </c>
      <c r="M116">
        <v>1106</v>
      </c>
      <c r="P116">
        <v>2261537.98</v>
      </c>
      <c r="Q116">
        <v>918887.6</v>
      </c>
      <c r="S116">
        <v>116494.57</v>
      </c>
      <c r="T116">
        <v>539.9</v>
      </c>
      <c r="W116">
        <v>317624.5</v>
      </c>
      <c r="X116">
        <v>65400</v>
      </c>
      <c r="Y116">
        <v>387244.5</v>
      </c>
      <c r="Z116">
        <v>13284</v>
      </c>
      <c r="AB116">
        <v>253981.07</v>
      </c>
      <c r="AC116">
        <v>58982.43</v>
      </c>
      <c r="AF116">
        <v>30023</v>
      </c>
    </row>
    <row r="117" spans="1:32" x14ac:dyDescent="0.25">
      <c r="A117" t="s">
        <v>2701</v>
      </c>
      <c r="B117">
        <v>327715.18</v>
      </c>
      <c r="C117">
        <v>0</v>
      </c>
      <c r="D117">
        <v>114158.54</v>
      </c>
      <c r="F117">
        <v>76675.47</v>
      </c>
      <c r="G117">
        <v>80700.539999999994</v>
      </c>
      <c r="J117">
        <v>7500</v>
      </c>
      <c r="K117">
        <v>16200</v>
      </c>
      <c r="M117">
        <v>1978</v>
      </c>
      <c r="P117">
        <v>-1217106.3700000001</v>
      </c>
      <c r="Q117">
        <v>1855787.89</v>
      </c>
      <c r="S117">
        <v>184235.74</v>
      </c>
      <c r="W117">
        <v>370178.7</v>
      </c>
      <c r="X117">
        <v>72000</v>
      </c>
      <c r="Y117">
        <v>494626.7</v>
      </c>
      <c r="Z117">
        <v>4610</v>
      </c>
      <c r="AA117">
        <v>5676</v>
      </c>
      <c r="AB117">
        <v>167789.68</v>
      </c>
      <c r="AC117">
        <v>11923.33</v>
      </c>
      <c r="AF117">
        <v>30000</v>
      </c>
    </row>
    <row r="118" spans="1:32" x14ac:dyDescent="0.25">
      <c r="A118" t="s">
        <v>2702</v>
      </c>
      <c r="B118">
        <v>281635.51</v>
      </c>
      <c r="C118">
        <v>579951.47</v>
      </c>
      <c r="D118">
        <v>114158.54</v>
      </c>
      <c r="F118">
        <v>215867.53</v>
      </c>
      <c r="G118">
        <v>186067.44</v>
      </c>
      <c r="J118">
        <v>15500</v>
      </c>
      <c r="K118">
        <v>18595</v>
      </c>
      <c r="M118">
        <v>166.35</v>
      </c>
      <c r="P118">
        <v>-451247.6</v>
      </c>
      <c r="Q118">
        <v>1498231.3</v>
      </c>
      <c r="S118">
        <v>780837.03</v>
      </c>
      <c r="U118">
        <v>24.81</v>
      </c>
      <c r="W118">
        <v>234328.8</v>
      </c>
      <c r="X118">
        <v>10</v>
      </c>
      <c r="Y118">
        <v>314782.8</v>
      </c>
      <c r="Z118">
        <v>10180</v>
      </c>
      <c r="AA118">
        <v>12183</v>
      </c>
      <c r="AB118">
        <v>158166.09</v>
      </c>
      <c r="AC118">
        <v>36495.910000000003</v>
      </c>
      <c r="AF118">
        <v>30000</v>
      </c>
    </row>
    <row r="119" spans="1:32" x14ac:dyDescent="0.25">
      <c r="A119" t="s">
        <v>2703</v>
      </c>
      <c r="B119">
        <v>871995.91</v>
      </c>
      <c r="C119">
        <v>0</v>
      </c>
      <c r="D119">
        <v>114158.54</v>
      </c>
      <c r="F119">
        <v>1398280.37</v>
      </c>
      <c r="G119">
        <v>133230.60999999999</v>
      </c>
      <c r="J119">
        <v>21950</v>
      </c>
      <c r="K119">
        <v>19900</v>
      </c>
      <c r="M119">
        <v>0</v>
      </c>
      <c r="P119">
        <v>2088345.9</v>
      </c>
      <c r="Q119">
        <v>655276.54</v>
      </c>
      <c r="S119">
        <v>192692.73</v>
      </c>
      <c r="W119">
        <v>238517.1</v>
      </c>
      <c r="X119">
        <v>67216</v>
      </c>
      <c r="Y119">
        <v>389545.1</v>
      </c>
      <c r="Z119">
        <v>6590</v>
      </c>
      <c r="AA119">
        <v>36148</v>
      </c>
      <c r="AB119">
        <v>283621.58</v>
      </c>
      <c r="AC119">
        <v>93213.08</v>
      </c>
      <c r="AF119">
        <v>30000</v>
      </c>
    </row>
    <row r="120" spans="1:32" x14ac:dyDescent="0.25">
      <c r="A120" t="s">
        <v>2704</v>
      </c>
      <c r="B120">
        <v>499136.81</v>
      </c>
      <c r="C120">
        <v>0</v>
      </c>
      <c r="D120">
        <v>114158.54</v>
      </c>
      <c r="F120">
        <v>731346.93</v>
      </c>
      <c r="G120">
        <v>28019.61</v>
      </c>
      <c r="J120">
        <v>15300</v>
      </c>
      <c r="K120">
        <v>25660</v>
      </c>
      <c r="M120">
        <v>0</v>
      </c>
      <c r="P120">
        <v>-317877.76000000001</v>
      </c>
      <c r="Q120">
        <v>1904716.16</v>
      </c>
      <c r="S120">
        <v>133805.9</v>
      </c>
      <c r="W120">
        <v>239227.8</v>
      </c>
      <c r="X120">
        <v>83400</v>
      </c>
      <c r="Y120">
        <v>365833.8</v>
      </c>
      <c r="Z120">
        <v>9580</v>
      </c>
      <c r="AA120">
        <v>8808</v>
      </c>
      <c r="AB120">
        <v>309764.96000000002</v>
      </c>
      <c r="AC120">
        <v>39275.629999999997</v>
      </c>
      <c r="AF120">
        <v>30000</v>
      </c>
    </row>
    <row r="121" spans="1:32" x14ac:dyDescent="0.25">
      <c r="A121" t="s">
        <v>2705</v>
      </c>
      <c r="B121">
        <v>810437.91</v>
      </c>
      <c r="C121">
        <v>0</v>
      </c>
      <c r="D121">
        <v>114158.54</v>
      </c>
      <c r="F121">
        <v>62813.87</v>
      </c>
      <c r="G121">
        <v>92862.71</v>
      </c>
      <c r="J121">
        <v>6500</v>
      </c>
      <c r="K121">
        <v>21920</v>
      </c>
      <c r="M121">
        <v>17.88</v>
      </c>
      <c r="P121">
        <v>-1193033.93</v>
      </c>
      <c r="Q121">
        <v>2482221.21</v>
      </c>
      <c r="S121">
        <v>158123.94</v>
      </c>
      <c r="T121">
        <v>41196.269999999997</v>
      </c>
      <c r="U121">
        <v>11.82</v>
      </c>
      <c r="W121">
        <v>352836.8</v>
      </c>
      <c r="X121">
        <v>80400</v>
      </c>
      <c r="Y121">
        <v>476697.8</v>
      </c>
      <c r="Z121">
        <v>7200</v>
      </c>
      <c r="AA121">
        <v>11048</v>
      </c>
      <c r="AB121">
        <v>167358.85999999999</v>
      </c>
      <c r="AC121">
        <v>29859.45</v>
      </c>
      <c r="AF121">
        <v>45000</v>
      </c>
    </row>
    <row r="122" spans="1:32" x14ac:dyDescent="0.25">
      <c r="A122" t="s">
        <v>2706</v>
      </c>
      <c r="B122">
        <v>76672.59</v>
      </c>
      <c r="C122">
        <v>0</v>
      </c>
      <c r="D122">
        <v>114158.54</v>
      </c>
      <c r="F122">
        <v>1851126.66</v>
      </c>
      <c r="G122">
        <v>293390.3</v>
      </c>
      <c r="M122">
        <v>1361</v>
      </c>
      <c r="P122">
        <v>-946021.92</v>
      </c>
      <c r="Q122">
        <v>3637434.23</v>
      </c>
      <c r="S122">
        <v>297819.78999999998</v>
      </c>
      <c r="U122">
        <v>9.77</v>
      </c>
      <c r="W122">
        <v>73820</v>
      </c>
      <c r="Y122">
        <v>177525</v>
      </c>
      <c r="AA122">
        <v>2496</v>
      </c>
      <c r="AB122">
        <v>229194.31</v>
      </c>
      <c r="AC122">
        <v>29990.69</v>
      </c>
    </row>
    <row r="123" spans="1:32" x14ac:dyDescent="0.25">
      <c r="A123" t="s">
        <v>2707</v>
      </c>
      <c r="B123">
        <v>433664</v>
      </c>
      <c r="C123">
        <v>0</v>
      </c>
      <c r="D123">
        <v>114158.54</v>
      </c>
      <c r="F123">
        <v>1224480.5900000001</v>
      </c>
      <c r="G123">
        <v>202579.88</v>
      </c>
      <c r="M123">
        <v>1883</v>
      </c>
      <c r="P123">
        <v>3185112.58</v>
      </c>
      <c r="S123">
        <v>486219.67</v>
      </c>
      <c r="Y123">
        <v>112039</v>
      </c>
      <c r="AB123">
        <v>179161.41</v>
      </c>
      <c r="AC123">
        <v>40558.019999999997</v>
      </c>
    </row>
    <row r="124" spans="1:32" x14ac:dyDescent="0.25">
      <c r="A124" t="s">
        <v>2708</v>
      </c>
      <c r="B124">
        <v>61629.07</v>
      </c>
      <c r="C124">
        <v>0</v>
      </c>
      <c r="D124">
        <v>114158.54</v>
      </c>
      <c r="F124">
        <v>2253674.62</v>
      </c>
      <c r="G124">
        <v>356482.57</v>
      </c>
      <c r="J124">
        <v>1000</v>
      </c>
      <c r="M124">
        <v>1645.9</v>
      </c>
      <c r="O124">
        <v>3519995.18</v>
      </c>
      <c r="P124">
        <v>-797010.88</v>
      </c>
      <c r="Q124">
        <v>431249.19</v>
      </c>
      <c r="S124">
        <v>18347.91</v>
      </c>
      <c r="T124">
        <v>310</v>
      </c>
      <c r="U124">
        <v>80</v>
      </c>
      <c r="X124">
        <v>349040</v>
      </c>
      <c r="Y124">
        <v>184366</v>
      </c>
      <c r="Z124">
        <v>9120</v>
      </c>
      <c r="AA124">
        <v>2452</v>
      </c>
      <c r="AB124">
        <v>465668.98</v>
      </c>
    </row>
    <row r="125" spans="1:32" x14ac:dyDescent="0.25">
      <c r="A125" t="s">
        <v>2709</v>
      </c>
      <c r="B125">
        <v>58011.14</v>
      </c>
      <c r="C125">
        <v>0</v>
      </c>
      <c r="D125">
        <v>114158.54</v>
      </c>
      <c r="F125">
        <v>167161</v>
      </c>
      <c r="G125">
        <v>174827.37</v>
      </c>
      <c r="J125">
        <v>50000</v>
      </c>
      <c r="M125">
        <v>2158</v>
      </c>
      <c r="P125">
        <v>1177062.27</v>
      </c>
      <c r="S125">
        <v>220362.4</v>
      </c>
      <c r="X125">
        <v>173660</v>
      </c>
      <c r="Y125">
        <v>166548</v>
      </c>
      <c r="AA125">
        <v>760</v>
      </c>
      <c r="AB125">
        <v>184314.48</v>
      </c>
      <c r="AC125">
        <v>3</v>
      </c>
    </row>
    <row r="126" spans="1:32" x14ac:dyDescent="0.25">
      <c r="A126" t="s">
        <v>2710</v>
      </c>
      <c r="B126">
        <v>224169.19</v>
      </c>
      <c r="C126">
        <v>0</v>
      </c>
      <c r="D126">
        <v>114158.54</v>
      </c>
      <c r="F126">
        <v>521731.38</v>
      </c>
      <c r="G126">
        <v>790808.93</v>
      </c>
      <c r="M126">
        <v>3387</v>
      </c>
      <c r="P126">
        <v>1362834.88</v>
      </c>
      <c r="Q126">
        <v>343312.84</v>
      </c>
      <c r="S126">
        <v>457430.29</v>
      </c>
      <c r="U126">
        <v>24.62</v>
      </c>
      <c r="W126">
        <v>527400</v>
      </c>
      <c r="Y126">
        <v>668671</v>
      </c>
      <c r="AA126">
        <v>2904</v>
      </c>
      <c r="AB126">
        <v>236158.74</v>
      </c>
      <c r="AC126">
        <v>3741.49</v>
      </c>
    </row>
    <row r="127" spans="1:32" x14ac:dyDescent="0.25">
      <c r="A127" t="s">
        <v>2711</v>
      </c>
      <c r="B127">
        <v>325136.81</v>
      </c>
      <c r="C127">
        <v>0</v>
      </c>
      <c r="D127">
        <v>114158.54</v>
      </c>
      <c r="F127">
        <v>253522.84</v>
      </c>
      <c r="G127">
        <v>160361.15</v>
      </c>
      <c r="M127">
        <v>1332</v>
      </c>
      <c r="P127">
        <v>-174846.68</v>
      </c>
      <c r="Q127">
        <v>1627802.29</v>
      </c>
      <c r="S127">
        <v>404324.54</v>
      </c>
      <c r="T127">
        <v>550</v>
      </c>
      <c r="U127">
        <v>1598.09</v>
      </c>
      <c r="W127">
        <v>490140</v>
      </c>
      <c r="Y127">
        <v>574720.46</v>
      </c>
      <c r="AA127">
        <v>323</v>
      </c>
      <c r="AB127">
        <v>544621.06000000006</v>
      </c>
      <c r="AC127">
        <v>2123.64</v>
      </c>
    </row>
    <row r="128" spans="1:32" x14ac:dyDescent="0.25">
      <c r="A128" t="s">
        <v>2712</v>
      </c>
      <c r="B128">
        <v>1479663.2</v>
      </c>
      <c r="C128">
        <v>200000</v>
      </c>
      <c r="D128">
        <v>114158.54</v>
      </c>
      <c r="F128">
        <v>17</v>
      </c>
      <c r="G128">
        <v>98520.01</v>
      </c>
      <c r="M128">
        <v>0</v>
      </c>
      <c r="P128">
        <v>180589</v>
      </c>
      <c r="Q128">
        <v>2560000</v>
      </c>
      <c r="S128">
        <v>382571.25</v>
      </c>
      <c r="U128">
        <v>735.78</v>
      </c>
      <c r="W128">
        <v>259020</v>
      </c>
      <c r="Y128">
        <v>403836</v>
      </c>
      <c r="AA128">
        <v>1488</v>
      </c>
      <c r="AB128">
        <v>162065.88</v>
      </c>
      <c r="AC128">
        <v>15185.23</v>
      </c>
    </row>
    <row r="129" spans="1:32" x14ac:dyDescent="0.25">
      <c r="A129" t="s">
        <v>2713</v>
      </c>
      <c r="B129">
        <v>162123.64000000001</v>
      </c>
      <c r="C129">
        <v>0</v>
      </c>
      <c r="D129">
        <v>114158.54</v>
      </c>
      <c r="F129">
        <v>-46977.14</v>
      </c>
      <c r="G129">
        <v>181860.57</v>
      </c>
      <c r="K129">
        <v>35000</v>
      </c>
      <c r="M129">
        <v>1070699.1200000001</v>
      </c>
      <c r="P129">
        <v>-3465923.84</v>
      </c>
      <c r="Q129">
        <v>2948636.78</v>
      </c>
      <c r="S129">
        <v>32560.400000000001</v>
      </c>
      <c r="W129">
        <v>402650</v>
      </c>
      <c r="X129">
        <v>382960</v>
      </c>
      <c r="Y129">
        <v>507980</v>
      </c>
      <c r="AB129">
        <v>493295.35999999999</v>
      </c>
      <c r="AC129">
        <v>15798.57</v>
      </c>
    </row>
    <row r="130" spans="1:32" x14ac:dyDescent="0.25">
      <c r="A130" t="s">
        <v>2714</v>
      </c>
      <c r="B130">
        <v>814327.57</v>
      </c>
      <c r="C130">
        <v>0</v>
      </c>
      <c r="D130">
        <v>114158.54</v>
      </c>
      <c r="F130">
        <v>1115610.25</v>
      </c>
      <c r="G130">
        <v>854788.69</v>
      </c>
      <c r="M130">
        <v>0</v>
      </c>
      <c r="P130">
        <v>810657.06</v>
      </c>
      <c r="Q130">
        <v>2368242.5</v>
      </c>
      <c r="S130">
        <v>399142.89</v>
      </c>
      <c r="U130">
        <v>175.8</v>
      </c>
      <c r="W130">
        <v>497500</v>
      </c>
      <c r="Y130">
        <v>541237</v>
      </c>
      <c r="Z130">
        <v>15849</v>
      </c>
      <c r="AB130">
        <v>637255.56000000006</v>
      </c>
      <c r="AC130">
        <v>60949.01</v>
      </c>
    </row>
    <row r="131" spans="1:32" x14ac:dyDescent="0.25">
      <c r="A131" t="s">
        <v>2715</v>
      </c>
      <c r="B131">
        <v>267126.25</v>
      </c>
      <c r="C131">
        <v>754425.71</v>
      </c>
      <c r="D131">
        <v>114158.54</v>
      </c>
      <c r="F131">
        <v>1910206.22</v>
      </c>
      <c r="G131">
        <v>337947.21</v>
      </c>
      <c r="M131">
        <v>4939</v>
      </c>
      <c r="P131">
        <v>1426062.31</v>
      </c>
      <c r="Q131">
        <v>1552681.09</v>
      </c>
      <c r="S131">
        <v>1216855.72</v>
      </c>
      <c r="U131">
        <v>757.61</v>
      </c>
      <c r="W131">
        <v>232800</v>
      </c>
      <c r="Y131">
        <v>418147</v>
      </c>
      <c r="AA131">
        <v>13192</v>
      </c>
      <c r="AB131">
        <v>199401.75</v>
      </c>
      <c r="AC131">
        <v>40490.550000000003</v>
      </c>
    </row>
    <row r="132" spans="1:32" x14ac:dyDescent="0.25">
      <c r="A132" t="s">
        <v>2716</v>
      </c>
      <c r="B132">
        <v>474974.08</v>
      </c>
      <c r="C132">
        <v>180298.06</v>
      </c>
      <c r="D132">
        <v>114158.54</v>
      </c>
      <c r="F132">
        <v>707191.18</v>
      </c>
      <c r="G132">
        <v>35</v>
      </c>
      <c r="K132">
        <v>215000</v>
      </c>
      <c r="M132">
        <v>270</v>
      </c>
      <c r="P132">
        <v>-73895.91</v>
      </c>
      <c r="Q132">
        <v>2662147.65</v>
      </c>
      <c r="S132">
        <v>524235.41</v>
      </c>
      <c r="W132">
        <v>412200</v>
      </c>
      <c r="Y132">
        <v>485238</v>
      </c>
      <c r="AA132">
        <v>11400</v>
      </c>
      <c r="AB132">
        <v>316314.74</v>
      </c>
    </row>
    <row r="133" spans="1:32" x14ac:dyDescent="0.25">
      <c r="A133" t="s">
        <v>2717</v>
      </c>
      <c r="B133">
        <v>47133.48</v>
      </c>
      <c r="C133">
        <v>0</v>
      </c>
      <c r="D133">
        <v>114158.54</v>
      </c>
      <c r="F133">
        <v>4</v>
      </c>
      <c r="G133">
        <v>535666.36</v>
      </c>
      <c r="K133">
        <v>12540</v>
      </c>
      <c r="M133">
        <v>16935.41</v>
      </c>
      <c r="O133">
        <v>577911.64</v>
      </c>
      <c r="Q133">
        <v>1849445.73</v>
      </c>
      <c r="S133">
        <v>133323.93</v>
      </c>
      <c r="U133">
        <v>46.32</v>
      </c>
      <c r="W133">
        <v>204731.4</v>
      </c>
      <c r="X133">
        <v>91831.5</v>
      </c>
      <c r="Y133">
        <v>263217.40000000002</v>
      </c>
      <c r="AA133">
        <v>3400</v>
      </c>
      <c r="AB133">
        <v>431441.96</v>
      </c>
      <c r="AC133">
        <v>3517.11</v>
      </c>
    </row>
    <row r="134" spans="1:32" x14ac:dyDescent="0.25">
      <c r="A134" t="s">
        <v>2718</v>
      </c>
      <c r="B134">
        <v>90923.42</v>
      </c>
      <c r="C134">
        <v>0</v>
      </c>
      <c r="D134">
        <v>114158.54</v>
      </c>
      <c r="F134">
        <v>6</v>
      </c>
      <c r="G134">
        <v>48272.23</v>
      </c>
      <c r="K134">
        <v>54600</v>
      </c>
      <c r="M134">
        <v>1440.02</v>
      </c>
      <c r="P134">
        <v>-1158376.51</v>
      </c>
      <c r="Q134">
        <v>1289115.33</v>
      </c>
      <c r="S134">
        <v>134792.01</v>
      </c>
      <c r="W134">
        <v>445240</v>
      </c>
      <c r="X134">
        <v>53100</v>
      </c>
      <c r="Y134">
        <v>503662</v>
      </c>
      <c r="Z134">
        <v>2152</v>
      </c>
      <c r="AB134">
        <v>149936.85999999999</v>
      </c>
      <c r="AC134">
        <v>18277.580000000002</v>
      </c>
    </row>
    <row r="135" spans="1:32" x14ac:dyDescent="0.25">
      <c r="A135" t="s">
        <v>2719</v>
      </c>
      <c r="B135">
        <v>53695.98</v>
      </c>
      <c r="C135">
        <v>0</v>
      </c>
      <c r="D135">
        <v>114158.54</v>
      </c>
      <c r="F135">
        <v>1124614.51</v>
      </c>
      <c r="G135">
        <v>61678.94</v>
      </c>
      <c r="K135">
        <v>37200</v>
      </c>
      <c r="M135">
        <v>695</v>
      </c>
      <c r="P135">
        <v>-648142.54</v>
      </c>
      <c r="Q135">
        <v>2316929.4300000002</v>
      </c>
      <c r="S135">
        <v>111747.83</v>
      </c>
      <c r="U135">
        <v>526.04</v>
      </c>
      <c r="W135">
        <v>369600</v>
      </c>
      <c r="X135">
        <v>41953.599999999999</v>
      </c>
      <c r="Y135">
        <v>438681.59999999998</v>
      </c>
      <c r="Z135">
        <v>672</v>
      </c>
      <c r="AB135">
        <v>122981.19</v>
      </c>
      <c r="AC135">
        <v>53848.38</v>
      </c>
      <c r="AF135">
        <v>41000</v>
      </c>
    </row>
    <row r="136" spans="1:32" x14ac:dyDescent="0.25">
      <c r="A136" t="s">
        <v>2720</v>
      </c>
      <c r="B136">
        <v>375632.37</v>
      </c>
      <c r="C136">
        <v>0</v>
      </c>
      <c r="D136">
        <v>114158.54</v>
      </c>
      <c r="F136">
        <v>554296.78</v>
      </c>
      <c r="G136">
        <v>168224.02</v>
      </c>
      <c r="K136">
        <v>26664.07</v>
      </c>
      <c r="M136">
        <v>1934</v>
      </c>
      <c r="P136">
        <v>-1034955.23</v>
      </c>
      <c r="Q136">
        <v>2601070</v>
      </c>
      <c r="S136">
        <v>132123.94</v>
      </c>
      <c r="W136">
        <v>96080</v>
      </c>
      <c r="X136">
        <v>94050</v>
      </c>
      <c r="Y136">
        <v>188300</v>
      </c>
      <c r="AA136">
        <v>4120</v>
      </c>
      <c r="AB136">
        <v>310785.53999999998</v>
      </c>
      <c r="AC136">
        <v>19764.919999999998</v>
      </c>
    </row>
    <row r="137" spans="1:32" x14ac:dyDescent="0.25">
      <c r="A137" t="s">
        <v>2721</v>
      </c>
      <c r="B137">
        <v>231484.9</v>
      </c>
      <c r="C137">
        <v>0</v>
      </c>
      <c r="D137">
        <v>114158.54</v>
      </c>
      <c r="F137">
        <v>463307.4</v>
      </c>
      <c r="G137">
        <v>142032.65</v>
      </c>
      <c r="J137">
        <v>0</v>
      </c>
      <c r="L137">
        <v>736730</v>
      </c>
      <c r="M137">
        <v>14652</v>
      </c>
      <c r="P137">
        <v>-218640.79</v>
      </c>
      <c r="Q137">
        <v>1034443.85</v>
      </c>
      <c r="S137">
        <v>90195.53</v>
      </c>
      <c r="U137">
        <v>48.3</v>
      </c>
      <c r="W137">
        <v>355890</v>
      </c>
      <c r="X137">
        <v>43266</v>
      </c>
      <c r="Y137">
        <v>436482</v>
      </c>
      <c r="AA137">
        <v>4864</v>
      </c>
      <c r="AB137">
        <v>158572.42000000001</v>
      </c>
      <c r="AC137">
        <v>29462.85</v>
      </c>
    </row>
    <row r="138" spans="1:32" x14ac:dyDescent="0.25">
      <c r="A138" t="s">
        <v>2722</v>
      </c>
      <c r="B138">
        <v>375299.72</v>
      </c>
      <c r="C138">
        <v>0</v>
      </c>
      <c r="D138">
        <v>114158.54</v>
      </c>
      <c r="F138">
        <v>-583.69000000000005</v>
      </c>
      <c r="G138">
        <v>264609.23</v>
      </c>
      <c r="J138">
        <v>0</v>
      </c>
      <c r="K138">
        <v>16060</v>
      </c>
      <c r="M138">
        <v>0</v>
      </c>
      <c r="P138">
        <v>-149507.38</v>
      </c>
      <c r="Q138">
        <v>1020783.88</v>
      </c>
      <c r="S138">
        <v>14216.74</v>
      </c>
      <c r="U138">
        <v>101.01</v>
      </c>
      <c r="W138">
        <v>220470</v>
      </c>
      <c r="Y138">
        <v>253735</v>
      </c>
      <c r="AA138">
        <v>3468</v>
      </c>
      <c r="AB138">
        <v>119372.71</v>
      </c>
      <c r="AC138">
        <v>25152.68</v>
      </c>
    </row>
    <row r="139" spans="1:32" x14ac:dyDescent="0.25">
      <c r="A139" t="s">
        <v>2723</v>
      </c>
      <c r="B139">
        <v>1642471.11</v>
      </c>
      <c r="C139">
        <v>0</v>
      </c>
      <c r="D139">
        <v>114158.54</v>
      </c>
      <c r="F139">
        <v>280335.18</v>
      </c>
      <c r="G139">
        <v>454865.18</v>
      </c>
      <c r="J139">
        <v>88000</v>
      </c>
      <c r="K139">
        <v>22540</v>
      </c>
      <c r="M139">
        <v>0</v>
      </c>
      <c r="P139">
        <v>1344971.34</v>
      </c>
      <c r="Q139">
        <v>1382150.48</v>
      </c>
      <c r="S139">
        <v>62069.99</v>
      </c>
      <c r="U139">
        <v>189.67</v>
      </c>
      <c r="W139">
        <v>614070</v>
      </c>
      <c r="Y139">
        <v>648249</v>
      </c>
      <c r="AA139">
        <v>9696</v>
      </c>
      <c r="AB139">
        <v>361248.51</v>
      </c>
      <c r="AC139">
        <v>47737.81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>
    <tabColor rgb="FF00B050"/>
  </sheetPr>
  <dimension ref="A1:AQ150"/>
  <sheetViews>
    <sheetView topLeftCell="AD1" zoomScale="107" zoomScaleNormal="107" workbookViewId="0">
      <selection activeCell="AP4" sqref="AP4:AP139"/>
    </sheetView>
  </sheetViews>
  <sheetFormatPr defaultRowHeight="13.8" x14ac:dyDescent="0.25"/>
  <cols>
    <col min="1" max="1" width="5.5" bestFit="1" customWidth="1"/>
    <col min="2" max="2" width="12.69921875" bestFit="1" customWidth="1"/>
    <col min="3" max="3" width="6.69921875" style="55" bestFit="1" customWidth="1"/>
    <col min="4" max="4" width="26.59765625" style="46" customWidth="1"/>
    <col min="5" max="5" width="47" bestFit="1" customWidth="1"/>
    <col min="38" max="38" width="19" style="59" bestFit="1" customWidth="1"/>
    <col min="39" max="39" width="15.5" style="29" bestFit="1" customWidth="1"/>
    <col min="40" max="40" width="15.09765625" style="19" bestFit="1" customWidth="1"/>
    <col min="41" max="41" width="15.09765625" style="13" bestFit="1" customWidth="1"/>
    <col min="42" max="42" width="15.09765625" style="14" bestFit="1" customWidth="1"/>
    <col min="43" max="43" width="16.8984375" style="19" bestFit="1" customWidth="1"/>
  </cols>
  <sheetData>
    <row r="1" spans="1:43" x14ac:dyDescent="0.25">
      <c r="E1" t="s">
        <v>2052</v>
      </c>
      <c r="F1" t="s">
        <v>2053</v>
      </c>
      <c r="G1" t="s">
        <v>2054</v>
      </c>
      <c r="H1" t="s">
        <v>2055</v>
      </c>
      <c r="I1" t="s">
        <v>2175</v>
      </c>
      <c r="J1" t="s">
        <v>2056</v>
      </c>
      <c r="K1" t="s">
        <v>2057</v>
      </c>
      <c r="L1" t="s">
        <v>2058</v>
      </c>
      <c r="M1" t="s">
        <v>2177</v>
      </c>
      <c r="N1" t="s">
        <v>2059</v>
      </c>
      <c r="O1" t="s">
        <v>2060</v>
      </c>
      <c r="P1" t="s">
        <v>2062</v>
      </c>
      <c r="Q1" t="s">
        <v>2063</v>
      </c>
      <c r="R1" t="s">
        <v>2178</v>
      </c>
      <c r="S1" t="s">
        <v>2065</v>
      </c>
      <c r="T1" t="s">
        <v>2066</v>
      </c>
      <c r="U1" t="s">
        <v>2067</v>
      </c>
      <c r="V1" t="s">
        <v>2582</v>
      </c>
      <c r="W1" t="s">
        <v>2068</v>
      </c>
      <c r="X1" t="s">
        <v>2069</v>
      </c>
      <c r="Y1" t="s">
        <v>2070</v>
      </c>
      <c r="Z1" t="s">
        <v>2583</v>
      </c>
      <c r="AA1" t="s">
        <v>2071</v>
      </c>
      <c r="AB1" t="s">
        <v>2072</v>
      </c>
      <c r="AC1" t="s">
        <v>2073</v>
      </c>
      <c r="AD1" t="s">
        <v>2074</v>
      </c>
      <c r="AE1" t="s">
        <v>2075</v>
      </c>
      <c r="AF1" t="s">
        <v>2076</v>
      </c>
      <c r="AG1" t="s">
        <v>2077</v>
      </c>
      <c r="AH1" t="s">
        <v>2078</v>
      </c>
      <c r="AI1" t="s">
        <v>2180</v>
      </c>
      <c r="AJ1" t="s">
        <v>2079</v>
      </c>
      <c r="AK1" t="s">
        <v>2584</v>
      </c>
      <c r="AL1" s="59" t="s">
        <v>0</v>
      </c>
      <c r="AM1" s="29" t="s">
        <v>1</v>
      </c>
      <c r="AN1" s="19" t="s">
        <v>2</v>
      </c>
      <c r="AO1" s="13" t="s">
        <v>3</v>
      </c>
      <c r="AP1" s="14" t="s">
        <v>4</v>
      </c>
      <c r="AQ1" s="19" t="s">
        <v>5</v>
      </c>
    </row>
    <row r="2" spans="1:43" x14ac:dyDescent="0.25">
      <c r="E2" t="s">
        <v>2080</v>
      </c>
      <c r="F2" t="s">
        <v>2081</v>
      </c>
      <c r="G2" t="s">
        <v>2082</v>
      </c>
      <c r="H2" t="s">
        <v>2083</v>
      </c>
      <c r="I2" t="s">
        <v>2181</v>
      </c>
      <c r="J2" t="s">
        <v>2084</v>
      </c>
      <c r="K2" t="s">
        <v>2085</v>
      </c>
      <c r="L2" t="s">
        <v>2086</v>
      </c>
      <c r="M2" t="s">
        <v>2183</v>
      </c>
      <c r="N2" t="s">
        <v>2087</v>
      </c>
      <c r="O2" t="s">
        <v>2088</v>
      </c>
      <c r="P2" t="s">
        <v>2090</v>
      </c>
      <c r="Q2" t="s">
        <v>2091</v>
      </c>
      <c r="R2" t="s">
        <v>2184</v>
      </c>
      <c r="S2" t="s">
        <v>2093</v>
      </c>
      <c r="T2" t="s">
        <v>2094</v>
      </c>
      <c r="U2" t="s">
        <v>2095</v>
      </c>
      <c r="V2" t="s">
        <v>2585</v>
      </c>
      <c r="W2" t="s">
        <v>2096</v>
      </c>
      <c r="X2" t="s">
        <v>2097</v>
      </c>
      <c r="Y2" t="s">
        <v>2098</v>
      </c>
      <c r="Z2" t="s">
        <v>2586</v>
      </c>
      <c r="AA2" t="s">
        <v>2099</v>
      </c>
      <c r="AB2" t="s">
        <v>2100</v>
      </c>
      <c r="AC2" t="s">
        <v>2101</v>
      </c>
      <c r="AD2" t="s">
        <v>2102</v>
      </c>
      <c r="AE2" t="s">
        <v>2103</v>
      </c>
      <c r="AF2" t="s">
        <v>2104</v>
      </c>
      <c r="AG2" t="s">
        <v>2105</v>
      </c>
      <c r="AH2" t="s">
        <v>2106</v>
      </c>
      <c r="AI2" t="s">
        <v>2186</v>
      </c>
      <c r="AJ2" t="s">
        <v>2107</v>
      </c>
      <c r="AK2" t="s">
        <v>2587</v>
      </c>
    </row>
    <row r="3" spans="1:43" x14ac:dyDescent="0.25">
      <c r="E3" t="s">
        <v>2108</v>
      </c>
      <c r="F3">
        <v>61536606.950000003</v>
      </c>
      <c r="G3">
        <v>3263162.91</v>
      </c>
      <c r="H3">
        <v>28232455.859999999</v>
      </c>
      <c r="I3">
        <v>645.80999999999995</v>
      </c>
      <c r="J3">
        <v>69710503.760000005</v>
      </c>
      <c r="K3">
        <v>40429407.850000001</v>
      </c>
      <c r="L3">
        <v>6002</v>
      </c>
      <c r="M3">
        <v>194900</v>
      </c>
      <c r="N3">
        <v>860016</v>
      </c>
      <c r="O3">
        <v>2466877.46</v>
      </c>
      <c r="P3">
        <v>1765863</v>
      </c>
      <c r="Q3">
        <v>1372062.85</v>
      </c>
      <c r="R3">
        <v>289527.95</v>
      </c>
      <c r="S3">
        <v>3711542.72</v>
      </c>
      <c r="T3">
        <v>-62547546.979999997</v>
      </c>
      <c r="U3">
        <v>246494826.94999999</v>
      </c>
      <c r="V3">
        <v>2605.33</v>
      </c>
      <c r="W3">
        <v>42186220.399999999</v>
      </c>
      <c r="X3">
        <v>8022964.9699999997</v>
      </c>
      <c r="Y3">
        <v>33917.43</v>
      </c>
      <c r="Z3">
        <v>2400</v>
      </c>
      <c r="AA3">
        <v>41500367.219999999</v>
      </c>
      <c r="AB3">
        <v>12759733.66</v>
      </c>
      <c r="AC3">
        <v>52700950.799999997</v>
      </c>
      <c r="AD3">
        <v>247315</v>
      </c>
      <c r="AE3">
        <v>280141.8</v>
      </c>
      <c r="AF3">
        <v>34192074.859999999</v>
      </c>
      <c r="AG3">
        <v>6645494.4199999999</v>
      </c>
      <c r="AH3">
        <v>28800</v>
      </c>
      <c r="AI3">
        <v>1915.51</v>
      </c>
      <c r="AJ3">
        <v>1450970.07</v>
      </c>
      <c r="AK3">
        <v>31.36</v>
      </c>
      <c r="AL3" s="59">
        <f t="shared" ref="AL3:AQ3" si="0">SUM(AL4:AL139)</f>
        <v>84354217.310000032</v>
      </c>
      <c r="AM3" s="29">
        <f t="shared" si="0"/>
        <v>6754347.2599999998</v>
      </c>
      <c r="AN3" s="19">
        <f t="shared" si="0"/>
        <v>77599870.050000012</v>
      </c>
      <c r="AO3" s="13">
        <f t="shared" si="0"/>
        <v>104508209.00999993</v>
      </c>
      <c r="AP3" s="14">
        <f t="shared" si="0"/>
        <v>95547693.819999948</v>
      </c>
      <c r="AQ3" s="24">
        <f t="shared" si="0"/>
        <v>8960515.1900000069</v>
      </c>
    </row>
    <row r="4" spans="1:43" x14ac:dyDescent="0.25">
      <c r="A4" t="s">
        <v>420</v>
      </c>
      <c r="B4" t="s">
        <v>422</v>
      </c>
      <c r="C4" s="55">
        <v>3670</v>
      </c>
      <c r="D4" s="46" t="s">
        <v>876</v>
      </c>
      <c r="E4" t="s">
        <v>2588</v>
      </c>
      <c r="F4">
        <v>160393.28</v>
      </c>
      <c r="G4">
        <v>0</v>
      </c>
      <c r="H4">
        <v>51936.27</v>
      </c>
      <c r="J4">
        <v>133187.72</v>
      </c>
      <c r="K4">
        <v>311042.07</v>
      </c>
      <c r="N4">
        <v>2000</v>
      </c>
      <c r="O4">
        <v>8500</v>
      </c>
      <c r="Q4">
        <v>0</v>
      </c>
      <c r="T4">
        <v>-1579520.32</v>
      </c>
      <c r="U4">
        <v>2193223.69</v>
      </c>
      <c r="W4">
        <v>311495.92</v>
      </c>
      <c r="AA4">
        <v>336740</v>
      </c>
      <c r="AC4">
        <v>467340</v>
      </c>
      <c r="AF4">
        <v>137491.81</v>
      </c>
      <c r="AG4">
        <v>11048.14</v>
      </c>
      <c r="AL4" s="59">
        <f>SUM(F4:I4)</f>
        <v>212329.55</v>
      </c>
      <c r="AM4" s="29">
        <f>SUM(N4:R4)</f>
        <v>10500</v>
      </c>
      <c r="AN4" s="19">
        <f>AL4-AM4</f>
        <v>201829.55</v>
      </c>
      <c r="AO4" s="13">
        <f>SUM(V4:AB4)</f>
        <v>648235.91999999993</v>
      </c>
      <c r="AP4" s="14">
        <f>SUM(AC4:AK4)</f>
        <v>615879.95000000007</v>
      </c>
      <c r="AQ4" s="24">
        <f>AO4-AP4</f>
        <v>32355.969999999856</v>
      </c>
    </row>
    <row r="5" spans="1:43" x14ac:dyDescent="0.25">
      <c r="A5" t="s">
        <v>420</v>
      </c>
      <c r="B5" t="s">
        <v>422</v>
      </c>
      <c r="C5" s="55">
        <v>5165</v>
      </c>
      <c r="D5" s="46" t="s">
        <v>877</v>
      </c>
      <c r="E5" t="s">
        <v>2589</v>
      </c>
      <c r="F5">
        <v>177107.88</v>
      </c>
      <c r="G5">
        <v>0</v>
      </c>
      <c r="H5">
        <v>100562.04</v>
      </c>
      <c r="I5">
        <v>57.2</v>
      </c>
      <c r="J5">
        <v>845226.67</v>
      </c>
      <c r="K5">
        <v>1107794.46</v>
      </c>
      <c r="N5">
        <v>0</v>
      </c>
      <c r="O5">
        <v>15460</v>
      </c>
      <c r="Q5">
        <v>1457</v>
      </c>
      <c r="T5">
        <v>851993.85</v>
      </c>
      <c r="U5">
        <v>1265427.9099999999</v>
      </c>
      <c r="W5">
        <v>427512.06</v>
      </c>
      <c r="Y5">
        <v>56.44</v>
      </c>
      <c r="AA5">
        <v>348360</v>
      </c>
      <c r="AC5">
        <v>471207</v>
      </c>
      <c r="AF5">
        <v>199915.13</v>
      </c>
      <c r="AG5">
        <v>8396.8799999999992</v>
      </c>
      <c r="AL5" s="59">
        <f t="shared" ref="AL5:AL68" si="1">SUM(F5:I5)</f>
        <v>277727.12</v>
      </c>
      <c r="AM5" s="29">
        <f t="shared" ref="AM5:AM68" si="2">SUM(N5:R5)</f>
        <v>16917</v>
      </c>
      <c r="AN5" s="19">
        <f t="shared" ref="AN5:AN68" si="3">AL5-AM5</f>
        <v>260810.12</v>
      </c>
      <c r="AO5" s="13">
        <f t="shared" ref="AO5:AO68" si="4">SUM(V5:AB5)</f>
        <v>775928.5</v>
      </c>
      <c r="AP5" s="14">
        <f t="shared" ref="AP5:AP68" si="5">SUM(AC5:AK5)</f>
        <v>679519.01</v>
      </c>
      <c r="AQ5" s="24">
        <f t="shared" ref="AQ5:AQ61" si="6">AO5-AP5</f>
        <v>96409.489999999991</v>
      </c>
    </row>
    <row r="6" spans="1:43" x14ac:dyDescent="0.25">
      <c r="A6" t="s">
        <v>420</v>
      </c>
      <c r="B6" t="s">
        <v>422</v>
      </c>
      <c r="C6" s="55">
        <v>4663</v>
      </c>
      <c r="D6" s="46" t="s">
        <v>878</v>
      </c>
      <c r="E6" t="s">
        <v>2590</v>
      </c>
      <c r="F6">
        <v>318431.39</v>
      </c>
      <c r="G6">
        <v>0</v>
      </c>
      <c r="H6">
        <v>136832.26999999999</v>
      </c>
      <c r="J6">
        <v>975292.93</v>
      </c>
      <c r="K6">
        <v>865680.97</v>
      </c>
      <c r="N6">
        <v>2000</v>
      </c>
      <c r="O6">
        <v>26945</v>
      </c>
      <c r="Q6">
        <v>3242.69</v>
      </c>
      <c r="T6">
        <v>-1425309.12</v>
      </c>
      <c r="U6">
        <v>3482828.65</v>
      </c>
      <c r="W6">
        <v>252597.63</v>
      </c>
      <c r="X6">
        <v>417680</v>
      </c>
      <c r="Y6">
        <v>110.14</v>
      </c>
      <c r="AA6">
        <v>411850</v>
      </c>
      <c r="AC6">
        <v>444987</v>
      </c>
      <c r="AF6">
        <v>426443.75</v>
      </c>
      <c r="AG6">
        <v>4276.68</v>
      </c>
      <c r="AL6" s="59">
        <f t="shared" si="1"/>
        <v>455263.66000000003</v>
      </c>
      <c r="AM6" s="29">
        <f t="shared" si="2"/>
        <v>32187.69</v>
      </c>
      <c r="AN6" s="19">
        <f t="shared" si="3"/>
        <v>423075.97000000003</v>
      </c>
      <c r="AO6" s="13">
        <f t="shared" si="4"/>
        <v>1082237.77</v>
      </c>
      <c r="AP6" s="14">
        <f t="shared" si="5"/>
        <v>875707.43</v>
      </c>
      <c r="AQ6" s="24">
        <f t="shared" si="6"/>
        <v>206530.33999999997</v>
      </c>
    </row>
    <row r="7" spans="1:43" x14ac:dyDescent="0.25">
      <c r="A7" t="s">
        <v>420</v>
      </c>
      <c r="B7" t="s">
        <v>422</v>
      </c>
      <c r="C7" s="55">
        <v>4364</v>
      </c>
      <c r="D7" s="46" t="s">
        <v>879</v>
      </c>
      <c r="E7" t="s">
        <v>2591</v>
      </c>
      <c r="F7">
        <v>273566.52</v>
      </c>
      <c r="G7">
        <v>0</v>
      </c>
      <c r="H7">
        <v>57179.17</v>
      </c>
      <c r="J7">
        <v>140762.23000000001</v>
      </c>
      <c r="K7">
        <v>612079.67000000004</v>
      </c>
      <c r="N7">
        <v>3000</v>
      </c>
      <c r="O7">
        <v>20115</v>
      </c>
      <c r="Q7">
        <v>0</v>
      </c>
      <c r="T7">
        <v>-2908297.36</v>
      </c>
      <c r="U7">
        <v>3940312</v>
      </c>
      <c r="W7">
        <v>229027.71</v>
      </c>
      <c r="Y7">
        <v>109.51</v>
      </c>
      <c r="AA7">
        <v>337840</v>
      </c>
      <c r="AB7">
        <v>9000</v>
      </c>
      <c r="AC7">
        <v>355840</v>
      </c>
      <c r="AF7">
        <v>185811.6</v>
      </c>
      <c r="AG7">
        <v>5867.67</v>
      </c>
      <c r="AL7" s="59">
        <f t="shared" si="1"/>
        <v>330745.69</v>
      </c>
      <c r="AM7" s="29">
        <f t="shared" si="2"/>
        <v>23115</v>
      </c>
      <c r="AN7" s="19">
        <f t="shared" si="3"/>
        <v>307630.69</v>
      </c>
      <c r="AO7" s="13">
        <f t="shared" si="4"/>
        <v>575977.22</v>
      </c>
      <c r="AP7" s="14">
        <f t="shared" si="5"/>
        <v>547519.27</v>
      </c>
      <c r="AQ7" s="24">
        <f t="shared" si="6"/>
        <v>28457.949999999953</v>
      </c>
    </row>
    <row r="8" spans="1:43" x14ac:dyDescent="0.25">
      <c r="A8" t="s">
        <v>420</v>
      </c>
      <c r="B8" t="s">
        <v>422</v>
      </c>
      <c r="C8" s="55">
        <v>4222</v>
      </c>
      <c r="D8" s="46" t="s">
        <v>880</v>
      </c>
      <c r="E8" t="s">
        <v>2592</v>
      </c>
      <c r="F8">
        <v>146015.13</v>
      </c>
      <c r="G8">
        <v>0</v>
      </c>
      <c r="H8">
        <v>82816.38</v>
      </c>
      <c r="J8">
        <v>257816.86</v>
      </c>
      <c r="K8">
        <v>573078.47</v>
      </c>
      <c r="M8">
        <v>194900</v>
      </c>
      <c r="N8">
        <v>3000</v>
      </c>
      <c r="O8">
        <v>17000</v>
      </c>
      <c r="Q8">
        <v>585</v>
      </c>
      <c r="T8">
        <v>-1432000.12</v>
      </c>
      <c r="U8">
        <v>2735240.51</v>
      </c>
      <c r="W8">
        <v>256237.24</v>
      </c>
      <c r="AA8">
        <v>444360</v>
      </c>
      <c r="AC8">
        <v>481194</v>
      </c>
      <c r="AD8">
        <v>1280</v>
      </c>
      <c r="AE8">
        <v>2040</v>
      </c>
      <c r="AF8">
        <v>275437.61</v>
      </c>
      <c r="AG8">
        <v>9844.18</v>
      </c>
      <c r="AL8" s="59">
        <f t="shared" si="1"/>
        <v>228831.51</v>
      </c>
      <c r="AM8" s="29">
        <f t="shared" si="2"/>
        <v>20585</v>
      </c>
      <c r="AN8" s="19">
        <f t="shared" si="3"/>
        <v>208246.51</v>
      </c>
      <c r="AO8" s="13">
        <f t="shared" si="4"/>
        <v>700597.24</v>
      </c>
      <c r="AP8" s="14">
        <f t="shared" si="5"/>
        <v>769795.79</v>
      </c>
      <c r="AQ8" s="24">
        <f t="shared" si="6"/>
        <v>-69198.550000000047</v>
      </c>
    </row>
    <row r="9" spans="1:43" x14ac:dyDescent="0.25">
      <c r="A9" t="s">
        <v>420</v>
      </c>
      <c r="B9" t="s">
        <v>422</v>
      </c>
      <c r="C9" s="55">
        <v>3681</v>
      </c>
      <c r="D9" s="46" t="s">
        <v>881</v>
      </c>
      <c r="E9" t="s">
        <v>2593</v>
      </c>
      <c r="F9">
        <v>442496.96</v>
      </c>
      <c r="G9">
        <v>0</v>
      </c>
      <c r="H9">
        <v>352684.4</v>
      </c>
      <c r="J9">
        <v>746547.62</v>
      </c>
      <c r="K9">
        <v>1317408.07</v>
      </c>
      <c r="O9">
        <v>22500</v>
      </c>
      <c r="Q9">
        <v>2332.21</v>
      </c>
      <c r="T9">
        <v>617643.9</v>
      </c>
      <c r="U9">
        <v>2266802.89</v>
      </c>
      <c r="W9">
        <v>241391.01</v>
      </c>
      <c r="Y9">
        <v>69.260000000000005</v>
      </c>
      <c r="AA9">
        <v>174330</v>
      </c>
      <c r="AC9">
        <v>210261</v>
      </c>
      <c r="AD9">
        <v>3344</v>
      </c>
      <c r="AF9">
        <v>239814.91</v>
      </c>
      <c r="AG9">
        <v>12512.31</v>
      </c>
      <c r="AL9" s="59">
        <f t="shared" si="1"/>
        <v>795181.3600000001</v>
      </c>
      <c r="AM9" s="29">
        <f t="shared" si="2"/>
        <v>24832.21</v>
      </c>
      <c r="AN9" s="19">
        <f t="shared" si="3"/>
        <v>770349.15000000014</v>
      </c>
      <c r="AO9" s="13">
        <f t="shared" si="4"/>
        <v>415790.27</v>
      </c>
      <c r="AP9" s="14">
        <f t="shared" si="5"/>
        <v>465932.22000000003</v>
      </c>
      <c r="AQ9" s="24">
        <f t="shared" si="6"/>
        <v>-50141.950000000012</v>
      </c>
    </row>
    <row r="10" spans="1:43" x14ac:dyDescent="0.25">
      <c r="A10" t="s">
        <v>420</v>
      </c>
      <c r="B10" t="s">
        <v>422</v>
      </c>
      <c r="C10" s="55">
        <v>2627</v>
      </c>
      <c r="D10" s="46" t="s">
        <v>882</v>
      </c>
      <c r="E10" t="s">
        <v>2594</v>
      </c>
      <c r="F10">
        <v>453575.92</v>
      </c>
      <c r="G10">
        <v>50000</v>
      </c>
      <c r="H10">
        <v>33570.44</v>
      </c>
      <c r="J10">
        <v>925790.11</v>
      </c>
      <c r="K10">
        <v>291648.13</v>
      </c>
      <c r="O10">
        <v>28961</v>
      </c>
      <c r="Q10">
        <v>1096.45</v>
      </c>
      <c r="T10">
        <v>-921174.28</v>
      </c>
      <c r="U10">
        <v>2678016.84</v>
      </c>
      <c r="W10">
        <v>188919.11</v>
      </c>
      <c r="X10">
        <v>1000</v>
      </c>
      <c r="AA10">
        <v>196470</v>
      </c>
      <c r="AB10">
        <v>1265</v>
      </c>
      <c r="AC10">
        <v>241055</v>
      </c>
      <c r="AF10">
        <v>161109</v>
      </c>
      <c r="AG10">
        <v>7805.52</v>
      </c>
      <c r="AJ10">
        <v>10000</v>
      </c>
      <c r="AL10" s="59">
        <f t="shared" si="1"/>
        <v>537146.36</v>
      </c>
      <c r="AM10" s="29">
        <f t="shared" si="2"/>
        <v>30057.45</v>
      </c>
      <c r="AN10" s="19">
        <f t="shared" si="3"/>
        <v>507088.91</v>
      </c>
      <c r="AO10" s="13">
        <f t="shared" si="4"/>
        <v>387654.11</v>
      </c>
      <c r="AP10" s="14">
        <f t="shared" si="5"/>
        <v>419969.52</v>
      </c>
      <c r="AQ10" s="24">
        <f t="shared" si="6"/>
        <v>-32315.410000000033</v>
      </c>
    </row>
    <row r="11" spans="1:43" x14ac:dyDescent="0.25">
      <c r="A11" t="s">
        <v>420</v>
      </c>
      <c r="B11" t="s">
        <v>422</v>
      </c>
      <c r="C11" s="55">
        <v>2209</v>
      </c>
      <c r="D11" s="46" t="s">
        <v>883</v>
      </c>
      <c r="E11" t="s">
        <v>2595</v>
      </c>
      <c r="F11">
        <v>485646.78</v>
      </c>
      <c r="G11">
        <v>0</v>
      </c>
      <c r="H11">
        <v>164673.17000000001</v>
      </c>
      <c r="J11">
        <v>185576.66</v>
      </c>
      <c r="K11">
        <v>483246.49</v>
      </c>
      <c r="O11">
        <v>23000</v>
      </c>
      <c r="Q11">
        <v>747</v>
      </c>
      <c r="T11">
        <v>-537532.5</v>
      </c>
      <c r="U11">
        <v>1804328.64</v>
      </c>
      <c r="W11">
        <v>262595.75</v>
      </c>
      <c r="Y11">
        <v>186.52</v>
      </c>
      <c r="AA11">
        <v>177530</v>
      </c>
      <c r="AC11">
        <v>247032</v>
      </c>
      <c r="AF11">
        <v>130128.11</v>
      </c>
      <c r="AG11">
        <v>34552.199999999997</v>
      </c>
      <c r="AL11" s="59">
        <f t="shared" si="1"/>
        <v>650319.95000000007</v>
      </c>
      <c r="AM11" s="29">
        <f t="shared" si="2"/>
        <v>23747</v>
      </c>
      <c r="AN11" s="19">
        <f t="shared" si="3"/>
        <v>626572.95000000007</v>
      </c>
      <c r="AO11" s="13">
        <f t="shared" si="4"/>
        <v>440312.27</v>
      </c>
      <c r="AP11" s="14">
        <f t="shared" si="5"/>
        <v>411712.31</v>
      </c>
      <c r="AQ11" s="24">
        <f t="shared" si="6"/>
        <v>28599.960000000021</v>
      </c>
    </row>
    <row r="12" spans="1:43" x14ac:dyDescent="0.25">
      <c r="A12" t="s">
        <v>420</v>
      </c>
      <c r="B12" t="s">
        <v>422</v>
      </c>
      <c r="C12" s="55">
        <v>2329</v>
      </c>
      <c r="D12" s="46" t="s">
        <v>884</v>
      </c>
      <c r="E12" t="s">
        <v>2596</v>
      </c>
      <c r="F12">
        <v>251917.8</v>
      </c>
      <c r="G12">
        <v>0</v>
      </c>
      <c r="H12">
        <v>138462.32999999999</v>
      </c>
      <c r="J12">
        <v>204079.39</v>
      </c>
      <c r="K12">
        <v>241491.12</v>
      </c>
      <c r="O12">
        <v>15500</v>
      </c>
      <c r="Q12">
        <v>748.34</v>
      </c>
      <c r="T12">
        <v>196426.41</v>
      </c>
      <c r="U12">
        <v>667029.63</v>
      </c>
      <c r="W12">
        <v>212987.28</v>
      </c>
      <c r="Y12">
        <v>361.55</v>
      </c>
      <c r="AA12">
        <v>251610</v>
      </c>
      <c r="AC12">
        <v>297890</v>
      </c>
      <c r="AD12">
        <v>11240</v>
      </c>
      <c r="AF12">
        <v>152472.13</v>
      </c>
      <c r="AG12">
        <v>22110.44</v>
      </c>
      <c r="AJ12">
        <v>25000</v>
      </c>
      <c r="AL12" s="59">
        <f t="shared" si="1"/>
        <v>390380.13</v>
      </c>
      <c r="AM12" s="29">
        <f t="shared" si="2"/>
        <v>16248.34</v>
      </c>
      <c r="AN12" s="19">
        <f t="shared" si="3"/>
        <v>374131.79</v>
      </c>
      <c r="AO12" s="13">
        <f t="shared" si="4"/>
        <v>464958.82999999996</v>
      </c>
      <c r="AP12" s="14">
        <f t="shared" si="5"/>
        <v>508712.57</v>
      </c>
      <c r="AQ12" s="24">
        <f t="shared" si="6"/>
        <v>-43753.740000000049</v>
      </c>
    </row>
    <row r="13" spans="1:43" x14ac:dyDescent="0.25">
      <c r="A13" t="s">
        <v>420</v>
      </c>
      <c r="B13" t="s">
        <v>422</v>
      </c>
      <c r="C13" s="55">
        <v>2781</v>
      </c>
      <c r="D13" s="46" t="s">
        <v>885</v>
      </c>
      <c r="E13" t="s">
        <v>2597</v>
      </c>
      <c r="F13">
        <v>102188.79</v>
      </c>
      <c r="G13">
        <v>0</v>
      </c>
      <c r="H13">
        <v>222709.99</v>
      </c>
      <c r="J13">
        <v>1685226.17</v>
      </c>
      <c r="K13">
        <v>881752.27</v>
      </c>
      <c r="N13">
        <v>0</v>
      </c>
      <c r="O13">
        <v>15500</v>
      </c>
      <c r="Q13">
        <v>1119.21</v>
      </c>
      <c r="T13">
        <v>2048780.83</v>
      </c>
      <c r="U13">
        <v>818351.54</v>
      </c>
      <c r="W13">
        <v>199957.02</v>
      </c>
      <c r="Y13">
        <v>16.809999999999999</v>
      </c>
      <c r="AA13">
        <v>398880</v>
      </c>
      <c r="AC13">
        <v>445524</v>
      </c>
      <c r="AF13">
        <v>98842.08</v>
      </c>
      <c r="AG13">
        <v>46362.11</v>
      </c>
      <c r="AL13" s="59">
        <f t="shared" si="1"/>
        <v>324898.77999999997</v>
      </c>
      <c r="AM13" s="29">
        <f t="shared" si="2"/>
        <v>16619.21</v>
      </c>
      <c r="AN13" s="19">
        <f t="shared" si="3"/>
        <v>308279.56999999995</v>
      </c>
      <c r="AO13" s="13">
        <f t="shared" si="4"/>
        <v>598853.82999999996</v>
      </c>
      <c r="AP13" s="14">
        <f t="shared" si="5"/>
        <v>590728.18999999994</v>
      </c>
      <c r="AQ13" s="24">
        <f t="shared" si="6"/>
        <v>8125.640000000014</v>
      </c>
    </row>
    <row r="14" spans="1:43" x14ac:dyDescent="0.25">
      <c r="A14" t="s">
        <v>420</v>
      </c>
      <c r="B14" t="s">
        <v>422</v>
      </c>
      <c r="C14" s="55">
        <v>3427</v>
      </c>
      <c r="D14" s="46" t="s">
        <v>886</v>
      </c>
      <c r="E14" t="s">
        <v>2598</v>
      </c>
      <c r="F14">
        <v>237053.67</v>
      </c>
      <c r="G14">
        <v>0</v>
      </c>
      <c r="H14">
        <v>187807.09</v>
      </c>
      <c r="J14">
        <v>594312.82999999996</v>
      </c>
      <c r="K14">
        <v>187613.09</v>
      </c>
      <c r="O14">
        <v>22640</v>
      </c>
      <c r="Q14">
        <v>276</v>
      </c>
      <c r="T14">
        <v>-2910093.21</v>
      </c>
      <c r="U14">
        <v>3873985.05</v>
      </c>
      <c r="W14">
        <v>253165.82</v>
      </c>
      <c r="X14">
        <v>208840</v>
      </c>
      <c r="AA14">
        <v>423660</v>
      </c>
      <c r="AC14">
        <v>447660</v>
      </c>
      <c r="AD14">
        <v>3360</v>
      </c>
      <c r="AE14">
        <v>2144</v>
      </c>
      <c r="AF14">
        <v>207876.76</v>
      </c>
      <c r="AG14">
        <v>4646.22</v>
      </c>
      <c r="AL14" s="59">
        <f t="shared" si="1"/>
        <v>424860.76</v>
      </c>
      <c r="AM14" s="29">
        <f t="shared" si="2"/>
        <v>22916</v>
      </c>
      <c r="AN14" s="19">
        <f t="shared" si="3"/>
        <v>401944.76</v>
      </c>
      <c r="AO14" s="13">
        <f t="shared" si="4"/>
        <v>885665.82000000007</v>
      </c>
      <c r="AP14" s="14">
        <f t="shared" si="5"/>
        <v>665686.98</v>
      </c>
      <c r="AQ14" s="24">
        <f t="shared" si="6"/>
        <v>219978.84000000008</v>
      </c>
    </row>
    <row r="15" spans="1:43" x14ac:dyDescent="0.25">
      <c r="A15" t="s">
        <v>420</v>
      </c>
      <c r="B15" t="s">
        <v>422</v>
      </c>
      <c r="C15" s="55">
        <v>2582</v>
      </c>
      <c r="D15" s="46" t="s">
        <v>887</v>
      </c>
      <c r="E15" t="s">
        <v>2599</v>
      </c>
      <c r="F15">
        <v>235190.43</v>
      </c>
      <c r="G15">
        <v>0</v>
      </c>
      <c r="H15">
        <v>137216.85</v>
      </c>
      <c r="J15">
        <v>1417406.95</v>
      </c>
      <c r="K15">
        <v>443907.9</v>
      </c>
      <c r="O15">
        <v>29105.34</v>
      </c>
      <c r="Q15">
        <v>577</v>
      </c>
      <c r="T15">
        <v>204220.89</v>
      </c>
      <c r="U15">
        <v>2037072.22</v>
      </c>
      <c r="W15">
        <v>226073.47</v>
      </c>
      <c r="Y15">
        <v>139.53</v>
      </c>
      <c r="AA15">
        <v>517340</v>
      </c>
      <c r="AC15">
        <v>556255</v>
      </c>
      <c r="AD15">
        <v>3360</v>
      </c>
      <c r="AE15">
        <v>2212</v>
      </c>
      <c r="AF15">
        <v>167415.31</v>
      </c>
      <c r="AG15">
        <v>51564.01</v>
      </c>
      <c r="AJ15">
        <v>0</v>
      </c>
      <c r="AL15" s="59">
        <f t="shared" si="1"/>
        <v>372407.28</v>
      </c>
      <c r="AM15" s="29">
        <f t="shared" si="2"/>
        <v>29682.34</v>
      </c>
      <c r="AN15" s="19">
        <f t="shared" si="3"/>
        <v>342724.94</v>
      </c>
      <c r="AO15" s="13">
        <f t="shared" si="4"/>
        <v>743553</v>
      </c>
      <c r="AP15" s="14">
        <f t="shared" si="5"/>
        <v>780806.32000000007</v>
      </c>
      <c r="AQ15" s="24">
        <f t="shared" si="6"/>
        <v>-37253.320000000065</v>
      </c>
    </row>
    <row r="16" spans="1:43" x14ac:dyDescent="0.25">
      <c r="A16" t="s">
        <v>420</v>
      </c>
      <c r="B16" t="s">
        <v>422</v>
      </c>
      <c r="C16" s="55">
        <v>1491</v>
      </c>
      <c r="D16" s="46" t="s">
        <v>888</v>
      </c>
      <c r="E16" t="s">
        <v>2600</v>
      </c>
      <c r="F16">
        <v>322220.18</v>
      </c>
      <c r="G16">
        <v>0</v>
      </c>
      <c r="H16">
        <v>29255.5</v>
      </c>
      <c r="J16">
        <v>1</v>
      </c>
      <c r="K16">
        <v>355778.76</v>
      </c>
      <c r="O16">
        <v>20500</v>
      </c>
      <c r="T16">
        <v>-2064352.98</v>
      </c>
      <c r="U16">
        <v>2706524.69</v>
      </c>
      <c r="W16">
        <v>201652.65</v>
      </c>
      <c r="Y16">
        <v>48.85</v>
      </c>
      <c r="AA16">
        <v>443740</v>
      </c>
      <c r="AC16">
        <v>460740</v>
      </c>
      <c r="AF16">
        <v>117256.66</v>
      </c>
      <c r="AG16">
        <v>22861.11</v>
      </c>
      <c r="AL16" s="59">
        <f t="shared" si="1"/>
        <v>351475.68</v>
      </c>
      <c r="AM16" s="29">
        <f t="shared" si="2"/>
        <v>20500</v>
      </c>
      <c r="AN16" s="19">
        <f t="shared" si="3"/>
        <v>330975.68</v>
      </c>
      <c r="AO16" s="13">
        <f t="shared" si="4"/>
        <v>645441.5</v>
      </c>
      <c r="AP16" s="14">
        <f t="shared" si="5"/>
        <v>600857.77</v>
      </c>
      <c r="AQ16" s="24">
        <f t="shared" si="6"/>
        <v>44583.729999999981</v>
      </c>
    </row>
    <row r="17" spans="1:43" x14ac:dyDescent="0.25">
      <c r="A17" t="s">
        <v>420</v>
      </c>
      <c r="B17" t="s">
        <v>422</v>
      </c>
      <c r="C17" s="55">
        <v>2154</v>
      </c>
      <c r="D17" s="46" t="s">
        <v>889</v>
      </c>
      <c r="E17" t="s">
        <v>2601</v>
      </c>
      <c r="F17">
        <v>163334.39999999999</v>
      </c>
      <c r="G17">
        <v>0</v>
      </c>
      <c r="H17">
        <v>247805.31</v>
      </c>
      <c r="J17">
        <v>2427827.44</v>
      </c>
      <c r="K17">
        <v>1239391.53</v>
      </c>
      <c r="N17">
        <v>1010</v>
      </c>
      <c r="O17">
        <v>42284</v>
      </c>
      <c r="Q17">
        <v>222</v>
      </c>
      <c r="T17">
        <v>3176843.64</v>
      </c>
      <c r="U17">
        <v>865508.28</v>
      </c>
      <c r="W17">
        <v>303663.45</v>
      </c>
      <c r="Y17">
        <v>19.399999999999999</v>
      </c>
      <c r="AA17">
        <v>288390</v>
      </c>
      <c r="AC17">
        <v>375598</v>
      </c>
      <c r="AF17">
        <v>129627.13</v>
      </c>
      <c r="AG17">
        <v>94356.96</v>
      </c>
      <c r="AL17" s="59">
        <f t="shared" si="1"/>
        <v>411139.70999999996</v>
      </c>
      <c r="AM17" s="29">
        <f t="shared" si="2"/>
        <v>43516</v>
      </c>
      <c r="AN17" s="19">
        <f t="shared" si="3"/>
        <v>367623.70999999996</v>
      </c>
      <c r="AO17" s="13">
        <f t="shared" si="4"/>
        <v>592072.85000000009</v>
      </c>
      <c r="AP17" s="14">
        <f t="shared" si="5"/>
        <v>599582.09</v>
      </c>
      <c r="AQ17" s="24">
        <f t="shared" si="6"/>
        <v>-7509.2399999998743</v>
      </c>
    </row>
    <row r="18" spans="1:43" x14ac:dyDescent="0.25">
      <c r="A18" t="s">
        <v>420</v>
      </c>
      <c r="B18" t="s">
        <v>422</v>
      </c>
      <c r="C18" s="55">
        <v>3909</v>
      </c>
      <c r="D18" s="46" t="s">
        <v>890</v>
      </c>
      <c r="E18" t="s">
        <v>2602</v>
      </c>
      <c r="F18">
        <v>43357.61</v>
      </c>
      <c r="G18">
        <v>0</v>
      </c>
      <c r="H18">
        <v>16056.39</v>
      </c>
      <c r="J18">
        <v>-11296.38</v>
      </c>
      <c r="K18">
        <v>278043.52000000002</v>
      </c>
      <c r="O18">
        <v>8500</v>
      </c>
      <c r="Q18">
        <v>750</v>
      </c>
      <c r="T18">
        <v>-2501829.09</v>
      </c>
      <c r="U18">
        <v>2831701.19</v>
      </c>
      <c r="W18">
        <v>223450.66</v>
      </c>
      <c r="Y18">
        <v>11.63</v>
      </c>
      <c r="AA18">
        <v>274650</v>
      </c>
      <c r="AC18">
        <v>337985</v>
      </c>
      <c r="AD18">
        <v>4640</v>
      </c>
      <c r="AE18">
        <v>4024</v>
      </c>
      <c r="AF18">
        <v>159124.75</v>
      </c>
      <c r="AG18">
        <v>5299.5</v>
      </c>
      <c r="AL18" s="59">
        <f t="shared" si="1"/>
        <v>59414</v>
      </c>
      <c r="AM18" s="29">
        <f t="shared" si="2"/>
        <v>9250</v>
      </c>
      <c r="AN18" s="19">
        <f t="shared" si="3"/>
        <v>50164</v>
      </c>
      <c r="AO18" s="13">
        <f t="shared" si="4"/>
        <v>498112.29000000004</v>
      </c>
      <c r="AP18" s="14">
        <f t="shared" si="5"/>
        <v>511073.25</v>
      </c>
      <c r="AQ18" s="24">
        <f t="shared" si="6"/>
        <v>-12960.959999999963</v>
      </c>
    </row>
    <row r="19" spans="1:43" x14ac:dyDescent="0.25">
      <c r="A19" t="s">
        <v>420</v>
      </c>
      <c r="B19" t="s">
        <v>422</v>
      </c>
      <c r="C19" s="55">
        <v>2875</v>
      </c>
      <c r="D19" s="46" t="s">
        <v>891</v>
      </c>
      <c r="E19" t="s">
        <v>2603</v>
      </c>
      <c r="F19">
        <v>302383.48</v>
      </c>
      <c r="G19">
        <v>0</v>
      </c>
      <c r="H19">
        <v>28268.54</v>
      </c>
      <c r="J19">
        <v>1495005.3</v>
      </c>
      <c r="K19">
        <v>451594.04</v>
      </c>
      <c r="O19">
        <v>15500</v>
      </c>
      <c r="Q19">
        <v>4286</v>
      </c>
      <c r="T19">
        <v>-3351796.07</v>
      </c>
      <c r="U19">
        <v>5546813.3099999996</v>
      </c>
      <c r="W19">
        <v>374712.61</v>
      </c>
      <c r="Y19">
        <v>41.01</v>
      </c>
      <c r="AA19">
        <v>312740</v>
      </c>
      <c r="AB19">
        <v>10000</v>
      </c>
      <c r="AC19">
        <v>445366</v>
      </c>
      <c r="AF19">
        <v>117284.67</v>
      </c>
      <c r="AG19">
        <v>72394.83</v>
      </c>
      <c r="AL19" s="59">
        <f t="shared" si="1"/>
        <v>330652.01999999996</v>
      </c>
      <c r="AM19" s="29">
        <f t="shared" si="2"/>
        <v>19786</v>
      </c>
      <c r="AN19" s="19">
        <f t="shared" si="3"/>
        <v>310866.01999999996</v>
      </c>
      <c r="AO19" s="13">
        <f t="shared" si="4"/>
        <v>697493.62</v>
      </c>
      <c r="AP19" s="14">
        <f t="shared" si="5"/>
        <v>635045.5</v>
      </c>
      <c r="AQ19" s="24">
        <f t="shared" si="6"/>
        <v>62448.119999999995</v>
      </c>
    </row>
    <row r="20" spans="1:43" x14ac:dyDescent="0.25">
      <c r="A20" t="s">
        <v>420</v>
      </c>
      <c r="B20" t="s">
        <v>422</v>
      </c>
      <c r="C20" s="55">
        <v>3593</v>
      </c>
      <c r="D20" s="46" t="s">
        <v>892</v>
      </c>
      <c r="E20" t="s">
        <v>2604</v>
      </c>
      <c r="F20">
        <v>211758.32</v>
      </c>
      <c r="G20">
        <v>0</v>
      </c>
      <c r="H20">
        <v>79623.520000000004</v>
      </c>
      <c r="I20">
        <v>564.41</v>
      </c>
      <c r="J20">
        <v>1102869.8899999999</v>
      </c>
      <c r="K20">
        <v>703095.77</v>
      </c>
      <c r="O20">
        <v>29652</v>
      </c>
      <c r="Q20">
        <v>11598.77</v>
      </c>
      <c r="T20">
        <v>557753.68999999994</v>
      </c>
      <c r="U20">
        <v>1373222.93</v>
      </c>
      <c r="W20">
        <v>346662.02</v>
      </c>
      <c r="Y20">
        <v>27.67</v>
      </c>
      <c r="AA20">
        <v>325950</v>
      </c>
      <c r="AC20">
        <v>418546.77</v>
      </c>
      <c r="AD20">
        <v>6200</v>
      </c>
      <c r="AE20">
        <v>2008</v>
      </c>
      <c r="AF20">
        <v>102311.01</v>
      </c>
      <c r="AG20">
        <v>17889.39</v>
      </c>
      <c r="AL20" s="59">
        <f t="shared" si="1"/>
        <v>291946.25</v>
      </c>
      <c r="AM20" s="29">
        <f t="shared" si="2"/>
        <v>41250.770000000004</v>
      </c>
      <c r="AN20" s="19">
        <f t="shared" si="3"/>
        <v>250695.47999999998</v>
      </c>
      <c r="AO20" s="13">
        <f t="shared" si="4"/>
        <v>672639.69</v>
      </c>
      <c r="AP20" s="14">
        <f t="shared" si="5"/>
        <v>546955.17000000004</v>
      </c>
      <c r="AQ20" s="24">
        <f t="shared" si="6"/>
        <v>125684.5199999999</v>
      </c>
    </row>
    <row r="21" spans="1:43" x14ac:dyDescent="0.25">
      <c r="A21" t="s">
        <v>420</v>
      </c>
      <c r="B21" t="s">
        <v>422</v>
      </c>
      <c r="C21" s="55">
        <v>2119</v>
      </c>
      <c r="D21" s="46" t="s">
        <v>893</v>
      </c>
      <c r="E21" t="s">
        <v>2605</v>
      </c>
      <c r="F21">
        <v>119629.46</v>
      </c>
      <c r="G21">
        <v>0</v>
      </c>
      <c r="H21">
        <v>183204.59</v>
      </c>
      <c r="J21">
        <v>1667831.33</v>
      </c>
      <c r="K21">
        <v>424359.51</v>
      </c>
      <c r="N21">
        <v>3000</v>
      </c>
      <c r="O21">
        <v>25517.45</v>
      </c>
      <c r="Q21">
        <v>67.510000000000005</v>
      </c>
      <c r="T21">
        <v>2205615.4</v>
      </c>
      <c r="U21">
        <v>466379.49</v>
      </c>
      <c r="W21">
        <v>207194.59</v>
      </c>
      <c r="AA21">
        <v>258150</v>
      </c>
      <c r="AB21">
        <v>50000</v>
      </c>
      <c r="AC21">
        <v>282150</v>
      </c>
      <c r="AF21">
        <v>182273.39</v>
      </c>
      <c r="AG21">
        <v>356476.15999999997</v>
      </c>
      <c r="AL21" s="59">
        <f t="shared" si="1"/>
        <v>302834.05</v>
      </c>
      <c r="AM21" s="29">
        <f t="shared" si="2"/>
        <v>28584.959999999999</v>
      </c>
      <c r="AN21" s="19">
        <f t="shared" si="3"/>
        <v>274249.08999999997</v>
      </c>
      <c r="AO21" s="13">
        <f t="shared" si="4"/>
        <v>515344.58999999997</v>
      </c>
      <c r="AP21" s="14">
        <f t="shared" si="5"/>
        <v>820899.55</v>
      </c>
      <c r="AQ21" s="24">
        <f t="shared" si="6"/>
        <v>-305554.96000000008</v>
      </c>
    </row>
    <row r="22" spans="1:43" x14ac:dyDescent="0.25">
      <c r="A22" t="s">
        <v>420</v>
      </c>
      <c r="B22" t="s">
        <v>422</v>
      </c>
      <c r="C22" s="55">
        <v>2646</v>
      </c>
      <c r="D22" s="46" t="s">
        <v>894</v>
      </c>
      <c r="E22" t="s">
        <v>2606</v>
      </c>
      <c r="F22">
        <v>437266.36</v>
      </c>
      <c r="G22">
        <v>0</v>
      </c>
      <c r="H22">
        <v>175632.29</v>
      </c>
      <c r="J22">
        <v>294471.45</v>
      </c>
      <c r="K22">
        <v>213329.76</v>
      </c>
      <c r="O22">
        <v>15500</v>
      </c>
      <c r="Q22">
        <v>2081.8000000000002</v>
      </c>
      <c r="T22">
        <v>-752136.31</v>
      </c>
      <c r="U22">
        <v>1804328.64</v>
      </c>
      <c r="W22">
        <v>315662.40999999997</v>
      </c>
      <c r="Y22">
        <v>208.35</v>
      </c>
      <c r="AA22">
        <v>201680</v>
      </c>
      <c r="AC22">
        <v>310273</v>
      </c>
      <c r="AE22">
        <v>619</v>
      </c>
      <c r="AF22">
        <v>143651.85999999999</v>
      </c>
      <c r="AG22">
        <v>12081.17</v>
      </c>
      <c r="AL22" s="59">
        <f t="shared" si="1"/>
        <v>612898.65</v>
      </c>
      <c r="AM22" s="29">
        <f t="shared" si="2"/>
        <v>17581.8</v>
      </c>
      <c r="AN22" s="19">
        <f t="shared" si="3"/>
        <v>595316.85</v>
      </c>
      <c r="AO22" s="13">
        <f t="shared" si="4"/>
        <v>517550.75999999995</v>
      </c>
      <c r="AP22" s="14">
        <f t="shared" si="5"/>
        <v>466625.02999999997</v>
      </c>
      <c r="AQ22" s="24">
        <f t="shared" si="6"/>
        <v>50925.729999999981</v>
      </c>
    </row>
    <row r="23" spans="1:43" x14ac:dyDescent="0.25">
      <c r="A23" t="s">
        <v>420</v>
      </c>
      <c r="B23" t="s">
        <v>422</v>
      </c>
      <c r="C23" s="55">
        <v>6232</v>
      </c>
      <c r="D23" s="46" t="s">
        <v>895</v>
      </c>
      <c r="E23" t="s">
        <v>2607</v>
      </c>
      <c r="F23">
        <v>163398.75</v>
      </c>
      <c r="G23">
        <v>0</v>
      </c>
      <c r="H23">
        <v>216218.33</v>
      </c>
      <c r="J23">
        <v>192394.95</v>
      </c>
      <c r="K23">
        <v>583034.85</v>
      </c>
      <c r="O23">
        <v>26200</v>
      </c>
      <c r="Q23">
        <v>7174.98</v>
      </c>
      <c r="T23">
        <v>-504364.63</v>
      </c>
      <c r="U23">
        <v>1601555.91</v>
      </c>
      <c r="W23">
        <v>283237.05</v>
      </c>
      <c r="AA23">
        <v>418330</v>
      </c>
      <c r="AC23">
        <v>498029</v>
      </c>
      <c r="AF23">
        <v>170386.5</v>
      </c>
      <c r="AG23">
        <v>8670.93</v>
      </c>
      <c r="AL23" s="59">
        <f t="shared" si="1"/>
        <v>379617.07999999996</v>
      </c>
      <c r="AM23" s="29">
        <f t="shared" si="2"/>
        <v>33374.979999999996</v>
      </c>
      <c r="AN23" s="19">
        <f t="shared" si="3"/>
        <v>346242.1</v>
      </c>
      <c r="AO23" s="13">
        <f t="shared" si="4"/>
        <v>701567.05</v>
      </c>
      <c r="AP23" s="14">
        <f t="shared" si="5"/>
        <v>677086.43</v>
      </c>
      <c r="AQ23" s="24">
        <f t="shared" si="6"/>
        <v>24480.619999999995</v>
      </c>
    </row>
    <row r="24" spans="1:43" x14ac:dyDescent="0.25">
      <c r="A24" t="s">
        <v>420</v>
      </c>
      <c r="B24" t="s">
        <v>422</v>
      </c>
      <c r="C24" s="55">
        <v>5126</v>
      </c>
      <c r="D24" s="46" t="s">
        <v>896</v>
      </c>
      <c r="E24" t="s">
        <v>2608</v>
      </c>
      <c r="F24">
        <v>290970.77</v>
      </c>
      <c r="G24">
        <v>258</v>
      </c>
      <c r="H24">
        <v>127254.98</v>
      </c>
      <c r="J24">
        <v>32196.15</v>
      </c>
      <c r="K24">
        <v>497065.33</v>
      </c>
      <c r="O24">
        <v>7200</v>
      </c>
      <c r="Q24">
        <v>6931.77</v>
      </c>
      <c r="T24">
        <v>-369089.89</v>
      </c>
      <c r="U24">
        <v>1188537.31</v>
      </c>
      <c r="W24">
        <v>341249.36</v>
      </c>
      <c r="Y24">
        <v>11.79</v>
      </c>
      <c r="AA24">
        <v>208835.5</v>
      </c>
      <c r="AC24">
        <v>282996.5</v>
      </c>
      <c r="AF24">
        <v>145172.57999999999</v>
      </c>
      <c r="AG24">
        <v>7761.53</v>
      </c>
      <c r="AL24" s="59">
        <f t="shared" si="1"/>
        <v>418483.75</v>
      </c>
      <c r="AM24" s="29">
        <f t="shared" si="2"/>
        <v>14131.77</v>
      </c>
      <c r="AN24" s="19">
        <f t="shared" si="3"/>
        <v>404351.98</v>
      </c>
      <c r="AO24" s="13">
        <f t="shared" si="4"/>
        <v>550096.64999999991</v>
      </c>
      <c r="AP24" s="14">
        <f t="shared" si="5"/>
        <v>435930.61</v>
      </c>
      <c r="AQ24" s="24">
        <f t="shared" si="6"/>
        <v>114166.03999999992</v>
      </c>
    </row>
    <row r="25" spans="1:43" x14ac:dyDescent="0.25">
      <c r="A25" t="s">
        <v>420</v>
      </c>
      <c r="B25" t="s">
        <v>422</v>
      </c>
      <c r="C25" s="55">
        <v>2780</v>
      </c>
      <c r="D25" s="46" t="s">
        <v>897</v>
      </c>
      <c r="E25" t="s">
        <v>2609</v>
      </c>
      <c r="F25">
        <v>205917.74</v>
      </c>
      <c r="G25">
        <v>0</v>
      </c>
      <c r="H25">
        <v>36750.42</v>
      </c>
      <c r="J25">
        <v>631493.80000000005</v>
      </c>
      <c r="K25">
        <v>347171.32</v>
      </c>
      <c r="N25">
        <v>4000</v>
      </c>
      <c r="O25">
        <v>23000</v>
      </c>
      <c r="Q25">
        <v>906.75</v>
      </c>
      <c r="T25">
        <v>-2159299.27</v>
      </c>
      <c r="U25">
        <v>3378480.39</v>
      </c>
      <c r="W25">
        <v>189232.86</v>
      </c>
      <c r="Y25">
        <v>11.32</v>
      </c>
      <c r="AA25">
        <v>201480</v>
      </c>
      <c r="AC25">
        <v>268317</v>
      </c>
      <c r="AD25">
        <v>3360</v>
      </c>
      <c r="AE25">
        <v>1976</v>
      </c>
      <c r="AF25">
        <v>132515.82</v>
      </c>
      <c r="AG25">
        <v>10309.950000000001</v>
      </c>
      <c r="AL25" s="59">
        <f t="shared" si="1"/>
        <v>242668.15999999997</v>
      </c>
      <c r="AM25" s="29">
        <f t="shared" si="2"/>
        <v>27906.75</v>
      </c>
      <c r="AN25" s="19">
        <f t="shared" si="3"/>
        <v>214761.40999999997</v>
      </c>
      <c r="AO25" s="13">
        <f t="shared" si="4"/>
        <v>390724.18</v>
      </c>
      <c r="AP25" s="14">
        <f t="shared" si="5"/>
        <v>416478.77</v>
      </c>
      <c r="AQ25" s="24">
        <f t="shared" si="6"/>
        <v>-25754.590000000026</v>
      </c>
    </row>
    <row r="26" spans="1:43" x14ac:dyDescent="0.25">
      <c r="A26" t="s">
        <v>420</v>
      </c>
      <c r="B26" t="s">
        <v>422</v>
      </c>
      <c r="C26" s="55">
        <v>2904</v>
      </c>
      <c r="D26" s="46" t="s">
        <v>898</v>
      </c>
      <c r="E26" t="s">
        <v>2610</v>
      </c>
      <c r="F26">
        <v>269918.34000000003</v>
      </c>
      <c r="G26">
        <v>0</v>
      </c>
      <c r="H26">
        <v>134568.48000000001</v>
      </c>
      <c r="J26">
        <v>3292032.43</v>
      </c>
      <c r="K26">
        <v>614635.68000000005</v>
      </c>
      <c r="O26">
        <v>15645</v>
      </c>
      <c r="Q26">
        <v>2851.49</v>
      </c>
      <c r="T26">
        <v>-434616.79</v>
      </c>
      <c r="U26">
        <v>4652638.84</v>
      </c>
      <c r="W26">
        <v>187618.84</v>
      </c>
      <c r="X26">
        <v>720498</v>
      </c>
      <c r="Y26">
        <v>111.56</v>
      </c>
      <c r="AA26">
        <v>188730</v>
      </c>
      <c r="AC26">
        <v>232795</v>
      </c>
      <c r="AF26">
        <v>737735.19</v>
      </c>
      <c r="AG26">
        <v>21791.82</v>
      </c>
      <c r="AJ26">
        <v>30000</v>
      </c>
      <c r="AL26" s="59">
        <f t="shared" si="1"/>
        <v>404486.82000000007</v>
      </c>
      <c r="AM26" s="29">
        <f t="shared" si="2"/>
        <v>18496.489999999998</v>
      </c>
      <c r="AN26" s="19">
        <f t="shared" si="3"/>
        <v>385990.33000000007</v>
      </c>
      <c r="AO26" s="13">
        <f t="shared" si="4"/>
        <v>1096958.3999999999</v>
      </c>
      <c r="AP26" s="14">
        <f t="shared" si="5"/>
        <v>1022322.0099999999</v>
      </c>
      <c r="AQ26" s="24">
        <f t="shared" si="6"/>
        <v>74636.390000000014</v>
      </c>
    </row>
    <row r="27" spans="1:43" x14ac:dyDescent="0.25">
      <c r="A27" t="s">
        <v>425</v>
      </c>
      <c r="B27" t="s">
        <v>426</v>
      </c>
      <c r="C27" s="55">
        <v>3964</v>
      </c>
      <c r="D27" s="46" t="s">
        <v>899</v>
      </c>
      <c r="E27" t="s">
        <v>2611</v>
      </c>
      <c r="F27">
        <v>1462391.36</v>
      </c>
      <c r="G27">
        <v>0</v>
      </c>
      <c r="H27">
        <v>13016.75</v>
      </c>
      <c r="J27">
        <v>1381347.65</v>
      </c>
      <c r="K27">
        <v>151150.04999999999</v>
      </c>
      <c r="Q27">
        <v>1294.45</v>
      </c>
      <c r="T27">
        <v>-1229376.6399999999</v>
      </c>
      <c r="U27">
        <v>3908830.71</v>
      </c>
      <c r="W27">
        <v>366736.95</v>
      </c>
      <c r="Y27">
        <v>3540.8</v>
      </c>
      <c r="AA27">
        <v>432690</v>
      </c>
      <c r="AB27">
        <v>339960</v>
      </c>
      <c r="AC27">
        <v>513440</v>
      </c>
      <c r="AF27">
        <v>249835.11</v>
      </c>
      <c r="AG27">
        <v>52495.35</v>
      </c>
      <c r="AL27" s="59">
        <f t="shared" si="1"/>
        <v>1475408.11</v>
      </c>
      <c r="AM27" s="29">
        <f t="shared" si="2"/>
        <v>1294.45</v>
      </c>
      <c r="AN27" s="19">
        <f t="shared" si="3"/>
        <v>1474113.6600000001</v>
      </c>
      <c r="AO27" s="13">
        <f t="shared" si="4"/>
        <v>1142927.75</v>
      </c>
      <c r="AP27" s="14">
        <f t="shared" si="5"/>
        <v>815770.46</v>
      </c>
      <c r="AQ27" s="24">
        <f t="shared" si="6"/>
        <v>327157.29000000004</v>
      </c>
    </row>
    <row r="28" spans="1:43" x14ac:dyDescent="0.25">
      <c r="A28" t="s">
        <v>425</v>
      </c>
      <c r="B28" t="s">
        <v>426</v>
      </c>
      <c r="C28" s="55">
        <v>2863</v>
      </c>
      <c r="D28" s="46" t="s">
        <v>900</v>
      </c>
      <c r="E28" t="s">
        <v>2612</v>
      </c>
      <c r="F28">
        <v>460259.75</v>
      </c>
      <c r="G28">
        <v>0</v>
      </c>
      <c r="H28">
        <v>49885.98</v>
      </c>
      <c r="K28">
        <v>374301.81</v>
      </c>
      <c r="Q28">
        <v>1640</v>
      </c>
      <c r="T28">
        <v>-1070616.3999999999</v>
      </c>
      <c r="U28">
        <v>1729962.99</v>
      </c>
      <c r="W28">
        <v>701546.64</v>
      </c>
      <c r="Y28">
        <v>6.86</v>
      </c>
      <c r="AA28">
        <v>475950</v>
      </c>
      <c r="AC28">
        <v>515804</v>
      </c>
      <c r="AF28">
        <v>421291.82</v>
      </c>
      <c r="AG28">
        <v>16946.73</v>
      </c>
      <c r="AL28" s="59">
        <f t="shared" si="1"/>
        <v>510145.73</v>
      </c>
      <c r="AM28" s="29">
        <f t="shared" si="2"/>
        <v>1640</v>
      </c>
      <c r="AN28" s="19">
        <f t="shared" si="3"/>
        <v>508505.73</v>
      </c>
      <c r="AO28" s="13">
        <f t="shared" si="4"/>
        <v>1177503.5</v>
      </c>
      <c r="AP28" s="14">
        <f t="shared" si="5"/>
        <v>954042.55</v>
      </c>
      <c r="AQ28" s="24">
        <f t="shared" si="6"/>
        <v>223460.94999999995</v>
      </c>
    </row>
    <row r="29" spans="1:43" x14ac:dyDescent="0.25">
      <c r="A29" t="s">
        <v>425</v>
      </c>
      <c r="B29" t="s">
        <v>426</v>
      </c>
      <c r="C29" s="55">
        <v>3378</v>
      </c>
      <c r="D29" s="46" t="s">
        <v>901</v>
      </c>
      <c r="E29" t="s">
        <v>2613</v>
      </c>
      <c r="F29">
        <v>1025995.7</v>
      </c>
      <c r="G29">
        <v>0</v>
      </c>
      <c r="H29">
        <v>74151.520000000004</v>
      </c>
      <c r="J29">
        <v>3194409.3</v>
      </c>
      <c r="K29">
        <v>981082.48</v>
      </c>
      <c r="Q29">
        <v>560.12</v>
      </c>
      <c r="T29">
        <v>2536859.5299999998</v>
      </c>
      <c r="U29">
        <v>2399403.2599999998</v>
      </c>
      <c r="W29">
        <v>383485.07</v>
      </c>
      <c r="Y29">
        <v>25.32</v>
      </c>
      <c r="AA29">
        <v>553220</v>
      </c>
      <c r="AB29">
        <v>286696.5</v>
      </c>
      <c r="AC29">
        <v>613070</v>
      </c>
      <c r="AE29">
        <v>2176</v>
      </c>
      <c r="AF29">
        <v>240622.07</v>
      </c>
      <c r="AG29">
        <v>28742.73</v>
      </c>
      <c r="AL29" s="59">
        <f t="shared" si="1"/>
        <v>1100147.22</v>
      </c>
      <c r="AM29" s="29">
        <f t="shared" si="2"/>
        <v>560.12</v>
      </c>
      <c r="AN29" s="19">
        <f t="shared" si="3"/>
        <v>1099587.0999999999</v>
      </c>
      <c r="AO29" s="13">
        <f t="shared" si="4"/>
        <v>1223426.8900000001</v>
      </c>
      <c r="AP29" s="14">
        <f t="shared" si="5"/>
        <v>884610.8</v>
      </c>
      <c r="AQ29" s="24">
        <f t="shared" si="6"/>
        <v>338816.09000000008</v>
      </c>
    </row>
    <row r="30" spans="1:43" x14ac:dyDescent="0.25">
      <c r="A30" t="s">
        <v>425</v>
      </c>
      <c r="B30" t="s">
        <v>426</v>
      </c>
      <c r="C30" s="55">
        <v>3946</v>
      </c>
      <c r="D30" s="46" t="s">
        <v>902</v>
      </c>
      <c r="E30" t="s">
        <v>2614</v>
      </c>
      <c r="F30">
        <v>1241693.28</v>
      </c>
      <c r="G30">
        <v>0</v>
      </c>
      <c r="H30">
        <v>168296.31</v>
      </c>
      <c r="J30">
        <v>-203875.5</v>
      </c>
      <c r="K30">
        <v>138836.68</v>
      </c>
      <c r="Q30">
        <v>2041.44</v>
      </c>
      <c r="T30">
        <v>271333.71999999997</v>
      </c>
      <c r="U30">
        <v>2787489.35</v>
      </c>
      <c r="V30">
        <v>52.96</v>
      </c>
      <c r="W30">
        <v>739124.43</v>
      </c>
      <c r="AB30">
        <v>132300</v>
      </c>
      <c r="AC30">
        <v>134259</v>
      </c>
      <c r="AD30">
        <v>1224</v>
      </c>
      <c r="AF30">
        <v>1758488.51</v>
      </c>
      <c r="AG30">
        <v>693419.62</v>
      </c>
      <c r="AL30" s="59">
        <f t="shared" si="1"/>
        <v>1409989.59</v>
      </c>
      <c r="AM30" s="29">
        <f t="shared" si="2"/>
        <v>2041.44</v>
      </c>
      <c r="AN30" s="19">
        <f t="shared" si="3"/>
        <v>1407948.1500000001</v>
      </c>
      <c r="AO30" s="13">
        <f t="shared" si="4"/>
        <v>871477.39</v>
      </c>
      <c r="AP30" s="14">
        <f t="shared" si="5"/>
        <v>2587391.13</v>
      </c>
      <c r="AQ30" s="24">
        <f t="shared" si="6"/>
        <v>-1715913.7399999998</v>
      </c>
    </row>
    <row r="31" spans="1:43" x14ac:dyDescent="0.25">
      <c r="A31" t="s">
        <v>425</v>
      </c>
      <c r="B31" t="s">
        <v>426</v>
      </c>
      <c r="C31" s="55">
        <v>4332</v>
      </c>
      <c r="D31" s="46" t="s">
        <v>903</v>
      </c>
      <c r="E31" t="s">
        <v>2615</v>
      </c>
      <c r="F31">
        <v>586827.22</v>
      </c>
      <c r="G31">
        <v>0</v>
      </c>
      <c r="H31">
        <v>42016.33</v>
      </c>
      <c r="J31">
        <v>1951687.25</v>
      </c>
      <c r="K31">
        <v>2072660.73</v>
      </c>
      <c r="Q31">
        <v>2542.8200000000002</v>
      </c>
      <c r="T31">
        <v>626088.63</v>
      </c>
      <c r="U31">
        <v>3680374.22</v>
      </c>
      <c r="W31">
        <v>816285.9</v>
      </c>
      <c r="Y31">
        <v>989.19</v>
      </c>
      <c r="AC31">
        <v>181309</v>
      </c>
      <c r="AF31">
        <v>252665.87</v>
      </c>
      <c r="AG31">
        <v>39114.36</v>
      </c>
      <c r="AL31" s="59">
        <f t="shared" si="1"/>
        <v>628843.54999999993</v>
      </c>
      <c r="AM31" s="29">
        <f t="shared" si="2"/>
        <v>2542.8200000000002</v>
      </c>
      <c r="AN31" s="19">
        <f t="shared" si="3"/>
        <v>626300.73</v>
      </c>
      <c r="AO31" s="13">
        <f t="shared" si="4"/>
        <v>817275.09</v>
      </c>
      <c r="AP31" s="14">
        <f t="shared" si="5"/>
        <v>473089.23</v>
      </c>
      <c r="AQ31" s="24">
        <f t="shared" si="6"/>
        <v>344185.86</v>
      </c>
    </row>
    <row r="32" spans="1:43" x14ac:dyDescent="0.25">
      <c r="A32" t="s">
        <v>425</v>
      </c>
      <c r="B32" t="s">
        <v>426</v>
      </c>
      <c r="C32" s="55">
        <v>2103</v>
      </c>
      <c r="D32" s="46" t="s">
        <v>904</v>
      </c>
      <c r="E32" t="s">
        <v>2616</v>
      </c>
      <c r="F32">
        <v>1078718.6200000001</v>
      </c>
      <c r="G32">
        <v>0</v>
      </c>
      <c r="H32">
        <v>88566.83</v>
      </c>
      <c r="J32">
        <v>1887646.81</v>
      </c>
      <c r="K32">
        <v>1437195.77</v>
      </c>
      <c r="Q32">
        <v>1260.1400000000001</v>
      </c>
      <c r="T32">
        <v>2412320.58</v>
      </c>
      <c r="U32">
        <v>1990284.18</v>
      </c>
      <c r="W32">
        <v>367074.57</v>
      </c>
      <c r="AB32">
        <v>455880</v>
      </c>
      <c r="AC32">
        <v>186446</v>
      </c>
      <c r="AF32">
        <v>522629.71</v>
      </c>
      <c r="AG32">
        <v>25578.84</v>
      </c>
      <c r="AJ32">
        <v>36.89</v>
      </c>
      <c r="AL32" s="59">
        <f t="shared" si="1"/>
        <v>1167285.4500000002</v>
      </c>
      <c r="AM32" s="29">
        <f t="shared" si="2"/>
        <v>1260.1400000000001</v>
      </c>
      <c r="AN32" s="19">
        <f t="shared" si="3"/>
        <v>1166025.3100000003</v>
      </c>
      <c r="AO32" s="13">
        <f t="shared" si="4"/>
        <v>822954.57000000007</v>
      </c>
      <c r="AP32" s="14">
        <f t="shared" si="5"/>
        <v>734691.44</v>
      </c>
      <c r="AQ32" s="24">
        <f t="shared" si="6"/>
        <v>88263.130000000121</v>
      </c>
    </row>
    <row r="33" spans="1:43" x14ac:dyDescent="0.25">
      <c r="A33" t="s">
        <v>425</v>
      </c>
      <c r="B33" t="s">
        <v>426</v>
      </c>
      <c r="C33" s="55">
        <v>2710</v>
      </c>
      <c r="D33" s="46" t="s">
        <v>905</v>
      </c>
      <c r="E33" t="s">
        <v>2617</v>
      </c>
      <c r="F33">
        <v>787055.21</v>
      </c>
      <c r="G33">
        <v>0</v>
      </c>
      <c r="H33">
        <v>672767.15</v>
      </c>
      <c r="J33">
        <v>1057815.92</v>
      </c>
      <c r="K33">
        <v>522961.33</v>
      </c>
      <c r="O33">
        <v>0</v>
      </c>
      <c r="Q33">
        <v>0</v>
      </c>
      <c r="T33">
        <v>-180061.74</v>
      </c>
      <c r="U33">
        <v>3370168.56</v>
      </c>
      <c r="W33">
        <v>548660</v>
      </c>
      <c r="AA33">
        <v>331170</v>
      </c>
      <c r="AC33">
        <v>448693</v>
      </c>
      <c r="AF33">
        <v>543719.57999999996</v>
      </c>
      <c r="AG33">
        <v>36924.629999999997</v>
      </c>
      <c r="AL33" s="59">
        <f t="shared" si="1"/>
        <v>1459822.3599999999</v>
      </c>
      <c r="AM33" s="29">
        <f t="shared" si="2"/>
        <v>0</v>
      </c>
      <c r="AN33" s="19">
        <f t="shared" si="3"/>
        <v>1459822.3599999999</v>
      </c>
      <c r="AO33" s="13">
        <f t="shared" si="4"/>
        <v>879830</v>
      </c>
      <c r="AP33" s="14">
        <f t="shared" si="5"/>
        <v>1029337.21</v>
      </c>
      <c r="AQ33" s="24">
        <f t="shared" si="6"/>
        <v>-149507.20999999996</v>
      </c>
    </row>
    <row r="34" spans="1:43" x14ac:dyDescent="0.25">
      <c r="A34" t="s">
        <v>429</v>
      </c>
      <c r="B34" t="s">
        <v>430</v>
      </c>
      <c r="C34" s="55">
        <v>3590</v>
      </c>
      <c r="D34" s="46" t="s">
        <v>906</v>
      </c>
      <c r="E34" t="s">
        <v>2618</v>
      </c>
      <c r="F34">
        <v>463425.36</v>
      </c>
      <c r="G34">
        <v>0</v>
      </c>
      <c r="H34">
        <v>231702.21</v>
      </c>
      <c r="J34">
        <v>-899997</v>
      </c>
      <c r="K34">
        <v>103875.2</v>
      </c>
      <c r="O34">
        <v>23200</v>
      </c>
      <c r="Q34">
        <v>0</v>
      </c>
      <c r="T34">
        <v>-1498020.03</v>
      </c>
      <c r="U34">
        <v>1153430.04</v>
      </c>
      <c r="W34">
        <v>287609.52</v>
      </c>
      <c r="X34">
        <v>2005.5</v>
      </c>
      <c r="Y34">
        <v>123.16</v>
      </c>
      <c r="AA34">
        <v>200070</v>
      </c>
      <c r="AB34">
        <v>146850</v>
      </c>
      <c r="AC34">
        <v>251053</v>
      </c>
      <c r="AD34">
        <v>3000</v>
      </c>
      <c r="AE34">
        <v>7688</v>
      </c>
      <c r="AF34">
        <v>154500.42000000001</v>
      </c>
      <c r="AG34">
        <v>21</v>
      </c>
      <c r="AL34" s="59">
        <f t="shared" si="1"/>
        <v>695127.57</v>
      </c>
      <c r="AM34" s="29">
        <f t="shared" si="2"/>
        <v>23200</v>
      </c>
      <c r="AN34" s="19">
        <f t="shared" si="3"/>
        <v>671927.57</v>
      </c>
      <c r="AO34" s="13">
        <f t="shared" si="4"/>
        <v>636658.17999999993</v>
      </c>
      <c r="AP34" s="14">
        <f t="shared" si="5"/>
        <v>416262.42000000004</v>
      </c>
      <c r="AQ34" s="24">
        <f t="shared" si="6"/>
        <v>220395.75999999989</v>
      </c>
    </row>
    <row r="35" spans="1:43" x14ac:dyDescent="0.25">
      <c r="A35" t="s">
        <v>429</v>
      </c>
      <c r="B35" t="s">
        <v>430</v>
      </c>
      <c r="C35" s="55">
        <v>4275</v>
      </c>
      <c r="D35" s="46" t="s">
        <v>907</v>
      </c>
      <c r="E35" t="s">
        <v>2619</v>
      </c>
      <c r="F35">
        <v>751038.8</v>
      </c>
      <c r="G35">
        <v>0</v>
      </c>
      <c r="H35">
        <v>523499.53</v>
      </c>
      <c r="J35">
        <v>-447481.07</v>
      </c>
      <c r="K35">
        <v>-75460.78</v>
      </c>
      <c r="O35">
        <v>18055.75</v>
      </c>
      <c r="Q35">
        <v>488.12</v>
      </c>
      <c r="T35">
        <v>-2024749.69</v>
      </c>
      <c r="U35">
        <v>2737074.7</v>
      </c>
      <c r="W35">
        <v>627681.35</v>
      </c>
      <c r="Y35">
        <v>161.9</v>
      </c>
      <c r="AA35">
        <v>403820</v>
      </c>
      <c r="AB35">
        <v>45300</v>
      </c>
      <c r="AC35">
        <v>492182</v>
      </c>
      <c r="AD35">
        <v>2790</v>
      </c>
      <c r="AE35">
        <v>1880</v>
      </c>
      <c r="AF35">
        <v>521921.42</v>
      </c>
      <c r="AG35">
        <v>37462.230000000003</v>
      </c>
      <c r="AL35" s="59">
        <f t="shared" si="1"/>
        <v>1274538.33</v>
      </c>
      <c r="AM35" s="29">
        <f t="shared" si="2"/>
        <v>18543.87</v>
      </c>
      <c r="AN35" s="19">
        <f t="shared" si="3"/>
        <v>1255994.46</v>
      </c>
      <c r="AO35" s="13">
        <f t="shared" si="4"/>
        <v>1076963.25</v>
      </c>
      <c r="AP35" s="14">
        <f t="shared" si="5"/>
        <v>1056235.6499999999</v>
      </c>
      <c r="AQ35" s="24">
        <f t="shared" si="6"/>
        <v>20727.600000000093</v>
      </c>
    </row>
    <row r="36" spans="1:43" x14ac:dyDescent="0.25">
      <c r="A36" t="s">
        <v>429</v>
      </c>
      <c r="B36" t="s">
        <v>430</v>
      </c>
      <c r="C36" s="55">
        <v>1050</v>
      </c>
      <c r="D36" s="46" t="s">
        <v>908</v>
      </c>
      <c r="E36" t="s">
        <v>2620</v>
      </c>
      <c r="F36">
        <v>1073983.3600000001</v>
      </c>
      <c r="G36">
        <v>0</v>
      </c>
      <c r="H36">
        <v>168170.67</v>
      </c>
      <c r="I36">
        <v>14.19</v>
      </c>
      <c r="J36">
        <v>54.01</v>
      </c>
      <c r="K36">
        <v>96156.37</v>
      </c>
      <c r="O36">
        <v>6300</v>
      </c>
      <c r="Q36">
        <v>0</v>
      </c>
      <c r="T36">
        <v>-793386.65</v>
      </c>
      <c r="U36">
        <v>1656318.18</v>
      </c>
      <c r="W36">
        <v>651153.24</v>
      </c>
      <c r="Y36">
        <v>1613.8</v>
      </c>
      <c r="AA36">
        <v>185670</v>
      </c>
      <c r="AB36">
        <v>55750</v>
      </c>
      <c r="AC36">
        <v>269099</v>
      </c>
      <c r="AE36">
        <v>1494</v>
      </c>
      <c r="AF36">
        <v>144068.18</v>
      </c>
      <c r="AG36">
        <v>10375.91</v>
      </c>
      <c r="AJ36">
        <v>2.88</v>
      </c>
      <c r="AL36" s="59">
        <f t="shared" si="1"/>
        <v>1242168.22</v>
      </c>
      <c r="AM36" s="29">
        <f t="shared" si="2"/>
        <v>6300</v>
      </c>
      <c r="AN36" s="19">
        <f t="shared" si="3"/>
        <v>1235868.22</v>
      </c>
      <c r="AO36" s="13">
        <f t="shared" si="4"/>
        <v>894187.04</v>
      </c>
      <c r="AP36" s="14">
        <f t="shared" si="5"/>
        <v>425039.97</v>
      </c>
      <c r="AQ36" s="24">
        <f t="shared" si="6"/>
        <v>469147.07000000007</v>
      </c>
    </row>
    <row r="37" spans="1:43" x14ac:dyDescent="0.25">
      <c r="A37" t="s">
        <v>429</v>
      </c>
      <c r="B37" t="s">
        <v>430</v>
      </c>
      <c r="C37" s="55">
        <v>2081</v>
      </c>
      <c r="D37" s="46" t="s">
        <v>909</v>
      </c>
      <c r="E37" t="s">
        <v>2621</v>
      </c>
      <c r="F37">
        <v>1217951.03</v>
      </c>
      <c r="G37">
        <v>0</v>
      </c>
      <c r="H37">
        <v>696171.82</v>
      </c>
      <c r="J37">
        <v>17148.84</v>
      </c>
      <c r="K37">
        <v>253377.81</v>
      </c>
      <c r="O37">
        <v>122730</v>
      </c>
      <c r="Q37">
        <v>15.23</v>
      </c>
      <c r="T37">
        <v>689689.58</v>
      </c>
      <c r="U37">
        <v>1118559.83</v>
      </c>
      <c r="W37">
        <v>541774</v>
      </c>
      <c r="Y37">
        <v>1841.84</v>
      </c>
      <c r="AB37">
        <v>56619.8</v>
      </c>
      <c r="AC37">
        <v>172598</v>
      </c>
      <c r="AF37">
        <v>169926.84</v>
      </c>
      <c r="AG37">
        <v>4055.94</v>
      </c>
      <c r="AL37" s="59">
        <f t="shared" si="1"/>
        <v>1914122.85</v>
      </c>
      <c r="AM37" s="29">
        <f t="shared" si="2"/>
        <v>122745.23</v>
      </c>
      <c r="AN37" s="19">
        <f t="shared" si="3"/>
        <v>1791377.62</v>
      </c>
      <c r="AO37" s="13">
        <f t="shared" si="4"/>
        <v>600235.64</v>
      </c>
      <c r="AP37" s="14">
        <f t="shared" si="5"/>
        <v>346580.77999999997</v>
      </c>
      <c r="AQ37" s="24">
        <f t="shared" si="6"/>
        <v>253654.86000000004</v>
      </c>
    </row>
    <row r="38" spans="1:43" x14ac:dyDescent="0.25">
      <c r="A38" t="s">
        <v>429</v>
      </c>
      <c r="B38" t="s">
        <v>430</v>
      </c>
      <c r="C38" s="55">
        <v>2563</v>
      </c>
      <c r="D38" s="46" t="s">
        <v>910</v>
      </c>
      <c r="E38" t="s">
        <v>2622</v>
      </c>
      <c r="F38">
        <v>352787.75</v>
      </c>
      <c r="G38">
        <v>0</v>
      </c>
      <c r="H38">
        <v>716773.63</v>
      </c>
      <c r="J38">
        <v>-1362217.73</v>
      </c>
      <c r="K38">
        <v>-168298.77</v>
      </c>
      <c r="O38">
        <v>54717.5</v>
      </c>
      <c r="Q38">
        <v>634</v>
      </c>
      <c r="T38">
        <v>-486542.32</v>
      </c>
      <c r="U38">
        <v>1381444.13</v>
      </c>
      <c r="W38">
        <v>367799.14</v>
      </c>
      <c r="AA38">
        <v>361740</v>
      </c>
      <c r="AB38">
        <v>28070</v>
      </c>
      <c r="AC38">
        <v>414274</v>
      </c>
      <c r="AD38">
        <v>3160</v>
      </c>
      <c r="AE38">
        <v>1140</v>
      </c>
      <c r="AF38">
        <v>193680.19</v>
      </c>
      <c r="AG38">
        <v>1556563.38</v>
      </c>
      <c r="AL38" s="59">
        <f t="shared" si="1"/>
        <v>1069561.3799999999</v>
      </c>
      <c r="AM38" s="29">
        <f t="shared" si="2"/>
        <v>55351.5</v>
      </c>
      <c r="AN38" s="19">
        <f t="shared" si="3"/>
        <v>1014209.8799999999</v>
      </c>
      <c r="AO38" s="13">
        <f t="shared" si="4"/>
        <v>757609.14</v>
      </c>
      <c r="AP38" s="14">
        <f t="shared" si="5"/>
        <v>2168817.5699999998</v>
      </c>
      <c r="AQ38" s="24">
        <f t="shared" si="6"/>
        <v>-1411208.4299999997</v>
      </c>
    </row>
    <row r="39" spans="1:43" x14ac:dyDescent="0.25">
      <c r="A39" t="s">
        <v>429</v>
      </c>
      <c r="B39" t="s">
        <v>430</v>
      </c>
      <c r="C39" s="55">
        <v>2302</v>
      </c>
      <c r="D39" s="46" t="s">
        <v>911</v>
      </c>
      <c r="E39" t="s">
        <v>2623</v>
      </c>
      <c r="F39">
        <v>766767.61</v>
      </c>
      <c r="G39">
        <v>200000</v>
      </c>
      <c r="H39">
        <v>502631.75</v>
      </c>
      <c r="J39">
        <v>-85659.7</v>
      </c>
      <c r="K39">
        <v>116872.72</v>
      </c>
      <c r="Q39">
        <v>2074.9899999999998</v>
      </c>
      <c r="T39">
        <v>-309692.19</v>
      </c>
      <c r="U39">
        <v>1240631.49</v>
      </c>
      <c r="W39">
        <v>423301.29</v>
      </c>
      <c r="X39">
        <v>542984</v>
      </c>
      <c r="Y39">
        <v>35.82</v>
      </c>
      <c r="AA39">
        <v>313350</v>
      </c>
      <c r="AB39">
        <v>34200</v>
      </c>
      <c r="AC39">
        <v>392402</v>
      </c>
      <c r="AF39">
        <v>289240.07</v>
      </c>
      <c r="AG39">
        <v>64608.38</v>
      </c>
      <c r="AJ39">
        <v>22.57</v>
      </c>
      <c r="AL39" s="59">
        <f t="shared" si="1"/>
        <v>1469399.3599999999</v>
      </c>
      <c r="AM39" s="29">
        <f t="shared" si="2"/>
        <v>2074.9899999999998</v>
      </c>
      <c r="AN39" s="19">
        <f t="shared" si="3"/>
        <v>1467324.3699999999</v>
      </c>
      <c r="AO39" s="13">
        <f t="shared" si="4"/>
        <v>1313871.1099999999</v>
      </c>
      <c r="AP39" s="14">
        <f t="shared" si="5"/>
        <v>746273.02</v>
      </c>
      <c r="AQ39" s="24">
        <f t="shared" si="6"/>
        <v>567598.08999999985</v>
      </c>
    </row>
    <row r="40" spans="1:43" x14ac:dyDescent="0.25">
      <c r="A40" t="s">
        <v>429</v>
      </c>
      <c r="B40" t="s">
        <v>430</v>
      </c>
      <c r="C40" s="55">
        <v>2921</v>
      </c>
      <c r="D40" s="46" t="s">
        <v>912</v>
      </c>
      <c r="E40" t="s">
        <v>2624</v>
      </c>
      <c r="F40">
        <v>891025.33</v>
      </c>
      <c r="G40">
        <v>0</v>
      </c>
      <c r="H40">
        <v>120242.78</v>
      </c>
      <c r="J40">
        <v>-634744.73</v>
      </c>
      <c r="K40">
        <v>261783.76</v>
      </c>
      <c r="O40">
        <v>8540</v>
      </c>
      <c r="Q40">
        <v>969.04</v>
      </c>
      <c r="T40">
        <v>-2156249.9300000002</v>
      </c>
      <c r="U40">
        <v>2356118.79</v>
      </c>
      <c r="W40">
        <v>532734.5</v>
      </c>
      <c r="X40">
        <v>177514</v>
      </c>
      <c r="Y40">
        <v>18.39</v>
      </c>
      <c r="Z40">
        <v>2400</v>
      </c>
      <c r="AA40">
        <v>316230</v>
      </c>
      <c r="AB40">
        <v>31500</v>
      </c>
      <c r="AC40">
        <v>357096</v>
      </c>
      <c r="AF40">
        <v>232314.54</v>
      </c>
      <c r="AG40">
        <v>42057.11</v>
      </c>
      <c r="AL40" s="59">
        <f t="shared" si="1"/>
        <v>1011268.11</v>
      </c>
      <c r="AM40" s="29">
        <f t="shared" si="2"/>
        <v>9509.0400000000009</v>
      </c>
      <c r="AN40" s="19">
        <f t="shared" si="3"/>
        <v>1001759.07</v>
      </c>
      <c r="AO40" s="13">
        <f t="shared" si="4"/>
        <v>1060396.8900000001</v>
      </c>
      <c r="AP40" s="14">
        <f t="shared" si="5"/>
        <v>631467.65</v>
      </c>
      <c r="AQ40" s="24">
        <f t="shared" si="6"/>
        <v>428929.24000000011</v>
      </c>
    </row>
    <row r="41" spans="1:43" x14ac:dyDescent="0.25">
      <c r="A41" t="s">
        <v>429</v>
      </c>
      <c r="B41" t="s">
        <v>430</v>
      </c>
      <c r="C41" s="55">
        <v>2021</v>
      </c>
      <c r="D41" s="46" t="s">
        <v>913</v>
      </c>
      <c r="E41" t="s">
        <v>2625</v>
      </c>
      <c r="F41">
        <v>392638.32</v>
      </c>
      <c r="G41">
        <v>0</v>
      </c>
      <c r="H41">
        <v>45508.05</v>
      </c>
      <c r="J41">
        <v>-410316.12</v>
      </c>
      <c r="K41">
        <v>143155.04</v>
      </c>
      <c r="O41">
        <v>100000</v>
      </c>
      <c r="Q41">
        <v>725.24</v>
      </c>
      <c r="T41">
        <v>-2077976.58</v>
      </c>
      <c r="U41">
        <v>1990390.15</v>
      </c>
      <c r="W41">
        <v>186665.49</v>
      </c>
      <c r="X41">
        <v>261050</v>
      </c>
      <c r="Y41">
        <v>38.68</v>
      </c>
      <c r="AA41">
        <v>171480</v>
      </c>
      <c r="AB41">
        <v>48400</v>
      </c>
      <c r="AC41">
        <v>236020.32</v>
      </c>
      <c r="AF41">
        <v>266322.87</v>
      </c>
      <c r="AG41">
        <v>7444.5</v>
      </c>
      <c r="AL41" s="59">
        <f t="shared" si="1"/>
        <v>438146.37</v>
      </c>
      <c r="AM41" s="29">
        <f t="shared" si="2"/>
        <v>100725.24</v>
      </c>
      <c r="AN41" s="19">
        <f t="shared" si="3"/>
        <v>337421.13</v>
      </c>
      <c r="AO41" s="13">
        <f t="shared" si="4"/>
        <v>667634.16999999993</v>
      </c>
      <c r="AP41" s="14">
        <f t="shared" si="5"/>
        <v>509787.69</v>
      </c>
      <c r="AQ41" s="24">
        <f t="shared" si="6"/>
        <v>157846.47999999992</v>
      </c>
    </row>
    <row r="42" spans="1:43" x14ac:dyDescent="0.25">
      <c r="A42" t="s">
        <v>429</v>
      </c>
      <c r="B42" t="s">
        <v>430</v>
      </c>
      <c r="C42" s="55">
        <v>1750</v>
      </c>
      <c r="D42" s="46" t="s">
        <v>914</v>
      </c>
      <c r="E42" t="s">
        <v>2626</v>
      </c>
      <c r="F42">
        <v>601281.96</v>
      </c>
      <c r="G42">
        <v>0</v>
      </c>
      <c r="H42">
        <v>557418.97</v>
      </c>
      <c r="J42">
        <v>288142.64</v>
      </c>
      <c r="K42">
        <v>330133.78999999998</v>
      </c>
      <c r="Q42">
        <v>892.91</v>
      </c>
      <c r="T42">
        <v>809207.42</v>
      </c>
      <c r="U42">
        <v>498635.02</v>
      </c>
      <c r="W42">
        <v>275300.62</v>
      </c>
      <c r="X42">
        <v>334144</v>
      </c>
      <c r="AA42">
        <v>74410</v>
      </c>
      <c r="AB42">
        <v>75620</v>
      </c>
      <c r="AC42">
        <v>121436</v>
      </c>
      <c r="AF42">
        <v>168562.61</v>
      </c>
      <c r="AG42">
        <v>1234</v>
      </c>
      <c r="AL42" s="59">
        <f t="shared" si="1"/>
        <v>1158700.93</v>
      </c>
      <c r="AM42" s="29">
        <f t="shared" si="2"/>
        <v>892.91</v>
      </c>
      <c r="AN42" s="19">
        <f t="shared" si="3"/>
        <v>1157808.02</v>
      </c>
      <c r="AO42" s="13">
        <f t="shared" si="4"/>
        <v>759474.62</v>
      </c>
      <c r="AP42" s="14">
        <f t="shared" si="5"/>
        <v>291232.61</v>
      </c>
      <c r="AQ42" s="24">
        <f t="shared" si="6"/>
        <v>468242.01</v>
      </c>
    </row>
    <row r="43" spans="1:43" x14ac:dyDescent="0.25">
      <c r="A43" t="s">
        <v>429</v>
      </c>
      <c r="B43" t="s">
        <v>430</v>
      </c>
      <c r="C43" s="55">
        <v>1875</v>
      </c>
      <c r="D43" s="46" t="s">
        <v>915</v>
      </c>
      <c r="E43" t="s">
        <v>2627</v>
      </c>
      <c r="F43">
        <v>501383.59</v>
      </c>
      <c r="G43">
        <v>0</v>
      </c>
      <c r="H43">
        <v>458528.49</v>
      </c>
      <c r="J43">
        <v>-271851.57</v>
      </c>
      <c r="K43">
        <v>-95972.56</v>
      </c>
      <c r="O43">
        <v>124690</v>
      </c>
      <c r="Q43">
        <v>45</v>
      </c>
      <c r="T43">
        <v>-101136.2</v>
      </c>
      <c r="U43">
        <v>452082.82</v>
      </c>
      <c r="W43">
        <v>253934.02</v>
      </c>
      <c r="X43">
        <v>292376</v>
      </c>
      <c r="Y43">
        <v>374.78</v>
      </c>
      <c r="AA43">
        <v>303980</v>
      </c>
      <c r="AB43">
        <v>36000</v>
      </c>
      <c r="AC43">
        <v>379352</v>
      </c>
      <c r="AF43">
        <v>116695.85</v>
      </c>
      <c r="AG43">
        <v>274210.62</v>
      </c>
      <c r="AL43" s="59">
        <f t="shared" si="1"/>
        <v>959912.08000000007</v>
      </c>
      <c r="AM43" s="29">
        <f t="shared" si="2"/>
        <v>124735</v>
      </c>
      <c r="AN43" s="19">
        <f t="shared" si="3"/>
        <v>835177.08000000007</v>
      </c>
      <c r="AO43" s="13">
        <f t="shared" si="4"/>
        <v>886664.8</v>
      </c>
      <c r="AP43" s="14">
        <f t="shared" si="5"/>
        <v>770258.47</v>
      </c>
      <c r="AQ43" s="24">
        <f t="shared" si="6"/>
        <v>116406.33000000007</v>
      </c>
    </row>
    <row r="44" spans="1:43" x14ac:dyDescent="0.25">
      <c r="A44" t="s">
        <v>429</v>
      </c>
      <c r="B44" t="s">
        <v>430</v>
      </c>
      <c r="C44" s="55">
        <v>2733</v>
      </c>
      <c r="D44" s="46" t="s">
        <v>916</v>
      </c>
      <c r="E44" t="s">
        <v>2628</v>
      </c>
      <c r="F44">
        <v>630582.51</v>
      </c>
      <c r="G44">
        <v>0</v>
      </c>
      <c r="H44">
        <v>40239.68</v>
      </c>
      <c r="J44">
        <v>84978.54</v>
      </c>
      <c r="K44">
        <v>132853.88</v>
      </c>
      <c r="Q44">
        <v>16788.68</v>
      </c>
      <c r="T44">
        <v>-4903385.51</v>
      </c>
      <c r="U44">
        <v>5378772.1500000004</v>
      </c>
      <c r="W44">
        <v>283214.17</v>
      </c>
      <c r="X44">
        <v>302818</v>
      </c>
      <c r="Y44">
        <v>313.14</v>
      </c>
      <c r="AA44">
        <v>298020</v>
      </c>
      <c r="AB44">
        <v>27900</v>
      </c>
      <c r="AC44">
        <v>335641</v>
      </c>
      <c r="AF44">
        <v>163536.95999999999</v>
      </c>
      <c r="AG44">
        <v>16608.060000000001</v>
      </c>
      <c r="AL44" s="59">
        <f t="shared" si="1"/>
        <v>670822.19000000006</v>
      </c>
      <c r="AM44" s="29">
        <f t="shared" si="2"/>
        <v>16788.68</v>
      </c>
      <c r="AN44" s="19">
        <f t="shared" si="3"/>
        <v>654033.51</v>
      </c>
      <c r="AO44" s="13">
        <f t="shared" si="4"/>
        <v>912265.30999999994</v>
      </c>
      <c r="AP44" s="14">
        <f t="shared" si="5"/>
        <v>515786.01999999996</v>
      </c>
      <c r="AQ44" s="24">
        <f t="shared" si="6"/>
        <v>396479.29</v>
      </c>
    </row>
    <row r="45" spans="1:43" x14ac:dyDescent="0.25">
      <c r="A45" t="s">
        <v>429</v>
      </c>
      <c r="B45" t="s">
        <v>430</v>
      </c>
      <c r="C45" s="55">
        <v>2730</v>
      </c>
      <c r="D45" s="46" t="s">
        <v>917</v>
      </c>
      <c r="E45" t="s">
        <v>2629</v>
      </c>
      <c r="F45">
        <v>440109.02</v>
      </c>
      <c r="G45">
        <v>0</v>
      </c>
      <c r="H45">
        <v>497970.07</v>
      </c>
      <c r="J45">
        <v>-6879.33</v>
      </c>
      <c r="K45">
        <v>90059.75</v>
      </c>
      <c r="Q45">
        <v>0</v>
      </c>
      <c r="T45">
        <v>-829124.1</v>
      </c>
      <c r="U45">
        <v>1780248.13</v>
      </c>
      <c r="W45">
        <v>341076.73</v>
      </c>
      <c r="X45">
        <v>850</v>
      </c>
      <c r="AA45">
        <v>285600</v>
      </c>
      <c r="AB45">
        <v>58350</v>
      </c>
      <c r="AC45">
        <v>385383</v>
      </c>
      <c r="AD45">
        <v>4589</v>
      </c>
      <c r="AE45">
        <v>1712</v>
      </c>
      <c r="AF45">
        <v>218260.41</v>
      </c>
      <c r="AG45">
        <v>5796.84</v>
      </c>
      <c r="AL45" s="59">
        <f t="shared" si="1"/>
        <v>938079.09000000008</v>
      </c>
      <c r="AM45" s="29">
        <f t="shared" si="2"/>
        <v>0</v>
      </c>
      <c r="AN45" s="19">
        <f t="shared" si="3"/>
        <v>938079.09000000008</v>
      </c>
      <c r="AO45" s="13">
        <f t="shared" si="4"/>
        <v>685876.73</v>
      </c>
      <c r="AP45" s="14">
        <f t="shared" si="5"/>
        <v>615741.25</v>
      </c>
      <c r="AQ45" s="24">
        <f t="shared" si="6"/>
        <v>70135.479999999981</v>
      </c>
    </row>
    <row r="46" spans="1:43" x14ac:dyDescent="0.25">
      <c r="A46" t="s">
        <v>429</v>
      </c>
      <c r="B46" t="s">
        <v>430</v>
      </c>
      <c r="C46" s="55">
        <v>2627</v>
      </c>
      <c r="D46" s="46" t="s">
        <v>918</v>
      </c>
      <c r="E46" t="s">
        <v>2630</v>
      </c>
      <c r="F46">
        <v>363260.31</v>
      </c>
      <c r="G46">
        <v>708033.99</v>
      </c>
      <c r="H46">
        <v>59373.33</v>
      </c>
      <c r="I46">
        <v>10.01</v>
      </c>
      <c r="J46">
        <v>1916755.72</v>
      </c>
      <c r="K46">
        <v>395502.81</v>
      </c>
      <c r="O46">
        <v>24400</v>
      </c>
      <c r="P46">
        <v>57130</v>
      </c>
      <c r="Q46">
        <v>15228.18</v>
      </c>
      <c r="R46">
        <v>28800</v>
      </c>
      <c r="T46">
        <v>424145.65</v>
      </c>
      <c r="U46">
        <v>2690789.95</v>
      </c>
      <c r="W46">
        <v>394322.48</v>
      </c>
      <c r="AA46">
        <v>517330</v>
      </c>
      <c r="AC46">
        <v>575425</v>
      </c>
      <c r="AF46">
        <v>133385.09</v>
      </c>
      <c r="AG46">
        <v>400</v>
      </c>
      <c r="AL46" s="59">
        <f t="shared" si="1"/>
        <v>1130677.6400000001</v>
      </c>
      <c r="AM46" s="29">
        <f t="shared" si="2"/>
        <v>125558.18</v>
      </c>
      <c r="AN46" s="19">
        <f t="shared" si="3"/>
        <v>1005119.4600000002</v>
      </c>
      <c r="AO46" s="13">
        <f t="shared" si="4"/>
        <v>911652.48</v>
      </c>
      <c r="AP46" s="14">
        <f t="shared" si="5"/>
        <v>709210.09</v>
      </c>
      <c r="AQ46" s="24">
        <f t="shared" si="6"/>
        <v>202442.39</v>
      </c>
    </row>
    <row r="47" spans="1:43" x14ac:dyDescent="0.25">
      <c r="A47" t="s">
        <v>429</v>
      </c>
      <c r="B47" t="s">
        <v>430</v>
      </c>
      <c r="C47" s="55">
        <v>1841</v>
      </c>
      <c r="D47" s="46" t="s">
        <v>919</v>
      </c>
      <c r="E47" t="s">
        <v>2631</v>
      </c>
      <c r="F47">
        <v>589769.24</v>
      </c>
      <c r="G47">
        <v>10000</v>
      </c>
      <c r="H47">
        <v>144238.17000000001</v>
      </c>
      <c r="J47">
        <v>48452.42</v>
      </c>
      <c r="K47">
        <v>41152.03</v>
      </c>
      <c r="Q47">
        <v>11728.43</v>
      </c>
      <c r="T47">
        <v>-1186063.21</v>
      </c>
      <c r="U47">
        <v>2057308.95</v>
      </c>
      <c r="W47">
        <v>425894.89</v>
      </c>
      <c r="AA47">
        <v>228000</v>
      </c>
      <c r="AB47">
        <v>54750</v>
      </c>
      <c r="AC47">
        <v>355410</v>
      </c>
      <c r="AF47">
        <v>290298.68</v>
      </c>
      <c r="AG47">
        <v>22298.52</v>
      </c>
      <c r="AJ47">
        <v>90000</v>
      </c>
      <c r="AL47" s="59">
        <f t="shared" si="1"/>
        <v>744007.41</v>
      </c>
      <c r="AM47" s="29">
        <f t="shared" si="2"/>
        <v>11728.43</v>
      </c>
      <c r="AN47" s="19">
        <f t="shared" si="3"/>
        <v>732278.98</v>
      </c>
      <c r="AO47" s="13">
        <f t="shared" si="4"/>
        <v>708644.89</v>
      </c>
      <c r="AP47" s="14">
        <f t="shared" si="5"/>
        <v>758007.2</v>
      </c>
      <c r="AQ47" s="24">
        <f t="shared" si="6"/>
        <v>-49362.309999999939</v>
      </c>
    </row>
    <row r="48" spans="1:43" x14ac:dyDescent="0.25">
      <c r="A48" t="s">
        <v>429</v>
      </c>
      <c r="B48" t="s">
        <v>430</v>
      </c>
      <c r="C48" s="55">
        <v>2414</v>
      </c>
      <c r="D48" s="46" t="s">
        <v>920</v>
      </c>
      <c r="E48" t="s">
        <v>2632</v>
      </c>
      <c r="F48">
        <v>163318.18</v>
      </c>
      <c r="G48">
        <v>0</v>
      </c>
      <c r="H48">
        <v>140902.96</v>
      </c>
      <c r="J48">
        <v>21917.01</v>
      </c>
      <c r="K48">
        <v>97110.67</v>
      </c>
      <c r="O48">
        <v>4403.16</v>
      </c>
      <c r="Q48">
        <v>0</v>
      </c>
      <c r="T48">
        <v>-1627276.13</v>
      </c>
      <c r="U48">
        <v>1988049.06</v>
      </c>
      <c r="W48">
        <v>227365.15</v>
      </c>
      <c r="AB48">
        <v>36000</v>
      </c>
      <c r="AC48">
        <v>71475</v>
      </c>
      <c r="AF48">
        <v>119816.92</v>
      </c>
      <c r="AG48">
        <v>13999.5</v>
      </c>
      <c r="AI48">
        <v>1</v>
      </c>
      <c r="AL48" s="59">
        <f t="shared" si="1"/>
        <v>304221.14</v>
      </c>
      <c r="AM48" s="29">
        <f t="shared" si="2"/>
        <v>4403.16</v>
      </c>
      <c r="AN48" s="19">
        <f t="shared" si="3"/>
        <v>299817.98000000004</v>
      </c>
      <c r="AO48" s="13">
        <f t="shared" si="4"/>
        <v>263365.15000000002</v>
      </c>
      <c r="AP48" s="14">
        <f t="shared" si="5"/>
        <v>205292.41999999998</v>
      </c>
      <c r="AQ48" s="24">
        <f t="shared" si="6"/>
        <v>58072.73000000004</v>
      </c>
    </row>
    <row r="49" spans="1:43" x14ac:dyDescent="0.25">
      <c r="A49" t="s">
        <v>429</v>
      </c>
      <c r="B49" t="s">
        <v>430</v>
      </c>
      <c r="C49" s="55">
        <v>1799</v>
      </c>
      <c r="D49" s="46" t="s">
        <v>921</v>
      </c>
      <c r="E49" t="s">
        <v>2633</v>
      </c>
      <c r="F49">
        <v>98999.4</v>
      </c>
      <c r="G49">
        <v>0</v>
      </c>
      <c r="H49">
        <v>194293.28</v>
      </c>
      <c r="J49">
        <v>-39852.07</v>
      </c>
      <c r="K49">
        <v>151041.13</v>
      </c>
      <c r="Q49">
        <v>0</v>
      </c>
      <c r="T49">
        <v>-1455875.32</v>
      </c>
      <c r="U49">
        <v>1911374.52</v>
      </c>
      <c r="W49">
        <v>145906.70000000001</v>
      </c>
      <c r="AA49">
        <v>197590</v>
      </c>
      <c r="AB49">
        <v>55450</v>
      </c>
      <c r="AC49">
        <v>299934</v>
      </c>
      <c r="AD49">
        <v>6360</v>
      </c>
      <c r="AE49">
        <v>4392</v>
      </c>
      <c r="AF49">
        <v>134080.51</v>
      </c>
      <c r="AG49">
        <v>5197.6499999999996</v>
      </c>
      <c r="AL49" s="59">
        <f t="shared" si="1"/>
        <v>293292.68</v>
      </c>
      <c r="AM49" s="29">
        <f t="shared" si="2"/>
        <v>0</v>
      </c>
      <c r="AN49" s="19">
        <f t="shared" si="3"/>
        <v>293292.68</v>
      </c>
      <c r="AO49" s="13">
        <f t="shared" si="4"/>
        <v>398946.7</v>
      </c>
      <c r="AP49" s="14">
        <f t="shared" si="5"/>
        <v>449964.16000000003</v>
      </c>
      <c r="AQ49" s="24">
        <f t="shared" si="6"/>
        <v>-51017.460000000021</v>
      </c>
    </row>
    <row r="50" spans="1:43" x14ac:dyDescent="0.25">
      <c r="A50" t="s">
        <v>433</v>
      </c>
      <c r="B50" t="s">
        <v>434</v>
      </c>
      <c r="C50" s="55">
        <v>2442</v>
      </c>
      <c r="D50" s="46" t="s">
        <v>922</v>
      </c>
      <c r="E50" t="s">
        <v>2634</v>
      </c>
      <c r="F50">
        <v>400210.83</v>
      </c>
      <c r="G50">
        <v>27521.31</v>
      </c>
      <c r="H50">
        <v>30777.53</v>
      </c>
      <c r="J50">
        <v>6</v>
      </c>
      <c r="K50">
        <v>55210.12</v>
      </c>
      <c r="O50">
        <v>7480</v>
      </c>
      <c r="Q50">
        <v>1844</v>
      </c>
      <c r="T50">
        <v>-1583333.49</v>
      </c>
      <c r="U50">
        <v>1946410.43</v>
      </c>
      <c r="V50">
        <v>54.85</v>
      </c>
      <c r="W50">
        <v>398808</v>
      </c>
      <c r="AA50">
        <v>205317</v>
      </c>
      <c r="AB50">
        <v>9000</v>
      </c>
      <c r="AC50">
        <v>236837</v>
      </c>
      <c r="AD50">
        <v>7562</v>
      </c>
      <c r="AF50">
        <v>211591.42</v>
      </c>
      <c r="AG50">
        <v>15864.58</v>
      </c>
      <c r="AL50" s="59">
        <f t="shared" si="1"/>
        <v>458509.67000000004</v>
      </c>
      <c r="AM50" s="29">
        <f t="shared" si="2"/>
        <v>9324</v>
      </c>
      <c r="AN50" s="19">
        <f t="shared" si="3"/>
        <v>449185.67000000004</v>
      </c>
      <c r="AO50" s="13">
        <f t="shared" si="4"/>
        <v>613179.85</v>
      </c>
      <c r="AP50" s="14">
        <f t="shared" si="5"/>
        <v>471855.00000000006</v>
      </c>
      <c r="AQ50" s="24">
        <f t="shared" si="6"/>
        <v>141324.84999999992</v>
      </c>
    </row>
    <row r="51" spans="1:43" x14ac:dyDescent="0.25">
      <c r="A51" t="s">
        <v>433</v>
      </c>
      <c r="B51" t="s">
        <v>434</v>
      </c>
      <c r="C51" s="55">
        <v>1417</v>
      </c>
      <c r="D51" s="46" t="s">
        <v>923</v>
      </c>
      <c r="E51" t="s">
        <v>2635</v>
      </c>
      <c r="F51">
        <v>528059.97</v>
      </c>
      <c r="G51">
        <v>29609.8</v>
      </c>
      <c r="H51">
        <v>27569.41</v>
      </c>
      <c r="J51">
        <v>96887.76</v>
      </c>
      <c r="K51">
        <v>75310.95</v>
      </c>
      <c r="O51">
        <v>56309.2</v>
      </c>
      <c r="T51">
        <v>-1148463.45</v>
      </c>
      <c r="U51">
        <v>1372237.86</v>
      </c>
      <c r="W51">
        <v>291611.51</v>
      </c>
      <c r="X51">
        <v>355028</v>
      </c>
      <c r="AA51">
        <v>228690</v>
      </c>
      <c r="AB51">
        <v>4500</v>
      </c>
      <c r="AC51">
        <v>253930</v>
      </c>
      <c r="AD51">
        <v>640</v>
      </c>
      <c r="AE51">
        <v>10030</v>
      </c>
      <c r="AF51">
        <v>129187.13</v>
      </c>
      <c r="AG51">
        <v>8688.1</v>
      </c>
      <c r="AL51" s="59">
        <f t="shared" si="1"/>
        <v>585239.18000000005</v>
      </c>
      <c r="AM51" s="29">
        <f t="shared" si="2"/>
        <v>56309.2</v>
      </c>
      <c r="AN51" s="19">
        <f t="shared" si="3"/>
        <v>528929.9800000001</v>
      </c>
      <c r="AO51" s="13">
        <f t="shared" si="4"/>
        <v>879829.51</v>
      </c>
      <c r="AP51" s="14">
        <f t="shared" si="5"/>
        <v>402475.23</v>
      </c>
      <c r="AQ51" s="24">
        <f t="shared" si="6"/>
        <v>477354.28</v>
      </c>
    </row>
    <row r="52" spans="1:43" x14ac:dyDescent="0.25">
      <c r="A52" t="s">
        <v>433</v>
      </c>
      <c r="B52" t="s">
        <v>434</v>
      </c>
      <c r="C52" s="55">
        <v>2427</v>
      </c>
      <c r="D52" s="46" t="s">
        <v>924</v>
      </c>
      <c r="E52" t="s">
        <v>2636</v>
      </c>
      <c r="F52">
        <v>169030.2</v>
      </c>
      <c r="G52">
        <v>0</v>
      </c>
      <c r="H52">
        <v>119347.85</v>
      </c>
      <c r="J52">
        <v>35267.14</v>
      </c>
      <c r="K52">
        <v>40120.120000000003</v>
      </c>
      <c r="O52">
        <v>10450</v>
      </c>
      <c r="Q52">
        <v>408.84</v>
      </c>
      <c r="T52">
        <v>-365101.75</v>
      </c>
      <c r="U52">
        <v>578798.57999999996</v>
      </c>
      <c r="W52">
        <v>337494.55</v>
      </c>
      <c r="Y52">
        <v>5.77</v>
      </c>
      <c r="AA52">
        <v>264253.5</v>
      </c>
      <c r="AC52">
        <v>294735.5</v>
      </c>
      <c r="AF52">
        <v>158138.06</v>
      </c>
      <c r="AG52">
        <v>9639.26</v>
      </c>
      <c r="AK52">
        <v>31.36</v>
      </c>
      <c r="AL52" s="59">
        <f t="shared" si="1"/>
        <v>288378.05000000005</v>
      </c>
      <c r="AM52" s="29">
        <f t="shared" si="2"/>
        <v>10858.84</v>
      </c>
      <c r="AN52" s="19">
        <f t="shared" si="3"/>
        <v>277519.21000000002</v>
      </c>
      <c r="AO52" s="13">
        <f t="shared" si="4"/>
        <v>601753.82000000007</v>
      </c>
      <c r="AP52" s="14">
        <f t="shared" si="5"/>
        <v>462544.18</v>
      </c>
      <c r="AQ52" s="24">
        <f t="shared" si="6"/>
        <v>139209.64000000007</v>
      </c>
    </row>
    <row r="53" spans="1:43" x14ac:dyDescent="0.25">
      <c r="A53" t="s">
        <v>433</v>
      </c>
      <c r="B53" t="s">
        <v>434</v>
      </c>
      <c r="C53" s="55">
        <v>1385</v>
      </c>
      <c r="D53" s="46" t="s">
        <v>925</v>
      </c>
      <c r="E53" t="s">
        <v>2637</v>
      </c>
      <c r="F53">
        <v>251278.31</v>
      </c>
      <c r="G53">
        <v>9382</v>
      </c>
      <c r="H53">
        <v>133720.65</v>
      </c>
      <c r="J53">
        <v>809775.94</v>
      </c>
      <c r="K53">
        <v>49838.95</v>
      </c>
      <c r="O53">
        <v>21580</v>
      </c>
      <c r="Q53">
        <v>198.91</v>
      </c>
      <c r="T53">
        <v>-562388.65</v>
      </c>
      <c r="U53">
        <v>1787234.17</v>
      </c>
      <c r="W53">
        <v>282260.74</v>
      </c>
      <c r="Y53">
        <v>125.45</v>
      </c>
      <c r="AA53">
        <v>244872.5</v>
      </c>
      <c r="AB53">
        <v>4500</v>
      </c>
      <c r="AC53">
        <v>315533.59000000003</v>
      </c>
      <c r="AF53">
        <v>168452</v>
      </c>
      <c r="AG53">
        <v>40401.68</v>
      </c>
      <c r="AL53" s="59">
        <f t="shared" si="1"/>
        <v>394380.95999999996</v>
      </c>
      <c r="AM53" s="29">
        <f t="shared" si="2"/>
        <v>21778.91</v>
      </c>
      <c r="AN53" s="19">
        <f t="shared" si="3"/>
        <v>372602.05</v>
      </c>
      <c r="AO53" s="13">
        <f t="shared" si="4"/>
        <v>531758.68999999994</v>
      </c>
      <c r="AP53" s="14">
        <f t="shared" si="5"/>
        <v>524387.27</v>
      </c>
      <c r="AQ53" s="24">
        <f t="shared" si="6"/>
        <v>7371.4199999999255</v>
      </c>
    </row>
    <row r="54" spans="1:43" ht="15.75" customHeight="1" x14ac:dyDescent="0.25">
      <c r="A54" t="s">
        <v>433</v>
      </c>
      <c r="B54" t="s">
        <v>434</v>
      </c>
      <c r="C54" s="55">
        <v>4108</v>
      </c>
      <c r="D54" s="46" t="s">
        <v>926</v>
      </c>
      <c r="E54" t="s">
        <v>2638</v>
      </c>
      <c r="F54">
        <v>380893.79</v>
      </c>
      <c r="G54">
        <v>0</v>
      </c>
      <c r="H54">
        <v>59354.93</v>
      </c>
      <c r="J54">
        <v>31135.34</v>
      </c>
      <c r="K54">
        <v>524619.6</v>
      </c>
      <c r="O54">
        <v>51600</v>
      </c>
      <c r="Q54">
        <v>37.380000000000003</v>
      </c>
      <c r="S54">
        <v>-586978.19999999995</v>
      </c>
      <c r="T54">
        <v>-1011625.72</v>
      </c>
      <c r="U54">
        <v>2469567.41</v>
      </c>
      <c r="V54">
        <v>32.299999999999997</v>
      </c>
      <c r="W54">
        <v>406019.43</v>
      </c>
      <c r="AA54">
        <v>213664.5</v>
      </c>
      <c r="AB54">
        <v>4500</v>
      </c>
      <c r="AC54">
        <v>279836.3</v>
      </c>
      <c r="AD54">
        <v>1920</v>
      </c>
      <c r="AE54">
        <v>776</v>
      </c>
      <c r="AF54">
        <v>247247.96</v>
      </c>
      <c r="AG54">
        <v>21033.18</v>
      </c>
      <c r="AL54" s="59">
        <f t="shared" si="1"/>
        <v>440248.72</v>
      </c>
      <c r="AM54" s="29">
        <f t="shared" si="2"/>
        <v>51637.38</v>
      </c>
      <c r="AN54" s="19">
        <f t="shared" si="3"/>
        <v>388611.33999999997</v>
      </c>
      <c r="AO54" s="13">
        <f t="shared" si="4"/>
        <v>624216.23</v>
      </c>
      <c r="AP54" s="14">
        <f t="shared" si="5"/>
        <v>550813.44000000006</v>
      </c>
      <c r="AQ54" s="24">
        <f t="shared" si="6"/>
        <v>73402.789999999921</v>
      </c>
    </row>
    <row r="55" spans="1:43" x14ac:dyDescent="0.25">
      <c r="A55" t="s">
        <v>433</v>
      </c>
      <c r="B55" t="s">
        <v>434</v>
      </c>
      <c r="C55" s="55">
        <v>2522</v>
      </c>
      <c r="D55" s="46" t="s">
        <v>927</v>
      </c>
      <c r="E55" t="s">
        <v>2639</v>
      </c>
      <c r="F55">
        <v>204185.08</v>
      </c>
      <c r="G55">
        <v>0</v>
      </c>
      <c r="H55">
        <v>35236.019999999997</v>
      </c>
      <c r="J55">
        <v>133857.97</v>
      </c>
      <c r="K55">
        <v>14289.76</v>
      </c>
      <c r="N55">
        <v>3000</v>
      </c>
      <c r="O55">
        <v>25550</v>
      </c>
      <c r="Q55">
        <v>23385.81</v>
      </c>
      <c r="T55">
        <v>-1631120.27</v>
      </c>
      <c r="U55">
        <v>2114448.44</v>
      </c>
      <c r="W55">
        <v>272475.65000000002</v>
      </c>
      <c r="AA55">
        <v>440055</v>
      </c>
      <c r="AB55">
        <v>47500</v>
      </c>
      <c r="AC55">
        <v>447555</v>
      </c>
      <c r="AD55">
        <v>11280</v>
      </c>
      <c r="AE55">
        <v>5820</v>
      </c>
      <c r="AF55">
        <v>416802.56</v>
      </c>
      <c r="AG55">
        <v>26268.240000000002</v>
      </c>
      <c r="AL55" s="59">
        <f t="shared" si="1"/>
        <v>239421.09999999998</v>
      </c>
      <c r="AM55" s="29">
        <f t="shared" si="2"/>
        <v>51935.81</v>
      </c>
      <c r="AN55" s="19">
        <f t="shared" si="3"/>
        <v>187485.28999999998</v>
      </c>
      <c r="AO55" s="13">
        <f t="shared" si="4"/>
        <v>760030.65</v>
      </c>
      <c r="AP55" s="14">
        <f t="shared" si="5"/>
        <v>907725.8</v>
      </c>
      <c r="AQ55" s="24">
        <f t="shared" si="6"/>
        <v>-147695.15000000002</v>
      </c>
    </row>
    <row r="56" spans="1:43" x14ac:dyDescent="0.25">
      <c r="A56" t="s">
        <v>433</v>
      </c>
      <c r="B56" t="s">
        <v>434</v>
      </c>
      <c r="C56" s="55">
        <v>1433</v>
      </c>
      <c r="D56" s="46" t="s">
        <v>928</v>
      </c>
      <c r="E56" t="s">
        <v>2640</v>
      </c>
      <c r="F56">
        <v>618725.81999999995</v>
      </c>
      <c r="G56">
        <v>0</v>
      </c>
      <c r="H56">
        <v>3010.06</v>
      </c>
      <c r="J56">
        <v>832092.51</v>
      </c>
      <c r="K56">
        <v>40183.269999999997</v>
      </c>
      <c r="O56">
        <v>49820</v>
      </c>
      <c r="Q56">
        <v>485.3</v>
      </c>
      <c r="T56">
        <v>-1866097.34</v>
      </c>
      <c r="U56">
        <v>2791483.6</v>
      </c>
      <c r="W56">
        <v>295437.59999999998</v>
      </c>
      <c r="X56">
        <v>438564</v>
      </c>
      <c r="AA56">
        <v>182385</v>
      </c>
      <c r="AB56">
        <v>9000</v>
      </c>
      <c r="AC56">
        <v>243957</v>
      </c>
      <c r="AF56">
        <v>120112.65</v>
      </c>
      <c r="AG56">
        <v>2996.85</v>
      </c>
      <c r="AJ56">
        <v>40000</v>
      </c>
      <c r="AL56" s="59">
        <f t="shared" si="1"/>
        <v>621735.88</v>
      </c>
      <c r="AM56" s="29">
        <f t="shared" si="2"/>
        <v>50305.3</v>
      </c>
      <c r="AN56" s="19">
        <f t="shared" si="3"/>
        <v>571430.57999999996</v>
      </c>
      <c r="AO56" s="13">
        <f t="shared" si="4"/>
        <v>925386.6</v>
      </c>
      <c r="AP56" s="14">
        <f t="shared" si="5"/>
        <v>407066.5</v>
      </c>
      <c r="AQ56" s="24">
        <f t="shared" si="6"/>
        <v>518320.1</v>
      </c>
    </row>
    <row r="57" spans="1:43" x14ac:dyDescent="0.25">
      <c r="A57" t="s">
        <v>437</v>
      </c>
      <c r="B57" t="s">
        <v>438</v>
      </c>
      <c r="C57" s="55">
        <v>4846</v>
      </c>
      <c r="D57" s="46" t="s">
        <v>929</v>
      </c>
      <c r="E57" t="s">
        <v>2641</v>
      </c>
      <c r="F57">
        <v>615658.39</v>
      </c>
      <c r="G57">
        <v>0</v>
      </c>
      <c r="H57">
        <v>261642.41</v>
      </c>
      <c r="J57">
        <v>291024.08</v>
      </c>
      <c r="K57">
        <v>133437.72</v>
      </c>
      <c r="N57">
        <v>0</v>
      </c>
      <c r="O57">
        <v>26460</v>
      </c>
      <c r="Q57">
        <v>1438.44</v>
      </c>
      <c r="T57">
        <v>-366016.57</v>
      </c>
      <c r="U57">
        <v>1683662.57</v>
      </c>
      <c r="W57">
        <v>153796.20000000001</v>
      </c>
      <c r="Y57">
        <v>814.82</v>
      </c>
      <c r="AA57">
        <v>432143.2</v>
      </c>
      <c r="AB57">
        <v>163800</v>
      </c>
      <c r="AC57">
        <v>497168.2</v>
      </c>
      <c r="AF57">
        <v>186363.96</v>
      </c>
      <c r="AG57">
        <v>40593.9</v>
      </c>
      <c r="AH57">
        <v>28800</v>
      </c>
      <c r="AJ57">
        <v>41410</v>
      </c>
      <c r="AL57" s="59">
        <f t="shared" si="1"/>
        <v>877300.8</v>
      </c>
      <c r="AM57" s="29">
        <f t="shared" si="2"/>
        <v>27898.44</v>
      </c>
      <c r="AN57" s="19">
        <f t="shared" si="3"/>
        <v>849402.3600000001</v>
      </c>
      <c r="AO57" s="13">
        <f t="shared" si="4"/>
        <v>750554.22</v>
      </c>
      <c r="AP57" s="14">
        <f t="shared" si="5"/>
        <v>794336.06</v>
      </c>
      <c r="AQ57" s="24">
        <f t="shared" si="6"/>
        <v>-43781.840000000084</v>
      </c>
    </row>
    <row r="58" spans="1:43" x14ac:dyDescent="0.25">
      <c r="A58" t="s">
        <v>437</v>
      </c>
      <c r="B58" t="s">
        <v>438</v>
      </c>
      <c r="C58" s="55">
        <v>2013</v>
      </c>
      <c r="D58" s="46" t="s">
        <v>930</v>
      </c>
      <c r="E58" t="s">
        <v>2642</v>
      </c>
      <c r="F58">
        <v>541530.79</v>
      </c>
      <c r="G58">
        <v>0</v>
      </c>
      <c r="H58">
        <v>73113.41</v>
      </c>
      <c r="J58">
        <v>-460248.03</v>
      </c>
      <c r="K58">
        <v>641444.11</v>
      </c>
      <c r="N58">
        <v>0</v>
      </c>
      <c r="O58">
        <v>17660</v>
      </c>
      <c r="Q58">
        <v>10468.67</v>
      </c>
      <c r="T58">
        <v>-484522.43</v>
      </c>
      <c r="U58">
        <v>1188971.67</v>
      </c>
      <c r="W58">
        <v>149628.53</v>
      </c>
      <c r="Y58">
        <v>486.27</v>
      </c>
      <c r="AA58">
        <v>392284.8</v>
      </c>
      <c r="AB58">
        <v>183300</v>
      </c>
      <c r="AC58">
        <v>471242.8</v>
      </c>
      <c r="AF58">
        <v>156057.96</v>
      </c>
      <c r="AG58">
        <v>18736.47</v>
      </c>
      <c r="AJ58">
        <v>16400</v>
      </c>
      <c r="AL58" s="59">
        <f t="shared" si="1"/>
        <v>614644.20000000007</v>
      </c>
      <c r="AM58" s="29">
        <f t="shared" si="2"/>
        <v>28128.67</v>
      </c>
      <c r="AN58" s="19">
        <f t="shared" si="3"/>
        <v>586515.53</v>
      </c>
      <c r="AO58" s="13">
        <f t="shared" si="4"/>
        <v>725699.6</v>
      </c>
      <c r="AP58" s="14">
        <f t="shared" si="5"/>
        <v>662437.23</v>
      </c>
      <c r="AQ58" s="24">
        <f t="shared" si="6"/>
        <v>63262.369999999995</v>
      </c>
    </row>
    <row r="59" spans="1:43" x14ac:dyDescent="0.25">
      <c r="A59" t="s">
        <v>437</v>
      </c>
      <c r="B59" t="s">
        <v>438</v>
      </c>
      <c r="C59" s="55">
        <v>1672</v>
      </c>
      <c r="D59" s="46" t="s">
        <v>931</v>
      </c>
      <c r="E59" t="s">
        <v>2643</v>
      </c>
      <c r="F59">
        <v>155449.74</v>
      </c>
      <c r="G59">
        <v>0</v>
      </c>
      <c r="H59">
        <v>27379.75</v>
      </c>
      <c r="J59">
        <v>181152.4</v>
      </c>
      <c r="K59">
        <v>6322.94</v>
      </c>
      <c r="N59">
        <v>0</v>
      </c>
      <c r="O59">
        <v>17220</v>
      </c>
      <c r="Q59">
        <v>24</v>
      </c>
      <c r="T59">
        <v>-1798477.03</v>
      </c>
      <c r="U59">
        <v>2121250.9300000002</v>
      </c>
      <c r="V59">
        <v>541.54</v>
      </c>
      <c r="W59">
        <v>231144.26</v>
      </c>
      <c r="AA59">
        <v>256672.5</v>
      </c>
      <c r="AB59">
        <v>49110</v>
      </c>
      <c r="AC59">
        <v>348073.5</v>
      </c>
      <c r="AF59">
        <v>119398.35</v>
      </c>
      <c r="AG59">
        <v>24009.52</v>
      </c>
      <c r="AJ59">
        <v>15700</v>
      </c>
      <c r="AL59" s="59">
        <f t="shared" si="1"/>
        <v>182829.49</v>
      </c>
      <c r="AM59" s="29">
        <f t="shared" si="2"/>
        <v>17244</v>
      </c>
      <c r="AN59" s="19">
        <f t="shared" si="3"/>
        <v>165585.49</v>
      </c>
      <c r="AO59" s="13">
        <f t="shared" si="4"/>
        <v>537468.30000000005</v>
      </c>
      <c r="AP59" s="14">
        <f t="shared" si="5"/>
        <v>507181.37</v>
      </c>
      <c r="AQ59" s="24">
        <f t="shared" si="6"/>
        <v>30286.930000000051</v>
      </c>
    </row>
    <row r="60" spans="1:43" x14ac:dyDescent="0.25">
      <c r="A60" t="s">
        <v>437</v>
      </c>
      <c r="B60" t="s">
        <v>438</v>
      </c>
      <c r="C60" s="55">
        <v>4546</v>
      </c>
      <c r="D60" s="46" t="s">
        <v>932</v>
      </c>
      <c r="E60" t="s">
        <v>2644</v>
      </c>
      <c r="F60">
        <v>313117.98</v>
      </c>
      <c r="G60">
        <v>0</v>
      </c>
      <c r="H60">
        <v>419437.23</v>
      </c>
      <c r="J60">
        <v>8</v>
      </c>
      <c r="K60">
        <v>347545.1</v>
      </c>
      <c r="Q60">
        <v>1887</v>
      </c>
      <c r="T60">
        <v>-300675.63</v>
      </c>
      <c r="U60">
        <v>1374864.38</v>
      </c>
      <c r="W60">
        <v>182931.54</v>
      </c>
      <c r="Y60">
        <v>253.07</v>
      </c>
      <c r="AA60">
        <v>464514.4</v>
      </c>
      <c r="AB60">
        <v>233370</v>
      </c>
      <c r="AC60">
        <v>590765.4</v>
      </c>
      <c r="AF60">
        <v>221894.01</v>
      </c>
      <c r="AG60">
        <v>46977.04</v>
      </c>
      <c r="AJ60">
        <v>17400</v>
      </c>
      <c r="AL60" s="59">
        <f t="shared" si="1"/>
        <v>732555.21</v>
      </c>
      <c r="AM60" s="29">
        <f t="shared" si="2"/>
        <v>1887</v>
      </c>
      <c r="AN60" s="19">
        <f t="shared" si="3"/>
        <v>730668.21</v>
      </c>
      <c r="AO60" s="13">
        <f t="shared" si="4"/>
        <v>881069.01</v>
      </c>
      <c r="AP60" s="14">
        <f t="shared" si="5"/>
        <v>877036.45000000007</v>
      </c>
      <c r="AQ60" s="24">
        <f t="shared" si="6"/>
        <v>4032.5599999999395</v>
      </c>
    </row>
    <row r="61" spans="1:43" x14ac:dyDescent="0.25">
      <c r="A61" t="s">
        <v>437</v>
      </c>
      <c r="B61" t="s">
        <v>438</v>
      </c>
      <c r="C61" s="55">
        <v>3867</v>
      </c>
      <c r="D61" s="46" t="s">
        <v>933</v>
      </c>
      <c r="E61" t="s">
        <v>2645</v>
      </c>
      <c r="F61">
        <v>153784.01999999999</v>
      </c>
      <c r="G61">
        <v>0</v>
      </c>
      <c r="H61">
        <v>90232.25</v>
      </c>
      <c r="J61">
        <v>285447.53999999998</v>
      </c>
      <c r="K61">
        <v>127199.87</v>
      </c>
      <c r="O61">
        <v>21960</v>
      </c>
      <c r="Q61">
        <v>2059.94</v>
      </c>
      <c r="T61">
        <v>-2099307.94</v>
      </c>
      <c r="U61">
        <v>2680574.06</v>
      </c>
      <c r="W61">
        <v>299693.37</v>
      </c>
      <c r="Y61">
        <v>231.4</v>
      </c>
      <c r="AA61">
        <v>538527.5</v>
      </c>
      <c r="AB61">
        <v>187800</v>
      </c>
      <c r="AC61">
        <v>671683.5</v>
      </c>
      <c r="AF61">
        <v>251087.08</v>
      </c>
      <c r="AG61">
        <v>35804.07</v>
      </c>
      <c r="AJ61">
        <v>16300</v>
      </c>
      <c r="AL61" s="59">
        <f t="shared" si="1"/>
        <v>244016.27</v>
      </c>
      <c r="AM61" s="29">
        <f t="shared" si="2"/>
        <v>24019.94</v>
      </c>
      <c r="AN61" s="19">
        <f t="shared" si="3"/>
        <v>219996.33</v>
      </c>
      <c r="AO61" s="13">
        <f t="shared" si="4"/>
        <v>1026252.27</v>
      </c>
      <c r="AP61" s="14">
        <f t="shared" si="5"/>
        <v>974874.64999999991</v>
      </c>
      <c r="AQ61" s="24">
        <f t="shared" si="6"/>
        <v>51377.620000000112</v>
      </c>
    </row>
    <row r="62" spans="1:43" x14ac:dyDescent="0.25">
      <c r="A62" t="s">
        <v>437</v>
      </c>
      <c r="B62" t="s">
        <v>438</v>
      </c>
      <c r="C62" s="55">
        <v>2282</v>
      </c>
      <c r="D62" s="46" t="s">
        <v>934</v>
      </c>
      <c r="E62" t="s">
        <v>2646</v>
      </c>
      <c r="F62">
        <v>292202.40000000002</v>
      </c>
      <c r="G62">
        <v>0</v>
      </c>
      <c r="H62">
        <v>315191.23</v>
      </c>
      <c r="J62">
        <v>14.67</v>
      </c>
      <c r="K62">
        <v>305107.96999999997</v>
      </c>
      <c r="O62">
        <v>7500</v>
      </c>
      <c r="Q62">
        <v>13256.89</v>
      </c>
      <c r="T62">
        <v>-1327456.44</v>
      </c>
      <c r="U62">
        <v>2191965</v>
      </c>
      <c r="W62">
        <v>110630.43</v>
      </c>
      <c r="Y62">
        <v>319.58</v>
      </c>
      <c r="AA62">
        <v>248290</v>
      </c>
      <c r="AB62">
        <v>145400</v>
      </c>
      <c r="AC62">
        <v>312206</v>
      </c>
      <c r="AD62">
        <v>4792</v>
      </c>
      <c r="AF62">
        <v>117113.87</v>
      </c>
      <c r="AG62">
        <v>25677.32</v>
      </c>
      <c r="AJ62">
        <v>17600</v>
      </c>
      <c r="AL62" s="59">
        <f t="shared" si="1"/>
        <v>607393.63</v>
      </c>
      <c r="AM62" s="29">
        <f t="shared" si="2"/>
        <v>20756.89</v>
      </c>
      <c r="AN62" s="19">
        <f t="shared" si="3"/>
        <v>586636.74</v>
      </c>
      <c r="AO62" s="13">
        <f t="shared" si="4"/>
        <v>504640.01</v>
      </c>
      <c r="AP62" s="14">
        <f t="shared" si="5"/>
        <v>477389.19</v>
      </c>
      <c r="AQ62" s="24">
        <f t="shared" ref="AQ62:AQ119" si="7">AO62-AP62</f>
        <v>27250.820000000007</v>
      </c>
    </row>
    <row r="63" spans="1:43" x14ac:dyDescent="0.25">
      <c r="A63" t="s">
        <v>437</v>
      </c>
      <c r="B63" t="s">
        <v>438</v>
      </c>
      <c r="C63" s="55">
        <v>2718</v>
      </c>
      <c r="D63" s="46" t="s">
        <v>935</v>
      </c>
      <c r="E63" t="s">
        <v>2647</v>
      </c>
      <c r="F63">
        <v>2186076.39</v>
      </c>
      <c r="G63">
        <v>0</v>
      </c>
      <c r="H63">
        <v>57512.09</v>
      </c>
      <c r="J63">
        <v>3155294.13</v>
      </c>
      <c r="K63">
        <v>345011.74</v>
      </c>
      <c r="Q63">
        <v>0</v>
      </c>
      <c r="T63">
        <v>3188303.65</v>
      </c>
      <c r="U63">
        <v>1302561.3500000001</v>
      </c>
      <c r="V63">
        <v>1783.09</v>
      </c>
      <c r="W63">
        <v>2069335.36</v>
      </c>
      <c r="X63">
        <v>352623</v>
      </c>
      <c r="AA63">
        <v>429108.5</v>
      </c>
      <c r="AB63">
        <v>150600</v>
      </c>
      <c r="AC63">
        <v>490251.5</v>
      </c>
      <c r="AF63">
        <v>1141364.96</v>
      </c>
      <c r="AG63">
        <v>86404.14</v>
      </c>
      <c r="AJ63">
        <v>32400</v>
      </c>
      <c r="AL63" s="59">
        <f t="shared" si="1"/>
        <v>2243588.48</v>
      </c>
      <c r="AM63" s="29">
        <f t="shared" si="2"/>
        <v>0</v>
      </c>
      <c r="AN63" s="19">
        <f t="shared" si="3"/>
        <v>2243588.48</v>
      </c>
      <c r="AO63" s="13">
        <f t="shared" si="4"/>
        <v>3003449.95</v>
      </c>
      <c r="AP63" s="14">
        <f t="shared" si="5"/>
        <v>1750420.5999999999</v>
      </c>
      <c r="AQ63" s="24">
        <f t="shared" si="7"/>
        <v>1253029.3500000003</v>
      </c>
    </row>
    <row r="64" spans="1:43" x14ac:dyDescent="0.25">
      <c r="A64" t="s">
        <v>437</v>
      </c>
      <c r="B64" t="s">
        <v>438</v>
      </c>
      <c r="C64" s="55">
        <v>4883</v>
      </c>
      <c r="D64" s="46" t="s">
        <v>936</v>
      </c>
      <c r="E64" t="s">
        <v>2648</v>
      </c>
      <c r="F64">
        <v>116489.29</v>
      </c>
      <c r="G64">
        <v>0</v>
      </c>
      <c r="H64">
        <v>155514.17000000001</v>
      </c>
      <c r="J64">
        <v>252730.8</v>
      </c>
      <c r="K64">
        <v>592426.76</v>
      </c>
      <c r="O64">
        <v>7560</v>
      </c>
      <c r="Q64">
        <v>1248</v>
      </c>
      <c r="T64">
        <v>-509081.09</v>
      </c>
      <c r="U64">
        <v>1726865.73</v>
      </c>
      <c r="W64">
        <v>267270.09000000003</v>
      </c>
      <c r="Y64">
        <v>38.39</v>
      </c>
      <c r="AA64">
        <v>359610.48</v>
      </c>
      <c r="AB64">
        <v>20000</v>
      </c>
      <c r="AC64">
        <v>462844.48</v>
      </c>
      <c r="AF64">
        <v>215666.7</v>
      </c>
      <c r="AG64">
        <v>41639.4</v>
      </c>
      <c r="AJ64">
        <v>36200</v>
      </c>
      <c r="AL64" s="59">
        <f t="shared" si="1"/>
        <v>272003.46000000002</v>
      </c>
      <c r="AM64" s="29">
        <f t="shared" si="2"/>
        <v>8808</v>
      </c>
      <c r="AN64" s="19">
        <f t="shared" si="3"/>
        <v>263195.46000000002</v>
      </c>
      <c r="AO64" s="13">
        <f t="shared" si="4"/>
        <v>646918.96</v>
      </c>
      <c r="AP64" s="14">
        <f t="shared" si="5"/>
        <v>756350.58</v>
      </c>
      <c r="AQ64" s="24">
        <f t="shared" si="7"/>
        <v>-109431.62</v>
      </c>
    </row>
    <row r="65" spans="1:43" x14ac:dyDescent="0.25">
      <c r="A65" t="s">
        <v>437</v>
      </c>
      <c r="B65" t="s">
        <v>438</v>
      </c>
      <c r="C65" s="55">
        <v>4275</v>
      </c>
      <c r="D65" s="46" t="s">
        <v>937</v>
      </c>
      <c r="E65" t="s">
        <v>2649</v>
      </c>
      <c r="F65">
        <v>119051.15</v>
      </c>
      <c r="G65">
        <v>0</v>
      </c>
      <c r="H65">
        <v>278837.64</v>
      </c>
      <c r="J65">
        <v>100239.69</v>
      </c>
      <c r="K65">
        <v>234850.4</v>
      </c>
      <c r="N65">
        <v>0</v>
      </c>
      <c r="O65">
        <v>0</v>
      </c>
      <c r="Q65">
        <v>290</v>
      </c>
      <c r="T65">
        <v>-575534.30000000005</v>
      </c>
      <c r="U65">
        <v>1340923.19</v>
      </c>
      <c r="W65">
        <v>132994.87</v>
      </c>
      <c r="Y65">
        <v>361</v>
      </c>
      <c r="AA65">
        <v>371697.3</v>
      </c>
      <c r="AB65">
        <v>158400</v>
      </c>
      <c r="AC65">
        <v>467434.3</v>
      </c>
      <c r="AD65">
        <v>8640</v>
      </c>
      <c r="AE65">
        <v>4000</v>
      </c>
      <c r="AF65">
        <v>154823.96</v>
      </c>
      <c r="AG65">
        <v>37654.92</v>
      </c>
      <c r="AJ65">
        <v>23600</v>
      </c>
      <c r="AL65" s="59">
        <f t="shared" si="1"/>
        <v>397888.79000000004</v>
      </c>
      <c r="AM65" s="29">
        <f t="shared" si="2"/>
        <v>290</v>
      </c>
      <c r="AN65" s="19">
        <f t="shared" si="3"/>
        <v>397598.79000000004</v>
      </c>
      <c r="AO65" s="13">
        <f t="shared" si="4"/>
        <v>663453.16999999993</v>
      </c>
      <c r="AP65" s="14">
        <f t="shared" si="5"/>
        <v>696153.18</v>
      </c>
      <c r="AQ65" s="24">
        <f t="shared" si="7"/>
        <v>-32700.010000000126</v>
      </c>
    </row>
    <row r="66" spans="1:43" x14ac:dyDescent="0.25">
      <c r="A66" t="s">
        <v>437</v>
      </c>
      <c r="B66" t="s">
        <v>438</v>
      </c>
      <c r="C66" s="55">
        <v>3121</v>
      </c>
      <c r="D66" s="46" t="s">
        <v>938</v>
      </c>
      <c r="E66" t="s">
        <v>2650</v>
      </c>
      <c r="F66">
        <v>1547362.34</v>
      </c>
      <c r="G66">
        <v>0</v>
      </c>
      <c r="H66">
        <v>251028.97</v>
      </c>
      <c r="J66">
        <v>30690.18</v>
      </c>
      <c r="K66">
        <v>341002.46</v>
      </c>
      <c r="N66">
        <v>0</v>
      </c>
      <c r="O66">
        <v>9999.14</v>
      </c>
      <c r="Q66">
        <v>8640.85</v>
      </c>
      <c r="R66">
        <v>648.15</v>
      </c>
      <c r="T66">
        <v>45827.35</v>
      </c>
      <c r="U66">
        <v>1363793.05</v>
      </c>
      <c r="W66">
        <v>145644.04999999999</v>
      </c>
      <c r="AA66">
        <v>599710.69999999995</v>
      </c>
      <c r="AB66">
        <v>1250000</v>
      </c>
      <c r="AC66">
        <v>681167.7</v>
      </c>
      <c r="AF66">
        <v>413773.55</v>
      </c>
      <c r="AG66">
        <v>37638.089999999997</v>
      </c>
      <c r="AJ66">
        <v>121600</v>
      </c>
      <c r="AL66" s="59">
        <f t="shared" si="1"/>
        <v>1798391.31</v>
      </c>
      <c r="AM66" s="29">
        <f t="shared" si="2"/>
        <v>19288.14</v>
      </c>
      <c r="AN66" s="19">
        <f t="shared" si="3"/>
        <v>1779103.1700000002</v>
      </c>
      <c r="AO66" s="13">
        <f t="shared" si="4"/>
        <v>1995354.75</v>
      </c>
      <c r="AP66" s="14">
        <f t="shared" si="5"/>
        <v>1254179.3400000001</v>
      </c>
      <c r="AQ66" s="24">
        <f t="shared" si="7"/>
        <v>741175.40999999992</v>
      </c>
    </row>
    <row r="67" spans="1:43" x14ac:dyDescent="0.25">
      <c r="A67" t="s">
        <v>437</v>
      </c>
      <c r="B67" t="s">
        <v>438</v>
      </c>
      <c r="C67" s="55">
        <v>1601</v>
      </c>
      <c r="D67" s="46" t="s">
        <v>939</v>
      </c>
      <c r="E67" t="s">
        <v>2651</v>
      </c>
      <c r="F67">
        <v>122756.44</v>
      </c>
      <c r="G67">
        <v>0</v>
      </c>
      <c r="H67">
        <v>87852.06</v>
      </c>
      <c r="J67">
        <v>1430162.16</v>
      </c>
      <c r="K67">
        <v>142474.07</v>
      </c>
      <c r="N67">
        <v>0</v>
      </c>
      <c r="O67">
        <v>17160</v>
      </c>
      <c r="Q67">
        <v>511</v>
      </c>
      <c r="T67">
        <v>1419513.21</v>
      </c>
      <c r="U67">
        <v>464694.52</v>
      </c>
      <c r="W67">
        <v>122051.51</v>
      </c>
      <c r="Y67">
        <v>181.29</v>
      </c>
      <c r="AA67">
        <v>285170.34000000003</v>
      </c>
      <c r="AC67">
        <v>317313.34000000003</v>
      </c>
      <c r="AF67">
        <v>126994.06</v>
      </c>
      <c r="AG67">
        <v>67329.740000000005</v>
      </c>
      <c r="AJ67">
        <v>14400</v>
      </c>
      <c r="AL67" s="59">
        <f t="shared" si="1"/>
        <v>210608.5</v>
      </c>
      <c r="AM67" s="29">
        <f t="shared" si="2"/>
        <v>17671</v>
      </c>
      <c r="AN67" s="19">
        <f t="shared" si="3"/>
        <v>192937.5</v>
      </c>
      <c r="AO67" s="13">
        <f t="shared" si="4"/>
        <v>407403.14</v>
      </c>
      <c r="AP67" s="14">
        <f t="shared" si="5"/>
        <v>526037.14</v>
      </c>
      <c r="AQ67" s="24">
        <f t="shared" si="7"/>
        <v>-118634</v>
      </c>
    </row>
    <row r="68" spans="1:43" x14ac:dyDescent="0.25">
      <c r="A68" t="s">
        <v>437</v>
      </c>
      <c r="B68" t="s">
        <v>438</v>
      </c>
      <c r="C68" s="55">
        <v>4298</v>
      </c>
      <c r="D68" s="46" t="s">
        <v>940</v>
      </c>
      <c r="E68" t="s">
        <v>2652</v>
      </c>
      <c r="F68">
        <v>1660581.86</v>
      </c>
      <c r="G68">
        <v>0</v>
      </c>
      <c r="H68">
        <v>220296.9</v>
      </c>
      <c r="J68">
        <v>776964.21</v>
      </c>
      <c r="K68">
        <v>214636.19</v>
      </c>
      <c r="Q68">
        <v>1104</v>
      </c>
      <c r="T68">
        <v>781365.57</v>
      </c>
      <c r="U68">
        <v>961521.58</v>
      </c>
      <c r="W68">
        <v>132902.51999999999</v>
      </c>
      <c r="X68">
        <v>1169504</v>
      </c>
      <c r="Y68">
        <v>865.14</v>
      </c>
      <c r="AA68">
        <v>457977</v>
      </c>
      <c r="AB68">
        <v>231300</v>
      </c>
      <c r="AC68">
        <v>559989</v>
      </c>
      <c r="AF68">
        <v>214242.55</v>
      </c>
      <c r="AG68">
        <v>58829.1</v>
      </c>
      <c r="AJ68">
        <v>31000</v>
      </c>
      <c r="AL68" s="59">
        <f t="shared" si="1"/>
        <v>1880878.76</v>
      </c>
      <c r="AM68" s="29">
        <f t="shared" si="2"/>
        <v>1104</v>
      </c>
      <c r="AN68" s="19">
        <f t="shared" si="3"/>
        <v>1879774.76</v>
      </c>
      <c r="AO68" s="13">
        <f t="shared" si="4"/>
        <v>1992548.66</v>
      </c>
      <c r="AP68" s="14">
        <f t="shared" si="5"/>
        <v>864060.65</v>
      </c>
      <c r="AQ68" s="24">
        <f t="shared" si="7"/>
        <v>1128488.0099999998</v>
      </c>
    </row>
    <row r="69" spans="1:43" x14ac:dyDescent="0.25">
      <c r="A69" t="s">
        <v>437</v>
      </c>
      <c r="B69" t="s">
        <v>438</v>
      </c>
      <c r="C69" s="55">
        <v>4211</v>
      </c>
      <c r="D69" s="46" t="s">
        <v>941</v>
      </c>
      <c r="E69" t="s">
        <v>2653</v>
      </c>
      <c r="F69">
        <v>1870106.73</v>
      </c>
      <c r="G69">
        <v>0</v>
      </c>
      <c r="H69">
        <v>85558.13</v>
      </c>
      <c r="J69">
        <v>19609.13</v>
      </c>
      <c r="K69">
        <v>261358.02</v>
      </c>
      <c r="O69">
        <v>23360</v>
      </c>
      <c r="Q69">
        <v>2065.9499999999998</v>
      </c>
      <c r="T69">
        <v>149368.10999999999</v>
      </c>
      <c r="U69">
        <v>2317512.06</v>
      </c>
      <c r="W69">
        <v>135724.12</v>
      </c>
      <c r="Y69">
        <v>3865.5</v>
      </c>
      <c r="AA69">
        <v>314233.5</v>
      </c>
      <c r="AB69">
        <v>165600</v>
      </c>
      <c r="AC69">
        <v>409893.5</v>
      </c>
      <c r="AF69">
        <v>212662.73</v>
      </c>
      <c r="AG69">
        <v>51841</v>
      </c>
      <c r="AJ69">
        <v>200700</v>
      </c>
      <c r="AL69" s="59">
        <f t="shared" ref="AL69:AL132" si="8">SUM(F69:I69)</f>
        <v>1955664.8599999999</v>
      </c>
      <c r="AM69" s="29">
        <f t="shared" ref="AM69:AM132" si="9">SUM(N69:R69)</f>
        <v>25425.95</v>
      </c>
      <c r="AN69" s="19">
        <f t="shared" ref="AN69:AN132" si="10">AL69-AM69</f>
        <v>1930238.91</v>
      </c>
      <c r="AO69" s="13">
        <f t="shared" ref="AO69:AO132" si="11">SUM(V69:AB69)</f>
        <v>619423.12</v>
      </c>
      <c r="AP69" s="14">
        <f t="shared" ref="AP69:AP132" si="12">SUM(AC69:AK69)</f>
        <v>875097.23</v>
      </c>
      <c r="AQ69" s="24">
        <f t="shared" si="7"/>
        <v>-255674.11</v>
      </c>
    </row>
    <row r="70" spans="1:43" x14ac:dyDescent="0.25">
      <c r="A70" t="s">
        <v>437</v>
      </c>
      <c r="B70" t="s">
        <v>438</v>
      </c>
      <c r="C70" s="55">
        <v>3166</v>
      </c>
      <c r="D70" s="46" t="s">
        <v>942</v>
      </c>
      <c r="E70" t="s">
        <v>2654</v>
      </c>
      <c r="F70">
        <v>319675.58</v>
      </c>
      <c r="G70">
        <v>0</v>
      </c>
      <c r="H70">
        <v>33436.22</v>
      </c>
      <c r="J70">
        <v>315065.03000000003</v>
      </c>
      <c r="K70">
        <v>118662.94</v>
      </c>
      <c r="N70">
        <v>0</v>
      </c>
      <c r="O70">
        <v>21707.07</v>
      </c>
      <c r="Q70">
        <v>640.44000000000005</v>
      </c>
      <c r="R70">
        <v>0</v>
      </c>
      <c r="T70">
        <v>-1355188.87</v>
      </c>
      <c r="U70">
        <v>2233839.69</v>
      </c>
      <c r="W70">
        <v>139563.07999999999</v>
      </c>
      <c r="Y70">
        <v>434.09</v>
      </c>
      <c r="AA70">
        <v>412192.1</v>
      </c>
      <c r="AB70">
        <v>7500</v>
      </c>
      <c r="AC70">
        <v>459362.1</v>
      </c>
      <c r="AF70">
        <v>146556.66</v>
      </c>
      <c r="AG70">
        <v>46329.07</v>
      </c>
      <c r="AJ70">
        <v>21600</v>
      </c>
      <c r="AL70" s="59">
        <f t="shared" si="8"/>
        <v>353111.80000000005</v>
      </c>
      <c r="AM70" s="29">
        <f t="shared" si="9"/>
        <v>22347.51</v>
      </c>
      <c r="AN70" s="19">
        <f t="shared" si="10"/>
        <v>330764.29000000004</v>
      </c>
      <c r="AO70" s="13">
        <f t="shared" si="11"/>
        <v>559689.27</v>
      </c>
      <c r="AP70" s="14">
        <f t="shared" si="12"/>
        <v>673847.83</v>
      </c>
      <c r="AQ70" s="24">
        <f t="shared" si="7"/>
        <v>-114158.55999999994</v>
      </c>
    </row>
    <row r="71" spans="1:43" x14ac:dyDescent="0.25">
      <c r="A71" t="s">
        <v>437</v>
      </c>
      <c r="B71" t="s">
        <v>438</v>
      </c>
      <c r="C71" s="55">
        <v>2186</v>
      </c>
      <c r="D71" s="46" t="s">
        <v>943</v>
      </c>
      <c r="E71" t="s">
        <v>2655</v>
      </c>
      <c r="F71">
        <v>157164.06</v>
      </c>
      <c r="G71">
        <v>0</v>
      </c>
      <c r="H71">
        <v>114158.54</v>
      </c>
      <c r="J71">
        <v>-516166.88</v>
      </c>
      <c r="K71">
        <v>630446.72</v>
      </c>
      <c r="Q71">
        <v>0</v>
      </c>
      <c r="T71">
        <v>-2082982.61</v>
      </c>
      <c r="U71">
        <v>2560558.21</v>
      </c>
      <c r="W71">
        <v>95122.03</v>
      </c>
      <c r="Y71">
        <v>154.01</v>
      </c>
      <c r="AA71">
        <v>292127.59999999998</v>
      </c>
      <c r="AC71">
        <v>368414.6</v>
      </c>
      <c r="AF71">
        <v>124320.12</v>
      </c>
      <c r="AG71">
        <v>48114.69</v>
      </c>
      <c r="AJ71">
        <v>23221.56</v>
      </c>
      <c r="AL71" s="59">
        <f t="shared" si="8"/>
        <v>271322.59999999998</v>
      </c>
      <c r="AM71" s="29">
        <f t="shared" si="9"/>
        <v>0</v>
      </c>
      <c r="AN71" s="19">
        <f t="shared" si="10"/>
        <v>271322.59999999998</v>
      </c>
      <c r="AO71" s="13">
        <f t="shared" si="11"/>
        <v>387403.63999999996</v>
      </c>
      <c r="AP71" s="14">
        <f t="shared" si="12"/>
        <v>564070.97</v>
      </c>
      <c r="AQ71" s="24">
        <f t="shared" si="7"/>
        <v>-176667.33000000002</v>
      </c>
    </row>
    <row r="72" spans="1:43" x14ac:dyDescent="0.25">
      <c r="A72" t="s">
        <v>441</v>
      </c>
      <c r="B72" t="s">
        <v>442</v>
      </c>
      <c r="C72" s="55">
        <v>2139</v>
      </c>
      <c r="D72" s="46" t="s">
        <v>944</v>
      </c>
      <c r="E72" t="s">
        <v>2656</v>
      </c>
      <c r="F72">
        <v>274021.19</v>
      </c>
      <c r="G72">
        <v>0</v>
      </c>
      <c r="H72">
        <v>9499.99</v>
      </c>
      <c r="J72">
        <v>166513.79999999999</v>
      </c>
      <c r="K72">
        <v>234657.87</v>
      </c>
      <c r="P72">
        <v>24000</v>
      </c>
      <c r="Q72">
        <v>3894</v>
      </c>
      <c r="T72">
        <v>-818636.11</v>
      </c>
      <c r="U72">
        <v>1431387.54</v>
      </c>
      <c r="W72">
        <v>379859.57</v>
      </c>
      <c r="AA72">
        <v>475650</v>
      </c>
      <c r="AC72">
        <v>514265.19</v>
      </c>
      <c r="AE72">
        <v>16808</v>
      </c>
      <c r="AF72">
        <v>252355.96</v>
      </c>
      <c r="AG72">
        <v>28033</v>
      </c>
      <c r="AL72" s="59">
        <f t="shared" si="8"/>
        <v>283521.18</v>
      </c>
      <c r="AM72" s="29">
        <f t="shared" si="9"/>
        <v>27894</v>
      </c>
      <c r="AN72" s="19">
        <f t="shared" si="10"/>
        <v>255627.18</v>
      </c>
      <c r="AO72" s="13">
        <f t="shared" si="11"/>
        <v>855509.57000000007</v>
      </c>
      <c r="AP72" s="14">
        <f t="shared" si="12"/>
        <v>811462.14999999991</v>
      </c>
      <c r="AQ72" s="24">
        <f t="shared" si="7"/>
        <v>44047.420000000158</v>
      </c>
    </row>
    <row r="73" spans="1:43" x14ac:dyDescent="0.25">
      <c r="A73" t="s">
        <v>441</v>
      </c>
      <c r="B73" t="s">
        <v>442</v>
      </c>
      <c r="C73" s="55">
        <v>4074</v>
      </c>
      <c r="D73" s="46" t="s">
        <v>945</v>
      </c>
      <c r="E73" t="s">
        <v>2657</v>
      </c>
      <c r="F73">
        <v>546649.96</v>
      </c>
      <c r="G73">
        <v>100909.12</v>
      </c>
      <c r="H73">
        <v>105025.69</v>
      </c>
      <c r="J73">
        <v>243952.45</v>
      </c>
      <c r="K73">
        <v>452384.16</v>
      </c>
      <c r="O73">
        <v>25000</v>
      </c>
      <c r="Q73">
        <v>615</v>
      </c>
      <c r="T73">
        <v>-868319.54</v>
      </c>
      <c r="U73">
        <v>2041384.85</v>
      </c>
      <c r="W73">
        <v>553597.16</v>
      </c>
      <c r="AA73">
        <v>442890</v>
      </c>
      <c r="AC73">
        <v>527566.92000000004</v>
      </c>
      <c r="AF73">
        <v>172199.03</v>
      </c>
      <c r="AG73">
        <v>46480.14</v>
      </c>
      <c r="AL73" s="59">
        <f t="shared" si="8"/>
        <v>752584.77</v>
      </c>
      <c r="AM73" s="29">
        <f t="shared" si="9"/>
        <v>25615</v>
      </c>
      <c r="AN73" s="19">
        <f t="shared" si="10"/>
        <v>726969.77</v>
      </c>
      <c r="AO73" s="13">
        <f t="shared" si="11"/>
        <v>996487.16</v>
      </c>
      <c r="AP73" s="14">
        <f t="shared" si="12"/>
        <v>746246.09000000008</v>
      </c>
      <c r="AQ73" s="24">
        <f t="shared" si="7"/>
        <v>250241.06999999995</v>
      </c>
    </row>
    <row r="74" spans="1:43" x14ac:dyDescent="0.25">
      <c r="A74" t="s">
        <v>441</v>
      </c>
      <c r="B74" t="s">
        <v>442</v>
      </c>
      <c r="C74" s="55">
        <v>2831</v>
      </c>
      <c r="D74" s="46" t="s">
        <v>946</v>
      </c>
      <c r="E74" t="s">
        <v>2658</v>
      </c>
      <c r="F74">
        <v>174183.67</v>
      </c>
      <c r="G74">
        <v>2726.42</v>
      </c>
      <c r="H74">
        <v>103534</v>
      </c>
      <c r="J74">
        <v>23326.799999999999</v>
      </c>
      <c r="K74">
        <v>212740.47</v>
      </c>
      <c r="T74">
        <v>-579729.54</v>
      </c>
      <c r="U74">
        <v>1173118.8999999999</v>
      </c>
      <c r="W74">
        <v>307700.62</v>
      </c>
      <c r="Y74">
        <v>310.79000000000002</v>
      </c>
      <c r="AA74">
        <v>168150</v>
      </c>
      <c r="AC74">
        <v>252121</v>
      </c>
      <c r="AE74">
        <v>2488</v>
      </c>
      <c r="AF74">
        <v>179165.77</v>
      </c>
      <c r="AG74">
        <v>119264.64</v>
      </c>
      <c r="AL74" s="59">
        <f t="shared" si="8"/>
        <v>280444.09000000003</v>
      </c>
      <c r="AM74" s="29">
        <f t="shared" si="9"/>
        <v>0</v>
      </c>
      <c r="AN74" s="19">
        <f t="shared" si="10"/>
        <v>280444.09000000003</v>
      </c>
      <c r="AO74" s="13">
        <f t="shared" si="11"/>
        <v>476161.41</v>
      </c>
      <c r="AP74" s="14">
        <f t="shared" si="12"/>
        <v>553039.41</v>
      </c>
      <c r="AQ74" s="24">
        <f t="shared" si="7"/>
        <v>-76878.000000000058</v>
      </c>
    </row>
    <row r="75" spans="1:43" x14ac:dyDescent="0.25">
      <c r="A75" t="s">
        <v>441</v>
      </c>
      <c r="B75" t="s">
        <v>442</v>
      </c>
      <c r="C75" s="55">
        <v>2983</v>
      </c>
      <c r="D75" s="46" t="s">
        <v>947</v>
      </c>
      <c r="E75" t="s">
        <v>2659</v>
      </c>
      <c r="F75">
        <v>913233.46</v>
      </c>
      <c r="G75">
        <v>0</v>
      </c>
      <c r="H75">
        <v>121649.15</v>
      </c>
      <c r="J75">
        <v>90094.2</v>
      </c>
      <c r="K75">
        <v>195330.64</v>
      </c>
      <c r="Q75">
        <v>650</v>
      </c>
      <c r="T75">
        <v>-1078777.3799999999</v>
      </c>
      <c r="U75">
        <v>1745362.84</v>
      </c>
      <c r="W75">
        <v>298992.90999999997</v>
      </c>
      <c r="X75">
        <v>91950</v>
      </c>
      <c r="AA75">
        <v>580200</v>
      </c>
      <c r="AB75">
        <v>880390.89</v>
      </c>
      <c r="AC75">
        <v>694018</v>
      </c>
      <c r="AE75">
        <v>488</v>
      </c>
      <c r="AF75">
        <v>453204.01</v>
      </c>
      <c r="AG75">
        <v>50751.8</v>
      </c>
      <c r="AL75" s="59">
        <f t="shared" si="8"/>
        <v>1034882.61</v>
      </c>
      <c r="AM75" s="29">
        <f t="shared" si="9"/>
        <v>650</v>
      </c>
      <c r="AN75" s="19">
        <f t="shared" si="10"/>
        <v>1034232.61</v>
      </c>
      <c r="AO75" s="13">
        <f t="shared" si="11"/>
        <v>1851533.7999999998</v>
      </c>
      <c r="AP75" s="14">
        <f t="shared" si="12"/>
        <v>1198461.81</v>
      </c>
      <c r="AQ75" s="24">
        <f t="shared" si="7"/>
        <v>653071.98999999976</v>
      </c>
    </row>
    <row r="76" spans="1:43" x14ac:dyDescent="0.25">
      <c r="A76" t="s">
        <v>441</v>
      </c>
      <c r="B76" t="s">
        <v>442</v>
      </c>
      <c r="C76" s="55">
        <v>2692</v>
      </c>
      <c r="D76" s="46" t="s">
        <v>948</v>
      </c>
      <c r="E76" t="s">
        <v>2660</v>
      </c>
      <c r="F76">
        <v>385999.56</v>
      </c>
      <c r="G76">
        <v>87441.91</v>
      </c>
      <c r="H76">
        <v>25248.49</v>
      </c>
      <c r="J76">
        <v>50687.78</v>
      </c>
      <c r="K76">
        <v>394294.09</v>
      </c>
      <c r="O76">
        <v>50571.59</v>
      </c>
      <c r="P76">
        <v>80120</v>
      </c>
      <c r="Q76">
        <v>6408.83</v>
      </c>
      <c r="T76">
        <v>-1174966.22</v>
      </c>
      <c r="U76">
        <v>1851699.47</v>
      </c>
      <c r="W76">
        <v>381359.38</v>
      </c>
      <c r="Y76">
        <v>335.67</v>
      </c>
      <c r="AA76">
        <v>504600</v>
      </c>
      <c r="AC76">
        <v>585071</v>
      </c>
      <c r="AE76">
        <v>400</v>
      </c>
      <c r="AF76">
        <v>141719.82</v>
      </c>
      <c r="AG76">
        <v>29266.07</v>
      </c>
      <c r="AL76" s="59">
        <f t="shared" si="8"/>
        <v>498689.95999999996</v>
      </c>
      <c r="AM76" s="29">
        <f t="shared" si="9"/>
        <v>137100.41999999998</v>
      </c>
      <c r="AN76" s="19">
        <f t="shared" si="10"/>
        <v>361589.54</v>
      </c>
      <c r="AO76" s="13">
        <f t="shared" si="11"/>
        <v>886295.05</v>
      </c>
      <c r="AP76" s="14">
        <f t="shared" si="12"/>
        <v>756456.89</v>
      </c>
      <c r="AQ76" s="24">
        <f t="shared" si="7"/>
        <v>129838.16000000003</v>
      </c>
    </row>
    <row r="77" spans="1:43" x14ac:dyDescent="0.25">
      <c r="A77" t="s">
        <v>441</v>
      </c>
      <c r="B77" t="s">
        <v>442</v>
      </c>
      <c r="C77" s="55">
        <v>1950</v>
      </c>
      <c r="D77" s="46" t="s">
        <v>949</v>
      </c>
      <c r="E77" t="s">
        <v>2661</v>
      </c>
      <c r="F77">
        <v>467091.34</v>
      </c>
      <c r="G77">
        <v>31270.13</v>
      </c>
      <c r="H77">
        <v>131631.42000000001</v>
      </c>
      <c r="J77">
        <v>401560.08</v>
      </c>
      <c r="K77">
        <v>531006.6</v>
      </c>
      <c r="O77">
        <v>7150</v>
      </c>
      <c r="Q77">
        <v>867.79</v>
      </c>
      <c r="T77">
        <v>210026.79</v>
      </c>
      <c r="U77">
        <v>1211766.1200000001</v>
      </c>
      <c r="W77">
        <v>521088.83</v>
      </c>
      <c r="Y77">
        <v>1198.6600000000001</v>
      </c>
      <c r="AA77">
        <v>481020</v>
      </c>
      <c r="AC77">
        <v>566378</v>
      </c>
      <c r="AE77">
        <v>408</v>
      </c>
      <c r="AF77">
        <v>299228.27</v>
      </c>
      <c r="AG77">
        <v>4544.3500000000004</v>
      </c>
      <c r="AL77" s="59">
        <f t="shared" si="8"/>
        <v>629992.89</v>
      </c>
      <c r="AM77" s="29">
        <f t="shared" si="9"/>
        <v>8017.79</v>
      </c>
      <c r="AN77" s="19">
        <f t="shared" si="10"/>
        <v>621975.1</v>
      </c>
      <c r="AO77" s="13">
        <f t="shared" si="11"/>
        <v>1003307.49</v>
      </c>
      <c r="AP77" s="14">
        <f t="shared" si="12"/>
        <v>870558.62</v>
      </c>
      <c r="AQ77" s="24">
        <f t="shared" si="7"/>
        <v>132748.87</v>
      </c>
    </row>
    <row r="78" spans="1:43" x14ac:dyDescent="0.25">
      <c r="A78" t="s">
        <v>441</v>
      </c>
      <c r="B78" t="s">
        <v>442</v>
      </c>
      <c r="C78" s="55">
        <v>2898</v>
      </c>
      <c r="D78" s="46" t="s">
        <v>950</v>
      </c>
      <c r="E78" t="s">
        <v>2662</v>
      </c>
      <c r="F78">
        <v>55879.14</v>
      </c>
      <c r="G78">
        <v>0</v>
      </c>
      <c r="H78">
        <v>22021.3</v>
      </c>
      <c r="J78">
        <v>4</v>
      </c>
      <c r="K78">
        <v>213116.3</v>
      </c>
      <c r="O78">
        <v>4228.96</v>
      </c>
      <c r="Q78">
        <v>614</v>
      </c>
      <c r="T78">
        <v>-1027879.4</v>
      </c>
      <c r="U78">
        <v>1379368.14</v>
      </c>
      <c r="W78">
        <v>548048.68999999994</v>
      </c>
      <c r="Y78">
        <v>39.97</v>
      </c>
      <c r="AA78">
        <v>787554</v>
      </c>
      <c r="AC78">
        <v>904421</v>
      </c>
      <c r="AF78">
        <v>167169.49</v>
      </c>
      <c r="AG78">
        <v>29363.13</v>
      </c>
      <c r="AJ78">
        <v>300000</v>
      </c>
      <c r="AL78" s="59">
        <f t="shared" si="8"/>
        <v>77900.44</v>
      </c>
      <c r="AM78" s="29">
        <f t="shared" si="9"/>
        <v>4842.96</v>
      </c>
      <c r="AN78" s="19">
        <f t="shared" si="10"/>
        <v>73057.48</v>
      </c>
      <c r="AO78" s="13">
        <f t="shared" si="11"/>
        <v>1335642.6599999999</v>
      </c>
      <c r="AP78" s="14">
        <f t="shared" si="12"/>
        <v>1400953.6199999999</v>
      </c>
      <c r="AQ78" s="24">
        <f t="shared" si="7"/>
        <v>-65310.959999999963</v>
      </c>
    </row>
    <row r="79" spans="1:43" x14ac:dyDescent="0.25">
      <c r="A79" t="s">
        <v>441</v>
      </c>
      <c r="B79" t="s">
        <v>442</v>
      </c>
      <c r="C79" s="55">
        <v>1653</v>
      </c>
      <c r="D79" s="46" t="s">
        <v>951</v>
      </c>
      <c r="E79" t="s">
        <v>2663</v>
      </c>
      <c r="F79">
        <v>102434.63</v>
      </c>
      <c r="G79">
        <v>5752</v>
      </c>
      <c r="H79">
        <v>114158.54</v>
      </c>
      <c r="J79">
        <v>2</v>
      </c>
      <c r="K79">
        <v>269687.26</v>
      </c>
      <c r="P79">
        <v>641018</v>
      </c>
      <c r="S79">
        <v>951740.91</v>
      </c>
      <c r="T79">
        <v>-2540976.34</v>
      </c>
      <c r="U79">
        <v>1583723.57</v>
      </c>
      <c r="W79">
        <v>216915.13</v>
      </c>
      <c r="AA79">
        <v>490890</v>
      </c>
      <c r="AC79">
        <v>598304</v>
      </c>
      <c r="AE79">
        <v>5936</v>
      </c>
      <c r="AF79">
        <v>159478.87</v>
      </c>
      <c r="AG79">
        <v>13815.51</v>
      </c>
      <c r="AL79" s="59">
        <f t="shared" si="8"/>
        <v>222345.16999999998</v>
      </c>
      <c r="AM79" s="29">
        <f t="shared" si="9"/>
        <v>641018</v>
      </c>
      <c r="AN79" s="19">
        <f t="shared" si="10"/>
        <v>-418672.83</v>
      </c>
      <c r="AO79" s="13">
        <f t="shared" si="11"/>
        <v>707805.13</v>
      </c>
      <c r="AP79" s="14">
        <f t="shared" si="12"/>
        <v>777534.38</v>
      </c>
      <c r="AQ79" s="24">
        <f t="shared" si="7"/>
        <v>-69729.25</v>
      </c>
    </row>
    <row r="80" spans="1:43" x14ac:dyDescent="0.25">
      <c r="A80" t="s">
        <v>445</v>
      </c>
      <c r="B80" t="s">
        <v>446</v>
      </c>
      <c r="C80" s="55">
        <v>3711</v>
      </c>
      <c r="D80" s="46" t="s">
        <v>952</v>
      </c>
      <c r="E80" t="s">
        <v>2664</v>
      </c>
      <c r="F80">
        <v>69467.19</v>
      </c>
      <c r="G80">
        <v>0</v>
      </c>
      <c r="H80">
        <v>79330.559999999998</v>
      </c>
      <c r="J80">
        <v>2</v>
      </c>
      <c r="K80">
        <v>152770.85999999999</v>
      </c>
      <c r="N80">
        <v>6800</v>
      </c>
      <c r="O80">
        <v>14400</v>
      </c>
      <c r="Q80">
        <v>1891</v>
      </c>
      <c r="T80">
        <v>-138052.68</v>
      </c>
      <c r="U80">
        <v>378255.64</v>
      </c>
      <c r="W80">
        <v>296479.65000000002</v>
      </c>
      <c r="Y80">
        <v>73.760000000000005</v>
      </c>
      <c r="AA80">
        <v>346980</v>
      </c>
      <c r="AB80">
        <v>28800</v>
      </c>
      <c r="AC80">
        <v>466096.43</v>
      </c>
      <c r="AE80">
        <v>2616</v>
      </c>
      <c r="AF80">
        <v>145998.29</v>
      </c>
      <c r="AG80">
        <v>17431.53</v>
      </c>
      <c r="AI80">
        <v>1914.51</v>
      </c>
      <c r="AL80" s="59">
        <f t="shared" si="8"/>
        <v>148797.75</v>
      </c>
      <c r="AM80" s="29">
        <f t="shared" si="9"/>
        <v>23091</v>
      </c>
      <c r="AN80" s="19">
        <f t="shared" si="10"/>
        <v>125706.75</v>
      </c>
      <c r="AO80" s="13">
        <f t="shared" si="11"/>
        <v>672333.41</v>
      </c>
      <c r="AP80" s="14">
        <f t="shared" si="12"/>
        <v>634056.76</v>
      </c>
      <c r="AQ80" s="24">
        <f t="shared" si="7"/>
        <v>38276.650000000023</v>
      </c>
    </row>
    <row r="81" spans="1:43" x14ac:dyDescent="0.25">
      <c r="A81" t="s">
        <v>445</v>
      </c>
      <c r="B81" t="s">
        <v>446</v>
      </c>
      <c r="C81" s="55">
        <v>1437</v>
      </c>
      <c r="D81" s="46" t="s">
        <v>953</v>
      </c>
      <c r="E81" t="s">
        <v>2665</v>
      </c>
      <c r="F81">
        <v>738620.19</v>
      </c>
      <c r="G81">
        <v>0</v>
      </c>
      <c r="H81">
        <v>192844.72</v>
      </c>
      <c r="J81">
        <v>-5906.96</v>
      </c>
      <c r="K81">
        <v>636463.69999999995</v>
      </c>
      <c r="O81">
        <v>16531</v>
      </c>
      <c r="Q81">
        <v>1031</v>
      </c>
      <c r="T81">
        <v>790476.7</v>
      </c>
      <c r="U81">
        <v>646396.12</v>
      </c>
      <c r="W81">
        <v>265422.95</v>
      </c>
      <c r="Y81">
        <v>1767.49</v>
      </c>
      <c r="AA81">
        <v>160620</v>
      </c>
      <c r="AB81">
        <v>260</v>
      </c>
      <c r="AC81">
        <v>227450</v>
      </c>
      <c r="AD81">
        <v>1632</v>
      </c>
      <c r="AF81">
        <v>81020.5</v>
      </c>
      <c r="AG81">
        <v>10381.11</v>
      </c>
      <c r="AL81" s="59">
        <f t="shared" si="8"/>
        <v>931464.90999999992</v>
      </c>
      <c r="AM81" s="29">
        <f t="shared" si="9"/>
        <v>17562</v>
      </c>
      <c r="AN81" s="19">
        <f t="shared" si="10"/>
        <v>913902.90999999992</v>
      </c>
      <c r="AO81" s="13">
        <f t="shared" si="11"/>
        <v>428070.44</v>
      </c>
      <c r="AP81" s="14">
        <f t="shared" si="12"/>
        <v>320483.61</v>
      </c>
      <c r="AQ81" s="24">
        <f t="shared" si="7"/>
        <v>107586.83000000002</v>
      </c>
    </row>
    <row r="82" spans="1:43" x14ac:dyDescent="0.25">
      <c r="A82" t="s">
        <v>445</v>
      </c>
      <c r="B82" t="s">
        <v>446</v>
      </c>
      <c r="C82" s="55">
        <v>3388</v>
      </c>
      <c r="D82" s="46" t="s">
        <v>954</v>
      </c>
      <c r="E82" t="s">
        <v>2666</v>
      </c>
      <c r="F82">
        <v>426115.66</v>
      </c>
      <c r="G82">
        <v>0</v>
      </c>
      <c r="H82">
        <v>114158.54</v>
      </c>
      <c r="J82">
        <v>1907388.24</v>
      </c>
      <c r="K82">
        <v>95242.8</v>
      </c>
      <c r="N82">
        <v>6700</v>
      </c>
      <c r="O82">
        <v>15800</v>
      </c>
      <c r="Q82">
        <v>1636.15</v>
      </c>
      <c r="T82">
        <v>-907865.5</v>
      </c>
      <c r="U82">
        <v>3382854.97</v>
      </c>
      <c r="W82">
        <v>355291.37</v>
      </c>
      <c r="AA82">
        <v>315120</v>
      </c>
      <c r="AB82">
        <v>48800</v>
      </c>
      <c r="AC82">
        <v>393036</v>
      </c>
      <c r="AD82">
        <v>1008</v>
      </c>
      <c r="AE82">
        <v>2248</v>
      </c>
      <c r="AF82">
        <v>216691.44</v>
      </c>
      <c r="AG82">
        <v>62448.31</v>
      </c>
      <c r="AL82" s="59">
        <f t="shared" si="8"/>
        <v>540274.19999999995</v>
      </c>
      <c r="AM82" s="29">
        <f t="shared" si="9"/>
        <v>24136.15</v>
      </c>
      <c r="AN82" s="19">
        <f t="shared" si="10"/>
        <v>516138.04999999993</v>
      </c>
      <c r="AO82" s="13">
        <f t="shared" si="11"/>
        <v>719211.37</v>
      </c>
      <c r="AP82" s="14">
        <f t="shared" si="12"/>
        <v>675431.75</v>
      </c>
      <c r="AQ82" s="24">
        <f t="shared" si="7"/>
        <v>43779.619999999995</v>
      </c>
    </row>
    <row r="83" spans="1:43" x14ac:dyDescent="0.25">
      <c r="A83" t="s">
        <v>445</v>
      </c>
      <c r="B83" t="s">
        <v>446</v>
      </c>
      <c r="C83" s="55">
        <v>2340</v>
      </c>
      <c r="D83" s="46" t="s">
        <v>955</v>
      </c>
      <c r="E83" t="s">
        <v>2667</v>
      </c>
      <c r="F83">
        <v>558116.42000000004</v>
      </c>
      <c r="G83">
        <v>0</v>
      </c>
      <c r="H83">
        <v>114158.54</v>
      </c>
      <c r="J83">
        <v>-26236.1</v>
      </c>
      <c r="K83">
        <v>-31583.59</v>
      </c>
      <c r="N83">
        <v>0</v>
      </c>
      <c r="O83">
        <v>3600</v>
      </c>
      <c r="Q83">
        <v>1815</v>
      </c>
      <c r="T83">
        <v>-600989.93000000005</v>
      </c>
      <c r="U83">
        <v>1045747.78</v>
      </c>
      <c r="W83">
        <v>194631.16</v>
      </c>
      <c r="Y83">
        <v>609.24</v>
      </c>
      <c r="AA83">
        <v>185440</v>
      </c>
      <c r="AB83">
        <v>191776</v>
      </c>
      <c r="AC83">
        <v>297742</v>
      </c>
      <c r="AD83">
        <v>1392</v>
      </c>
      <c r="AF83">
        <v>168189.63</v>
      </c>
      <c r="AG83">
        <v>38128.550000000003</v>
      </c>
      <c r="AJ83">
        <v>21.04</v>
      </c>
      <c r="AL83" s="59">
        <f t="shared" si="8"/>
        <v>672274.96000000008</v>
      </c>
      <c r="AM83" s="29">
        <f t="shared" si="9"/>
        <v>5415</v>
      </c>
      <c r="AN83" s="19">
        <f t="shared" si="10"/>
        <v>666859.96000000008</v>
      </c>
      <c r="AO83" s="13">
        <f t="shared" si="11"/>
        <v>572456.4</v>
      </c>
      <c r="AP83" s="14">
        <f t="shared" si="12"/>
        <v>505473.22</v>
      </c>
      <c r="AQ83" s="24">
        <f t="shared" si="7"/>
        <v>66983.180000000051</v>
      </c>
    </row>
    <row r="84" spans="1:43" x14ac:dyDescent="0.25">
      <c r="A84" t="s">
        <v>445</v>
      </c>
      <c r="B84" t="s">
        <v>446</v>
      </c>
      <c r="C84" s="55">
        <v>2160</v>
      </c>
      <c r="D84" s="46" t="s">
        <v>956</v>
      </c>
      <c r="E84" t="s">
        <v>2668</v>
      </c>
      <c r="F84">
        <v>165884.18</v>
      </c>
      <c r="G84">
        <v>0</v>
      </c>
      <c r="H84">
        <v>114158.54</v>
      </c>
      <c r="J84">
        <v>14385.03</v>
      </c>
      <c r="K84">
        <v>389977.13</v>
      </c>
      <c r="N84">
        <v>6300</v>
      </c>
      <c r="O84">
        <v>3240</v>
      </c>
      <c r="Q84">
        <v>552.02</v>
      </c>
      <c r="T84">
        <v>367650.07</v>
      </c>
      <c r="U84">
        <v>353356.72</v>
      </c>
      <c r="W84">
        <v>233252.11</v>
      </c>
      <c r="Y84">
        <v>155.87</v>
      </c>
      <c r="AA84">
        <v>464797.9</v>
      </c>
      <c r="AB84">
        <v>49300</v>
      </c>
      <c r="AC84">
        <v>546996.9</v>
      </c>
      <c r="AD84">
        <v>1500</v>
      </c>
      <c r="AE84">
        <v>4024</v>
      </c>
      <c r="AF84">
        <v>147058.79</v>
      </c>
      <c r="AG84">
        <v>15108.44</v>
      </c>
      <c r="AL84" s="59">
        <f t="shared" si="8"/>
        <v>280042.71999999997</v>
      </c>
      <c r="AM84" s="29">
        <f t="shared" si="9"/>
        <v>10092.02</v>
      </c>
      <c r="AN84" s="19">
        <f t="shared" si="10"/>
        <v>269950.69999999995</v>
      </c>
      <c r="AO84" s="13">
        <f t="shared" si="11"/>
        <v>747505.88</v>
      </c>
      <c r="AP84" s="14">
        <f t="shared" si="12"/>
        <v>714688.13</v>
      </c>
      <c r="AQ84" s="24">
        <f t="shared" si="7"/>
        <v>32817.75</v>
      </c>
    </row>
    <row r="85" spans="1:43" x14ac:dyDescent="0.25">
      <c r="A85" t="s">
        <v>445</v>
      </c>
      <c r="B85" t="s">
        <v>446</v>
      </c>
      <c r="C85" s="55">
        <v>1723</v>
      </c>
      <c r="D85" s="46" t="s">
        <v>957</v>
      </c>
      <c r="E85" t="s">
        <v>2669</v>
      </c>
      <c r="F85">
        <v>130002.68</v>
      </c>
      <c r="G85">
        <v>39200</v>
      </c>
      <c r="H85">
        <v>114158.54</v>
      </c>
      <c r="J85">
        <v>401382.97</v>
      </c>
      <c r="K85">
        <v>1053.9100000000001</v>
      </c>
      <c r="N85">
        <v>6000</v>
      </c>
      <c r="Q85">
        <v>1086.54</v>
      </c>
      <c r="T85">
        <v>23031.8</v>
      </c>
      <c r="U85">
        <v>628012.71</v>
      </c>
      <c r="W85">
        <v>230736.59</v>
      </c>
      <c r="Y85">
        <v>145.94999999999999</v>
      </c>
      <c r="AA85">
        <v>186420</v>
      </c>
      <c r="AB85">
        <v>59112</v>
      </c>
      <c r="AC85">
        <v>252771</v>
      </c>
      <c r="AE85">
        <v>1364.8</v>
      </c>
      <c r="AF85">
        <v>151349.07999999999</v>
      </c>
      <c r="AG85">
        <v>41269.910000000003</v>
      </c>
      <c r="AL85" s="59">
        <f t="shared" si="8"/>
        <v>283361.21999999997</v>
      </c>
      <c r="AM85" s="29">
        <f t="shared" si="9"/>
        <v>7086.54</v>
      </c>
      <c r="AN85" s="19">
        <f t="shared" si="10"/>
        <v>276274.68</v>
      </c>
      <c r="AO85" s="13">
        <f t="shared" si="11"/>
        <v>476414.54000000004</v>
      </c>
      <c r="AP85" s="14">
        <f t="shared" si="12"/>
        <v>446754.79000000004</v>
      </c>
      <c r="AQ85" s="24">
        <f t="shared" si="7"/>
        <v>29659.75</v>
      </c>
    </row>
    <row r="86" spans="1:43" x14ac:dyDescent="0.25">
      <c r="A86" t="s">
        <v>445</v>
      </c>
      <c r="B86" t="s">
        <v>446</v>
      </c>
      <c r="C86" s="55">
        <v>2675</v>
      </c>
      <c r="D86" s="46" t="s">
        <v>958</v>
      </c>
      <c r="E86" t="s">
        <v>2670</v>
      </c>
      <c r="F86">
        <v>99799.8</v>
      </c>
      <c r="G86">
        <v>7584</v>
      </c>
      <c r="H86">
        <v>114158.54</v>
      </c>
      <c r="J86">
        <v>3</v>
      </c>
      <c r="K86">
        <v>290063.63</v>
      </c>
      <c r="N86">
        <v>6000</v>
      </c>
      <c r="O86">
        <v>26780</v>
      </c>
      <c r="Q86">
        <v>79</v>
      </c>
      <c r="T86">
        <v>-119749.11</v>
      </c>
      <c r="U86">
        <v>573056.03</v>
      </c>
      <c r="V86">
        <v>140.59</v>
      </c>
      <c r="W86">
        <v>167841.46</v>
      </c>
      <c r="AA86">
        <v>537240</v>
      </c>
      <c r="AB86">
        <v>183208.1</v>
      </c>
      <c r="AC86">
        <v>612770</v>
      </c>
      <c r="AD86">
        <v>3040</v>
      </c>
      <c r="AF86">
        <v>215050.64</v>
      </c>
      <c r="AG86">
        <v>48476.71</v>
      </c>
      <c r="AL86" s="59">
        <f t="shared" si="8"/>
        <v>221542.34</v>
      </c>
      <c r="AM86" s="29">
        <f t="shared" si="9"/>
        <v>32859</v>
      </c>
      <c r="AN86" s="19">
        <f t="shared" si="10"/>
        <v>188683.34</v>
      </c>
      <c r="AO86" s="13">
        <f t="shared" si="11"/>
        <v>888430.15</v>
      </c>
      <c r="AP86" s="14">
        <f t="shared" si="12"/>
        <v>879337.35</v>
      </c>
      <c r="AQ86" s="24">
        <f t="shared" si="7"/>
        <v>9092.8000000000466</v>
      </c>
    </row>
    <row r="87" spans="1:43" x14ac:dyDescent="0.25">
      <c r="A87" t="s">
        <v>445</v>
      </c>
      <c r="B87" t="s">
        <v>446</v>
      </c>
      <c r="C87" s="55">
        <v>1715</v>
      </c>
      <c r="D87" s="46" t="s">
        <v>959</v>
      </c>
      <c r="E87" t="s">
        <v>2671</v>
      </c>
      <c r="F87">
        <v>92049.94</v>
      </c>
      <c r="G87">
        <v>0</v>
      </c>
      <c r="H87">
        <v>114158.54</v>
      </c>
      <c r="J87">
        <v>898806.95</v>
      </c>
      <c r="K87">
        <v>86527.32</v>
      </c>
      <c r="N87">
        <v>6000</v>
      </c>
      <c r="O87">
        <v>3600</v>
      </c>
      <c r="Q87">
        <v>704</v>
      </c>
      <c r="T87">
        <v>-939681.38</v>
      </c>
      <c r="U87">
        <v>1997218.5</v>
      </c>
      <c r="W87">
        <v>185740.96</v>
      </c>
      <c r="X87">
        <v>52229</v>
      </c>
      <c r="AA87">
        <v>410300</v>
      </c>
      <c r="AB87">
        <v>66800</v>
      </c>
      <c r="AC87">
        <v>454595</v>
      </c>
      <c r="AD87">
        <v>4688</v>
      </c>
      <c r="AF87">
        <v>150770.39000000001</v>
      </c>
      <c r="AG87">
        <v>39495.9</v>
      </c>
      <c r="AL87" s="59">
        <f t="shared" si="8"/>
        <v>206208.47999999998</v>
      </c>
      <c r="AM87" s="29">
        <f t="shared" si="9"/>
        <v>10304</v>
      </c>
      <c r="AN87" s="19">
        <f t="shared" si="10"/>
        <v>195904.47999999998</v>
      </c>
      <c r="AO87" s="13">
        <f t="shared" si="11"/>
        <v>715069.96</v>
      </c>
      <c r="AP87" s="14">
        <f t="shared" si="12"/>
        <v>649549.29</v>
      </c>
      <c r="AQ87" s="24">
        <f t="shared" si="7"/>
        <v>65520.669999999925</v>
      </c>
    </row>
    <row r="88" spans="1:43" x14ac:dyDescent="0.25">
      <c r="A88" t="s">
        <v>445</v>
      </c>
      <c r="B88" t="s">
        <v>446</v>
      </c>
      <c r="C88" s="55">
        <v>3187</v>
      </c>
      <c r="D88" s="46" t="s">
        <v>960</v>
      </c>
      <c r="E88" t="s">
        <v>2672</v>
      </c>
      <c r="F88">
        <v>204660.31</v>
      </c>
      <c r="G88">
        <v>103628</v>
      </c>
      <c r="H88">
        <v>114158.54</v>
      </c>
      <c r="J88">
        <v>2786229.09</v>
      </c>
      <c r="K88">
        <v>33761.769999999997</v>
      </c>
      <c r="N88">
        <v>5500</v>
      </c>
      <c r="O88">
        <v>3600</v>
      </c>
      <c r="Q88">
        <v>1916</v>
      </c>
      <c r="T88">
        <v>2624604.77</v>
      </c>
      <c r="U88">
        <v>569833.9</v>
      </c>
      <c r="W88">
        <v>223305.66</v>
      </c>
      <c r="Y88">
        <v>725.32</v>
      </c>
      <c r="AA88">
        <v>305190</v>
      </c>
      <c r="AB88">
        <v>138964</v>
      </c>
      <c r="AC88">
        <v>427596</v>
      </c>
      <c r="AD88">
        <v>320</v>
      </c>
      <c r="AE88">
        <v>544</v>
      </c>
      <c r="AF88">
        <v>93019.88</v>
      </c>
      <c r="AG88">
        <v>52459.08</v>
      </c>
      <c r="AJ88">
        <v>199.95</v>
      </c>
      <c r="AL88" s="59">
        <f t="shared" si="8"/>
        <v>422446.85</v>
      </c>
      <c r="AM88" s="29">
        <f t="shared" si="9"/>
        <v>11016</v>
      </c>
      <c r="AN88" s="19">
        <f t="shared" si="10"/>
        <v>411430.85</v>
      </c>
      <c r="AO88" s="13">
        <f t="shared" si="11"/>
        <v>668184.98</v>
      </c>
      <c r="AP88" s="14">
        <f t="shared" si="12"/>
        <v>574138.90999999992</v>
      </c>
      <c r="AQ88" s="24">
        <f t="shared" si="7"/>
        <v>94046.070000000065</v>
      </c>
    </row>
    <row r="89" spans="1:43" x14ac:dyDescent="0.25">
      <c r="A89" t="s">
        <v>445</v>
      </c>
      <c r="B89" t="s">
        <v>446</v>
      </c>
      <c r="C89" s="55">
        <v>2867</v>
      </c>
      <c r="D89" s="46" t="s">
        <v>961</v>
      </c>
      <c r="E89" t="s">
        <v>2673</v>
      </c>
      <c r="F89">
        <v>570380.23</v>
      </c>
      <c r="G89">
        <v>0</v>
      </c>
      <c r="H89">
        <v>114158.54</v>
      </c>
      <c r="J89">
        <v>4374.12</v>
      </c>
      <c r="K89">
        <v>174678.74</v>
      </c>
      <c r="N89">
        <v>6700</v>
      </c>
      <c r="O89">
        <v>4777.28</v>
      </c>
      <c r="Q89">
        <v>1417</v>
      </c>
      <c r="T89">
        <v>765897.73</v>
      </c>
      <c r="U89">
        <v>528870.26</v>
      </c>
      <c r="W89">
        <v>228979.33</v>
      </c>
      <c r="Y89">
        <v>450.74</v>
      </c>
      <c r="AA89">
        <v>409830</v>
      </c>
      <c r="AB89">
        <v>76500</v>
      </c>
      <c r="AC89">
        <v>486651</v>
      </c>
      <c r="AD89">
        <v>1808</v>
      </c>
      <c r="AF89">
        <v>716233.98</v>
      </c>
      <c r="AG89">
        <v>40190.120000000003</v>
      </c>
      <c r="AL89" s="59">
        <f t="shared" si="8"/>
        <v>684538.77</v>
      </c>
      <c r="AM89" s="29">
        <f t="shared" si="9"/>
        <v>12894.279999999999</v>
      </c>
      <c r="AN89" s="19">
        <f t="shared" si="10"/>
        <v>671644.49</v>
      </c>
      <c r="AO89" s="13">
        <f t="shared" si="11"/>
        <v>715760.07</v>
      </c>
      <c r="AP89" s="14">
        <f t="shared" si="12"/>
        <v>1244883.1000000001</v>
      </c>
      <c r="AQ89" s="24">
        <f t="shared" si="7"/>
        <v>-529123.03000000014</v>
      </c>
    </row>
    <row r="90" spans="1:43" x14ac:dyDescent="0.25">
      <c r="A90" t="s">
        <v>445</v>
      </c>
      <c r="B90" t="s">
        <v>446</v>
      </c>
      <c r="C90" s="55">
        <v>3076</v>
      </c>
      <c r="D90" s="46" t="s">
        <v>962</v>
      </c>
      <c r="E90" t="s">
        <v>2674</v>
      </c>
      <c r="F90">
        <v>442353.68</v>
      </c>
      <c r="G90">
        <v>11250</v>
      </c>
      <c r="H90">
        <v>114158.54</v>
      </c>
      <c r="J90">
        <v>379147.04</v>
      </c>
      <c r="K90">
        <v>25818.11</v>
      </c>
      <c r="N90">
        <v>1000</v>
      </c>
      <c r="O90">
        <v>3600</v>
      </c>
      <c r="R90">
        <v>260079.8</v>
      </c>
      <c r="T90">
        <v>955277.91</v>
      </c>
      <c r="U90">
        <v>715500.2</v>
      </c>
      <c r="W90">
        <v>185956</v>
      </c>
      <c r="AA90">
        <v>407344.3</v>
      </c>
      <c r="AB90">
        <v>61600</v>
      </c>
      <c r="AC90">
        <v>464844.3</v>
      </c>
      <c r="AF90">
        <v>189411.63</v>
      </c>
      <c r="AG90">
        <v>14851.62</v>
      </c>
      <c r="AL90" s="59">
        <f t="shared" si="8"/>
        <v>567762.22</v>
      </c>
      <c r="AM90" s="29">
        <f t="shared" si="9"/>
        <v>264679.8</v>
      </c>
      <c r="AN90" s="19">
        <f t="shared" si="10"/>
        <v>303082.42</v>
      </c>
      <c r="AO90" s="13">
        <f t="shared" si="11"/>
        <v>654900.30000000005</v>
      </c>
      <c r="AP90" s="14">
        <f t="shared" si="12"/>
        <v>669107.54999999993</v>
      </c>
      <c r="AQ90" s="24">
        <f t="shared" si="7"/>
        <v>-14207.249999999884</v>
      </c>
    </row>
    <row r="91" spans="1:43" x14ac:dyDescent="0.25">
      <c r="A91" t="s">
        <v>445</v>
      </c>
      <c r="B91" t="s">
        <v>446</v>
      </c>
      <c r="C91" s="55">
        <v>2086</v>
      </c>
      <c r="D91" s="46" t="s">
        <v>963</v>
      </c>
      <c r="E91" t="s">
        <v>2675</v>
      </c>
      <c r="F91">
        <v>243853</v>
      </c>
      <c r="G91">
        <v>0</v>
      </c>
      <c r="H91">
        <v>114158.54</v>
      </c>
      <c r="J91">
        <v>1175.1500000000001</v>
      </c>
      <c r="K91">
        <v>116702.11</v>
      </c>
      <c r="N91">
        <v>13200</v>
      </c>
      <c r="O91">
        <v>3600</v>
      </c>
      <c r="Q91">
        <v>1358</v>
      </c>
      <c r="T91">
        <v>-394964.45</v>
      </c>
      <c r="U91">
        <v>673323.61</v>
      </c>
      <c r="W91">
        <v>214674.8</v>
      </c>
      <c r="Y91">
        <v>365.44</v>
      </c>
      <c r="AA91">
        <v>187090</v>
      </c>
      <c r="AB91">
        <v>160056</v>
      </c>
      <c r="AC91">
        <v>269454</v>
      </c>
      <c r="AD91">
        <v>2568</v>
      </c>
      <c r="AF91">
        <v>164915.04999999999</v>
      </c>
      <c r="AG91">
        <v>21173.83</v>
      </c>
      <c r="AL91" s="59">
        <f t="shared" si="8"/>
        <v>358011.54</v>
      </c>
      <c r="AM91" s="29">
        <f t="shared" si="9"/>
        <v>18158</v>
      </c>
      <c r="AN91" s="19">
        <f t="shared" si="10"/>
        <v>339853.54</v>
      </c>
      <c r="AO91" s="13">
        <f t="shared" si="11"/>
        <v>562186.23999999999</v>
      </c>
      <c r="AP91" s="14">
        <f t="shared" si="12"/>
        <v>458110.88</v>
      </c>
      <c r="AQ91" s="24">
        <f t="shared" si="7"/>
        <v>104075.35999999999</v>
      </c>
    </row>
    <row r="92" spans="1:43" x14ac:dyDescent="0.25">
      <c r="A92" t="s">
        <v>445</v>
      </c>
      <c r="B92" t="s">
        <v>446</v>
      </c>
      <c r="C92" s="55">
        <v>1893</v>
      </c>
      <c r="D92" s="46" t="s">
        <v>964</v>
      </c>
      <c r="E92" t="s">
        <v>2676</v>
      </c>
      <c r="F92">
        <v>186514.75</v>
      </c>
      <c r="G92">
        <v>0</v>
      </c>
      <c r="H92">
        <v>114158.54</v>
      </c>
      <c r="J92">
        <v>3</v>
      </c>
      <c r="K92">
        <v>263478.19</v>
      </c>
      <c r="N92">
        <v>5750</v>
      </c>
      <c r="O92">
        <v>2880</v>
      </c>
      <c r="Q92">
        <v>1219</v>
      </c>
      <c r="T92">
        <v>-987442.25</v>
      </c>
      <c r="U92">
        <v>1404582.07</v>
      </c>
      <c r="W92">
        <v>96129.15</v>
      </c>
      <c r="X92">
        <v>30009</v>
      </c>
      <c r="Y92">
        <v>380</v>
      </c>
      <c r="AA92">
        <v>137820</v>
      </c>
      <c r="AB92">
        <v>158782</v>
      </c>
      <c r="AC92">
        <v>219025</v>
      </c>
      <c r="AF92">
        <v>97418.35</v>
      </c>
      <c r="AG92">
        <v>36471.94</v>
      </c>
      <c r="AL92" s="59">
        <f t="shared" si="8"/>
        <v>300673.28999999998</v>
      </c>
      <c r="AM92" s="29">
        <f t="shared" si="9"/>
        <v>9849</v>
      </c>
      <c r="AN92" s="19">
        <f t="shared" si="10"/>
        <v>290824.28999999998</v>
      </c>
      <c r="AO92" s="13">
        <f t="shared" si="11"/>
        <v>423120.15</v>
      </c>
      <c r="AP92" s="14">
        <f t="shared" si="12"/>
        <v>352915.29</v>
      </c>
      <c r="AQ92" s="24">
        <f t="shared" si="7"/>
        <v>70204.860000000044</v>
      </c>
    </row>
    <row r="93" spans="1:43" x14ac:dyDescent="0.25">
      <c r="A93" t="s">
        <v>445</v>
      </c>
      <c r="B93" t="s">
        <v>446</v>
      </c>
      <c r="C93" s="55">
        <v>2677</v>
      </c>
      <c r="D93" s="46" t="s">
        <v>965</v>
      </c>
      <c r="E93" t="s">
        <v>2677</v>
      </c>
      <c r="F93">
        <v>270193.21000000002</v>
      </c>
      <c r="G93">
        <v>0</v>
      </c>
      <c r="H93">
        <v>114158.54</v>
      </c>
      <c r="J93">
        <v>1</v>
      </c>
      <c r="K93">
        <v>32337.3</v>
      </c>
      <c r="N93">
        <v>0</v>
      </c>
      <c r="O93">
        <v>15760</v>
      </c>
      <c r="Q93">
        <v>2582</v>
      </c>
      <c r="T93">
        <v>-211718.65</v>
      </c>
      <c r="U93">
        <v>819557.49</v>
      </c>
      <c r="W93">
        <v>250019.24</v>
      </c>
      <c r="AA93">
        <v>206740</v>
      </c>
      <c r="AB93">
        <v>195770</v>
      </c>
      <c r="AC93">
        <v>370894</v>
      </c>
      <c r="AF93">
        <v>564053.36</v>
      </c>
      <c r="AG93">
        <v>14006.79</v>
      </c>
      <c r="AL93" s="59">
        <f t="shared" si="8"/>
        <v>384351.75</v>
      </c>
      <c r="AM93" s="29">
        <f t="shared" si="9"/>
        <v>18342</v>
      </c>
      <c r="AN93" s="19">
        <f t="shared" si="10"/>
        <v>366009.75</v>
      </c>
      <c r="AO93" s="13">
        <f t="shared" si="11"/>
        <v>652529.24</v>
      </c>
      <c r="AP93" s="14">
        <f t="shared" si="12"/>
        <v>948954.15</v>
      </c>
      <c r="AQ93" s="24">
        <f t="shared" si="7"/>
        <v>-296424.91000000003</v>
      </c>
    </row>
    <row r="94" spans="1:43" x14ac:dyDescent="0.25">
      <c r="A94" t="s">
        <v>445</v>
      </c>
      <c r="B94" t="s">
        <v>446</v>
      </c>
      <c r="C94" s="55">
        <v>2827</v>
      </c>
      <c r="D94" s="46" t="s">
        <v>966</v>
      </c>
      <c r="E94" t="s">
        <v>2678</v>
      </c>
      <c r="F94">
        <v>183512.85</v>
      </c>
      <c r="G94">
        <v>0</v>
      </c>
      <c r="H94">
        <v>114158.54</v>
      </c>
      <c r="J94">
        <v>2</v>
      </c>
      <c r="K94">
        <v>140589.13</v>
      </c>
      <c r="N94">
        <v>6700</v>
      </c>
      <c r="O94">
        <v>3600</v>
      </c>
      <c r="Q94">
        <v>23</v>
      </c>
      <c r="T94">
        <v>-147537.25</v>
      </c>
      <c r="U94">
        <v>474645.55</v>
      </c>
      <c r="W94">
        <v>206940.63</v>
      </c>
      <c r="Y94">
        <v>355.97</v>
      </c>
      <c r="AA94">
        <v>375340</v>
      </c>
      <c r="AB94">
        <v>54800</v>
      </c>
      <c r="AC94">
        <v>413129</v>
      </c>
      <c r="AF94">
        <v>166746.85999999999</v>
      </c>
      <c r="AG94">
        <v>31331.11</v>
      </c>
      <c r="AL94" s="59">
        <f t="shared" si="8"/>
        <v>297671.39</v>
      </c>
      <c r="AM94" s="29">
        <f t="shared" si="9"/>
        <v>10323</v>
      </c>
      <c r="AN94" s="19">
        <f t="shared" si="10"/>
        <v>287348.39</v>
      </c>
      <c r="AO94" s="13">
        <f t="shared" si="11"/>
        <v>637436.6</v>
      </c>
      <c r="AP94" s="14">
        <f t="shared" si="12"/>
        <v>611206.97</v>
      </c>
      <c r="AQ94" s="24">
        <f t="shared" si="7"/>
        <v>26229.630000000005</v>
      </c>
    </row>
    <row r="95" spans="1:43" x14ac:dyDescent="0.25">
      <c r="A95" t="s">
        <v>445</v>
      </c>
      <c r="B95" t="s">
        <v>446</v>
      </c>
      <c r="C95" s="55">
        <v>3372</v>
      </c>
      <c r="D95" s="46" t="s">
        <v>967</v>
      </c>
      <c r="E95" t="s">
        <v>2679</v>
      </c>
      <c r="F95">
        <v>179969.12</v>
      </c>
      <c r="G95">
        <v>31112</v>
      </c>
      <c r="H95">
        <v>114158.54</v>
      </c>
      <c r="J95">
        <v>3</v>
      </c>
      <c r="K95">
        <v>145870.92000000001</v>
      </c>
      <c r="N95">
        <v>2606</v>
      </c>
      <c r="O95">
        <v>5040</v>
      </c>
      <c r="Q95">
        <v>5229.72</v>
      </c>
      <c r="T95">
        <v>-717481.89</v>
      </c>
      <c r="U95">
        <v>1172968.6100000001</v>
      </c>
      <c r="W95">
        <v>222468.88</v>
      </c>
      <c r="X95">
        <v>20508.43</v>
      </c>
      <c r="Y95">
        <v>656.49</v>
      </c>
      <c r="AA95">
        <v>266430</v>
      </c>
      <c r="AB95">
        <v>186436</v>
      </c>
      <c r="AC95">
        <v>386152</v>
      </c>
      <c r="AD95">
        <v>6526</v>
      </c>
      <c r="AF95">
        <v>210409.82</v>
      </c>
      <c r="AG95">
        <v>17376.259999999998</v>
      </c>
      <c r="AL95" s="59">
        <f t="shared" si="8"/>
        <v>325239.65999999997</v>
      </c>
      <c r="AM95" s="29">
        <f t="shared" si="9"/>
        <v>12875.720000000001</v>
      </c>
      <c r="AN95" s="19">
        <f t="shared" si="10"/>
        <v>312363.93999999994</v>
      </c>
      <c r="AO95" s="13">
        <f t="shared" si="11"/>
        <v>696499.8</v>
      </c>
      <c r="AP95" s="14">
        <f t="shared" si="12"/>
        <v>620464.08000000007</v>
      </c>
      <c r="AQ95" s="24">
        <f t="shared" si="7"/>
        <v>76035.719999999972</v>
      </c>
    </row>
    <row r="96" spans="1:43" x14ac:dyDescent="0.25">
      <c r="A96" t="s">
        <v>445</v>
      </c>
      <c r="B96" t="s">
        <v>446</v>
      </c>
      <c r="C96" s="55">
        <v>1747</v>
      </c>
      <c r="D96" s="46" t="s">
        <v>968</v>
      </c>
      <c r="E96" t="s">
        <v>2680</v>
      </c>
      <c r="F96">
        <v>552660.96</v>
      </c>
      <c r="G96">
        <v>0</v>
      </c>
      <c r="H96">
        <v>114158.54</v>
      </c>
      <c r="J96">
        <v>7</v>
      </c>
      <c r="K96">
        <v>53452.32</v>
      </c>
      <c r="N96">
        <v>6000</v>
      </c>
      <c r="O96">
        <v>16400</v>
      </c>
      <c r="Q96">
        <v>2413</v>
      </c>
      <c r="T96">
        <v>-524492.30000000005</v>
      </c>
      <c r="U96">
        <v>1035380.1</v>
      </c>
      <c r="W96">
        <v>187180.7</v>
      </c>
      <c r="Y96">
        <v>1046.1300000000001</v>
      </c>
      <c r="AA96">
        <v>322530</v>
      </c>
      <c r="AB96">
        <v>194084</v>
      </c>
      <c r="AC96">
        <v>409026</v>
      </c>
      <c r="AD96">
        <v>6300</v>
      </c>
      <c r="AF96">
        <v>135096.38</v>
      </c>
      <c r="AG96">
        <v>21676.43</v>
      </c>
      <c r="AL96" s="59">
        <f t="shared" si="8"/>
        <v>666819.5</v>
      </c>
      <c r="AM96" s="29">
        <f t="shared" si="9"/>
        <v>24813</v>
      </c>
      <c r="AN96" s="19">
        <f t="shared" si="10"/>
        <v>642006.5</v>
      </c>
      <c r="AO96" s="13">
        <f t="shared" si="11"/>
        <v>704840.83000000007</v>
      </c>
      <c r="AP96" s="14">
        <f t="shared" si="12"/>
        <v>572098.81000000006</v>
      </c>
      <c r="AQ96" s="24">
        <f t="shared" si="7"/>
        <v>132742.02000000002</v>
      </c>
    </row>
    <row r="97" spans="1:43" x14ac:dyDescent="0.25">
      <c r="A97" t="s">
        <v>445</v>
      </c>
      <c r="B97" t="s">
        <v>446</v>
      </c>
      <c r="C97" s="55">
        <v>2607</v>
      </c>
      <c r="D97" s="46" t="s">
        <v>969</v>
      </c>
      <c r="E97" t="s">
        <v>2681</v>
      </c>
      <c r="F97">
        <v>133102.03</v>
      </c>
      <c r="G97">
        <v>3</v>
      </c>
      <c r="H97">
        <v>114158.54</v>
      </c>
      <c r="J97">
        <v>516256.69</v>
      </c>
      <c r="K97">
        <v>238034.14</v>
      </c>
      <c r="N97">
        <v>6900</v>
      </c>
      <c r="O97">
        <v>14280</v>
      </c>
      <c r="Q97">
        <v>2507</v>
      </c>
      <c r="T97">
        <v>-69995.8</v>
      </c>
      <c r="U97">
        <v>1242259.96</v>
      </c>
      <c r="W97">
        <v>82503</v>
      </c>
      <c r="Y97">
        <v>79.13</v>
      </c>
      <c r="AA97">
        <v>313900</v>
      </c>
      <c r="AB97">
        <v>174948</v>
      </c>
      <c r="AC97">
        <v>463296</v>
      </c>
      <c r="AF97">
        <v>111619.82</v>
      </c>
      <c r="AG97">
        <v>31309.26</v>
      </c>
      <c r="AJ97">
        <v>120.2</v>
      </c>
      <c r="AL97" s="59">
        <f t="shared" si="8"/>
        <v>247263.57</v>
      </c>
      <c r="AM97" s="29">
        <f t="shared" si="9"/>
        <v>23687</v>
      </c>
      <c r="AN97" s="19">
        <f t="shared" si="10"/>
        <v>223576.57</v>
      </c>
      <c r="AO97" s="13">
        <f t="shared" si="11"/>
        <v>571430.13</v>
      </c>
      <c r="AP97" s="14">
        <f t="shared" si="12"/>
        <v>606345.28</v>
      </c>
      <c r="AQ97" s="24">
        <f t="shared" si="7"/>
        <v>-34915.150000000023</v>
      </c>
    </row>
    <row r="98" spans="1:43" x14ac:dyDescent="0.25">
      <c r="A98" t="s">
        <v>445</v>
      </c>
      <c r="B98" t="s">
        <v>446</v>
      </c>
      <c r="C98" s="55">
        <v>2124</v>
      </c>
      <c r="D98" s="46" t="s">
        <v>970</v>
      </c>
      <c r="E98" t="s">
        <v>2682</v>
      </c>
      <c r="F98">
        <v>552440.28</v>
      </c>
      <c r="G98">
        <v>0</v>
      </c>
      <c r="H98">
        <v>114158.54</v>
      </c>
      <c r="J98">
        <v>2451532.33</v>
      </c>
      <c r="K98">
        <v>129649.5</v>
      </c>
      <c r="N98">
        <v>6200</v>
      </c>
      <c r="O98">
        <v>3600</v>
      </c>
      <c r="Q98">
        <v>1123</v>
      </c>
      <c r="T98">
        <v>586416.07999999996</v>
      </c>
      <c r="U98">
        <v>2616413.23</v>
      </c>
      <c r="W98">
        <v>217890.95</v>
      </c>
      <c r="Y98">
        <v>915.2</v>
      </c>
      <c r="AA98">
        <v>358380</v>
      </c>
      <c r="AB98">
        <v>217184</v>
      </c>
      <c r="AC98">
        <v>445177</v>
      </c>
      <c r="AD98">
        <v>6999</v>
      </c>
      <c r="AF98">
        <v>173122.04</v>
      </c>
      <c r="AG98">
        <v>83632.639999999999</v>
      </c>
      <c r="AL98" s="59">
        <f t="shared" si="8"/>
        <v>666598.82000000007</v>
      </c>
      <c r="AM98" s="29">
        <f t="shared" si="9"/>
        <v>10923</v>
      </c>
      <c r="AN98" s="19">
        <f t="shared" si="10"/>
        <v>655675.82000000007</v>
      </c>
      <c r="AO98" s="13">
        <f t="shared" si="11"/>
        <v>794370.15</v>
      </c>
      <c r="AP98" s="14">
        <f t="shared" si="12"/>
        <v>708930.68</v>
      </c>
      <c r="AQ98" s="24">
        <f t="shared" si="7"/>
        <v>85439.469999999972</v>
      </c>
    </row>
    <row r="99" spans="1:43" x14ac:dyDescent="0.25">
      <c r="A99" t="s">
        <v>449</v>
      </c>
      <c r="B99" t="s">
        <v>450</v>
      </c>
      <c r="C99" s="55">
        <v>2908</v>
      </c>
      <c r="D99" s="46" t="s">
        <v>971</v>
      </c>
      <c r="E99" t="s">
        <v>2683</v>
      </c>
      <c r="F99">
        <v>212951.49</v>
      </c>
      <c r="G99">
        <v>0</v>
      </c>
      <c r="H99">
        <v>114158.54</v>
      </c>
      <c r="J99">
        <v>11</v>
      </c>
      <c r="K99">
        <v>39254.58</v>
      </c>
      <c r="O99">
        <v>13500</v>
      </c>
      <c r="Q99">
        <v>1001.3</v>
      </c>
      <c r="T99">
        <v>-2251549.13</v>
      </c>
      <c r="U99">
        <v>2310952.34</v>
      </c>
      <c r="W99">
        <v>174901.51</v>
      </c>
      <c r="AA99">
        <v>225470</v>
      </c>
      <c r="AB99">
        <v>355219.62</v>
      </c>
      <c r="AC99">
        <v>296734</v>
      </c>
      <c r="AE99">
        <v>1840</v>
      </c>
      <c r="AF99">
        <v>238001.45</v>
      </c>
      <c r="AG99">
        <v>5563.91</v>
      </c>
      <c r="AL99" s="59">
        <f t="shared" si="8"/>
        <v>327110.02999999997</v>
      </c>
      <c r="AM99" s="29">
        <f t="shared" si="9"/>
        <v>14501.3</v>
      </c>
      <c r="AN99" s="19">
        <f t="shared" si="10"/>
        <v>312608.73</v>
      </c>
      <c r="AO99" s="13">
        <f t="shared" si="11"/>
        <v>755591.13</v>
      </c>
      <c r="AP99" s="14">
        <f t="shared" si="12"/>
        <v>542139.36</v>
      </c>
      <c r="AQ99" s="24">
        <f t="shared" si="7"/>
        <v>213451.77000000002</v>
      </c>
    </row>
    <row r="100" spans="1:43" x14ac:dyDescent="0.25">
      <c r="A100" t="s">
        <v>449</v>
      </c>
      <c r="B100" t="s">
        <v>450</v>
      </c>
      <c r="C100" s="55">
        <v>2944</v>
      </c>
      <c r="D100" s="46" t="s">
        <v>972</v>
      </c>
      <c r="E100" t="s">
        <v>2684</v>
      </c>
      <c r="F100">
        <v>424604.93</v>
      </c>
      <c r="G100">
        <v>0</v>
      </c>
      <c r="H100">
        <v>114158.54</v>
      </c>
      <c r="J100">
        <v>865387.36</v>
      </c>
      <c r="K100">
        <v>89605</v>
      </c>
      <c r="O100">
        <v>7000</v>
      </c>
      <c r="Q100">
        <v>532.72</v>
      </c>
      <c r="T100">
        <v>-153188.45000000001</v>
      </c>
      <c r="U100">
        <v>1228203.58</v>
      </c>
      <c r="W100">
        <v>635812.78</v>
      </c>
      <c r="Y100">
        <v>14.52</v>
      </c>
      <c r="AA100">
        <v>273510</v>
      </c>
      <c r="AB100">
        <v>68278.39</v>
      </c>
      <c r="AC100">
        <v>344656</v>
      </c>
      <c r="AF100">
        <v>211945.63</v>
      </c>
      <c r="AG100">
        <v>33451.910000000003</v>
      </c>
      <c r="AL100" s="59">
        <f t="shared" si="8"/>
        <v>538763.47</v>
      </c>
      <c r="AM100" s="29">
        <f t="shared" si="9"/>
        <v>7532.72</v>
      </c>
      <c r="AN100" s="19">
        <f t="shared" si="10"/>
        <v>531230.75</v>
      </c>
      <c r="AO100" s="13">
        <f t="shared" si="11"/>
        <v>977615.69000000006</v>
      </c>
      <c r="AP100" s="14">
        <f t="shared" si="12"/>
        <v>590053.54</v>
      </c>
      <c r="AQ100" s="24">
        <f t="shared" si="7"/>
        <v>387562.15</v>
      </c>
    </row>
    <row r="101" spans="1:43" x14ac:dyDescent="0.25">
      <c r="A101" t="s">
        <v>449</v>
      </c>
      <c r="B101" t="s">
        <v>450</v>
      </c>
      <c r="C101" s="55">
        <v>4209</v>
      </c>
      <c r="D101" s="46" t="s">
        <v>973</v>
      </c>
      <c r="E101" t="s">
        <v>2685</v>
      </c>
      <c r="F101">
        <v>460975.46</v>
      </c>
      <c r="G101">
        <v>0</v>
      </c>
      <c r="H101">
        <v>114158.54</v>
      </c>
      <c r="J101">
        <v>3</v>
      </c>
      <c r="K101">
        <v>51927.85</v>
      </c>
      <c r="N101">
        <v>37900</v>
      </c>
      <c r="O101">
        <v>10830.18</v>
      </c>
      <c r="Q101">
        <v>0</v>
      </c>
      <c r="S101">
        <v>0</v>
      </c>
      <c r="T101">
        <v>-1074820.1000000001</v>
      </c>
      <c r="U101">
        <v>1322855.6000000001</v>
      </c>
      <c r="W101">
        <v>267362.26</v>
      </c>
      <c r="X101">
        <v>626520</v>
      </c>
      <c r="Y101">
        <v>0</v>
      </c>
      <c r="AA101">
        <v>294925.8</v>
      </c>
      <c r="AB101">
        <v>236456.97</v>
      </c>
      <c r="AC101">
        <v>379034.8</v>
      </c>
      <c r="AD101">
        <v>3760</v>
      </c>
      <c r="AE101">
        <v>4096</v>
      </c>
      <c r="AF101">
        <v>724852.95</v>
      </c>
      <c r="AG101">
        <v>5563.7</v>
      </c>
      <c r="AL101" s="59">
        <f t="shared" si="8"/>
        <v>575134</v>
      </c>
      <c r="AM101" s="29">
        <f t="shared" si="9"/>
        <v>48730.18</v>
      </c>
      <c r="AN101" s="19">
        <f t="shared" si="10"/>
        <v>526403.81999999995</v>
      </c>
      <c r="AO101" s="13">
        <f t="shared" si="11"/>
        <v>1425265.03</v>
      </c>
      <c r="AP101" s="14">
        <f t="shared" si="12"/>
        <v>1117307.45</v>
      </c>
      <c r="AQ101" s="24">
        <f t="shared" si="7"/>
        <v>307957.58000000007</v>
      </c>
    </row>
    <row r="102" spans="1:43" x14ac:dyDescent="0.25">
      <c r="A102" t="s">
        <v>449</v>
      </c>
      <c r="B102" t="s">
        <v>450</v>
      </c>
      <c r="C102" s="55">
        <v>4669</v>
      </c>
      <c r="D102" s="46" t="s">
        <v>974</v>
      </c>
      <c r="E102" t="s">
        <v>2686</v>
      </c>
      <c r="F102">
        <v>693420.86</v>
      </c>
      <c r="G102">
        <v>0</v>
      </c>
      <c r="H102">
        <v>114158.54</v>
      </c>
      <c r="J102">
        <v>741907.51</v>
      </c>
      <c r="K102">
        <v>279245.96999999997</v>
      </c>
      <c r="Q102">
        <v>0</v>
      </c>
      <c r="T102">
        <v>-641173.54</v>
      </c>
      <c r="U102">
        <v>2235714.37</v>
      </c>
      <c r="W102">
        <v>378180.36</v>
      </c>
      <c r="AA102">
        <v>399600</v>
      </c>
      <c r="AB102">
        <v>30600</v>
      </c>
      <c r="AC102">
        <v>430200</v>
      </c>
      <c r="AF102">
        <v>210680.23</v>
      </c>
      <c r="AG102">
        <v>19654.150000000001</v>
      </c>
      <c r="AL102" s="59">
        <f t="shared" si="8"/>
        <v>807579.4</v>
      </c>
      <c r="AM102" s="29">
        <f t="shared" si="9"/>
        <v>0</v>
      </c>
      <c r="AN102" s="19">
        <f t="shared" si="10"/>
        <v>807579.4</v>
      </c>
      <c r="AO102" s="13">
        <f t="shared" si="11"/>
        <v>808380.36</v>
      </c>
      <c r="AP102" s="14">
        <f t="shared" si="12"/>
        <v>660534.38</v>
      </c>
      <c r="AQ102" s="24">
        <f t="shared" si="7"/>
        <v>147845.97999999998</v>
      </c>
    </row>
    <row r="103" spans="1:43" x14ac:dyDescent="0.25">
      <c r="A103" t="s">
        <v>449</v>
      </c>
      <c r="B103" t="s">
        <v>450</v>
      </c>
      <c r="C103" s="55">
        <v>2279</v>
      </c>
      <c r="D103" s="46" t="s">
        <v>975</v>
      </c>
      <c r="E103" t="s">
        <v>2687</v>
      </c>
      <c r="F103">
        <v>272954.3</v>
      </c>
      <c r="G103">
        <v>0</v>
      </c>
      <c r="H103">
        <v>114158.54</v>
      </c>
      <c r="J103">
        <v>252979.64</v>
      </c>
      <c r="K103">
        <v>79939.44</v>
      </c>
      <c r="N103">
        <v>73200</v>
      </c>
      <c r="O103">
        <v>11203.38</v>
      </c>
      <c r="Q103">
        <v>0</v>
      </c>
      <c r="S103">
        <v>0</v>
      </c>
      <c r="T103">
        <v>-1335840.5900000001</v>
      </c>
      <c r="U103">
        <v>1762414.5</v>
      </c>
      <c r="W103">
        <v>323408.36</v>
      </c>
      <c r="X103">
        <v>133458</v>
      </c>
      <c r="Y103">
        <v>0</v>
      </c>
      <c r="AA103">
        <v>230629.2</v>
      </c>
      <c r="AB103">
        <v>186084.15</v>
      </c>
      <c r="AC103">
        <v>328865.2</v>
      </c>
      <c r="AF103">
        <v>359025.89</v>
      </c>
      <c r="AG103">
        <v>18620.13</v>
      </c>
      <c r="AL103" s="59">
        <f t="shared" si="8"/>
        <v>387112.83999999997</v>
      </c>
      <c r="AM103" s="29">
        <f t="shared" si="9"/>
        <v>84403.38</v>
      </c>
      <c r="AN103" s="19">
        <f t="shared" si="10"/>
        <v>302709.45999999996</v>
      </c>
      <c r="AO103" s="13">
        <f t="shared" si="11"/>
        <v>873579.71000000008</v>
      </c>
      <c r="AP103" s="14">
        <f t="shared" si="12"/>
        <v>706511.22000000009</v>
      </c>
      <c r="AQ103" s="24">
        <f t="shared" si="7"/>
        <v>167068.49</v>
      </c>
    </row>
    <row r="104" spans="1:43" x14ac:dyDescent="0.25">
      <c r="A104" t="s">
        <v>449</v>
      </c>
      <c r="B104" t="s">
        <v>450</v>
      </c>
      <c r="C104" s="55">
        <v>723</v>
      </c>
      <c r="D104" s="46" t="s">
        <v>976</v>
      </c>
      <c r="E104" t="s">
        <v>2688</v>
      </c>
      <c r="F104">
        <v>174992.22</v>
      </c>
      <c r="G104">
        <v>0</v>
      </c>
      <c r="H104">
        <v>114158.54</v>
      </c>
      <c r="J104">
        <v>1564033.35</v>
      </c>
      <c r="K104">
        <v>30722.97</v>
      </c>
      <c r="L104">
        <v>1</v>
      </c>
      <c r="N104">
        <v>100000</v>
      </c>
      <c r="O104">
        <v>11705.18</v>
      </c>
      <c r="Q104">
        <v>1086</v>
      </c>
      <c r="S104">
        <v>0</v>
      </c>
      <c r="T104">
        <v>1070440.3400000001</v>
      </c>
      <c r="U104">
        <v>513834.47</v>
      </c>
      <c r="W104">
        <v>163221.4</v>
      </c>
      <c r="X104">
        <v>125304</v>
      </c>
      <c r="Y104">
        <v>0</v>
      </c>
      <c r="AA104">
        <v>252781.1</v>
      </c>
      <c r="AB104">
        <v>153321.5</v>
      </c>
      <c r="AC104">
        <v>275581.09999999998</v>
      </c>
      <c r="AD104">
        <v>3440</v>
      </c>
      <c r="AE104">
        <v>6760</v>
      </c>
      <c r="AF104">
        <v>248349.72</v>
      </c>
      <c r="AG104">
        <v>35049.54</v>
      </c>
      <c r="AL104" s="59">
        <f t="shared" si="8"/>
        <v>289150.76</v>
      </c>
      <c r="AM104" s="29">
        <f t="shared" si="9"/>
        <v>112791.18</v>
      </c>
      <c r="AN104" s="19">
        <f t="shared" si="10"/>
        <v>176359.58000000002</v>
      </c>
      <c r="AO104" s="13">
        <f t="shared" si="11"/>
        <v>694628</v>
      </c>
      <c r="AP104" s="14">
        <f t="shared" si="12"/>
        <v>569180.36</v>
      </c>
      <c r="AQ104" s="24">
        <f t="shared" si="7"/>
        <v>125447.64000000001</v>
      </c>
    </row>
    <row r="105" spans="1:43" x14ac:dyDescent="0.25">
      <c r="A105" t="s">
        <v>449</v>
      </c>
      <c r="B105" t="s">
        <v>450</v>
      </c>
      <c r="C105" s="55">
        <v>3567</v>
      </c>
      <c r="D105" s="46" t="s">
        <v>977</v>
      </c>
      <c r="E105" t="s">
        <v>2689</v>
      </c>
      <c r="F105">
        <v>273673.19</v>
      </c>
      <c r="G105">
        <v>0</v>
      </c>
      <c r="H105">
        <v>114158.54</v>
      </c>
      <c r="J105">
        <v>16403.560000000001</v>
      </c>
      <c r="K105">
        <v>114690.28</v>
      </c>
      <c r="Q105">
        <v>2608</v>
      </c>
      <c r="T105">
        <v>-3320297.16</v>
      </c>
      <c r="U105">
        <v>3774792.24</v>
      </c>
      <c r="W105">
        <v>369906.86</v>
      </c>
      <c r="X105">
        <v>2213.87</v>
      </c>
      <c r="Y105">
        <v>201</v>
      </c>
      <c r="AA105">
        <v>434322</v>
      </c>
      <c r="AB105">
        <v>178884.71</v>
      </c>
      <c r="AC105">
        <v>521548</v>
      </c>
      <c r="AD105">
        <v>8956</v>
      </c>
      <c r="AF105">
        <v>374131.15</v>
      </c>
      <c r="AG105">
        <v>14871.54</v>
      </c>
      <c r="AL105" s="59">
        <f t="shared" si="8"/>
        <v>387831.73</v>
      </c>
      <c r="AM105" s="29">
        <f t="shared" si="9"/>
        <v>2608</v>
      </c>
      <c r="AN105" s="19">
        <f t="shared" si="10"/>
        <v>385223.73</v>
      </c>
      <c r="AO105" s="13">
        <f t="shared" si="11"/>
        <v>985528.44</v>
      </c>
      <c r="AP105" s="14">
        <f t="shared" si="12"/>
        <v>919506.69000000006</v>
      </c>
      <c r="AQ105" s="24">
        <f t="shared" si="7"/>
        <v>66021.749999999884</v>
      </c>
    </row>
    <row r="106" spans="1:43" x14ac:dyDescent="0.25">
      <c r="A106" t="s">
        <v>449</v>
      </c>
      <c r="B106" t="s">
        <v>450</v>
      </c>
      <c r="C106" s="55">
        <v>2416</v>
      </c>
      <c r="D106" s="46" t="s">
        <v>978</v>
      </c>
      <c r="E106" t="s">
        <v>2690</v>
      </c>
      <c r="F106">
        <v>422320.09</v>
      </c>
      <c r="G106">
        <v>0</v>
      </c>
      <c r="H106">
        <v>114158.54</v>
      </c>
      <c r="J106">
        <v>219720.39</v>
      </c>
      <c r="K106">
        <v>307385.31</v>
      </c>
      <c r="Q106">
        <v>1812.74</v>
      </c>
      <c r="S106">
        <v>25078.91</v>
      </c>
      <c r="T106">
        <v>-1231261.26</v>
      </c>
      <c r="U106">
        <v>1908283.93</v>
      </c>
      <c r="W106">
        <v>443568.21</v>
      </c>
      <c r="Y106">
        <v>172.82</v>
      </c>
      <c r="AA106">
        <v>166210.9</v>
      </c>
      <c r="AB106">
        <v>120018.2</v>
      </c>
      <c r="AC106">
        <v>240599.9</v>
      </c>
      <c r="AF106">
        <v>174354.95</v>
      </c>
      <c r="AG106">
        <v>2216.7600000000002</v>
      </c>
      <c r="AL106" s="59">
        <f t="shared" si="8"/>
        <v>536478.63</v>
      </c>
      <c r="AM106" s="29">
        <f t="shared" si="9"/>
        <v>1812.74</v>
      </c>
      <c r="AN106" s="19">
        <f t="shared" si="10"/>
        <v>534665.89</v>
      </c>
      <c r="AO106" s="13">
        <f t="shared" si="11"/>
        <v>729970.13</v>
      </c>
      <c r="AP106" s="14">
        <f t="shared" si="12"/>
        <v>417171.61</v>
      </c>
      <c r="AQ106" s="24">
        <f t="shared" si="7"/>
        <v>312798.52</v>
      </c>
    </row>
    <row r="107" spans="1:43" x14ac:dyDescent="0.25">
      <c r="A107" t="s">
        <v>449</v>
      </c>
      <c r="B107" t="s">
        <v>450</v>
      </c>
      <c r="C107" s="55">
        <v>2020</v>
      </c>
      <c r="D107" s="46" t="s">
        <v>979</v>
      </c>
      <c r="E107" t="s">
        <v>2691</v>
      </c>
      <c r="F107">
        <v>238557.33</v>
      </c>
      <c r="G107">
        <v>92805.99</v>
      </c>
      <c r="H107">
        <v>114158.54</v>
      </c>
      <c r="J107">
        <v>25554.98</v>
      </c>
      <c r="K107">
        <v>46.94</v>
      </c>
      <c r="O107">
        <v>27630</v>
      </c>
      <c r="Q107">
        <v>0</v>
      </c>
      <c r="T107">
        <v>-2283713.0699999998</v>
      </c>
      <c r="U107">
        <v>2404357.2799999998</v>
      </c>
      <c r="W107">
        <v>162128.81</v>
      </c>
      <c r="Y107">
        <v>228.89</v>
      </c>
      <c r="AA107">
        <v>163416</v>
      </c>
      <c r="AB107">
        <v>411348.16</v>
      </c>
      <c r="AC107">
        <v>250575</v>
      </c>
      <c r="AD107">
        <v>1440</v>
      </c>
      <c r="AE107">
        <v>8324</v>
      </c>
      <c r="AF107">
        <v>217137.93</v>
      </c>
      <c r="AG107">
        <v>14557.09</v>
      </c>
      <c r="AL107" s="59">
        <f t="shared" si="8"/>
        <v>445521.86</v>
      </c>
      <c r="AM107" s="29">
        <f t="shared" si="9"/>
        <v>27630</v>
      </c>
      <c r="AN107" s="19">
        <f t="shared" si="10"/>
        <v>417891.86</v>
      </c>
      <c r="AO107" s="13">
        <f t="shared" si="11"/>
        <v>737121.86</v>
      </c>
      <c r="AP107" s="14">
        <f t="shared" si="12"/>
        <v>492034.02</v>
      </c>
      <c r="AQ107" s="24">
        <f t="shared" si="7"/>
        <v>245087.83999999997</v>
      </c>
    </row>
    <row r="108" spans="1:43" x14ac:dyDescent="0.25">
      <c r="A108" t="s">
        <v>449</v>
      </c>
      <c r="B108" t="s">
        <v>450</v>
      </c>
      <c r="C108" s="55">
        <v>3005</v>
      </c>
      <c r="D108" s="46" t="s">
        <v>980</v>
      </c>
      <c r="E108" t="s">
        <v>2692</v>
      </c>
      <c r="F108">
        <v>411852.19</v>
      </c>
      <c r="G108">
        <v>0</v>
      </c>
      <c r="H108">
        <v>114158.54</v>
      </c>
      <c r="J108">
        <v>7</v>
      </c>
      <c r="K108">
        <v>205884.85</v>
      </c>
      <c r="O108">
        <v>7000</v>
      </c>
      <c r="Q108">
        <v>493.46</v>
      </c>
      <c r="T108">
        <v>-2895836.39</v>
      </c>
      <c r="U108">
        <v>3154007.83</v>
      </c>
      <c r="W108">
        <v>576920.03</v>
      </c>
      <c r="Y108">
        <v>17.88</v>
      </c>
      <c r="AA108">
        <v>310843.3</v>
      </c>
      <c r="AB108">
        <v>88095.3</v>
      </c>
      <c r="AC108">
        <v>383280.3</v>
      </c>
      <c r="AF108">
        <v>207889.39</v>
      </c>
      <c r="AG108">
        <v>15969.47</v>
      </c>
      <c r="AL108" s="59">
        <f t="shared" si="8"/>
        <v>526010.73</v>
      </c>
      <c r="AM108" s="29">
        <f t="shared" si="9"/>
        <v>7493.46</v>
      </c>
      <c r="AN108" s="19">
        <f t="shared" si="10"/>
        <v>518517.26999999996</v>
      </c>
      <c r="AO108" s="13">
        <f t="shared" si="11"/>
        <v>975876.51</v>
      </c>
      <c r="AP108" s="14">
        <f t="shared" si="12"/>
        <v>607139.15999999992</v>
      </c>
      <c r="AQ108" s="24">
        <f t="shared" si="7"/>
        <v>368737.35000000009</v>
      </c>
    </row>
    <row r="109" spans="1:43" x14ac:dyDescent="0.25">
      <c r="A109" t="s">
        <v>449</v>
      </c>
      <c r="B109" t="s">
        <v>450</v>
      </c>
      <c r="C109" s="55">
        <v>2671</v>
      </c>
      <c r="D109" s="46" t="s">
        <v>981</v>
      </c>
      <c r="E109" t="s">
        <v>2693</v>
      </c>
      <c r="F109">
        <v>481710.8</v>
      </c>
      <c r="G109">
        <v>0</v>
      </c>
      <c r="H109">
        <v>114158.54</v>
      </c>
      <c r="J109">
        <v>1321333.96</v>
      </c>
      <c r="K109">
        <v>188400.34</v>
      </c>
      <c r="P109">
        <v>226865</v>
      </c>
      <c r="Q109">
        <v>885</v>
      </c>
      <c r="T109">
        <v>-680222.62</v>
      </c>
      <c r="U109">
        <v>2272032.2400000002</v>
      </c>
      <c r="W109">
        <v>542175.06999999995</v>
      </c>
      <c r="Y109">
        <v>165.73</v>
      </c>
      <c r="AA109">
        <v>106965.1</v>
      </c>
      <c r="AC109">
        <v>173004.1</v>
      </c>
      <c r="AF109">
        <v>241476.34</v>
      </c>
      <c r="AG109">
        <v>27164.81</v>
      </c>
      <c r="AL109" s="59">
        <f t="shared" si="8"/>
        <v>595869.34</v>
      </c>
      <c r="AM109" s="29">
        <f t="shared" si="9"/>
        <v>227750</v>
      </c>
      <c r="AN109" s="19">
        <f t="shared" si="10"/>
        <v>368119.33999999997</v>
      </c>
      <c r="AO109" s="13">
        <f t="shared" si="11"/>
        <v>649305.89999999991</v>
      </c>
      <c r="AP109" s="14">
        <f t="shared" si="12"/>
        <v>441645.25</v>
      </c>
      <c r="AQ109" s="24">
        <f t="shared" si="7"/>
        <v>207660.64999999991</v>
      </c>
    </row>
    <row r="110" spans="1:43" x14ac:dyDescent="0.25">
      <c r="A110" t="s">
        <v>449</v>
      </c>
      <c r="B110" t="s">
        <v>450</v>
      </c>
      <c r="C110" s="55">
        <v>1913</v>
      </c>
      <c r="D110" s="46" t="s">
        <v>982</v>
      </c>
      <c r="E110" t="s">
        <v>2694</v>
      </c>
      <c r="F110">
        <v>66209.2</v>
      </c>
      <c r="G110">
        <v>0</v>
      </c>
      <c r="H110">
        <v>114158.54</v>
      </c>
      <c r="J110">
        <v>106445.61</v>
      </c>
      <c r="K110">
        <v>13784.45</v>
      </c>
      <c r="L110">
        <v>6000</v>
      </c>
      <c r="O110">
        <v>132359.71</v>
      </c>
      <c r="Q110">
        <v>6872</v>
      </c>
      <c r="T110">
        <v>-1185886.75</v>
      </c>
      <c r="U110">
        <v>1679735.01</v>
      </c>
      <c r="W110">
        <v>282034.69</v>
      </c>
      <c r="AA110">
        <v>201240</v>
      </c>
      <c r="AB110">
        <v>31200</v>
      </c>
      <c r="AC110">
        <v>294017</v>
      </c>
      <c r="AF110">
        <v>122329.06</v>
      </c>
      <c r="AG110">
        <v>11697.29</v>
      </c>
      <c r="AL110" s="59">
        <f t="shared" si="8"/>
        <v>180367.74</v>
      </c>
      <c r="AM110" s="29">
        <f t="shared" si="9"/>
        <v>139231.71</v>
      </c>
      <c r="AN110" s="19">
        <f t="shared" si="10"/>
        <v>41136.03</v>
      </c>
      <c r="AO110" s="13">
        <f t="shared" si="11"/>
        <v>514474.69</v>
      </c>
      <c r="AP110" s="14">
        <f t="shared" si="12"/>
        <v>428043.35</v>
      </c>
      <c r="AQ110" s="24">
        <f t="shared" si="7"/>
        <v>86431.340000000026</v>
      </c>
    </row>
    <row r="111" spans="1:43" x14ac:dyDescent="0.25">
      <c r="A111" t="s">
        <v>449</v>
      </c>
      <c r="B111" t="s">
        <v>450</v>
      </c>
      <c r="C111" s="55">
        <v>2409</v>
      </c>
      <c r="D111" s="46" t="s">
        <v>983</v>
      </c>
      <c r="E111" t="s">
        <v>2695</v>
      </c>
      <c r="F111">
        <v>670515.54</v>
      </c>
      <c r="G111">
        <v>0</v>
      </c>
      <c r="H111">
        <v>114158.54</v>
      </c>
      <c r="J111">
        <v>6</v>
      </c>
      <c r="K111">
        <v>195343.37</v>
      </c>
      <c r="O111">
        <v>44597.5</v>
      </c>
      <c r="Q111">
        <v>205.61</v>
      </c>
      <c r="T111">
        <v>-1061707.81</v>
      </c>
      <c r="U111">
        <v>1611506.92</v>
      </c>
      <c r="W111">
        <v>198176.87</v>
      </c>
      <c r="X111">
        <v>360</v>
      </c>
      <c r="AA111">
        <v>239730</v>
      </c>
      <c r="AB111">
        <v>773140.1</v>
      </c>
      <c r="AC111">
        <v>338042</v>
      </c>
      <c r="AD111">
        <v>1280</v>
      </c>
      <c r="AE111">
        <v>5440</v>
      </c>
      <c r="AF111">
        <v>375695.18</v>
      </c>
      <c r="AG111">
        <v>26077.23</v>
      </c>
      <c r="AL111" s="59">
        <f t="shared" si="8"/>
        <v>784674.08000000007</v>
      </c>
      <c r="AM111" s="29">
        <f t="shared" si="9"/>
        <v>44803.11</v>
      </c>
      <c r="AN111" s="19">
        <f t="shared" si="10"/>
        <v>739870.97000000009</v>
      </c>
      <c r="AO111" s="13">
        <f t="shared" si="11"/>
        <v>1211406.97</v>
      </c>
      <c r="AP111" s="14">
        <f t="shared" si="12"/>
        <v>746534.40999999992</v>
      </c>
      <c r="AQ111" s="24">
        <f t="shared" si="7"/>
        <v>464872.56000000006</v>
      </c>
    </row>
    <row r="112" spans="1:43" x14ac:dyDescent="0.25">
      <c r="A112" t="s">
        <v>449</v>
      </c>
      <c r="B112" t="s">
        <v>450</v>
      </c>
      <c r="C112" s="55">
        <v>1702</v>
      </c>
      <c r="D112" s="46" t="s">
        <v>984</v>
      </c>
      <c r="E112" t="s">
        <v>2696</v>
      </c>
      <c r="F112">
        <v>294275.51</v>
      </c>
      <c r="G112">
        <v>0</v>
      </c>
      <c r="H112">
        <v>114158.54</v>
      </c>
      <c r="J112">
        <v>-38516</v>
      </c>
      <c r="K112">
        <v>1112365.22</v>
      </c>
      <c r="N112">
        <v>59800</v>
      </c>
      <c r="O112">
        <v>9867</v>
      </c>
      <c r="Q112">
        <v>5409</v>
      </c>
      <c r="S112">
        <v>-776205.72</v>
      </c>
      <c r="T112">
        <v>840792.9</v>
      </c>
      <c r="U112">
        <v>667875.67000000004</v>
      </c>
      <c r="W112">
        <v>309408.5</v>
      </c>
      <c r="X112">
        <v>647404</v>
      </c>
      <c r="Y112">
        <v>400</v>
      </c>
      <c r="AA112">
        <v>78384</v>
      </c>
      <c r="AB112">
        <v>78757.3</v>
      </c>
      <c r="AC112">
        <v>162007</v>
      </c>
      <c r="AD112">
        <v>9000</v>
      </c>
      <c r="AE112">
        <v>4600</v>
      </c>
      <c r="AF112">
        <v>221252.62</v>
      </c>
      <c r="AG112">
        <v>85580.13</v>
      </c>
      <c r="AL112" s="59">
        <f t="shared" si="8"/>
        <v>408434.05</v>
      </c>
      <c r="AM112" s="29">
        <f t="shared" si="9"/>
        <v>75076</v>
      </c>
      <c r="AN112" s="19">
        <f t="shared" si="10"/>
        <v>333358.05</v>
      </c>
      <c r="AO112" s="13">
        <f t="shared" si="11"/>
        <v>1114353.8</v>
      </c>
      <c r="AP112" s="14">
        <f t="shared" si="12"/>
        <v>482439.75</v>
      </c>
      <c r="AQ112" s="24">
        <f t="shared" si="7"/>
        <v>631914.05000000005</v>
      </c>
    </row>
    <row r="113" spans="1:43" x14ac:dyDescent="0.25">
      <c r="A113" t="s">
        <v>449</v>
      </c>
      <c r="B113" t="s">
        <v>450</v>
      </c>
      <c r="C113" s="55">
        <v>2179</v>
      </c>
      <c r="D113" s="46" t="s">
        <v>985</v>
      </c>
      <c r="E113" t="s">
        <v>2697</v>
      </c>
      <c r="F113">
        <v>1267752.58</v>
      </c>
      <c r="G113">
        <v>0</v>
      </c>
      <c r="H113">
        <v>114158.54</v>
      </c>
      <c r="J113">
        <v>282771.01</v>
      </c>
      <c r="K113">
        <v>281681.09999999998</v>
      </c>
      <c r="L113">
        <v>1</v>
      </c>
      <c r="N113">
        <v>240000</v>
      </c>
      <c r="O113">
        <v>9990</v>
      </c>
      <c r="Q113">
        <v>449.04</v>
      </c>
      <c r="S113">
        <v>0</v>
      </c>
      <c r="T113">
        <v>-35054.800000000003</v>
      </c>
      <c r="U113">
        <v>654977.96</v>
      </c>
      <c r="W113">
        <v>441616.91</v>
      </c>
      <c r="X113">
        <v>672907</v>
      </c>
      <c r="Y113">
        <v>0</v>
      </c>
      <c r="AA113">
        <v>297391.8</v>
      </c>
      <c r="AB113">
        <v>146129.87</v>
      </c>
      <c r="AC113">
        <v>330368.8</v>
      </c>
      <c r="AD113">
        <v>2320</v>
      </c>
      <c r="AE113">
        <v>2224</v>
      </c>
      <c r="AF113">
        <v>199083.19</v>
      </c>
      <c r="AG113">
        <v>21995.74</v>
      </c>
      <c r="AL113" s="59">
        <f t="shared" si="8"/>
        <v>1381911.12</v>
      </c>
      <c r="AM113" s="29">
        <f t="shared" si="9"/>
        <v>250439.04000000001</v>
      </c>
      <c r="AN113" s="19">
        <f t="shared" si="10"/>
        <v>1131472.08</v>
      </c>
      <c r="AO113" s="13">
        <f t="shared" si="11"/>
        <v>1558045.58</v>
      </c>
      <c r="AP113" s="14">
        <f t="shared" si="12"/>
        <v>555991.73</v>
      </c>
      <c r="AQ113" s="24">
        <f t="shared" si="7"/>
        <v>1002053.8500000001</v>
      </c>
    </row>
    <row r="114" spans="1:43" x14ac:dyDescent="0.25">
      <c r="A114" t="s">
        <v>453</v>
      </c>
      <c r="B114" t="s">
        <v>454</v>
      </c>
      <c r="C114" s="55">
        <v>3793</v>
      </c>
      <c r="D114" s="46" t="s">
        <v>986</v>
      </c>
      <c r="E114" t="s">
        <v>2698</v>
      </c>
      <c r="F114">
        <v>843741.5</v>
      </c>
      <c r="G114">
        <v>0</v>
      </c>
      <c r="H114">
        <v>114158.54</v>
      </c>
      <c r="J114">
        <v>75826.929999999993</v>
      </c>
      <c r="K114">
        <v>205124.08</v>
      </c>
      <c r="N114">
        <v>8500</v>
      </c>
      <c r="O114">
        <v>19895</v>
      </c>
      <c r="Q114">
        <v>1506.23</v>
      </c>
      <c r="T114">
        <v>-1642055.33</v>
      </c>
      <c r="U114">
        <v>3175397.16</v>
      </c>
      <c r="W114">
        <v>239467.71</v>
      </c>
      <c r="X114">
        <v>27</v>
      </c>
      <c r="AA114">
        <v>383528.4</v>
      </c>
      <c r="AC114">
        <v>450960.4</v>
      </c>
      <c r="AD114">
        <v>7360</v>
      </c>
      <c r="AE114">
        <v>6392</v>
      </c>
      <c r="AF114">
        <v>427369.56</v>
      </c>
      <c r="AG114">
        <v>24194.36</v>
      </c>
      <c r="AJ114">
        <v>45000</v>
      </c>
      <c r="AL114" s="59">
        <f t="shared" si="8"/>
        <v>957900.04</v>
      </c>
      <c r="AM114" s="29">
        <f t="shared" si="9"/>
        <v>29901.23</v>
      </c>
      <c r="AN114" s="19">
        <f t="shared" si="10"/>
        <v>927998.81</v>
      </c>
      <c r="AO114" s="13">
        <f t="shared" si="11"/>
        <v>623023.11</v>
      </c>
      <c r="AP114" s="14">
        <f t="shared" si="12"/>
        <v>961276.32</v>
      </c>
      <c r="AQ114" s="24">
        <f t="shared" si="7"/>
        <v>-338253.20999999996</v>
      </c>
    </row>
    <row r="115" spans="1:43" x14ac:dyDescent="0.25">
      <c r="A115" t="s">
        <v>453</v>
      </c>
      <c r="B115" t="s">
        <v>454</v>
      </c>
      <c r="C115" s="55">
        <v>1435</v>
      </c>
      <c r="D115" s="46" t="s">
        <v>987</v>
      </c>
      <c r="E115" t="s">
        <v>2699</v>
      </c>
      <c r="F115">
        <v>501361.47</v>
      </c>
      <c r="G115">
        <v>0</v>
      </c>
      <c r="H115">
        <v>114158.54</v>
      </c>
      <c r="J115">
        <v>2918105.24</v>
      </c>
      <c r="K115">
        <v>69235.94</v>
      </c>
      <c r="N115">
        <v>10000</v>
      </c>
      <c r="O115">
        <v>16050</v>
      </c>
      <c r="Q115">
        <v>2993.84</v>
      </c>
      <c r="T115">
        <v>2504131.2200000002</v>
      </c>
      <c r="U115">
        <v>1191484.79</v>
      </c>
      <c r="W115">
        <v>162910.23000000001</v>
      </c>
      <c r="Y115">
        <v>14.33</v>
      </c>
      <c r="AA115">
        <v>233165.4</v>
      </c>
      <c r="AB115">
        <v>75300</v>
      </c>
      <c r="AC115">
        <v>390228.4</v>
      </c>
      <c r="AE115">
        <v>12584</v>
      </c>
      <c r="AF115">
        <v>193514.48</v>
      </c>
      <c r="AG115">
        <v>51271.15</v>
      </c>
      <c r="AJ115">
        <v>45011.98</v>
      </c>
      <c r="AL115" s="59">
        <f t="shared" si="8"/>
        <v>615520.01</v>
      </c>
      <c r="AM115" s="29">
        <f t="shared" si="9"/>
        <v>29043.84</v>
      </c>
      <c r="AN115" s="19">
        <f t="shared" si="10"/>
        <v>586476.17000000004</v>
      </c>
      <c r="AO115" s="13">
        <f t="shared" si="11"/>
        <v>471389.95999999996</v>
      </c>
      <c r="AP115" s="14">
        <f t="shared" si="12"/>
        <v>692610.01</v>
      </c>
      <c r="AQ115" s="24">
        <f t="shared" si="7"/>
        <v>-221220.05000000005</v>
      </c>
    </row>
    <row r="116" spans="1:43" x14ac:dyDescent="0.25">
      <c r="A116" t="s">
        <v>453</v>
      </c>
      <c r="B116" t="s">
        <v>454</v>
      </c>
      <c r="C116" s="55">
        <v>1980</v>
      </c>
      <c r="D116" s="46" t="s">
        <v>988</v>
      </c>
      <c r="E116" t="s">
        <v>2700</v>
      </c>
      <c r="F116">
        <v>642094.99</v>
      </c>
      <c r="G116">
        <v>0</v>
      </c>
      <c r="H116">
        <v>114158.54</v>
      </c>
      <c r="J116">
        <v>1664573.05</v>
      </c>
      <c r="K116">
        <v>221559.32</v>
      </c>
      <c r="N116">
        <v>5500</v>
      </c>
      <c r="O116">
        <v>20195</v>
      </c>
      <c r="Q116">
        <v>1106</v>
      </c>
      <c r="T116">
        <v>2261537.98</v>
      </c>
      <c r="U116">
        <v>918887.6</v>
      </c>
      <c r="W116">
        <v>116494.57</v>
      </c>
      <c r="X116">
        <v>539.9</v>
      </c>
      <c r="AA116">
        <v>317624.5</v>
      </c>
      <c r="AB116">
        <v>65400</v>
      </c>
      <c r="AC116">
        <v>387244.5</v>
      </c>
      <c r="AD116">
        <v>13284</v>
      </c>
      <c r="AF116">
        <v>253981.07</v>
      </c>
      <c r="AG116">
        <v>58982.43</v>
      </c>
      <c r="AJ116">
        <v>30023</v>
      </c>
      <c r="AL116" s="59">
        <f t="shared" si="8"/>
        <v>756253.53</v>
      </c>
      <c r="AM116" s="29">
        <f t="shared" si="9"/>
        <v>26801</v>
      </c>
      <c r="AN116" s="19">
        <f t="shared" si="10"/>
        <v>729452.53</v>
      </c>
      <c r="AO116" s="13">
        <f t="shared" si="11"/>
        <v>500058.97</v>
      </c>
      <c r="AP116" s="14">
        <f t="shared" si="12"/>
        <v>743515.00000000012</v>
      </c>
      <c r="AQ116" s="24">
        <f t="shared" si="7"/>
        <v>-243456.03000000014</v>
      </c>
    </row>
    <row r="117" spans="1:43" x14ac:dyDescent="0.25">
      <c r="A117" t="s">
        <v>453</v>
      </c>
      <c r="B117" t="s">
        <v>454</v>
      </c>
      <c r="C117" s="55">
        <v>2225</v>
      </c>
      <c r="D117" s="46" t="s">
        <v>989</v>
      </c>
      <c r="E117" t="s">
        <v>2701</v>
      </c>
      <c r="F117">
        <v>327715.18</v>
      </c>
      <c r="G117">
        <v>0</v>
      </c>
      <c r="H117">
        <v>114158.54</v>
      </c>
      <c r="J117">
        <v>76675.47</v>
      </c>
      <c r="K117">
        <v>80700.539999999994</v>
      </c>
      <c r="N117">
        <v>7500</v>
      </c>
      <c r="O117">
        <v>16200</v>
      </c>
      <c r="Q117">
        <v>1978</v>
      </c>
      <c r="T117">
        <v>-1217106.3700000001</v>
      </c>
      <c r="U117">
        <v>1855787.89</v>
      </c>
      <c r="W117">
        <v>184235.74</v>
      </c>
      <c r="AA117">
        <v>370178.7</v>
      </c>
      <c r="AB117">
        <v>72000</v>
      </c>
      <c r="AC117">
        <v>494626.7</v>
      </c>
      <c r="AD117">
        <v>4610</v>
      </c>
      <c r="AE117">
        <v>5676</v>
      </c>
      <c r="AF117">
        <v>167789.68</v>
      </c>
      <c r="AG117">
        <v>11923.33</v>
      </c>
      <c r="AJ117">
        <v>30000</v>
      </c>
      <c r="AL117" s="59">
        <f t="shared" si="8"/>
        <v>441873.72</v>
      </c>
      <c r="AM117" s="29">
        <f t="shared" si="9"/>
        <v>25678</v>
      </c>
      <c r="AN117" s="19">
        <f t="shared" si="10"/>
        <v>416195.72</v>
      </c>
      <c r="AO117" s="13">
        <f t="shared" si="11"/>
        <v>626414.43999999994</v>
      </c>
      <c r="AP117" s="14">
        <f t="shared" si="12"/>
        <v>714625.71</v>
      </c>
      <c r="AQ117" s="24">
        <f t="shared" si="7"/>
        <v>-88211.270000000019</v>
      </c>
    </row>
    <row r="118" spans="1:43" x14ac:dyDescent="0.25">
      <c r="A118" t="s">
        <v>453</v>
      </c>
      <c r="B118" t="s">
        <v>454</v>
      </c>
      <c r="C118" s="55">
        <v>2531</v>
      </c>
      <c r="D118" s="46" t="s">
        <v>990</v>
      </c>
      <c r="E118" t="s">
        <v>2702</v>
      </c>
      <c r="F118">
        <v>281635.51</v>
      </c>
      <c r="G118">
        <v>579951.47</v>
      </c>
      <c r="H118">
        <v>114158.54</v>
      </c>
      <c r="J118">
        <v>215867.53</v>
      </c>
      <c r="K118">
        <v>186067.44</v>
      </c>
      <c r="N118">
        <v>15500</v>
      </c>
      <c r="O118">
        <v>18595</v>
      </c>
      <c r="Q118">
        <v>166.35</v>
      </c>
      <c r="T118">
        <v>-451247.6</v>
      </c>
      <c r="U118">
        <v>1498231.3</v>
      </c>
      <c r="W118">
        <v>780837.03</v>
      </c>
      <c r="Y118">
        <v>24.81</v>
      </c>
      <c r="AA118">
        <v>234328.8</v>
      </c>
      <c r="AB118">
        <v>10</v>
      </c>
      <c r="AC118">
        <v>314782.8</v>
      </c>
      <c r="AD118">
        <v>10180</v>
      </c>
      <c r="AE118">
        <v>12183</v>
      </c>
      <c r="AF118">
        <v>158166.09</v>
      </c>
      <c r="AG118">
        <v>36495.910000000003</v>
      </c>
      <c r="AJ118">
        <v>30000</v>
      </c>
      <c r="AL118" s="59">
        <f t="shared" si="8"/>
        <v>975745.52</v>
      </c>
      <c r="AM118" s="29">
        <f t="shared" si="9"/>
        <v>34261.35</v>
      </c>
      <c r="AN118" s="19">
        <f t="shared" si="10"/>
        <v>941484.17</v>
      </c>
      <c r="AO118" s="13">
        <f t="shared" si="11"/>
        <v>1015200.6400000001</v>
      </c>
      <c r="AP118" s="14">
        <f t="shared" si="12"/>
        <v>561807.80000000005</v>
      </c>
      <c r="AQ118" s="24">
        <f t="shared" si="7"/>
        <v>453392.84000000008</v>
      </c>
    </row>
    <row r="119" spans="1:43" x14ac:dyDescent="0.25">
      <c r="A119" t="s">
        <v>453</v>
      </c>
      <c r="B119" t="s">
        <v>454</v>
      </c>
      <c r="C119" s="55">
        <v>3453</v>
      </c>
      <c r="D119" s="46" t="s">
        <v>991</v>
      </c>
      <c r="E119" t="s">
        <v>2703</v>
      </c>
      <c r="F119">
        <v>871995.91</v>
      </c>
      <c r="G119">
        <v>0</v>
      </c>
      <c r="H119">
        <v>114158.54</v>
      </c>
      <c r="J119">
        <v>1398280.37</v>
      </c>
      <c r="K119">
        <v>133230.60999999999</v>
      </c>
      <c r="N119">
        <v>21950</v>
      </c>
      <c r="O119">
        <v>19900</v>
      </c>
      <c r="Q119">
        <v>0</v>
      </c>
      <c r="T119">
        <v>2088345.9</v>
      </c>
      <c r="U119">
        <v>655276.54</v>
      </c>
      <c r="W119">
        <v>192692.73</v>
      </c>
      <c r="AA119">
        <v>238517.1</v>
      </c>
      <c r="AB119">
        <v>67216</v>
      </c>
      <c r="AC119">
        <v>389545.1</v>
      </c>
      <c r="AD119">
        <v>6590</v>
      </c>
      <c r="AE119">
        <v>36148</v>
      </c>
      <c r="AF119">
        <v>283621.58</v>
      </c>
      <c r="AG119">
        <v>93213.08</v>
      </c>
      <c r="AJ119">
        <v>30000</v>
      </c>
      <c r="AL119" s="59">
        <f t="shared" si="8"/>
        <v>986154.45000000007</v>
      </c>
      <c r="AM119" s="29">
        <f t="shared" si="9"/>
        <v>41850</v>
      </c>
      <c r="AN119" s="19">
        <f t="shared" si="10"/>
        <v>944304.45000000007</v>
      </c>
      <c r="AO119" s="13">
        <f t="shared" si="11"/>
        <v>498425.83</v>
      </c>
      <c r="AP119" s="14">
        <f t="shared" si="12"/>
        <v>839117.75999999989</v>
      </c>
      <c r="AQ119" s="24">
        <f t="shared" si="7"/>
        <v>-340691.92999999988</v>
      </c>
    </row>
    <row r="120" spans="1:43" x14ac:dyDescent="0.25">
      <c r="A120" t="s">
        <v>453</v>
      </c>
      <c r="B120" t="s">
        <v>454</v>
      </c>
      <c r="C120" s="55">
        <v>3635</v>
      </c>
      <c r="D120" s="46" t="s">
        <v>992</v>
      </c>
      <c r="E120" t="s">
        <v>2704</v>
      </c>
      <c r="F120">
        <v>499136.81</v>
      </c>
      <c r="G120">
        <v>0</v>
      </c>
      <c r="H120">
        <v>114158.54</v>
      </c>
      <c r="J120">
        <v>731346.93</v>
      </c>
      <c r="K120">
        <v>28019.61</v>
      </c>
      <c r="N120">
        <v>15300</v>
      </c>
      <c r="O120">
        <v>25660</v>
      </c>
      <c r="Q120">
        <v>0</v>
      </c>
      <c r="T120">
        <v>-317877.76000000001</v>
      </c>
      <c r="U120">
        <v>1904716.16</v>
      </c>
      <c r="W120">
        <v>133805.9</v>
      </c>
      <c r="AA120">
        <v>239227.8</v>
      </c>
      <c r="AB120">
        <v>83400</v>
      </c>
      <c r="AC120">
        <v>365833.8</v>
      </c>
      <c r="AD120">
        <v>9580</v>
      </c>
      <c r="AE120">
        <v>8808</v>
      </c>
      <c r="AF120">
        <v>309764.96000000002</v>
      </c>
      <c r="AG120">
        <v>39275.629999999997</v>
      </c>
      <c r="AJ120">
        <v>30000</v>
      </c>
      <c r="AL120" s="59">
        <f t="shared" si="8"/>
        <v>613295.35</v>
      </c>
      <c r="AM120" s="29">
        <f t="shared" si="9"/>
        <v>40960</v>
      </c>
      <c r="AN120" s="19">
        <f t="shared" si="10"/>
        <v>572335.35</v>
      </c>
      <c r="AO120" s="13">
        <f t="shared" si="11"/>
        <v>456433.69999999995</v>
      </c>
      <c r="AP120" s="14">
        <f t="shared" si="12"/>
        <v>763262.39</v>
      </c>
      <c r="AQ120" s="24">
        <f t="shared" ref="AQ120:AQ139" si="13">AO120-AP120</f>
        <v>-306828.69000000006</v>
      </c>
    </row>
    <row r="121" spans="1:43" x14ac:dyDescent="0.25">
      <c r="A121" t="s">
        <v>453</v>
      </c>
      <c r="B121" t="s">
        <v>454</v>
      </c>
      <c r="C121" s="55">
        <v>4256</v>
      </c>
      <c r="D121" s="46" t="s">
        <v>993</v>
      </c>
      <c r="E121" t="s">
        <v>2705</v>
      </c>
      <c r="F121">
        <v>810437.91</v>
      </c>
      <c r="G121">
        <v>0</v>
      </c>
      <c r="H121">
        <v>114158.54</v>
      </c>
      <c r="J121">
        <v>62813.87</v>
      </c>
      <c r="K121">
        <v>92862.71</v>
      </c>
      <c r="N121">
        <v>6500</v>
      </c>
      <c r="O121">
        <v>21920</v>
      </c>
      <c r="Q121">
        <v>17.88</v>
      </c>
      <c r="T121">
        <v>-1193033.93</v>
      </c>
      <c r="U121">
        <v>2482221.21</v>
      </c>
      <c r="W121">
        <v>158123.94</v>
      </c>
      <c r="X121">
        <v>41196.269999999997</v>
      </c>
      <c r="Y121">
        <v>11.82</v>
      </c>
      <c r="AA121">
        <v>352836.8</v>
      </c>
      <c r="AB121">
        <v>80400</v>
      </c>
      <c r="AC121">
        <v>476697.8</v>
      </c>
      <c r="AD121">
        <v>7200</v>
      </c>
      <c r="AE121">
        <v>11048</v>
      </c>
      <c r="AF121">
        <v>167358.85999999999</v>
      </c>
      <c r="AG121">
        <v>29859.45</v>
      </c>
      <c r="AJ121">
        <v>45000</v>
      </c>
      <c r="AL121" s="59">
        <f t="shared" si="8"/>
        <v>924596.45000000007</v>
      </c>
      <c r="AM121" s="29">
        <f t="shared" si="9"/>
        <v>28437.88</v>
      </c>
      <c r="AN121" s="19">
        <f t="shared" si="10"/>
        <v>896158.57000000007</v>
      </c>
      <c r="AO121" s="13">
        <f t="shared" si="11"/>
        <v>632568.82999999996</v>
      </c>
      <c r="AP121" s="14">
        <f t="shared" si="12"/>
        <v>737164.10999999987</v>
      </c>
      <c r="AQ121" s="24">
        <f t="shared" si="13"/>
        <v>-104595.27999999991</v>
      </c>
    </row>
    <row r="122" spans="1:43" x14ac:dyDescent="0.25">
      <c r="A122" t="s">
        <v>457</v>
      </c>
      <c r="B122" t="s">
        <v>458</v>
      </c>
      <c r="C122" s="55">
        <v>2177</v>
      </c>
      <c r="D122" s="46" t="s">
        <v>994</v>
      </c>
      <c r="E122" t="s">
        <v>2706</v>
      </c>
      <c r="F122">
        <v>76672.59</v>
      </c>
      <c r="G122">
        <v>0</v>
      </c>
      <c r="H122">
        <v>114158.54</v>
      </c>
      <c r="J122">
        <v>1851126.66</v>
      </c>
      <c r="K122">
        <v>293390.3</v>
      </c>
      <c r="Q122">
        <v>1361</v>
      </c>
      <c r="T122">
        <v>-946021.92</v>
      </c>
      <c r="U122">
        <v>3637434.23</v>
      </c>
      <c r="W122">
        <v>297819.78999999998</v>
      </c>
      <c r="Y122">
        <v>9.77</v>
      </c>
      <c r="AA122">
        <v>73820</v>
      </c>
      <c r="AC122">
        <v>177525</v>
      </c>
      <c r="AE122">
        <v>2496</v>
      </c>
      <c r="AF122">
        <v>229194.31</v>
      </c>
      <c r="AG122">
        <v>29990.69</v>
      </c>
      <c r="AL122" s="59">
        <f t="shared" si="8"/>
        <v>190831.13</v>
      </c>
      <c r="AM122" s="29">
        <f t="shared" si="9"/>
        <v>1361</v>
      </c>
      <c r="AN122" s="19">
        <f t="shared" si="10"/>
        <v>189470.13</v>
      </c>
      <c r="AO122" s="13">
        <f t="shared" si="11"/>
        <v>371649.56</v>
      </c>
      <c r="AP122" s="14">
        <f t="shared" si="12"/>
        <v>439206</v>
      </c>
      <c r="AQ122" s="24">
        <f t="shared" si="13"/>
        <v>-67556.44</v>
      </c>
    </row>
    <row r="123" spans="1:43" x14ac:dyDescent="0.25">
      <c r="A123" t="s">
        <v>457</v>
      </c>
      <c r="B123" t="s">
        <v>458</v>
      </c>
      <c r="C123" s="55">
        <v>3300</v>
      </c>
      <c r="D123" s="46" t="s">
        <v>995</v>
      </c>
      <c r="E123" t="s">
        <v>2707</v>
      </c>
      <c r="F123">
        <v>433664</v>
      </c>
      <c r="G123">
        <v>0</v>
      </c>
      <c r="H123">
        <v>114158.54</v>
      </c>
      <c r="J123">
        <v>1224480.5900000001</v>
      </c>
      <c r="K123">
        <v>202579.88</v>
      </c>
      <c r="Q123">
        <v>1883</v>
      </c>
      <c r="T123">
        <v>3185112.58</v>
      </c>
      <c r="W123">
        <v>486219.67</v>
      </c>
      <c r="AC123">
        <v>112039</v>
      </c>
      <c r="AF123">
        <v>179161.41</v>
      </c>
      <c r="AG123">
        <v>40558.019999999997</v>
      </c>
      <c r="AL123" s="59">
        <f t="shared" si="8"/>
        <v>547822.54</v>
      </c>
      <c r="AM123" s="29">
        <f t="shared" si="9"/>
        <v>1883</v>
      </c>
      <c r="AN123" s="19">
        <f t="shared" si="10"/>
        <v>545939.54</v>
      </c>
      <c r="AO123" s="13">
        <f t="shared" si="11"/>
        <v>486219.67</v>
      </c>
      <c r="AP123" s="14">
        <f t="shared" si="12"/>
        <v>331758.43000000005</v>
      </c>
      <c r="AQ123" s="24">
        <f t="shared" si="13"/>
        <v>154461.23999999993</v>
      </c>
    </row>
    <row r="124" spans="1:43" x14ac:dyDescent="0.25">
      <c r="A124" t="s">
        <v>457</v>
      </c>
      <c r="B124" t="s">
        <v>458</v>
      </c>
      <c r="C124" s="55">
        <v>1172</v>
      </c>
      <c r="D124" s="46" t="s">
        <v>996</v>
      </c>
      <c r="E124" t="s">
        <v>2708</v>
      </c>
      <c r="F124">
        <v>61629.07</v>
      </c>
      <c r="G124">
        <v>0</v>
      </c>
      <c r="H124">
        <v>114158.54</v>
      </c>
      <c r="J124">
        <v>2253674.62</v>
      </c>
      <c r="K124">
        <v>356482.57</v>
      </c>
      <c r="N124">
        <v>1000</v>
      </c>
      <c r="Q124">
        <v>1645.9</v>
      </c>
      <c r="S124">
        <v>3519995.18</v>
      </c>
      <c r="T124">
        <v>-797010.88</v>
      </c>
      <c r="U124">
        <v>431249.19</v>
      </c>
      <c r="W124">
        <v>18347.91</v>
      </c>
      <c r="X124">
        <v>310</v>
      </c>
      <c r="Y124">
        <v>80</v>
      </c>
      <c r="AB124">
        <v>349040</v>
      </c>
      <c r="AC124">
        <v>184366</v>
      </c>
      <c r="AD124">
        <v>9120</v>
      </c>
      <c r="AE124">
        <v>2452</v>
      </c>
      <c r="AF124">
        <v>465668.98</v>
      </c>
      <c r="AL124" s="59">
        <f t="shared" si="8"/>
        <v>175787.61</v>
      </c>
      <c r="AM124" s="29">
        <f t="shared" si="9"/>
        <v>2645.9</v>
      </c>
      <c r="AN124" s="19">
        <f t="shared" si="10"/>
        <v>173141.71</v>
      </c>
      <c r="AO124" s="13">
        <f t="shared" si="11"/>
        <v>367777.91</v>
      </c>
      <c r="AP124" s="14">
        <f t="shared" si="12"/>
        <v>661606.98</v>
      </c>
      <c r="AQ124" s="24">
        <f t="shared" si="13"/>
        <v>-293829.07</v>
      </c>
    </row>
    <row r="125" spans="1:43" x14ac:dyDescent="0.25">
      <c r="A125" t="s">
        <v>457</v>
      </c>
      <c r="B125" t="s">
        <v>458</v>
      </c>
      <c r="C125" s="55">
        <v>2177</v>
      </c>
      <c r="D125" s="46" t="s">
        <v>997</v>
      </c>
      <c r="E125" t="s">
        <v>2709</v>
      </c>
      <c r="F125">
        <v>58011.14</v>
      </c>
      <c r="G125">
        <v>0</v>
      </c>
      <c r="H125">
        <v>114158.54</v>
      </c>
      <c r="J125">
        <v>167161</v>
      </c>
      <c r="K125">
        <v>174827.37</v>
      </c>
      <c r="N125">
        <v>50000</v>
      </c>
      <c r="Q125">
        <v>2158</v>
      </c>
      <c r="T125">
        <v>1177062.27</v>
      </c>
      <c r="W125">
        <v>220362.4</v>
      </c>
      <c r="AB125">
        <v>173660</v>
      </c>
      <c r="AC125">
        <v>166548</v>
      </c>
      <c r="AE125">
        <v>760</v>
      </c>
      <c r="AF125">
        <v>184314.48</v>
      </c>
      <c r="AG125">
        <v>3</v>
      </c>
      <c r="AL125" s="59">
        <f t="shared" si="8"/>
        <v>172169.68</v>
      </c>
      <c r="AM125" s="29">
        <f t="shared" si="9"/>
        <v>52158</v>
      </c>
      <c r="AN125" s="19">
        <f t="shared" si="10"/>
        <v>120011.68</v>
      </c>
      <c r="AO125" s="13">
        <f t="shared" si="11"/>
        <v>394022.40000000002</v>
      </c>
      <c r="AP125" s="14">
        <f t="shared" si="12"/>
        <v>351625.48</v>
      </c>
      <c r="AQ125" s="24">
        <f t="shared" si="13"/>
        <v>42396.920000000042</v>
      </c>
    </row>
    <row r="126" spans="1:43" x14ac:dyDescent="0.25">
      <c r="A126" t="s">
        <v>457</v>
      </c>
      <c r="B126" t="s">
        <v>458</v>
      </c>
      <c r="C126" s="55">
        <v>4986</v>
      </c>
      <c r="D126" s="46" t="s">
        <v>998</v>
      </c>
      <c r="E126" t="s">
        <v>2710</v>
      </c>
      <c r="F126">
        <v>224169.19</v>
      </c>
      <c r="G126">
        <v>0</v>
      </c>
      <c r="H126">
        <v>114158.54</v>
      </c>
      <c r="J126">
        <v>521731.38</v>
      </c>
      <c r="K126">
        <v>790808.93</v>
      </c>
      <c r="Q126">
        <v>3387</v>
      </c>
      <c r="T126">
        <v>1362834.88</v>
      </c>
      <c r="U126">
        <v>343312.84</v>
      </c>
      <c r="W126">
        <v>457430.29</v>
      </c>
      <c r="Y126">
        <v>24.62</v>
      </c>
      <c r="AA126">
        <v>527400</v>
      </c>
      <c r="AC126">
        <v>668671</v>
      </c>
      <c r="AE126">
        <v>2904</v>
      </c>
      <c r="AF126">
        <v>236158.74</v>
      </c>
      <c r="AG126">
        <v>3741.49</v>
      </c>
      <c r="AL126" s="59">
        <f t="shared" si="8"/>
        <v>338327.73</v>
      </c>
      <c r="AM126" s="29">
        <f t="shared" si="9"/>
        <v>3387</v>
      </c>
      <c r="AN126" s="19">
        <f t="shared" si="10"/>
        <v>334940.73</v>
      </c>
      <c r="AO126" s="13">
        <f t="shared" si="11"/>
        <v>984854.90999999992</v>
      </c>
      <c r="AP126" s="14">
        <f t="shared" si="12"/>
        <v>911475.23</v>
      </c>
      <c r="AQ126" s="24">
        <f t="shared" si="13"/>
        <v>73379.679999999935</v>
      </c>
    </row>
    <row r="127" spans="1:43" x14ac:dyDescent="0.25">
      <c r="A127" t="s">
        <v>457</v>
      </c>
      <c r="B127" t="s">
        <v>458</v>
      </c>
      <c r="C127" s="55">
        <v>4194</v>
      </c>
      <c r="D127" s="46" t="s">
        <v>999</v>
      </c>
      <c r="E127" t="s">
        <v>2711</v>
      </c>
      <c r="F127">
        <v>325136.81</v>
      </c>
      <c r="G127">
        <v>0</v>
      </c>
      <c r="H127">
        <v>114158.54</v>
      </c>
      <c r="J127">
        <v>253522.84</v>
      </c>
      <c r="K127">
        <v>160361.15</v>
      </c>
      <c r="Q127">
        <v>1332</v>
      </c>
      <c r="T127">
        <v>-174846.68</v>
      </c>
      <c r="U127">
        <v>1627802.29</v>
      </c>
      <c r="W127">
        <v>404324.54</v>
      </c>
      <c r="X127">
        <v>550</v>
      </c>
      <c r="Y127">
        <v>1598.09</v>
      </c>
      <c r="AA127">
        <v>490140</v>
      </c>
      <c r="AC127">
        <v>574720.46</v>
      </c>
      <c r="AE127">
        <v>323</v>
      </c>
      <c r="AF127">
        <v>544621.06000000006</v>
      </c>
      <c r="AG127">
        <v>2123.64</v>
      </c>
      <c r="AL127" s="59">
        <f t="shared" si="8"/>
        <v>439295.35</v>
      </c>
      <c r="AM127" s="29">
        <f t="shared" si="9"/>
        <v>1332</v>
      </c>
      <c r="AN127" s="19">
        <f t="shared" si="10"/>
        <v>437963.35</v>
      </c>
      <c r="AO127" s="13">
        <f t="shared" si="11"/>
        <v>896612.63</v>
      </c>
      <c r="AP127" s="14">
        <f t="shared" si="12"/>
        <v>1121788.1599999999</v>
      </c>
      <c r="AQ127" s="24">
        <f t="shared" si="13"/>
        <v>-225175.52999999991</v>
      </c>
    </row>
    <row r="128" spans="1:43" x14ac:dyDescent="0.25">
      <c r="A128" t="s">
        <v>457</v>
      </c>
      <c r="B128" t="s">
        <v>458</v>
      </c>
      <c r="C128" s="55">
        <v>4296</v>
      </c>
      <c r="D128" s="46" t="s">
        <v>1000</v>
      </c>
      <c r="E128" t="s">
        <v>2712</v>
      </c>
      <c r="F128">
        <v>1479663.2</v>
      </c>
      <c r="G128">
        <v>200000</v>
      </c>
      <c r="H128">
        <v>114158.54</v>
      </c>
      <c r="J128">
        <v>17</v>
      </c>
      <c r="K128">
        <v>98520.01</v>
      </c>
      <c r="Q128">
        <v>0</v>
      </c>
      <c r="T128">
        <v>180589</v>
      </c>
      <c r="U128">
        <v>2560000</v>
      </c>
      <c r="W128">
        <v>382571.25</v>
      </c>
      <c r="Y128">
        <v>735.78</v>
      </c>
      <c r="AA128">
        <v>259020</v>
      </c>
      <c r="AC128">
        <v>403836</v>
      </c>
      <c r="AE128">
        <v>1488</v>
      </c>
      <c r="AF128">
        <v>162065.88</v>
      </c>
      <c r="AG128">
        <v>15185.23</v>
      </c>
      <c r="AL128" s="59">
        <f t="shared" si="8"/>
        <v>1793821.74</v>
      </c>
      <c r="AM128" s="29">
        <f t="shared" si="9"/>
        <v>0</v>
      </c>
      <c r="AN128" s="19">
        <f t="shared" si="10"/>
        <v>1793821.74</v>
      </c>
      <c r="AO128" s="13">
        <f t="shared" si="11"/>
        <v>642327.03</v>
      </c>
      <c r="AP128" s="14">
        <f t="shared" si="12"/>
        <v>582575.11</v>
      </c>
      <c r="AQ128" s="24">
        <f t="shared" si="13"/>
        <v>59751.920000000042</v>
      </c>
    </row>
    <row r="129" spans="1:43" x14ac:dyDescent="0.25">
      <c r="A129" t="s">
        <v>457</v>
      </c>
      <c r="B129" t="s">
        <v>458</v>
      </c>
      <c r="C129" s="55">
        <v>2528</v>
      </c>
      <c r="D129" s="46" t="s">
        <v>1001</v>
      </c>
      <c r="E129" t="s">
        <v>2713</v>
      </c>
      <c r="F129">
        <v>162123.64000000001</v>
      </c>
      <c r="G129">
        <v>0</v>
      </c>
      <c r="H129">
        <v>114158.54</v>
      </c>
      <c r="J129">
        <v>-46977.14</v>
      </c>
      <c r="K129">
        <v>181860.57</v>
      </c>
      <c r="O129">
        <v>35000</v>
      </c>
      <c r="Q129">
        <v>1070699.1200000001</v>
      </c>
      <c r="T129">
        <v>-3465923.84</v>
      </c>
      <c r="U129">
        <v>2948636.78</v>
      </c>
      <c r="W129">
        <v>32560.400000000001</v>
      </c>
      <c r="AA129">
        <v>402650</v>
      </c>
      <c r="AB129">
        <v>382960</v>
      </c>
      <c r="AC129">
        <v>507980</v>
      </c>
      <c r="AF129">
        <v>493295.35999999999</v>
      </c>
      <c r="AG129">
        <v>15798.57</v>
      </c>
      <c r="AL129" s="59">
        <f t="shared" si="8"/>
        <v>276282.18</v>
      </c>
      <c r="AM129" s="29">
        <f t="shared" si="9"/>
        <v>1105699.1200000001</v>
      </c>
      <c r="AN129" s="19">
        <f t="shared" si="10"/>
        <v>-829416.94000000018</v>
      </c>
      <c r="AO129" s="13">
        <f t="shared" si="11"/>
        <v>818170.4</v>
      </c>
      <c r="AP129" s="14">
        <f t="shared" si="12"/>
        <v>1017073.9299999999</v>
      </c>
      <c r="AQ129" s="24">
        <f t="shared" si="13"/>
        <v>-198903.52999999991</v>
      </c>
    </row>
    <row r="130" spans="1:43" x14ac:dyDescent="0.25">
      <c r="A130" t="s">
        <v>457</v>
      </c>
      <c r="B130" t="s">
        <v>458</v>
      </c>
      <c r="C130" s="55">
        <v>3203</v>
      </c>
      <c r="D130" s="46" t="s">
        <v>1002</v>
      </c>
      <c r="E130" t="s">
        <v>2714</v>
      </c>
      <c r="F130">
        <v>814327.57</v>
      </c>
      <c r="G130">
        <v>0</v>
      </c>
      <c r="H130">
        <v>114158.54</v>
      </c>
      <c r="J130">
        <v>1115610.25</v>
      </c>
      <c r="K130">
        <v>854788.69</v>
      </c>
      <c r="Q130">
        <v>0</v>
      </c>
      <c r="T130">
        <v>810657.06</v>
      </c>
      <c r="U130">
        <v>2368242.5</v>
      </c>
      <c r="W130">
        <v>399142.89</v>
      </c>
      <c r="Y130">
        <v>175.8</v>
      </c>
      <c r="AA130">
        <v>497500</v>
      </c>
      <c r="AC130">
        <v>541237</v>
      </c>
      <c r="AD130">
        <v>15849</v>
      </c>
      <c r="AF130">
        <v>637255.56000000006</v>
      </c>
      <c r="AG130">
        <v>60949.01</v>
      </c>
      <c r="AL130" s="59">
        <f t="shared" si="8"/>
        <v>928486.11</v>
      </c>
      <c r="AM130" s="29">
        <f t="shared" si="9"/>
        <v>0</v>
      </c>
      <c r="AN130" s="19">
        <f t="shared" si="10"/>
        <v>928486.11</v>
      </c>
      <c r="AO130" s="13">
        <f t="shared" si="11"/>
        <v>896818.69</v>
      </c>
      <c r="AP130" s="14">
        <f t="shared" si="12"/>
        <v>1255290.57</v>
      </c>
      <c r="AQ130" s="24">
        <f t="shared" si="13"/>
        <v>-358471.88000000012</v>
      </c>
    </row>
    <row r="131" spans="1:43" x14ac:dyDescent="0.25">
      <c r="A131" t="s">
        <v>457</v>
      </c>
      <c r="B131" t="s">
        <v>458</v>
      </c>
      <c r="C131" s="55">
        <v>3469</v>
      </c>
      <c r="D131" s="46" t="s">
        <v>1003</v>
      </c>
      <c r="E131" t="s">
        <v>2715</v>
      </c>
      <c r="F131">
        <v>267126.25</v>
      </c>
      <c r="G131">
        <v>754425.71</v>
      </c>
      <c r="H131">
        <v>114158.54</v>
      </c>
      <c r="J131">
        <v>1910206.22</v>
      </c>
      <c r="K131">
        <v>337947.21</v>
      </c>
      <c r="Q131">
        <v>4939</v>
      </c>
      <c r="T131">
        <v>1426062.31</v>
      </c>
      <c r="U131">
        <v>1552681.09</v>
      </c>
      <c r="W131">
        <v>1216855.72</v>
      </c>
      <c r="Y131">
        <v>757.61</v>
      </c>
      <c r="AA131">
        <v>232800</v>
      </c>
      <c r="AC131">
        <v>418147</v>
      </c>
      <c r="AE131">
        <v>13192</v>
      </c>
      <c r="AF131">
        <v>199401.75</v>
      </c>
      <c r="AG131">
        <v>40490.550000000003</v>
      </c>
      <c r="AL131" s="59">
        <f t="shared" si="8"/>
        <v>1135710.5</v>
      </c>
      <c r="AM131" s="29">
        <f t="shared" si="9"/>
        <v>4939</v>
      </c>
      <c r="AN131" s="19">
        <f t="shared" si="10"/>
        <v>1130771.5</v>
      </c>
      <c r="AO131" s="13">
        <f t="shared" si="11"/>
        <v>1450413.33</v>
      </c>
      <c r="AP131" s="14">
        <f t="shared" si="12"/>
        <v>671231.3</v>
      </c>
      <c r="AQ131" s="24">
        <f t="shared" si="13"/>
        <v>779182.03</v>
      </c>
    </row>
    <row r="132" spans="1:43" x14ac:dyDescent="0.25">
      <c r="A132" t="s">
        <v>457</v>
      </c>
      <c r="B132" t="s">
        <v>458</v>
      </c>
      <c r="C132" s="55">
        <v>3469</v>
      </c>
      <c r="D132" s="46" t="s">
        <v>1004</v>
      </c>
      <c r="E132" t="s">
        <v>2716</v>
      </c>
      <c r="F132">
        <v>474974.08</v>
      </c>
      <c r="G132">
        <v>180298.06</v>
      </c>
      <c r="H132">
        <v>114158.54</v>
      </c>
      <c r="J132">
        <v>707191.18</v>
      </c>
      <c r="K132">
        <v>35</v>
      </c>
      <c r="O132">
        <v>215000</v>
      </c>
      <c r="Q132">
        <v>270</v>
      </c>
      <c r="T132">
        <v>-73895.91</v>
      </c>
      <c r="U132">
        <v>2662147.65</v>
      </c>
      <c r="W132">
        <v>524235.41</v>
      </c>
      <c r="AA132">
        <v>412200</v>
      </c>
      <c r="AC132">
        <v>485238</v>
      </c>
      <c r="AE132">
        <v>11400</v>
      </c>
      <c r="AF132">
        <v>316314.74</v>
      </c>
      <c r="AL132" s="59">
        <f t="shared" si="8"/>
        <v>769430.68</v>
      </c>
      <c r="AM132" s="29">
        <f t="shared" si="9"/>
        <v>215270</v>
      </c>
      <c r="AN132" s="19">
        <f t="shared" si="10"/>
        <v>554160.68000000005</v>
      </c>
      <c r="AO132" s="13">
        <f t="shared" si="11"/>
        <v>936435.40999999992</v>
      </c>
      <c r="AP132" s="14">
        <f t="shared" si="12"/>
        <v>812952.74</v>
      </c>
      <c r="AQ132" s="24">
        <f t="shared" si="13"/>
        <v>123482.66999999993</v>
      </c>
    </row>
    <row r="133" spans="1:43" x14ac:dyDescent="0.25">
      <c r="A133" t="s">
        <v>461</v>
      </c>
      <c r="B133" t="s">
        <v>462</v>
      </c>
      <c r="C133" s="55">
        <v>2217</v>
      </c>
      <c r="D133" s="46" t="s">
        <v>1005</v>
      </c>
      <c r="E133" t="s">
        <v>2717</v>
      </c>
      <c r="F133">
        <v>47133.48</v>
      </c>
      <c r="G133">
        <v>0</v>
      </c>
      <c r="H133">
        <v>114158.54</v>
      </c>
      <c r="J133">
        <v>4</v>
      </c>
      <c r="K133">
        <v>535666.36</v>
      </c>
      <c r="O133">
        <v>12540</v>
      </c>
      <c r="Q133">
        <v>16935.41</v>
      </c>
      <c r="S133">
        <v>577911.64</v>
      </c>
      <c r="U133">
        <v>1849445.73</v>
      </c>
      <c r="W133">
        <v>133323.93</v>
      </c>
      <c r="Y133">
        <v>46.32</v>
      </c>
      <c r="AA133">
        <v>204731.4</v>
      </c>
      <c r="AB133">
        <v>91831.5</v>
      </c>
      <c r="AC133">
        <v>263217.40000000002</v>
      </c>
      <c r="AE133">
        <v>3400</v>
      </c>
      <c r="AF133">
        <v>431441.96</v>
      </c>
      <c r="AG133">
        <v>3517.11</v>
      </c>
      <c r="AL133" s="59">
        <f t="shared" ref="AL133:AL139" si="14">SUM(F133:I133)</f>
        <v>161292.01999999999</v>
      </c>
      <c r="AM133" s="29">
        <f t="shared" ref="AM133:AM139" si="15">SUM(N133:R133)</f>
        <v>29475.41</v>
      </c>
      <c r="AN133" s="19">
        <f t="shared" ref="AN133:AN139" si="16">AL133-AM133</f>
        <v>131816.60999999999</v>
      </c>
      <c r="AO133" s="13">
        <f t="shared" ref="AO133:AO139" si="17">SUM(V133:AB133)</f>
        <v>429933.15</v>
      </c>
      <c r="AP133" s="14">
        <f t="shared" ref="AP133:AP139" si="18">SUM(AC133:AK133)</f>
        <v>701576.47000000009</v>
      </c>
      <c r="AQ133" s="24">
        <f t="shared" si="13"/>
        <v>-271643.32000000007</v>
      </c>
    </row>
    <row r="134" spans="1:43" x14ac:dyDescent="0.25">
      <c r="A134" t="s">
        <v>461</v>
      </c>
      <c r="B134" t="s">
        <v>462</v>
      </c>
      <c r="C134" s="55">
        <v>4975</v>
      </c>
      <c r="D134" s="46" t="s">
        <v>1006</v>
      </c>
      <c r="E134" t="s">
        <v>2718</v>
      </c>
      <c r="F134">
        <v>90923.42</v>
      </c>
      <c r="G134">
        <v>0</v>
      </c>
      <c r="H134">
        <v>114158.54</v>
      </c>
      <c r="J134">
        <v>6</v>
      </c>
      <c r="K134">
        <v>48272.23</v>
      </c>
      <c r="O134">
        <v>54600</v>
      </c>
      <c r="Q134">
        <v>1440.02</v>
      </c>
      <c r="T134">
        <v>-1158376.51</v>
      </c>
      <c r="U134">
        <v>1289115.33</v>
      </c>
      <c r="W134">
        <v>134792.01</v>
      </c>
      <c r="AA134">
        <v>445240</v>
      </c>
      <c r="AB134">
        <v>53100</v>
      </c>
      <c r="AC134">
        <v>503662</v>
      </c>
      <c r="AD134">
        <v>2152</v>
      </c>
      <c r="AF134">
        <v>149936.85999999999</v>
      </c>
      <c r="AG134">
        <v>18277.580000000002</v>
      </c>
      <c r="AL134" s="59">
        <f t="shared" si="14"/>
        <v>205081.96</v>
      </c>
      <c r="AM134" s="29">
        <f t="shared" si="15"/>
        <v>56040.02</v>
      </c>
      <c r="AN134" s="19">
        <f t="shared" si="16"/>
        <v>149041.94</v>
      </c>
      <c r="AO134" s="13">
        <f t="shared" si="17"/>
        <v>633132.01</v>
      </c>
      <c r="AP134" s="14">
        <f t="shared" si="18"/>
        <v>674028.44</v>
      </c>
      <c r="AQ134" s="24">
        <f t="shared" si="13"/>
        <v>-40896.429999999935</v>
      </c>
    </row>
    <row r="135" spans="1:43" x14ac:dyDescent="0.25">
      <c r="A135" t="s">
        <v>461</v>
      </c>
      <c r="B135" t="s">
        <v>462</v>
      </c>
      <c r="C135" s="55">
        <v>2059</v>
      </c>
      <c r="D135" s="46" t="s">
        <v>1007</v>
      </c>
      <c r="E135" t="s">
        <v>2719</v>
      </c>
      <c r="F135">
        <v>53695.98</v>
      </c>
      <c r="G135">
        <v>0</v>
      </c>
      <c r="H135">
        <v>114158.54</v>
      </c>
      <c r="J135">
        <v>1124614.51</v>
      </c>
      <c r="K135">
        <v>61678.94</v>
      </c>
      <c r="O135">
        <v>37200</v>
      </c>
      <c r="Q135">
        <v>695</v>
      </c>
      <c r="T135">
        <v>-648142.54</v>
      </c>
      <c r="U135">
        <v>2316929.4300000002</v>
      </c>
      <c r="W135">
        <v>111747.83</v>
      </c>
      <c r="Y135">
        <v>526.04</v>
      </c>
      <c r="AA135">
        <v>369600</v>
      </c>
      <c r="AB135">
        <v>41953.599999999999</v>
      </c>
      <c r="AC135">
        <v>438681.59999999998</v>
      </c>
      <c r="AD135">
        <v>672</v>
      </c>
      <c r="AF135">
        <v>122981.19</v>
      </c>
      <c r="AG135">
        <v>53848.38</v>
      </c>
      <c r="AJ135">
        <v>41000</v>
      </c>
      <c r="AL135" s="59">
        <f t="shared" si="14"/>
        <v>167854.52</v>
      </c>
      <c r="AM135" s="29">
        <f t="shared" si="15"/>
        <v>37895</v>
      </c>
      <c r="AN135" s="19">
        <f t="shared" si="16"/>
        <v>129959.51999999999</v>
      </c>
      <c r="AO135" s="13">
        <f t="shared" si="17"/>
        <v>523827.47</v>
      </c>
      <c r="AP135" s="14">
        <f t="shared" si="18"/>
        <v>657183.17000000004</v>
      </c>
      <c r="AQ135" s="24">
        <f t="shared" si="13"/>
        <v>-133355.70000000007</v>
      </c>
    </row>
    <row r="136" spans="1:43" x14ac:dyDescent="0.25">
      <c r="A136" t="s">
        <v>461</v>
      </c>
      <c r="B136" t="s">
        <v>462</v>
      </c>
      <c r="C136" s="55">
        <v>1986</v>
      </c>
      <c r="D136" s="46" t="s">
        <v>1008</v>
      </c>
      <c r="E136" t="s">
        <v>2720</v>
      </c>
      <c r="F136">
        <v>375632.37</v>
      </c>
      <c r="G136">
        <v>0</v>
      </c>
      <c r="H136">
        <v>114158.54</v>
      </c>
      <c r="J136">
        <v>554296.78</v>
      </c>
      <c r="K136">
        <v>168224.02</v>
      </c>
      <c r="O136">
        <v>26664.07</v>
      </c>
      <c r="Q136">
        <v>1934</v>
      </c>
      <c r="T136">
        <v>-1034955.23</v>
      </c>
      <c r="U136">
        <v>2601070</v>
      </c>
      <c r="W136">
        <v>132123.94</v>
      </c>
      <c r="AA136">
        <v>96080</v>
      </c>
      <c r="AB136">
        <v>94050</v>
      </c>
      <c r="AC136">
        <v>188300</v>
      </c>
      <c r="AE136">
        <v>4120</v>
      </c>
      <c r="AF136">
        <v>310785.53999999998</v>
      </c>
      <c r="AG136">
        <v>19764.919999999998</v>
      </c>
      <c r="AL136" s="59">
        <f t="shared" si="14"/>
        <v>489790.91</v>
      </c>
      <c r="AM136" s="29">
        <f t="shared" si="15"/>
        <v>28598.07</v>
      </c>
      <c r="AN136" s="19">
        <f t="shared" si="16"/>
        <v>461192.83999999997</v>
      </c>
      <c r="AO136" s="13">
        <f t="shared" si="17"/>
        <v>322253.94</v>
      </c>
      <c r="AP136" s="14">
        <f t="shared" si="18"/>
        <v>522970.45999999996</v>
      </c>
      <c r="AQ136" s="24">
        <f t="shared" si="13"/>
        <v>-200716.51999999996</v>
      </c>
    </row>
    <row r="137" spans="1:43" x14ac:dyDescent="0.25">
      <c r="A137" t="s">
        <v>465</v>
      </c>
      <c r="B137" t="s">
        <v>467</v>
      </c>
      <c r="C137" s="55">
        <v>2574</v>
      </c>
      <c r="D137" s="46" t="s">
        <v>1009</v>
      </c>
      <c r="E137" t="s">
        <v>2721</v>
      </c>
      <c r="F137">
        <v>231484.9</v>
      </c>
      <c r="G137">
        <v>0</v>
      </c>
      <c r="H137">
        <v>114158.54</v>
      </c>
      <c r="J137">
        <v>463307.4</v>
      </c>
      <c r="K137">
        <v>142032.65</v>
      </c>
      <c r="N137">
        <v>0</v>
      </c>
      <c r="P137">
        <v>736730</v>
      </c>
      <c r="Q137">
        <v>14652</v>
      </c>
      <c r="T137">
        <v>-218640.79</v>
      </c>
      <c r="U137">
        <v>1034443.85</v>
      </c>
      <c r="W137">
        <v>90195.53</v>
      </c>
      <c r="Y137">
        <v>48.3</v>
      </c>
      <c r="AA137">
        <v>355890</v>
      </c>
      <c r="AB137">
        <v>43266</v>
      </c>
      <c r="AC137">
        <v>436482</v>
      </c>
      <c r="AE137">
        <v>4864</v>
      </c>
      <c r="AF137">
        <v>158572.42000000001</v>
      </c>
      <c r="AG137">
        <v>29462.85</v>
      </c>
      <c r="AL137" s="59">
        <f t="shared" si="14"/>
        <v>345643.44</v>
      </c>
      <c r="AM137" s="29">
        <f t="shared" si="15"/>
        <v>751382</v>
      </c>
      <c r="AN137" s="19">
        <f t="shared" si="16"/>
        <v>-405738.56</v>
      </c>
      <c r="AO137" s="13">
        <f t="shared" si="17"/>
        <v>489399.83</v>
      </c>
      <c r="AP137" s="14">
        <f t="shared" si="18"/>
        <v>629381.27</v>
      </c>
      <c r="AQ137" s="24">
        <f t="shared" si="13"/>
        <v>-139981.44</v>
      </c>
    </row>
    <row r="138" spans="1:43" x14ac:dyDescent="0.25">
      <c r="A138" t="s">
        <v>465</v>
      </c>
      <c r="B138" t="s">
        <v>467</v>
      </c>
      <c r="C138" s="55">
        <v>918</v>
      </c>
      <c r="D138" s="46" t="s">
        <v>1010</v>
      </c>
      <c r="E138" t="s">
        <v>2722</v>
      </c>
      <c r="F138">
        <v>375299.72</v>
      </c>
      <c r="G138">
        <v>0</v>
      </c>
      <c r="H138">
        <v>114158.54</v>
      </c>
      <c r="J138">
        <v>-583.69000000000005</v>
      </c>
      <c r="K138">
        <v>264609.23</v>
      </c>
      <c r="N138">
        <v>0</v>
      </c>
      <c r="O138">
        <v>16060</v>
      </c>
      <c r="Q138">
        <v>0</v>
      </c>
      <c r="T138">
        <v>-149507.38</v>
      </c>
      <c r="U138">
        <v>1020783.88</v>
      </c>
      <c r="W138">
        <v>14216.74</v>
      </c>
      <c r="Y138">
        <v>101.01</v>
      </c>
      <c r="AA138">
        <v>220470</v>
      </c>
      <c r="AC138">
        <v>253735</v>
      </c>
      <c r="AE138">
        <v>3468</v>
      </c>
      <c r="AF138">
        <v>119372.71</v>
      </c>
      <c r="AG138">
        <v>25152.68</v>
      </c>
      <c r="AL138" s="59">
        <f t="shared" si="14"/>
        <v>489458.25999999995</v>
      </c>
      <c r="AM138" s="29">
        <f t="shared" si="15"/>
        <v>16060</v>
      </c>
      <c r="AN138" s="19">
        <f t="shared" si="16"/>
        <v>473398.25999999995</v>
      </c>
      <c r="AO138" s="13">
        <f t="shared" si="17"/>
        <v>234787.75</v>
      </c>
      <c r="AP138" s="14">
        <f t="shared" si="18"/>
        <v>401728.39</v>
      </c>
      <c r="AQ138" s="24">
        <f t="shared" si="13"/>
        <v>-166940.64000000001</v>
      </c>
    </row>
    <row r="139" spans="1:43" x14ac:dyDescent="0.25">
      <c r="A139" t="s">
        <v>465</v>
      </c>
      <c r="B139" t="s">
        <v>467</v>
      </c>
      <c r="C139" s="55">
        <v>4046</v>
      </c>
      <c r="D139" s="46" t="s">
        <v>1011</v>
      </c>
      <c r="E139" t="s">
        <v>2723</v>
      </c>
      <c r="F139">
        <v>1642471.11</v>
      </c>
      <c r="G139">
        <v>0</v>
      </c>
      <c r="H139">
        <v>114158.54</v>
      </c>
      <c r="J139">
        <v>280335.18</v>
      </c>
      <c r="K139">
        <v>454865.18</v>
      </c>
      <c r="N139">
        <v>88000</v>
      </c>
      <c r="O139">
        <v>22540</v>
      </c>
      <c r="Q139">
        <v>0</v>
      </c>
      <c r="T139">
        <v>1344971.34</v>
      </c>
      <c r="U139">
        <v>1382150.48</v>
      </c>
      <c r="W139">
        <v>62069.99</v>
      </c>
      <c r="Y139">
        <v>189.67</v>
      </c>
      <c r="AA139">
        <v>614070</v>
      </c>
      <c r="AC139">
        <v>648249</v>
      </c>
      <c r="AE139">
        <v>9696</v>
      </c>
      <c r="AF139">
        <v>361248.51</v>
      </c>
      <c r="AG139">
        <v>47737.81</v>
      </c>
      <c r="AL139" s="59">
        <f t="shared" si="14"/>
        <v>1756629.6500000001</v>
      </c>
      <c r="AM139" s="29">
        <f t="shared" si="15"/>
        <v>110540</v>
      </c>
      <c r="AN139" s="19">
        <f t="shared" si="16"/>
        <v>1646089.6500000001</v>
      </c>
      <c r="AO139" s="13">
        <f t="shared" si="17"/>
        <v>676329.66</v>
      </c>
      <c r="AP139" s="14">
        <f t="shared" si="18"/>
        <v>1066931.32</v>
      </c>
      <c r="AQ139" s="24">
        <f t="shared" si="13"/>
        <v>-390601.66000000003</v>
      </c>
    </row>
    <row r="142" spans="1:43" x14ac:dyDescent="0.25">
      <c r="D142" s="41"/>
    </row>
    <row r="143" spans="1:43" x14ac:dyDescent="0.25">
      <c r="D143" s="41"/>
    </row>
    <row r="144" spans="1:43" x14ac:dyDescent="0.25">
      <c r="D144" s="41"/>
    </row>
    <row r="145" spans="4:4" x14ac:dyDescent="0.25">
      <c r="D145" s="41"/>
    </row>
    <row r="146" spans="4:4" x14ac:dyDescent="0.25">
      <c r="D146" s="41"/>
    </row>
    <row r="147" spans="4:4" x14ac:dyDescent="0.25">
      <c r="D147" s="41"/>
    </row>
    <row r="148" spans="4:4" x14ac:dyDescent="0.25">
      <c r="D148" s="41"/>
    </row>
    <row r="149" spans="4:4" x14ac:dyDescent="0.25">
      <c r="D149" s="41"/>
    </row>
    <row r="150" spans="4:4" x14ac:dyDescent="0.25">
      <c r="D150" s="41"/>
    </row>
  </sheetData>
  <autoFilter ref="AO1:AP139" xr:uid="{00000000-0001-0000-0B00-000000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H36"/>
  <sheetViews>
    <sheetView zoomScaleNormal="100" workbookViewId="0">
      <selection activeCell="H1" sqref="H1"/>
    </sheetView>
  </sheetViews>
  <sheetFormatPr defaultRowHeight="15.6" x14ac:dyDescent="0.45"/>
  <cols>
    <col min="1" max="1" width="6.3984375" style="61" customWidth="1"/>
    <col min="2" max="2" width="14.09765625" style="61" customWidth="1"/>
    <col min="3" max="3" width="12.69921875" style="61" customWidth="1"/>
    <col min="4" max="4" width="9.59765625" style="61" customWidth="1"/>
    <col min="5" max="5" width="11.69921875" style="61" customWidth="1"/>
    <col min="6" max="6" width="13.59765625" style="61" customWidth="1"/>
    <col min="7" max="7" width="9.8984375" style="61" customWidth="1"/>
    <col min="8" max="8" width="17.59765625" style="61" customWidth="1"/>
    <col min="9" max="241" width="9" style="61"/>
    <col min="242" max="242" width="7.09765625" style="61" customWidth="1"/>
    <col min="243" max="243" width="12.69921875" style="61" customWidth="1"/>
    <col min="244" max="244" width="12.8984375" style="61" customWidth="1"/>
    <col min="245" max="248" width="10.3984375" style="61" customWidth="1"/>
    <col min="249" max="249" width="65.19921875" style="61" customWidth="1"/>
    <col min="250" max="497" width="9" style="61"/>
    <col min="498" max="498" width="7.09765625" style="61" customWidth="1"/>
    <col min="499" max="499" width="12.69921875" style="61" customWidth="1"/>
    <col min="500" max="500" width="12.8984375" style="61" customWidth="1"/>
    <col min="501" max="504" width="10.3984375" style="61" customWidth="1"/>
    <col min="505" max="505" width="65.19921875" style="61" customWidth="1"/>
    <col min="506" max="753" width="9" style="61"/>
    <col min="754" max="754" width="7.09765625" style="61" customWidth="1"/>
    <col min="755" max="755" width="12.69921875" style="61" customWidth="1"/>
    <col min="756" max="756" width="12.8984375" style="61" customWidth="1"/>
    <col min="757" max="760" width="10.3984375" style="61" customWidth="1"/>
    <col min="761" max="761" width="65.19921875" style="61" customWidth="1"/>
    <col min="762" max="1009" width="9" style="61"/>
    <col min="1010" max="1010" width="7.09765625" style="61" customWidth="1"/>
    <col min="1011" max="1011" width="12.69921875" style="61" customWidth="1"/>
    <col min="1012" max="1012" width="12.8984375" style="61" customWidth="1"/>
    <col min="1013" max="1016" width="10.3984375" style="61" customWidth="1"/>
    <col min="1017" max="1017" width="65.19921875" style="61" customWidth="1"/>
    <col min="1018" max="1265" width="9" style="61"/>
    <col min="1266" max="1266" width="7.09765625" style="61" customWidth="1"/>
    <col min="1267" max="1267" width="12.69921875" style="61" customWidth="1"/>
    <col min="1268" max="1268" width="12.8984375" style="61" customWidth="1"/>
    <col min="1269" max="1272" width="10.3984375" style="61" customWidth="1"/>
    <col min="1273" max="1273" width="65.19921875" style="61" customWidth="1"/>
    <col min="1274" max="1521" width="9" style="61"/>
    <col min="1522" max="1522" width="7.09765625" style="61" customWidth="1"/>
    <col min="1523" max="1523" width="12.69921875" style="61" customWidth="1"/>
    <col min="1524" max="1524" width="12.8984375" style="61" customWidth="1"/>
    <col min="1525" max="1528" width="10.3984375" style="61" customWidth="1"/>
    <col min="1529" max="1529" width="65.19921875" style="61" customWidth="1"/>
    <col min="1530" max="1777" width="9" style="61"/>
    <col min="1778" max="1778" width="7.09765625" style="61" customWidth="1"/>
    <col min="1779" max="1779" width="12.69921875" style="61" customWidth="1"/>
    <col min="1780" max="1780" width="12.8984375" style="61" customWidth="1"/>
    <col min="1781" max="1784" width="10.3984375" style="61" customWidth="1"/>
    <col min="1785" max="1785" width="65.19921875" style="61" customWidth="1"/>
    <col min="1786" max="2033" width="9" style="61"/>
    <col min="2034" max="2034" width="7.09765625" style="61" customWidth="1"/>
    <col min="2035" max="2035" width="12.69921875" style="61" customWidth="1"/>
    <col min="2036" max="2036" width="12.8984375" style="61" customWidth="1"/>
    <col min="2037" max="2040" width="10.3984375" style="61" customWidth="1"/>
    <col min="2041" max="2041" width="65.19921875" style="61" customWidth="1"/>
    <col min="2042" max="2289" width="9" style="61"/>
    <col min="2290" max="2290" width="7.09765625" style="61" customWidth="1"/>
    <col min="2291" max="2291" width="12.69921875" style="61" customWidth="1"/>
    <col min="2292" max="2292" width="12.8984375" style="61" customWidth="1"/>
    <col min="2293" max="2296" width="10.3984375" style="61" customWidth="1"/>
    <col min="2297" max="2297" width="65.19921875" style="61" customWidth="1"/>
    <col min="2298" max="2545" width="9" style="61"/>
    <col min="2546" max="2546" width="7.09765625" style="61" customWidth="1"/>
    <col min="2547" max="2547" width="12.69921875" style="61" customWidth="1"/>
    <col min="2548" max="2548" width="12.8984375" style="61" customWidth="1"/>
    <col min="2549" max="2552" width="10.3984375" style="61" customWidth="1"/>
    <col min="2553" max="2553" width="65.19921875" style="61" customWidth="1"/>
    <col min="2554" max="2801" width="9" style="61"/>
    <col min="2802" max="2802" width="7.09765625" style="61" customWidth="1"/>
    <col min="2803" max="2803" width="12.69921875" style="61" customWidth="1"/>
    <col min="2804" max="2804" width="12.8984375" style="61" customWidth="1"/>
    <col min="2805" max="2808" width="10.3984375" style="61" customWidth="1"/>
    <col min="2809" max="2809" width="65.19921875" style="61" customWidth="1"/>
    <col min="2810" max="3057" width="9" style="61"/>
    <col min="3058" max="3058" width="7.09765625" style="61" customWidth="1"/>
    <col min="3059" max="3059" width="12.69921875" style="61" customWidth="1"/>
    <col min="3060" max="3060" width="12.8984375" style="61" customWidth="1"/>
    <col min="3061" max="3064" width="10.3984375" style="61" customWidth="1"/>
    <col min="3065" max="3065" width="65.19921875" style="61" customWidth="1"/>
    <col min="3066" max="3313" width="9" style="61"/>
    <col min="3314" max="3314" width="7.09765625" style="61" customWidth="1"/>
    <col min="3315" max="3315" width="12.69921875" style="61" customWidth="1"/>
    <col min="3316" max="3316" width="12.8984375" style="61" customWidth="1"/>
    <col min="3317" max="3320" width="10.3984375" style="61" customWidth="1"/>
    <col min="3321" max="3321" width="65.19921875" style="61" customWidth="1"/>
    <col min="3322" max="3569" width="9" style="61"/>
    <col min="3570" max="3570" width="7.09765625" style="61" customWidth="1"/>
    <col min="3571" max="3571" width="12.69921875" style="61" customWidth="1"/>
    <col min="3572" max="3572" width="12.8984375" style="61" customWidth="1"/>
    <col min="3573" max="3576" width="10.3984375" style="61" customWidth="1"/>
    <col min="3577" max="3577" width="65.19921875" style="61" customWidth="1"/>
    <col min="3578" max="3825" width="9" style="61"/>
    <col min="3826" max="3826" width="7.09765625" style="61" customWidth="1"/>
    <col min="3827" max="3827" width="12.69921875" style="61" customWidth="1"/>
    <col min="3828" max="3828" width="12.8984375" style="61" customWidth="1"/>
    <col min="3829" max="3832" width="10.3984375" style="61" customWidth="1"/>
    <col min="3833" max="3833" width="65.19921875" style="61" customWidth="1"/>
    <col min="3834" max="4081" width="9" style="61"/>
    <col min="4082" max="4082" width="7.09765625" style="61" customWidth="1"/>
    <col min="4083" max="4083" width="12.69921875" style="61" customWidth="1"/>
    <col min="4084" max="4084" width="12.8984375" style="61" customWidth="1"/>
    <col min="4085" max="4088" width="10.3984375" style="61" customWidth="1"/>
    <col min="4089" max="4089" width="65.19921875" style="61" customWidth="1"/>
    <col min="4090" max="4337" width="9" style="61"/>
    <col min="4338" max="4338" width="7.09765625" style="61" customWidth="1"/>
    <col min="4339" max="4339" width="12.69921875" style="61" customWidth="1"/>
    <col min="4340" max="4340" width="12.8984375" style="61" customWidth="1"/>
    <col min="4341" max="4344" width="10.3984375" style="61" customWidth="1"/>
    <col min="4345" max="4345" width="65.19921875" style="61" customWidth="1"/>
    <col min="4346" max="4593" width="9" style="61"/>
    <col min="4594" max="4594" width="7.09765625" style="61" customWidth="1"/>
    <col min="4595" max="4595" width="12.69921875" style="61" customWidth="1"/>
    <col min="4596" max="4596" width="12.8984375" style="61" customWidth="1"/>
    <col min="4597" max="4600" width="10.3984375" style="61" customWidth="1"/>
    <col min="4601" max="4601" width="65.19921875" style="61" customWidth="1"/>
    <col min="4602" max="4849" width="9" style="61"/>
    <col min="4850" max="4850" width="7.09765625" style="61" customWidth="1"/>
    <col min="4851" max="4851" width="12.69921875" style="61" customWidth="1"/>
    <col min="4852" max="4852" width="12.8984375" style="61" customWidth="1"/>
    <col min="4853" max="4856" width="10.3984375" style="61" customWidth="1"/>
    <col min="4857" max="4857" width="65.19921875" style="61" customWidth="1"/>
    <col min="4858" max="5105" width="9" style="61"/>
    <col min="5106" max="5106" width="7.09765625" style="61" customWidth="1"/>
    <col min="5107" max="5107" width="12.69921875" style="61" customWidth="1"/>
    <col min="5108" max="5108" width="12.8984375" style="61" customWidth="1"/>
    <col min="5109" max="5112" width="10.3984375" style="61" customWidth="1"/>
    <col min="5113" max="5113" width="65.19921875" style="61" customWidth="1"/>
    <col min="5114" max="5361" width="9" style="61"/>
    <col min="5362" max="5362" width="7.09765625" style="61" customWidth="1"/>
    <col min="5363" max="5363" width="12.69921875" style="61" customWidth="1"/>
    <col min="5364" max="5364" width="12.8984375" style="61" customWidth="1"/>
    <col min="5365" max="5368" width="10.3984375" style="61" customWidth="1"/>
    <col min="5369" max="5369" width="65.19921875" style="61" customWidth="1"/>
    <col min="5370" max="5617" width="9" style="61"/>
    <col min="5618" max="5618" width="7.09765625" style="61" customWidth="1"/>
    <col min="5619" max="5619" width="12.69921875" style="61" customWidth="1"/>
    <col min="5620" max="5620" width="12.8984375" style="61" customWidth="1"/>
    <col min="5621" max="5624" width="10.3984375" style="61" customWidth="1"/>
    <col min="5625" max="5625" width="65.19921875" style="61" customWidth="1"/>
    <col min="5626" max="5873" width="9" style="61"/>
    <col min="5874" max="5874" width="7.09765625" style="61" customWidth="1"/>
    <col min="5875" max="5875" width="12.69921875" style="61" customWidth="1"/>
    <col min="5876" max="5876" width="12.8984375" style="61" customWidth="1"/>
    <col min="5877" max="5880" width="10.3984375" style="61" customWidth="1"/>
    <col min="5881" max="5881" width="65.19921875" style="61" customWidth="1"/>
    <col min="5882" max="6129" width="9" style="61"/>
    <col min="6130" max="6130" width="7.09765625" style="61" customWidth="1"/>
    <col min="6131" max="6131" width="12.69921875" style="61" customWidth="1"/>
    <col min="6132" max="6132" width="12.8984375" style="61" customWidth="1"/>
    <col min="6133" max="6136" width="10.3984375" style="61" customWidth="1"/>
    <col min="6137" max="6137" width="65.19921875" style="61" customWidth="1"/>
    <col min="6138" max="6385" width="9" style="61"/>
    <col min="6386" max="6386" width="7.09765625" style="61" customWidth="1"/>
    <col min="6387" max="6387" width="12.69921875" style="61" customWidth="1"/>
    <col min="6388" max="6388" width="12.8984375" style="61" customWidth="1"/>
    <col min="6389" max="6392" width="10.3984375" style="61" customWidth="1"/>
    <col min="6393" max="6393" width="65.19921875" style="61" customWidth="1"/>
    <col min="6394" max="6641" width="9" style="61"/>
    <col min="6642" max="6642" width="7.09765625" style="61" customWidth="1"/>
    <col min="6643" max="6643" width="12.69921875" style="61" customWidth="1"/>
    <col min="6644" max="6644" width="12.8984375" style="61" customWidth="1"/>
    <col min="6645" max="6648" width="10.3984375" style="61" customWidth="1"/>
    <col min="6649" max="6649" width="65.19921875" style="61" customWidth="1"/>
    <col min="6650" max="6897" width="9" style="61"/>
    <col min="6898" max="6898" width="7.09765625" style="61" customWidth="1"/>
    <col min="6899" max="6899" width="12.69921875" style="61" customWidth="1"/>
    <col min="6900" max="6900" width="12.8984375" style="61" customWidth="1"/>
    <col min="6901" max="6904" width="10.3984375" style="61" customWidth="1"/>
    <col min="6905" max="6905" width="65.19921875" style="61" customWidth="1"/>
    <col min="6906" max="7153" width="9" style="61"/>
    <col min="7154" max="7154" width="7.09765625" style="61" customWidth="1"/>
    <col min="7155" max="7155" width="12.69921875" style="61" customWidth="1"/>
    <col min="7156" max="7156" width="12.8984375" style="61" customWidth="1"/>
    <col min="7157" max="7160" width="10.3984375" style="61" customWidth="1"/>
    <col min="7161" max="7161" width="65.19921875" style="61" customWidth="1"/>
    <col min="7162" max="7409" width="9" style="61"/>
    <col min="7410" max="7410" width="7.09765625" style="61" customWidth="1"/>
    <col min="7411" max="7411" width="12.69921875" style="61" customWidth="1"/>
    <col min="7412" max="7412" width="12.8984375" style="61" customWidth="1"/>
    <col min="7413" max="7416" width="10.3984375" style="61" customWidth="1"/>
    <col min="7417" max="7417" width="65.19921875" style="61" customWidth="1"/>
    <col min="7418" max="7665" width="9" style="61"/>
    <col min="7666" max="7666" width="7.09765625" style="61" customWidth="1"/>
    <col min="7667" max="7667" width="12.69921875" style="61" customWidth="1"/>
    <col min="7668" max="7668" width="12.8984375" style="61" customWidth="1"/>
    <col min="7669" max="7672" width="10.3984375" style="61" customWidth="1"/>
    <col min="7673" max="7673" width="65.19921875" style="61" customWidth="1"/>
    <col min="7674" max="7921" width="9" style="61"/>
    <col min="7922" max="7922" width="7.09765625" style="61" customWidth="1"/>
    <col min="7923" max="7923" width="12.69921875" style="61" customWidth="1"/>
    <col min="7924" max="7924" width="12.8984375" style="61" customWidth="1"/>
    <col min="7925" max="7928" width="10.3984375" style="61" customWidth="1"/>
    <col min="7929" max="7929" width="65.19921875" style="61" customWidth="1"/>
    <col min="7930" max="8177" width="9" style="61"/>
    <col min="8178" max="8178" width="7.09765625" style="61" customWidth="1"/>
    <col min="8179" max="8179" width="12.69921875" style="61" customWidth="1"/>
    <col min="8180" max="8180" width="12.8984375" style="61" customWidth="1"/>
    <col min="8181" max="8184" width="10.3984375" style="61" customWidth="1"/>
    <col min="8185" max="8185" width="65.19921875" style="61" customWidth="1"/>
    <col min="8186" max="8433" width="9" style="61"/>
    <col min="8434" max="8434" width="7.09765625" style="61" customWidth="1"/>
    <col min="8435" max="8435" width="12.69921875" style="61" customWidth="1"/>
    <col min="8436" max="8436" width="12.8984375" style="61" customWidth="1"/>
    <col min="8437" max="8440" width="10.3984375" style="61" customWidth="1"/>
    <col min="8441" max="8441" width="65.19921875" style="61" customWidth="1"/>
    <col min="8442" max="8689" width="9" style="61"/>
    <col min="8690" max="8690" width="7.09765625" style="61" customWidth="1"/>
    <col min="8691" max="8691" width="12.69921875" style="61" customWidth="1"/>
    <col min="8692" max="8692" width="12.8984375" style="61" customWidth="1"/>
    <col min="8693" max="8696" width="10.3984375" style="61" customWidth="1"/>
    <col min="8697" max="8697" width="65.19921875" style="61" customWidth="1"/>
    <col min="8698" max="8945" width="9" style="61"/>
    <col min="8946" max="8946" width="7.09765625" style="61" customWidth="1"/>
    <col min="8947" max="8947" width="12.69921875" style="61" customWidth="1"/>
    <col min="8948" max="8948" width="12.8984375" style="61" customWidth="1"/>
    <col min="8949" max="8952" width="10.3984375" style="61" customWidth="1"/>
    <col min="8953" max="8953" width="65.19921875" style="61" customWidth="1"/>
    <col min="8954" max="9201" width="9" style="61"/>
    <col min="9202" max="9202" width="7.09765625" style="61" customWidth="1"/>
    <col min="9203" max="9203" width="12.69921875" style="61" customWidth="1"/>
    <col min="9204" max="9204" width="12.8984375" style="61" customWidth="1"/>
    <col min="9205" max="9208" width="10.3984375" style="61" customWidth="1"/>
    <col min="9209" max="9209" width="65.19921875" style="61" customWidth="1"/>
    <col min="9210" max="9457" width="9" style="61"/>
    <col min="9458" max="9458" width="7.09765625" style="61" customWidth="1"/>
    <col min="9459" max="9459" width="12.69921875" style="61" customWidth="1"/>
    <col min="9460" max="9460" width="12.8984375" style="61" customWidth="1"/>
    <col min="9461" max="9464" width="10.3984375" style="61" customWidth="1"/>
    <col min="9465" max="9465" width="65.19921875" style="61" customWidth="1"/>
    <col min="9466" max="9713" width="9" style="61"/>
    <col min="9714" max="9714" width="7.09765625" style="61" customWidth="1"/>
    <col min="9715" max="9715" width="12.69921875" style="61" customWidth="1"/>
    <col min="9716" max="9716" width="12.8984375" style="61" customWidth="1"/>
    <col min="9717" max="9720" width="10.3984375" style="61" customWidth="1"/>
    <col min="9721" max="9721" width="65.19921875" style="61" customWidth="1"/>
    <col min="9722" max="9969" width="9" style="61"/>
    <col min="9970" max="9970" width="7.09765625" style="61" customWidth="1"/>
    <col min="9971" max="9971" width="12.69921875" style="61" customWidth="1"/>
    <col min="9972" max="9972" width="12.8984375" style="61" customWidth="1"/>
    <col min="9973" max="9976" width="10.3984375" style="61" customWidth="1"/>
    <col min="9977" max="9977" width="65.19921875" style="61" customWidth="1"/>
    <col min="9978" max="10225" width="9" style="61"/>
    <col min="10226" max="10226" width="7.09765625" style="61" customWidth="1"/>
    <col min="10227" max="10227" width="12.69921875" style="61" customWidth="1"/>
    <col min="10228" max="10228" width="12.8984375" style="61" customWidth="1"/>
    <col min="10229" max="10232" width="10.3984375" style="61" customWidth="1"/>
    <col min="10233" max="10233" width="65.19921875" style="61" customWidth="1"/>
    <col min="10234" max="10481" width="9" style="61"/>
    <col min="10482" max="10482" width="7.09765625" style="61" customWidth="1"/>
    <col min="10483" max="10483" width="12.69921875" style="61" customWidth="1"/>
    <col min="10484" max="10484" width="12.8984375" style="61" customWidth="1"/>
    <col min="10485" max="10488" width="10.3984375" style="61" customWidth="1"/>
    <col min="10489" max="10489" width="65.19921875" style="61" customWidth="1"/>
    <col min="10490" max="10737" width="9" style="61"/>
    <col min="10738" max="10738" width="7.09765625" style="61" customWidth="1"/>
    <col min="10739" max="10739" width="12.69921875" style="61" customWidth="1"/>
    <col min="10740" max="10740" width="12.8984375" style="61" customWidth="1"/>
    <col min="10741" max="10744" width="10.3984375" style="61" customWidth="1"/>
    <col min="10745" max="10745" width="65.19921875" style="61" customWidth="1"/>
    <col min="10746" max="10993" width="9" style="61"/>
    <col min="10994" max="10994" width="7.09765625" style="61" customWidth="1"/>
    <col min="10995" max="10995" width="12.69921875" style="61" customWidth="1"/>
    <col min="10996" max="10996" width="12.8984375" style="61" customWidth="1"/>
    <col min="10997" max="11000" width="10.3984375" style="61" customWidth="1"/>
    <col min="11001" max="11001" width="65.19921875" style="61" customWidth="1"/>
    <col min="11002" max="11249" width="9" style="61"/>
    <col min="11250" max="11250" width="7.09765625" style="61" customWidth="1"/>
    <col min="11251" max="11251" width="12.69921875" style="61" customWidth="1"/>
    <col min="11252" max="11252" width="12.8984375" style="61" customWidth="1"/>
    <col min="11253" max="11256" width="10.3984375" style="61" customWidth="1"/>
    <col min="11257" max="11257" width="65.19921875" style="61" customWidth="1"/>
    <col min="11258" max="11505" width="9" style="61"/>
    <col min="11506" max="11506" width="7.09765625" style="61" customWidth="1"/>
    <col min="11507" max="11507" width="12.69921875" style="61" customWidth="1"/>
    <col min="11508" max="11508" width="12.8984375" style="61" customWidth="1"/>
    <col min="11509" max="11512" width="10.3984375" style="61" customWidth="1"/>
    <col min="11513" max="11513" width="65.19921875" style="61" customWidth="1"/>
    <col min="11514" max="11761" width="9" style="61"/>
    <col min="11762" max="11762" width="7.09765625" style="61" customWidth="1"/>
    <col min="11763" max="11763" width="12.69921875" style="61" customWidth="1"/>
    <col min="11764" max="11764" width="12.8984375" style="61" customWidth="1"/>
    <col min="11765" max="11768" width="10.3984375" style="61" customWidth="1"/>
    <col min="11769" max="11769" width="65.19921875" style="61" customWidth="1"/>
    <col min="11770" max="12017" width="9" style="61"/>
    <col min="12018" max="12018" width="7.09765625" style="61" customWidth="1"/>
    <col min="12019" max="12019" width="12.69921875" style="61" customWidth="1"/>
    <col min="12020" max="12020" width="12.8984375" style="61" customWidth="1"/>
    <col min="12021" max="12024" width="10.3984375" style="61" customWidth="1"/>
    <col min="12025" max="12025" width="65.19921875" style="61" customWidth="1"/>
    <col min="12026" max="12273" width="9" style="61"/>
    <col min="12274" max="12274" width="7.09765625" style="61" customWidth="1"/>
    <col min="12275" max="12275" width="12.69921875" style="61" customWidth="1"/>
    <col min="12276" max="12276" width="12.8984375" style="61" customWidth="1"/>
    <col min="12277" max="12280" width="10.3984375" style="61" customWidth="1"/>
    <col min="12281" max="12281" width="65.19921875" style="61" customWidth="1"/>
    <col min="12282" max="12529" width="9" style="61"/>
    <col min="12530" max="12530" width="7.09765625" style="61" customWidth="1"/>
    <col min="12531" max="12531" width="12.69921875" style="61" customWidth="1"/>
    <col min="12532" max="12532" width="12.8984375" style="61" customWidth="1"/>
    <col min="12533" max="12536" width="10.3984375" style="61" customWidth="1"/>
    <col min="12537" max="12537" width="65.19921875" style="61" customWidth="1"/>
    <col min="12538" max="12785" width="9" style="61"/>
    <col min="12786" max="12786" width="7.09765625" style="61" customWidth="1"/>
    <col min="12787" max="12787" width="12.69921875" style="61" customWidth="1"/>
    <col min="12788" max="12788" width="12.8984375" style="61" customWidth="1"/>
    <col min="12789" max="12792" width="10.3984375" style="61" customWidth="1"/>
    <col min="12793" max="12793" width="65.19921875" style="61" customWidth="1"/>
    <col min="12794" max="13041" width="9" style="61"/>
    <col min="13042" max="13042" width="7.09765625" style="61" customWidth="1"/>
    <col min="13043" max="13043" width="12.69921875" style="61" customWidth="1"/>
    <col min="13044" max="13044" width="12.8984375" style="61" customWidth="1"/>
    <col min="13045" max="13048" width="10.3984375" style="61" customWidth="1"/>
    <col min="13049" max="13049" width="65.19921875" style="61" customWidth="1"/>
    <col min="13050" max="13297" width="9" style="61"/>
    <col min="13298" max="13298" width="7.09765625" style="61" customWidth="1"/>
    <col min="13299" max="13299" width="12.69921875" style="61" customWidth="1"/>
    <col min="13300" max="13300" width="12.8984375" style="61" customWidth="1"/>
    <col min="13301" max="13304" width="10.3984375" style="61" customWidth="1"/>
    <col min="13305" max="13305" width="65.19921875" style="61" customWidth="1"/>
    <col min="13306" max="13553" width="9" style="61"/>
    <col min="13554" max="13554" width="7.09765625" style="61" customWidth="1"/>
    <col min="13555" max="13555" width="12.69921875" style="61" customWidth="1"/>
    <col min="13556" max="13556" width="12.8984375" style="61" customWidth="1"/>
    <col min="13557" max="13560" width="10.3984375" style="61" customWidth="1"/>
    <col min="13561" max="13561" width="65.19921875" style="61" customWidth="1"/>
    <col min="13562" max="13809" width="9" style="61"/>
    <col min="13810" max="13810" width="7.09765625" style="61" customWidth="1"/>
    <col min="13811" max="13811" width="12.69921875" style="61" customWidth="1"/>
    <col min="13812" max="13812" width="12.8984375" style="61" customWidth="1"/>
    <col min="13813" max="13816" width="10.3984375" style="61" customWidth="1"/>
    <col min="13817" max="13817" width="65.19921875" style="61" customWidth="1"/>
    <col min="13818" max="14065" width="9" style="61"/>
    <col min="14066" max="14066" width="7.09765625" style="61" customWidth="1"/>
    <col min="14067" max="14067" width="12.69921875" style="61" customWidth="1"/>
    <col min="14068" max="14068" width="12.8984375" style="61" customWidth="1"/>
    <col min="14069" max="14072" width="10.3984375" style="61" customWidth="1"/>
    <col min="14073" max="14073" width="65.19921875" style="61" customWidth="1"/>
    <col min="14074" max="14321" width="9" style="61"/>
    <col min="14322" max="14322" width="7.09765625" style="61" customWidth="1"/>
    <col min="14323" max="14323" width="12.69921875" style="61" customWidth="1"/>
    <col min="14324" max="14324" width="12.8984375" style="61" customWidth="1"/>
    <col min="14325" max="14328" width="10.3984375" style="61" customWidth="1"/>
    <col min="14329" max="14329" width="65.19921875" style="61" customWidth="1"/>
    <col min="14330" max="14577" width="9" style="61"/>
    <col min="14578" max="14578" width="7.09765625" style="61" customWidth="1"/>
    <col min="14579" max="14579" width="12.69921875" style="61" customWidth="1"/>
    <col min="14580" max="14580" width="12.8984375" style="61" customWidth="1"/>
    <col min="14581" max="14584" width="10.3984375" style="61" customWidth="1"/>
    <col min="14585" max="14585" width="65.19921875" style="61" customWidth="1"/>
    <col min="14586" max="14833" width="9" style="61"/>
    <col min="14834" max="14834" width="7.09765625" style="61" customWidth="1"/>
    <col min="14835" max="14835" width="12.69921875" style="61" customWidth="1"/>
    <col min="14836" max="14836" width="12.8984375" style="61" customWidth="1"/>
    <col min="14837" max="14840" width="10.3984375" style="61" customWidth="1"/>
    <col min="14841" max="14841" width="65.19921875" style="61" customWidth="1"/>
    <col min="14842" max="15089" width="9" style="61"/>
    <col min="15090" max="15090" width="7.09765625" style="61" customWidth="1"/>
    <col min="15091" max="15091" width="12.69921875" style="61" customWidth="1"/>
    <col min="15092" max="15092" width="12.8984375" style="61" customWidth="1"/>
    <col min="15093" max="15096" width="10.3984375" style="61" customWidth="1"/>
    <col min="15097" max="15097" width="65.19921875" style="61" customWidth="1"/>
    <col min="15098" max="15345" width="9" style="61"/>
    <col min="15346" max="15346" width="7.09765625" style="61" customWidth="1"/>
    <col min="15347" max="15347" width="12.69921875" style="61" customWidth="1"/>
    <col min="15348" max="15348" width="12.8984375" style="61" customWidth="1"/>
    <col min="15349" max="15352" width="10.3984375" style="61" customWidth="1"/>
    <col min="15353" max="15353" width="65.19921875" style="61" customWidth="1"/>
    <col min="15354" max="15601" width="9" style="61"/>
    <col min="15602" max="15602" width="7.09765625" style="61" customWidth="1"/>
    <col min="15603" max="15603" width="12.69921875" style="61" customWidth="1"/>
    <col min="15604" max="15604" width="12.8984375" style="61" customWidth="1"/>
    <col min="15605" max="15608" width="10.3984375" style="61" customWidth="1"/>
    <col min="15609" max="15609" width="65.19921875" style="61" customWidth="1"/>
    <col min="15610" max="15857" width="9" style="61"/>
    <col min="15858" max="15858" width="7.09765625" style="61" customWidth="1"/>
    <col min="15859" max="15859" width="12.69921875" style="61" customWidth="1"/>
    <col min="15860" max="15860" width="12.8984375" style="61" customWidth="1"/>
    <col min="15861" max="15864" width="10.3984375" style="61" customWidth="1"/>
    <col min="15865" max="15865" width="65.19921875" style="61" customWidth="1"/>
    <col min="15866" max="16113" width="9" style="61"/>
    <col min="16114" max="16114" width="7.09765625" style="61" customWidth="1"/>
    <col min="16115" max="16115" width="12.69921875" style="61" customWidth="1"/>
    <col min="16116" max="16116" width="12.8984375" style="61" customWidth="1"/>
    <col min="16117" max="16120" width="10.3984375" style="61" customWidth="1"/>
    <col min="16121" max="16121" width="65.19921875" style="61" customWidth="1"/>
    <col min="16122" max="16384" width="9" style="61"/>
  </cols>
  <sheetData>
    <row r="1" spans="1:8" ht="24.6" x14ac:dyDescent="0.7">
      <c r="H1" s="250" t="s">
        <v>2726</v>
      </c>
    </row>
    <row r="2" spans="1:8" ht="24.6" x14ac:dyDescent="0.7">
      <c r="A2" s="266" t="s">
        <v>1017</v>
      </c>
      <c r="B2" s="266"/>
      <c r="C2" s="266"/>
      <c r="D2" s="266"/>
      <c r="E2" s="266"/>
      <c r="F2" s="266"/>
      <c r="G2" s="266"/>
      <c r="H2" s="266"/>
    </row>
    <row r="3" spans="1:8" ht="24.6" x14ac:dyDescent="0.7">
      <c r="A3" s="267" t="s">
        <v>2725</v>
      </c>
      <c r="B3" s="267"/>
      <c r="C3" s="267"/>
      <c r="D3" s="267"/>
      <c r="E3" s="267"/>
      <c r="F3" s="267"/>
      <c r="G3" s="267"/>
      <c r="H3" s="267"/>
    </row>
    <row r="4" spans="1:8" s="62" customFormat="1" ht="24.6" x14ac:dyDescent="0.45">
      <c r="A4" s="268" t="s">
        <v>45</v>
      </c>
      <c r="B4" s="268" t="s">
        <v>1018</v>
      </c>
      <c r="C4" s="89" t="s">
        <v>1019</v>
      </c>
      <c r="D4" s="90" t="s">
        <v>1020</v>
      </c>
      <c r="E4" s="270" t="s">
        <v>46</v>
      </c>
      <c r="F4" s="91" t="s">
        <v>47</v>
      </c>
      <c r="G4" s="272" t="s">
        <v>46</v>
      </c>
      <c r="H4" s="268" t="s">
        <v>1021</v>
      </c>
    </row>
    <row r="5" spans="1:8" s="62" customFormat="1" ht="24.6" x14ac:dyDescent="0.45">
      <c r="A5" s="269"/>
      <c r="B5" s="269"/>
      <c r="C5" s="89" t="s">
        <v>1022</v>
      </c>
      <c r="D5" s="92" t="s">
        <v>1022</v>
      </c>
      <c r="E5" s="271"/>
      <c r="F5" s="91" t="s">
        <v>1022</v>
      </c>
      <c r="G5" s="273"/>
      <c r="H5" s="269"/>
    </row>
    <row r="6" spans="1:8" s="113" customFormat="1" ht="24.6" x14ac:dyDescent="0.25">
      <c r="A6" s="107">
        <v>1</v>
      </c>
      <c r="B6" s="108" t="s">
        <v>39</v>
      </c>
      <c r="C6" s="109">
        <v>61</v>
      </c>
      <c r="D6" s="90">
        <f>C6-F6</f>
        <v>61</v>
      </c>
      <c r="E6" s="110">
        <f t="shared" ref="E6:E12" si="0">D6/C6*100</f>
        <v>100</v>
      </c>
      <c r="F6" s="91">
        <v>0</v>
      </c>
      <c r="G6" s="111">
        <f t="shared" ref="G6:G11" si="1">F6/C6*100</f>
        <v>0</v>
      </c>
      <c r="H6" s="112"/>
    </row>
    <row r="7" spans="1:8" ht="24.6" x14ac:dyDescent="0.7">
      <c r="A7" s="81">
        <v>2</v>
      </c>
      <c r="B7" s="79" t="s">
        <v>44</v>
      </c>
      <c r="C7" s="93">
        <v>206</v>
      </c>
      <c r="D7" s="90">
        <f t="shared" ref="D7:D11" si="2">C7-F7</f>
        <v>206</v>
      </c>
      <c r="E7" s="94">
        <f t="shared" si="0"/>
        <v>100</v>
      </c>
      <c r="F7" s="95">
        <v>0</v>
      </c>
      <c r="G7" s="96">
        <f t="shared" si="1"/>
        <v>0</v>
      </c>
      <c r="H7" s="97" t="s">
        <v>1026</v>
      </c>
    </row>
    <row r="8" spans="1:8" ht="24.6" x14ac:dyDescent="0.7">
      <c r="A8" s="107">
        <v>3</v>
      </c>
      <c r="B8" s="79" t="s">
        <v>40</v>
      </c>
      <c r="C8" s="93">
        <v>96</v>
      </c>
      <c r="D8" s="90">
        <f t="shared" si="2"/>
        <v>96</v>
      </c>
      <c r="E8" s="94">
        <f t="shared" si="0"/>
        <v>100</v>
      </c>
      <c r="F8" s="95">
        <v>0</v>
      </c>
      <c r="G8" s="96">
        <f t="shared" si="1"/>
        <v>0</v>
      </c>
      <c r="H8" s="79"/>
    </row>
    <row r="9" spans="1:8" ht="24.6" x14ac:dyDescent="0.7">
      <c r="A9" s="81">
        <v>4</v>
      </c>
      <c r="B9" s="79" t="s">
        <v>42</v>
      </c>
      <c r="C9" s="93">
        <v>74</v>
      </c>
      <c r="D9" s="90">
        <f t="shared" si="2"/>
        <v>74</v>
      </c>
      <c r="E9" s="94">
        <f t="shared" si="0"/>
        <v>100</v>
      </c>
      <c r="F9" s="95">
        <v>0</v>
      </c>
      <c r="G9" s="96">
        <f t="shared" si="1"/>
        <v>0</v>
      </c>
      <c r="H9" s="79"/>
    </row>
    <row r="10" spans="1:8" ht="24.6" x14ac:dyDescent="0.7">
      <c r="A10" s="107">
        <v>5</v>
      </c>
      <c r="B10" s="79" t="s">
        <v>41</v>
      </c>
      <c r="C10" s="93">
        <v>19</v>
      </c>
      <c r="D10" s="90">
        <f t="shared" si="2"/>
        <v>19</v>
      </c>
      <c r="E10" s="94">
        <f t="shared" si="0"/>
        <v>100</v>
      </c>
      <c r="F10" s="95">
        <v>0</v>
      </c>
      <c r="G10" s="96">
        <f t="shared" si="1"/>
        <v>0</v>
      </c>
      <c r="H10" s="79"/>
    </row>
    <row r="11" spans="1:8" ht="24.6" x14ac:dyDescent="0.7">
      <c r="A11" s="81">
        <v>6</v>
      </c>
      <c r="B11" s="79" t="s">
        <v>38</v>
      </c>
      <c r="C11" s="93">
        <v>136</v>
      </c>
      <c r="D11" s="90">
        <f t="shared" si="2"/>
        <v>136</v>
      </c>
      <c r="E11" s="94">
        <f t="shared" si="0"/>
        <v>100</v>
      </c>
      <c r="F11" s="95">
        <v>0</v>
      </c>
      <c r="G11" s="98">
        <f t="shared" si="1"/>
        <v>0</v>
      </c>
      <c r="H11" s="97"/>
    </row>
    <row r="12" spans="1:8" ht="25.2" thickBot="1" x14ac:dyDescent="0.75">
      <c r="A12" s="262" t="s">
        <v>1023</v>
      </c>
      <c r="B12" s="263"/>
      <c r="C12" s="99">
        <f>SUM(C6:C11)</f>
        <v>592</v>
      </c>
      <c r="D12" s="100">
        <f>SUM(D6:D11)</f>
        <v>592</v>
      </c>
      <c r="E12" s="101">
        <f t="shared" si="0"/>
        <v>100</v>
      </c>
      <c r="F12" s="102">
        <f>SUM(F6:F11)</f>
        <v>0</v>
      </c>
      <c r="G12" s="103">
        <f>F12/C12*100</f>
        <v>0</v>
      </c>
      <c r="H12" s="104"/>
    </row>
    <row r="13" spans="1:8" ht="25.2" thickTop="1" x14ac:dyDescent="0.7">
      <c r="A13" s="72"/>
      <c r="B13" s="105" t="s">
        <v>1018</v>
      </c>
      <c r="C13" s="76" t="s">
        <v>1024</v>
      </c>
      <c r="D13" s="76" t="s">
        <v>1025</v>
      </c>
      <c r="E13" s="72"/>
      <c r="F13" s="72"/>
      <c r="G13" s="72"/>
      <c r="H13" s="72"/>
    </row>
    <row r="14" spans="1:8" x14ac:dyDescent="0.45">
      <c r="B14" s="63" t="s">
        <v>39</v>
      </c>
      <c r="C14" s="66">
        <f>E6</f>
        <v>100</v>
      </c>
      <c r="D14" s="67">
        <f>G6</f>
        <v>0</v>
      </c>
    </row>
    <row r="15" spans="1:8" x14ac:dyDescent="0.45">
      <c r="B15" s="63" t="s">
        <v>44</v>
      </c>
      <c r="C15" s="66">
        <f t="shared" ref="C15:C20" si="3">E7</f>
        <v>100</v>
      </c>
      <c r="D15" s="67">
        <f t="shared" ref="D15:D20" si="4">G7</f>
        <v>0</v>
      </c>
    </row>
    <row r="16" spans="1:8" x14ac:dyDescent="0.45">
      <c r="B16" s="63" t="s">
        <v>40</v>
      </c>
      <c r="C16" s="66">
        <f t="shared" si="3"/>
        <v>100</v>
      </c>
      <c r="D16" s="67">
        <f t="shared" si="4"/>
        <v>0</v>
      </c>
    </row>
    <row r="17" spans="1:4" x14ac:dyDescent="0.45">
      <c r="B17" s="63" t="s">
        <v>42</v>
      </c>
      <c r="C17" s="66">
        <f t="shared" si="3"/>
        <v>100</v>
      </c>
      <c r="D17" s="67">
        <f t="shared" si="4"/>
        <v>0</v>
      </c>
    </row>
    <row r="18" spans="1:4" x14ac:dyDescent="0.45">
      <c r="B18" s="63" t="s">
        <v>41</v>
      </c>
      <c r="C18" s="66">
        <f t="shared" si="3"/>
        <v>100</v>
      </c>
      <c r="D18" s="67">
        <f t="shared" si="4"/>
        <v>0</v>
      </c>
    </row>
    <row r="19" spans="1:4" x14ac:dyDescent="0.45">
      <c r="B19" s="63" t="s">
        <v>38</v>
      </c>
      <c r="C19" s="66">
        <f t="shared" si="3"/>
        <v>100</v>
      </c>
      <c r="D19" s="67">
        <f t="shared" si="4"/>
        <v>0</v>
      </c>
    </row>
    <row r="20" spans="1:4" x14ac:dyDescent="0.45">
      <c r="B20" s="64" t="s">
        <v>1023</v>
      </c>
      <c r="C20" s="66">
        <f t="shared" si="3"/>
        <v>100</v>
      </c>
      <c r="D20" s="67">
        <f t="shared" si="4"/>
        <v>0</v>
      </c>
    </row>
    <row r="21" spans="1:4" x14ac:dyDescent="0.45">
      <c r="C21" s="65"/>
    </row>
    <row r="32" spans="1:4" x14ac:dyDescent="0.45">
      <c r="A32" s="68"/>
    </row>
    <row r="33" spans="1:4" x14ac:dyDescent="0.45">
      <c r="A33" s="68"/>
    </row>
    <row r="34" spans="1:4" x14ac:dyDescent="0.45">
      <c r="B34" s="69"/>
      <c r="C34" s="264"/>
      <c r="D34" s="264"/>
    </row>
    <row r="35" spans="1:4" x14ac:dyDescent="0.45">
      <c r="B35" s="68"/>
      <c r="C35" s="265"/>
      <c r="D35" s="265"/>
    </row>
    <row r="36" spans="1:4" x14ac:dyDescent="0.45">
      <c r="B36" s="68"/>
      <c r="C36" s="265"/>
      <c r="D36" s="265"/>
    </row>
  </sheetData>
  <mergeCells count="11">
    <mergeCell ref="A12:B12"/>
    <mergeCell ref="C34:D34"/>
    <mergeCell ref="C35:D35"/>
    <mergeCell ref="C36:D36"/>
    <mergeCell ref="A2:H2"/>
    <mergeCell ref="A3:H3"/>
    <mergeCell ref="A4:A5"/>
    <mergeCell ref="B4:B5"/>
    <mergeCell ref="E4:E5"/>
    <mergeCell ref="G4:G5"/>
    <mergeCell ref="H4:H5"/>
  </mergeCells>
  <pageMargins left="0.78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/>
  <dimension ref="A1:E2051"/>
  <sheetViews>
    <sheetView workbookViewId="0">
      <selection activeCell="J24" sqref="J24"/>
    </sheetView>
  </sheetViews>
  <sheetFormatPr defaultRowHeight="13.8" x14ac:dyDescent="0.25"/>
  <cols>
    <col min="1" max="1" width="39" customWidth="1"/>
  </cols>
  <sheetData>
    <row r="1" spans="1:5" x14ac:dyDescent="0.25">
      <c r="A1" s="159" t="s">
        <v>1028</v>
      </c>
      <c r="B1" s="160"/>
      <c r="C1" s="160"/>
      <c r="D1" s="160"/>
      <c r="E1" s="161"/>
    </row>
    <row r="2" spans="1:5" x14ac:dyDescent="0.25">
      <c r="A2" s="162" t="s">
        <v>1029</v>
      </c>
      <c r="B2" s="154" t="s">
        <v>1030</v>
      </c>
      <c r="C2" s="155"/>
      <c r="D2" s="153"/>
      <c r="E2" s="163"/>
    </row>
    <row r="3" spans="1:5" x14ac:dyDescent="0.25">
      <c r="A3" s="162" t="s">
        <v>1031</v>
      </c>
      <c r="B3" s="154" t="s">
        <v>1030</v>
      </c>
      <c r="C3" s="155"/>
      <c r="D3" s="153"/>
      <c r="E3" s="163"/>
    </row>
    <row r="4" spans="1:5" ht="14.25" customHeight="1" x14ac:dyDescent="0.25">
      <c r="A4" s="162" t="s">
        <v>1032</v>
      </c>
      <c r="B4" s="278" t="s">
        <v>1033</v>
      </c>
      <c r="C4" s="279"/>
      <c r="D4" s="153"/>
      <c r="E4" s="163"/>
    </row>
    <row r="5" spans="1:5" x14ac:dyDescent="0.25">
      <c r="A5" s="162"/>
      <c r="B5" s="278"/>
      <c r="C5" s="279"/>
      <c r="D5" s="153"/>
      <c r="E5" s="163"/>
    </row>
    <row r="6" spans="1:5" x14ac:dyDescent="0.25">
      <c r="A6" s="282"/>
      <c r="B6" s="283"/>
      <c r="C6" s="283"/>
      <c r="D6" s="283"/>
      <c r="E6" s="284"/>
    </row>
    <row r="7" spans="1:5" x14ac:dyDescent="0.25">
      <c r="A7" s="164" t="s">
        <v>1034</v>
      </c>
      <c r="B7" s="280" t="s">
        <v>37</v>
      </c>
      <c r="C7" s="281"/>
      <c r="D7" s="156" t="s">
        <v>1018</v>
      </c>
      <c r="E7" s="165">
        <v>242248</v>
      </c>
    </row>
    <row r="8" spans="1:5" x14ac:dyDescent="0.25">
      <c r="A8" s="166" t="s">
        <v>1035</v>
      </c>
      <c r="B8" s="276"/>
      <c r="C8" s="277"/>
      <c r="D8" s="157" t="s">
        <v>38</v>
      </c>
      <c r="E8" s="167"/>
    </row>
    <row r="9" spans="1:5" x14ac:dyDescent="0.25">
      <c r="A9" s="168" t="s">
        <v>1036</v>
      </c>
      <c r="B9" s="274"/>
      <c r="C9" s="275"/>
      <c r="D9" s="158" t="s">
        <v>38</v>
      </c>
      <c r="E9" s="169"/>
    </row>
    <row r="10" spans="1:5" x14ac:dyDescent="0.25">
      <c r="A10" s="166" t="s">
        <v>1037</v>
      </c>
      <c r="B10" s="276"/>
      <c r="C10" s="277"/>
      <c r="D10" s="157" t="s">
        <v>38</v>
      </c>
      <c r="E10" s="167"/>
    </row>
    <row r="11" spans="1:5" x14ac:dyDescent="0.25">
      <c r="A11" s="168" t="s">
        <v>1038</v>
      </c>
      <c r="B11" s="274"/>
      <c r="C11" s="275"/>
      <c r="D11" s="158" t="s">
        <v>38</v>
      </c>
      <c r="E11" s="169"/>
    </row>
    <row r="12" spans="1:5" x14ac:dyDescent="0.25">
      <c r="A12" s="166" t="s">
        <v>1039</v>
      </c>
      <c r="B12" s="276"/>
      <c r="C12" s="277"/>
      <c r="D12" s="157" t="s">
        <v>38</v>
      </c>
      <c r="E12" s="167"/>
    </row>
    <row r="13" spans="1:5" x14ac:dyDescent="0.25">
      <c r="A13" s="168" t="s">
        <v>1040</v>
      </c>
      <c r="B13" s="274"/>
      <c r="C13" s="275"/>
      <c r="D13" s="158" t="s">
        <v>38</v>
      </c>
      <c r="E13" s="169"/>
    </row>
    <row r="14" spans="1:5" x14ac:dyDescent="0.25">
      <c r="A14" s="166" t="s">
        <v>1041</v>
      </c>
      <c r="B14" s="276"/>
      <c r="C14" s="277"/>
      <c r="D14" s="157" t="s">
        <v>38</v>
      </c>
      <c r="E14" s="167"/>
    </row>
    <row r="15" spans="1:5" x14ac:dyDescent="0.25">
      <c r="A15" s="168" t="s">
        <v>1042</v>
      </c>
      <c r="B15" s="274"/>
      <c r="C15" s="275"/>
      <c r="D15" s="158" t="s">
        <v>38</v>
      </c>
      <c r="E15" s="169"/>
    </row>
    <row r="16" spans="1:5" x14ac:dyDescent="0.25">
      <c r="A16" s="166" t="s">
        <v>1043</v>
      </c>
      <c r="B16" s="276"/>
      <c r="C16" s="277"/>
      <c r="D16" s="157" t="s">
        <v>38</v>
      </c>
      <c r="E16" s="167"/>
    </row>
    <row r="17" spans="1:5" x14ac:dyDescent="0.25">
      <c r="A17" s="168" t="s">
        <v>1044</v>
      </c>
      <c r="B17" s="274"/>
      <c r="C17" s="275"/>
      <c r="D17" s="158" t="s">
        <v>38</v>
      </c>
      <c r="E17" s="169"/>
    </row>
    <row r="18" spans="1:5" x14ac:dyDescent="0.25">
      <c r="A18" s="166" t="s">
        <v>1045</v>
      </c>
      <c r="B18" s="276"/>
      <c r="C18" s="277"/>
      <c r="D18" s="157" t="s">
        <v>38</v>
      </c>
      <c r="E18" s="167"/>
    </row>
    <row r="19" spans="1:5" x14ac:dyDescent="0.25">
      <c r="A19" s="168" t="s">
        <v>1046</v>
      </c>
      <c r="B19" s="274"/>
      <c r="C19" s="275"/>
      <c r="D19" s="158" t="s">
        <v>38</v>
      </c>
      <c r="E19" s="169"/>
    </row>
    <row r="20" spans="1:5" x14ac:dyDescent="0.25">
      <c r="A20" s="293" t="s">
        <v>1047</v>
      </c>
      <c r="B20" s="295" t="s">
        <v>1048</v>
      </c>
      <c r="C20" s="296"/>
      <c r="D20" s="299" t="s">
        <v>38</v>
      </c>
      <c r="E20" s="170" t="s">
        <v>1049</v>
      </c>
    </row>
    <row r="21" spans="1:5" x14ac:dyDescent="0.25">
      <c r="A21" s="294"/>
      <c r="B21" s="297"/>
      <c r="C21" s="298"/>
      <c r="D21" s="300"/>
      <c r="E21" s="171" t="s">
        <v>1050</v>
      </c>
    </row>
    <row r="22" spans="1:5" x14ac:dyDescent="0.25">
      <c r="A22" s="285" t="s">
        <v>1051</v>
      </c>
      <c r="B22" s="287" t="s">
        <v>1048</v>
      </c>
      <c r="C22" s="288"/>
      <c r="D22" s="291" t="s">
        <v>38</v>
      </c>
      <c r="E22" s="172" t="s">
        <v>1049</v>
      </c>
    </row>
    <row r="23" spans="1:5" x14ac:dyDescent="0.25">
      <c r="A23" s="286"/>
      <c r="B23" s="289"/>
      <c r="C23" s="290"/>
      <c r="D23" s="292"/>
      <c r="E23" s="173" t="s">
        <v>1050</v>
      </c>
    </row>
    <row r="24" spans="1:5" x14ac:dyDescent="0.25">
      <c r="A24" s="293" t="s">
        <v>1052</v>
      </c>
      <c r="B24" s="295" t="s">
        <v>1048</v>
      </c>
      <c r="C24" s="296"/>
      <c r="D24" s="299" t="s">
        <v>38</v>
      </c>
      <c r="E24" s="170" t="s">
        <v>1049</v>
      </c>
    </row>
    <row r="25" spans="1:5" x14ac:dyDescent="0.25">
      <c r="A25" s="294"/>
      <c r="B25" s="297"/>
      <c r="C25" s="298"/>
      <c r="D25" s="300"/>
      <c r="E25" s="171" t="s">
        <v>1050</v>
      </c>
    </row>
    <row r="26" spans="1:5" x14ac:dyDescent="0.25">
      <c r="A26" s="285" t="s">
        <v>1053</v>
      </c>
      <c r="B26" s="287" t="s">
        <v>1048</v>
      </c>
      <c r="C26" s="288"/>
      <c r="D26" s="291" t="s">
        <v>38</v>
      </c>
      <c r="E26" s="172" t="s">
        <v>1049</v>
      </c>
    </row>
    <row r="27" spans="1:5" x14ac:dyDescent="0.25">
      <c r="A27" s="286"/>
      <c r="B27" s="289"/>
      <c r="C27" s="290"/>
      <c r="D27" s="292"/>
      <c r="E27" s="173" t="s">
        <v>1050</v>
      </c>
    </row>
    <row r="28" spans="1:5" x14ac:dyDescent="0.25">
      <c r="A28" s="293" t="s">
        <v>1054</v>
      </c>
      <c r="B28" s="295" t="s">
        <v>1048</v>
      </c>
      <c r="C28" s="296"/>
      <c r="D28" s="299" t="s">
        <v>38</v>
      </c>
      <c r="E28" s="170" t="s">
        <v>1049</v>
      </c>
    </row>
    <row r="29" spans="1:5" x14ac:dyDescent="0.25">
      <c r="A29" s="294"/>
      <c r="B29" s="297"/>
      <c r="C29" s="298"/>
      <c r="D29" s="300"/>
      <c r="E29" s="171" t="s">
        <v>1050</v>
      </c>
    </row>
    <row r="30" spans="1:5" x14ac:dyDescent="0.25">
      <c r="A30" s="285" t="s">
        <v>1055</v>
      </c>
      <c r="B30" s="287" t="s">
        <v>1048</v>
      </c>
      <c r="C30" s="288"/>
      <c r="D30" s="291" t="s">
        <v>38</v>
      </c>
      <c r="E30" s="172" t="s">
        <v>1049</v>
      </c>
    </row>
    <row r="31" spans="1:5" x14ac:dyDescent="0.25">
      <c r="A31" s="286"/>
      <c r="B31" s="289"/>
      <c r="C31" s="290"/>
      <c r="D31" s="292"/>
      <c r="E31" s="173" t="s">
        <v>1050</v>
      </c>
    </row>
    <row r="32" spans="1:5" x14ac:dyDescent="0.25">
      <c r="A32" s="293" t="s">
        <v>1056</v>
      </c>
      <c r="B32" s="295" t="s">
        <v>1048</v>
      </c>
      <c r="C32" s="296"/>
      <c r="D32" s="299" t="s">
        <v>38</v>
      </c>
      <c r="E32" s="170" t="s">
        <v>1049</v>
      </c>
    </row>
    <row r="33" spans="1:5" x14ac:dyDescent="0.25">
      <c r="A33" s="294"/>
      <c r="B33" s="297"/>
      <c r="C33" s="298"/>
      <c r="D33" s="300"/>
      <c r="E33" s="171" t="s">
        <v>1050</v>
      </c>
    </row>
    <row r="34" spans="1:5" x14ac:dyDescent="0.25">
      <c r="A34" s="285" t="s">
        <v>1057</v>
      </c>
      <c r="B34" s="287" t="s">
        <v>1048</v>
      </c>
      <c r="C34" s="288"/>
      <c r="D34" s="291" t="s">
        <v>38</v>
      </c>
      <c r="E34" s="172" t="s">
        <v>1049</v>
      </c>
    </row>
    <row r="35" spans="1:5" x14ac:dyDescent="0.25">
      <c r="A35" s="286"/>
      <c r="B35" s="289"/>
      <c r="C35" s="290"/>
      <c r="D35" s="292"/>
      <c r="E35" s="173" t="s">
        <v>1050</v>
      </c>
    </row>
    <row r="36" spans="1:5" x14ac:dyDescent="0.25">
      <c r="A36" s="293" t="s">
        <v>1058</v>
      </c>
      <c r="B36" s="295" t="s">
        <v>1048</v>
      </c>
      <c r="C36" s="296"/>
      <c r="D36" s="299" t="s">
        <v>38</v>
      </c>
      <c r="E36" s="170" t="s">
        <v>1049</v>
      </c>
    </row>
    <row r="37" spans="1:5" x14ac:dyDescent="0.25">
      <c r="A37" s="294"/>
      <c r="B37" s="297"/>
      <c r="C37" s="298"/>
      <c r="D37" s="300"/>
      <c r="E37" s="171" t="s">
        <v>1050</v>
      </c>
    </row>
    <row r="38" spans="1:5" x14ac:dyDescent="0.25">
      <c r="A38" s="285" t="s">
        <v>1059</v>
      </c>
      <c r="B38" s="287" t="s">
        <v>1048</v>
      </c>
      <c r="C38" s="288"/>
      <c r="D38" s="291" t="s">
        <v>38</v>
      </c>
      <c r="E38" s="172" t="s">
        <v>1049</v>
      </c>
    </row>
    <row r="39" spans="1:5" x14ac:dyDescent="0.25">
      <c r="A39" s="286"/>
      <c r="B39" s="289"/>
      <c r="C39" s="290"/>
      <c r="D39" s="292"/>
      <c r="E39" s="173" t="s">
        <v>1050</v>
      </c>
    </row>
    <row r="40" spans="1:5" x14ac:dyDescent="0.25">
      <c r="A40" s="293" t="s">
        <v>1060</v>
      </c>
      <c r="B40" s="295" t="s">
        <v>1048</v>
      </c>
      <c r="C40" s="296"/>
      <c r="D40" s="299" t="s">
        <v>38</v>
      </c>
      <c r="E40" s="170" t="s">
        <v>1049</v>
      </c>
    </row>
    <row r="41" spans="1:5" x14ac:dyDescent="0.25">
      <c r="A41" s="294"/>
      <c r="B41" s="297"/>
      <c r="C41" s="298"/>
      <c r="D41" s="300"/>
      <c r="E41" s="171" t="s">
        <v>1050</v>
      </c>
    </row>
    <row r="42" spans="1:5" x14ac:dyDescent="0.25">
      <c r="A42" s="285" t="s">
        <v>1061</v>
      </c>
      <c r="B42" s="287" t="s">
        <v>1048</v>
      </c>
      <c r="C42" s="288"/>
      <c r="D42" s="291" t="s">
        <v>38</v>
      </c>
      <c r="E42" s="172" t="s">
        <v>1049</v>
      </c>
    </row>
    <row r="43" spans="1:5" x14ac:dyDescent="0.25">
      <c r="A43" s="286"/>
      <c r="B43" s="289"/>
      <c r="C43" s="290"/>
      <c r="D43" s="292"/>
      <c r="E43" s="173" t="s">
        <v>1050</v>
      </c>
    </row>
    <row r="44" spans="1:5" x14ac:dyDescent="0.25">
      <c r="A44" s="293" t="s">
        <v>1062</v>
      </c>
      <c r="B44" s="295" t="s">
        <v>1048</v>
      </c>
      <c r="C44" s="296"/>
      <c r="D44" s="299" t="s">
        <v>38</v>
      </c>
      <c r="E44" s="170" t="s">
        <v>1049</v>
      </c>
    </row>
    <row r="45" spans="1:5" x14ac:dyDescent="0.25">
      <c r="A45" s="294"/>
      <c r="B45" s="297"/>
      <c r="C45" s="298"/>
      <c r="D45" s="300"/>
      <c r="E45" s="171" t="s">
        <v>1050</v>
      </c>
    </row>
    <row r="46" spans="1:5" x14ac:dyDescent="0.25">
      <c r="A46" s="285" t="s">
        <v>1063</v>
      </c>
      <c r="B46" s="287" t="s">
        <v>1048</v>
      </c>
      <c r="C46" s="288"/>
      <c r="D46" s="291" t="s">
        <v>38</v>
      </c>
      <c r="E46" s="172" t="s">
        <v>1049</v>
      </c>
    </row>
    <row r="47" spans="1:5" x14ac:dyDescent="0.25">
      <c r="A47" s="286"/>
      <c r="B47" s="289"/>
      <c r="C47" s="290"/>
      <c r="D47" s="292"/>
      <c r="E47" s="173" t="s">
        <v>1050</v>
      </c>
    </row>
    <row r="48" spans="1:5" x14ac:dyDescent="0.25">
      <c r="A48" s="293" t="s">
        <v>1064</v>
      </c>
      <c r="B48" s="295" t="s">
        <v>1048</v>
      </c>
      <c r="C48" s="296"/>
      <c r="D48" s="299" t="s">
        <v>38</v>
      </c>
      <c r="E48" s="170" t="s">
        <v>1049</v>
      </c>
    </row>
    <row r="49" spans="1:5" x14ac:dyDescent="0.25">
      <c r="A49" s="294"/>
      <c r="B49" s="297"/>
      <c r="C49" s="298"/>
      <c r="D49" s="300"/>
      <c r="E49" s="171" t="s">
        <v>1050</v>
      </c>
    </row>
    <row r="50" spans="1:5" x14ac:dyDescent="0.25">
      <c r="A50" s="285" t="s">
        <v>1065</v>
      </c>
      <c r="B50" s="287" t="s">
        <v>1048</v>
      </c>
      <c r="C50" s="288"/>
      <c r="D50" s="291" t="s">
        <v>38</v>
      </c>
      <c r="E50" s="172" t="s">
        <v>1049</v>
      </c>
    </row>
    <row r="51" spans="1:5" x14ac:dyDescent="0.25">
      <c r="A51" s="286"/>
      <c r="B51" s="289"/>
      <c r="C51" s="290"/>
      <c r="D51" s="292"/>
      <c r="E51" s="173" t="s">
        <v>1050</v>
      </c>
    </row>
    <row r="52" spans="1:5" x14ac:dyDescent="0.25">
      <c r="A52" s="293" t="s">
        <v>1066</v>
      </c>
      <c r="B52" s="295" t="s">
        <v>1048</v>
      </c>
      <c r="C52" s="296"/>
      <c r="D52" s="299" t="s">
        <v>38</v>
      </c>
      <c r="E52" s="170" t="s">
        <v>1049</v>
      </c>
    </row>
    <row r="53" spans="1:5" x14ac:dyDescent="0.25">
      <c r="A53" s="294"/>
      <c r="B53" s="297"/>
      <c r="C53" s="298"/>
      <c r="D53" s="300"/>
      <c r="E53" s="171" t="s">
        <v>1050</v>
      </c>
    </row>
    <row r="54" spans="1:5" x14ac:dyDescent="0.25">
      <c r="A54" s="285" t="s">
        <v>1067</v>
      </c>
      <c r="B54" s="287" t="s">
        <v>1048</v>
      </c>
      <c r="C54" s="288"/>
      <c r="D54" s="291" t="s">
        <v>38</v>
      </c>
      <c r="E54" s="172" t="s">
        <v>1049</v>
      </c>
    </row>
    <row r="55" spans="1:5" x14ac:dyDescent="0.25">
      <c r="A55" s="286"/>
      <c r="B55" s="289"/>
      <c r="C55" s="290"/>
      <c r="D55" s="292"/>
      <c r="E55" s="173" t="s">
        <v>1050</v>
      </c>
    </row>
    <row r="56" spans="1:5" x14ac:dyDescent="0.25">
      <c r="A56" s="293" t="s">
        <v>1068</v>
      </c>
      <c r="B56" s="295" t="s">
        <v>1048</v>
      </c>
      <c r="C56" s="296"/>
      <c r="D56" s="299" t="s">
        <v>38</v>
      </c>
      <c r="E56" s="170" t="s">
        <v>1049</v>
      </c>
    </row>
    <row r="57" spans="1:5" x14ac:dyDescent="0.25">
      <c r="A57" s="294"/>
      <c r="B57" s="297"/>
      <c r="C57" s="298"/>
      <c r="D57" s="300"/>
      <c r="E57" s="171" t="s">
        <v>1050</v>
      </c>
    </row>
    <row r="58" spans="1:5" x14ac:dyDescent="0.25">
      <c r="A58" s="285" t="s">
        <v>1069</v>
      </c>
      <c r="B58" s="287" t="s">
        <v>1048</v>
      </c>
      <c r="C58" s="288"/>
      <c r="D58" s="291" t="s">
        <v>38</v>
      </c>
      <c r="E58" s="172" t="s">
        <v>1049</v>
      </c>
    </row>
    <row r="59" spans="1:5" x14ac:dyDescent="0.25">
      <c r="A59" s="286"/>
      <c r="B59" s="289"/>
      <c r="C59" s="290"/>
      <c r="D59" s="292"/>
      <c r="E59" s="173" t="s">
        <v>1050</v>
      </c>
    </row>
    <row r="60" spans="1:5" x14ac:dyDescent="0.25">
      <c r="A60" s="293" t="s">
        <v>1070</v>
      </c>
      <c r="B60" s="295" t="s">
        <v>1048</v>
      </c>
      <c r="C60" s="296"/>
      <c r="D60" s="299" t="s">
        <v>38</v>
      </c>
      <c r="E60" s="170" t="s">
        <v>1049</v>
      </c>
    </row>
    <row r="61" spans="1:5" x14ac:dyDescent="0.25">
      <c r="A61" s="294"/>
      <c r="B61" s="297"/>
      <c r="C61" s="298"/>
      <c r="D61" s="300"/>
      <c r="E61" s="171" t="s">
        <v>1050</v>
      </c>
    </row>
    <row r="62" spans="1:5" x14ac:dyDescent="0.25">
      <c r="A62" s="285" t="s">
        <v>1071</v>
      </c>
      <c r="B62" s="287" t="s">
        <v>1048</v>
      </c>
      <c r="C62" s="288"/>
      <c r="D62" s="291" t="s">
        <v>38</v>
      </c>
      <c r="E62" s="172" t="s">
        <v>1049</v>
      </c>
    </row>
    <row r="63" spans="1:5" x14ac:dyDescent="0.25">
      <c r="A63" s="286"/>
      <c r="B63" s="289"/>
      <c r="C63" s="290"/>
      <c r="D63" s="292"/>
      <c r="E63" s="173" t="s">
        <v>1050</v>
      </c>
    </row>
    <row r="64" spans="1:5" x14ac:dyDescent="0.25">
      <c r="A64" s="293" t="s">
        <v>1072</v>
      </c>
      <c r="B64" s="295" t="s">
        <v>1048</v>
      </c>
      <c r="C64" s="296"/>
      <c r="D64" s="299" t="s">
        <v>38</v>
      </c>
      <c r="E64" s="170" t="s">
        <v>1049</v>
      </c>
    </row>
    <row r="65" spans="1:5" x14ac:dyDescent="0.25">
      <c r="A65" s="294"/>
      <c r="B65" s="297"/>
      <c r="C65" s="298"/>
      <c r="D65" s="300"/>
      <c r="E65" s="171" t="s">
        <v>1050</v>
      </c>
    </row>
    <row r="66" spans="1:5" x14ac:dyDescent="0.25">
      <c r="A66" s="285" t="s">
        <v>1073</v>
      </c>
      <c r="B66" s="287" t="s">
        <v>1074</v>
      </c>
      <c r="C66" s="288"/>
      <c r="D66" s="291" t="s">
        <v>38</v>
      </c>
      <c r="E66" s="172" t="s">
        <v>1049</v>
      </c>
    </row>
    <row r="67" spans="1:5" x14ac:dyDescent="0.25">
      <c r="A67" s="286"/>
      <c r="B67" s="289"/>
      <c r="C67" s="290"/>
      <c r="D67" s="292"/>
      <c r="E67" s="173" t="s">
        <v>1050</v>
      </c>
    </row>
    <row r="68" spans="1:5" x14ac:dyDescent="0.25">
      <c r="A68" s="293" t="s">
        <v>1075</v>
      </c>
      <c r="B68" s="295" t="s">
        <v>1074</v>
      </c>
      <c r="C68" s="296"/>
      <c r="D68" s="299" t="s">
        <v>38</v>
      </c>
      <c r="E68" s="170" t="s">
        <v>1049</v>
      </c>
    </row>
    <row r="69" spans="1:5" x14ac:dyDescent="0.25">
      <c r="A69" s="294"/>
      <c r="B69" s="297"/>
      <c r="C69" s="298"/>
      <c r="D69" s="300"/>
      <c r="E69" s="171" t="s">
        <v>1050</v>
      </c>
    </row>
    <row r="70" spans="1:5" x14ac:dyDescent="0.25">
      <c r="A70" s="285" t="s">
        <v>1076</v>
      </c>
      <c r="B70" s="287" t="s">
        <v>1074</v>
      </c>
      <c r="C70" s="288"/>
      <c r="D70" s="291" t="s">
        <v>38</v>
      </c>
      <c r="E70" s="172" t="s">
        <v>1049</v>
      </c>
    </row>
    <row r="71" spans="1:5" x14ac:dyDescent="0.25">
      <c r="A71" s="286"/>
      <c r="B71" s="289"/>
      <c r="C71" s="290"/>
      <c r="D71" s="292"/>
      <c r="E71" s="173" t="s">
        <v>1050</v>
      </c>
    </row>
    <row r="72" spans="1:5" x14ac:dyDescent="0.25">
      <c r="A72" s="293" t="s">
        <v>1077</v>
      </c>
      <c r="B72" s="295" t="s">
        <v>1074</v>
      </c>
      <c r="C72" s="296"/>
      <c r="D72" s="299" t="s">
        <v>38</v>
      </c>
      <c r="E72" s="170" t="s">
        <v>1049</v>
      </c>
    </row>
    <row r="73" spans="1:5" x14ac:dyDescent="0.25">
      <c r="A73" s="294"/>
      <c r="B73" s="297"/>
      <c r="C73" s="298"/>
      <c r="D73" s="300"/>
      <c r="E73" s="171" t="s">
        <v>1050</v>
      </c>
    </row>
    <row r="74" spans="1:5" x14ac:dyDescent="0.25">
      <c r="A74" s="285" t="s">
        <v>1078</v>
      </c>
      <c r="B74" s="287" t="s">
        <v>1074</v>
      </c>
      <c r="C74" s="288"/>
      <c r="D74" s="291" t="s">
        <v>38</v>
      </c>
      <c r="E74" s="172" t="s">
        <v>1049</v>
      </c>
    </row>
    <row r="75" spans="1:5" x14ac:dyDescent="0.25">
      <c r="A75" s="286"/>
      <c r="B75" s="289"/>
      <c r="C75" s="290"/>
      <c r="D75" s="292"/>
      <c r="E75" s="173" t="s">
        <v>1050</v>
      </c>
    </row>
    <row r="76" spans="1:5" x14ac:dyDescent="0.25">
      <c r="A76" s="293" t="s">
        <v>1079</v>
      </c>
      <c r="B76" s="295" t="s">
        <v>1074</v>
      </c>
      <c r="C76" s="296"/>
      <c r="D76" s="299" t="s">
        <v>38</v>
      </c>
      <c r="E76" s="170" t="s">
        <v>1049</v>
      </c>
    </row>
    <row r="77" spans="1:5" x14ac:dyDescent="0.25">
      <c r="A77" s="294"/>
      <c r="B77" s="297"/>
      <c r="C77" s="298"/>
      <c r="D77" s="300"/>
      <c r="E77" s="171" t="s">
        <v>1050</v>
      </c>
    </row>
    <row r="78" spans="1:5" x14ac:dyDescent="0.25">
      <c r="A78" s="285" t="s">
        <v>1080</v>
      </c>
      <c r="B78" s="287" t="s">
        <v>1074</v>
      </c>
      <c r="C78" s="288"/>
      <c r="D78" s="291" t="s">
        <v>38</v>
      </c>
      <c r="E78" s="172" t="s">
        <v>1049</v>
      </c>
    </row>
    <row r="79" spans="1:5" x14ac:dyDescent="0.25">
      <c r="A79" s="286"/>
      <c r="B79" s="289"/>
      <c r="C79" s="290"/>
      <c r="D79" s="292"/>
      <c r="E79" s="173" t="s">
        <v>1050</v>
      </c>
    </row>
    <row r="80" spans="1:5" x14ac:dyDescent="0.25">
      <c r="A80" s="293" t="s">
        <v>1081</v>
      </c>
      <c r="B80" s="295" t="s">
        <v>1074</v>
      </c>
      <c r="C80" s="296"/>
      <c r="D80" s="299" t="s">
        <v>38</v>
      </c>
      <c r="E80" s="170" t="s">
        <v>1049</v>
      </c>
    </row>
    <row r="81" spans="1:5" x14ac:dyDescent="0.25">
      <c r="A81" s="294"/>
      <c r="B81" s="297"/>
      <c r="C81" s="298"/>
      <c r="D81" s="300"/>
      <c r="E81" s="171" t="s">
        <v>1050</v>
      </c>
    </row>
    <row r="82" spans="1:5" x14ac:dyDescent="0.25">
      <c r="A82" s="285" t="s">
        <v>1082</v>
      </c>
      <c r="B82" s="287" t="s">
        <v>1074</v>
      </c>
      <c r="C82" s="288"/>
      <c r="D82" s="291" t="s">
        <v>38</v>
      </c>
      <c r="E82" s="172" t="s">
        <v>1049</v>
      </c>
    </row>
    <row r="83" spans="1:5" x14ac:dyDescent="0.25">
      <c r="A83" s="286"/>
      <c r="B83" s="289"/>
      <c r="C83" s="290"/>
      <c r="D83" s="292"/>
      <c r="E83" s="173" t="s">
        <v>1050</v>
      </c>
    </row>
    <row r="84" spans="1:5" x14ac:dyDescent="0.25">
      <c r="A84" s="293" t="s">
        <v>1083</v>
      </c>
      <c r="B84" s="295" t="s">
        <v>1084</v>
      </c>
      <c r="C84" s="296"/>
      <c r="D84" s="299" t="s">
        <v>38</v>
      </c>
      <c r="E84" s="170" t="s">
        <v>1049</v>
      </c>
    </row>
    <row r="85" spans="1:5" x14ac:dyDescent="0.25">
      <c r="A85" s="294"/>
      <c r="B85" s="297"/>
      <c r="C85" s="298"/>
      <c r="D85" s="300"/>
      <c r="E85" s="171" t="s">
        <v>1050</v>
      </c>
    </row>
    <row r="86" spans="1:5" x14ac:dyDescent="0.25">
      <c r="A86" s="285" t="s">
        <v>1085</v>
      </c>
      <c r="B86" s="287" t="s">
        <v>1084</v>
      </c>
      <c r="C86" s="288"/>
      <c r="D86" s="291" t="s">
        <v>38</v>
      </c>
      <c r="E86" s="172" t="s">
        <v>1049</v>
      </c>
    </row>
    <row r="87" spans="1:5" x14ac:dyDescent="0.25">
      <c r="A87" s="286"/>
      <c r="B87" s="289"/>
      <c r="C87" s="290"/>
      <c r="D87" s="292"/>
      <c r="E87" s="173" t="s">
        <v>1050</v>
      </c>
    </row>
    <row r="88" spans="1:5" x14ac:dyDescent="0.25">
      <c r="A88" s="293" t="s">
        <v>1086</v>
      </c>
      <c r="B88" s="295" t="s">
        <v>1084</v>
      </c>
      <c r="C88" s="296"/>
      <c r="D88" s="299" t="s">
        <v>38</v>
      </c>
      <c r="E88" s="170" t="s">
        <v>1049</v>
      </c>
    </row>
    <row r="89" spans="1:5" x14ac:dyDescent="0.25">
      <c r="A89" s="294"/>
      <c r="B89" s="297"/>
      <c r="C89" s="298"/>
      <c r="D89" s="300"/>
      <c r="E89" s="171" t="s">
        <v>1050</v>
      </c>
    </row>
    <row r="90" spans="1:5" x14ac:dyDescent="0.25">
      <c r="A90" s="285" t="s">
        <v>1087</v>
      </c>
      <c r="B90" s="287" t="s">
        <v>1084</v>
      </c>
      <c r="C90" s="288"/>
      <c r="D90" s="291" t="s">
        <v>38</v>
      </c>
      <c r="E90" s="172" t="s">
        <v>1049</v>
      </c>
    </row>
    <row r="91" spans="1:5" x14ac:dyDescent="0.25">
      <c r="A91" s="286"/>
      <c r="B91" s="289"/>
      <c r="C91" s="290"/>
      <c r="D91" s="292"/>
      <c r="E91" s="173" t="s">
        <v>1050</v>
      </c>
    </row>
    <row r="92" spans="1:5" x14ac:dyDescent="0.25">
      <c r="A92" s="293" t="s">
        <v>1088</v>
      </c>
      <c r="B92" s="295" t="s">
        <v>1084</v>
      </c>
      <c r="C92" s="296"/>
      <c r="D92" s="299" t="s">
        <v>38</v>
      </c>
      <c r="E92" s="170" t="s">
        <v>1049</v>
      </c>
    </row>
    <row r="93" spans="1:5" x14ac:dyDescent="0.25">
      <c r="A93" s="294"/>
      <c r="B93" s="297"/>
      <c r="C93" s="298"/>
      <c r="D93" s="300"/>
      <c r="E93" s="171" t="s">
        <v>1050</v>
      </c>
    </row>
    <row r="94" spans="1:5" x14ac:dyDescent="0.25">
      <c r="A94" s="285" t="s">
        <v>1089</v>
      </c>
      <c r="B94" s="287" t="s">
        <v>1084</v>
      </c>
      <c r="C94" s="288"/>
      <c r="D94" s="291" t="s">
        <v>38</v>
      </c>
      <c r="E94" s="172" t="s">
        <v>1049</v>
      </c>
    </row>
    <row r="95" spans="1:5" x14ac:dyDescent="0.25">
      <c r="A95" s="286"/>
      <c r="B95" s="289"/>
      <c r="C95" s="290"/>
      <c r="D95" s="292"/>
      <c r="E95" s="173" t="s">
        <v>1050</v>
      </c>
    </row>
    <row r="96" spans="1:5" x14ac:dyDescent="0.25">
      <c r="A96" s="293" t="s">
        <v>1090</v>
      </c>
      <c r="B96" s="295" t="s">
        <v>1084</v>
      </c>
      <c r="C96" s="296"/>
      <c r="D96" s="299" t="s">
        <v>38</v>
      </c>
      <c r="E96" s="170" t="s">
        <v>1049</v>
      </c>
    </row>
    <row r="97" spans="1:5" x14ac:dyDescent="0.25">
      <c r="A97" s="294"/>
      <c r="B97" s="297"/>
      <c r="C97" s="298"/>
      <c r="D97" s="300"/>
      <c r="E97" s="171" t="s">
        <v>1050</v>
      </c>
    </row>
    <row r="98" spans="1:5" x14ac:dyDescent="0.25">
      <c r="A98" s="285" t="s">
        <v>1091</v>
      </c>
      <c r="B98" s="287" t="s">
        <v>1084</v>
      </c>
      <c r="C98" s="288"/>
      <c r="D98" s="291" t="s">
        <v>38</v>
      </c>
      <c r="E98" s="172" t="s">
        <v>1049</v>
      </c>
    </row>
    <row r="99" spans="1:5" x14ac:dyDescent="0.25">
      <c r="A99" s="286"/>
      <c r="B99" s="289"/>
      <c r="C99" s="290"/>
      <c r="D99" s="292"/>
      <c r="E99" s="173" t="s">
        <v>1050</v>
      </c>
    </row>
    <row r="100" spans="1:5" x14ac:dyDescent="0.25">
      <c r="A100" s="293" t="s">
        <v>1092</v>
      </c>
      <c r="B100" s="295" t="s">
        <v>1084</v>
      </c>
      <c r="C100" s="296"/>
      <c r="D100" s="299" t="s">
        <v>38</v>
      </c>
      <c r="E100" s="170" t="s">
        <v>1049</v>
      </c>
    </row>
    <row r="101" spans="1:5" x14ac:dyDescent="0.25">
      <c r="A101" s="294"/>
      <c r="B101" s="297"/>
      <c r="C101" s="298"/>
      <c r="D101" s="300"/>
      <c r="E101" s="171" t="s">
        <v>1050</v>
      </c>
    </row>
    <row r="102" spans="1:5" x14ac:dyDescent="0.25">
      <c r="A102" s="285" t="s">
        <v>1093</v>
      </c>
      <c r="B102" s="287" t="s">
        <v>1084</v>
      </c>
      <c r="C102" s="288"/>
      <c r="D102" s="291" t="s">
        <v>38</v>
      </c>
      <c r="E102" s="172" t="s">
        <v>1049</v>
      </c>
    </row>
    <row r="103" spans="1:5" x14ac:dyDescent="0.25">
      <c r="A103" s="286"/>
      <c r="B103" s="289"/>
      <c r="C103" s="290"/>
      <c r="D103" s="292"/>
      <c r="E103" s="173" t="s">
        <v>1050</v>
      </c>
    </row>
    <row r="104" spans="1:5" x14ac:dyDescent="0.25">
      <c r="A104" s="293" t="s">
        <v>1094</v>
      </c>
      <c r="B104" s="295" t="s">
        <v>1084</v>
      </c>
      <c r="C104" s="296"/>
      <c r="D104" s="299" t="s">
        <v>38</v>
      </c>
      <c r="E104" s="170" t="s">
        <v>1049</v>
      </c>
    </row>
    <row r="105" spans="1:5" x14ac:dyDescent="0.25">
      <c r="A105" s="294"/>
      <c r="B105" s="297"/>
      <c r="C105" s="298"/>
      <c r="D105" s="300"/>
      <c r="E105" s="171" t="s">
        <v>1050</v>
      </c>
    </row>
    <row r="106" spans="1:5" x14ac:dyDescent="0.25">
      <c r="A106" s="285" t="s">
        <v>1095</v>
      </c>
      <c r="B106" s="287" t="s">
        <v>1084</v>
      </c>
      <c r="C106" s="288"/>
      <c r="D106" s="291" t="s">
        <v>38</v>
      </c>
      <c r="E106" s="172" t="s">
        <v>1049</v>
      </c>
    </row>
    <row r="107" spans="1:5" x14ac:dyDescent="0.25">
      <c r="A107" s="286"/>
      <c r="B107" s="289"/>
      <c r="C107" s="290"/>
      <c r="D107" s="292"/>
      <c r="E107" s="173" t="s">
        <v>1050</v>
      </c>
    </row>
    <row r="108" spans="1:5" x14ac:dyDescent="0.25">
      <c r="A108" s="293" t="s">
        <v>1096</v>
      </c>
      <c r="B108" s="295" t="s">
        <v>1084</v>
      </c>
      <c r="C108" s="296"/>
      <c r="D108" s="299" t="s">
        <v>38</v>
      </c>
      <c r="E108" s="170" t="s">
        <v>1049</v>
      </c>
    </row>
    <row r="109" spans="1:5" x14ac:dyDescent="0.25">
      <c r="A109" s="294"/>
      <c r="B109" s="297"/>
      <c r="C109" s="298"/>
      <c r="D109" s="300"/>
      <c r="E109" s="171" t="s">
        <v>1050</v>
      </c>
    </row>
    <row r="110" spans="1:5" x14ac:dyDescent="0.25">
      <c r="A110" s="285" t="s">
        <v>1097</v>
      </c>
      <c r="B110" s="287" t="s">
        <v>1084</v>
      </c>
      <c r="C110" s="288"/>
      <c r="D110" s="291" t="s">
        <v>38</v>
      </c>
      <c r="E110" s="172" t="s">
        <v>1049</v>
      </c>
    </row>
    <row r="111" spans="1:5" x14ac:dyDescent="0.25">
      <c r="A111" s="286"/>
      <c r="B111" s="289"/>
      <c r="C111" s="290"/>
      <c r="D111" s="292"/>
      <c r="E111" s="173" t="s">
        <v>1050</v>
      </c>
    </row>
    <row r="112" spans="1:5" x14ac:dyDescent="0.25">
      <c r="A112" s="293" t="s">
        <v>1098</v>
      </c>
      <c r="B112" s="295" t="s">
        <v>1084</v>
      </c>
      <c r="C112" s="296"/>
      <c r="D112" s="299" t="s">
        <v>38</v>
      </c>
      <c r="E112" s="170" t="s">
        <v>1049</v>
      </c>
    </row>
    <row r="113" spans="1:5" x14ac:dyDescent="0.25">
      <c r="A113" s="294"/>
      <c r="B113" s="297"/>
      <c r="C113" s="298"/>
      <c r="D113" s="300"/>
      <c r="E113" s="171" t="s">
        <v>1050</v>
      </c>
    </row>
    <row r="114" spans="1:5" x14ac:dyDescent="0.25">
      <c r="A114" s="285" t="s">
        <v>1099</v>
      </c>
      <c r="B114" s="287" t="s">
        <v>1084</v>
      </c>
      <c r="C114" s="288"/>
      <c r="D114" s="291" t="s">
        <v>38</v>
      </c>
      <c r="E114" s="172" t="s">
        <v>1049</v>
      </c>
    </row>
    <row r="115" spans="1:5" x14ac:dyDescent="0.25">
      <c r="A115" s="286"/>
      <c r="B115" s="289"/>
      <c r="C115" s="290"/>
      <c r="D115" s="292"/>
      <c r="E115" s="173" t="s">
        <v>1050</v>
      </c>
    </row>
    <row r="116" spans="1:5" x14ac:dyDescent="0.25">
      <c r="A116" s="293" t="s">
        <v>1100</v>
      </c>
      <c r="B116" s="295" t="s">
        <v>1084</v>
      </c>
      <c r="C116" s="296"/>
      <c r="D116" s="299" t="s">
        <v>38</v>
      </c>
      <c r="E116" s="170" t="s">
        <v>1049</v>
      </c>
    </row>
    <row r="117" spans="1:5" x14ac:dyDescent="0.25">
      <c r="A117" s="294"/>
      <c r="B117" s="297"/>
      <c r="C117" s="298"/>
      <c r="D117" s="300"/>
      <c r="E117" s="171" t="s">
        <v>1050</v>
      </c>
    </row>
    <row r="118" spans="1:5" x14ac:dyDescent="0.25">
      <c r="A118" s="285" t="s">
        <v>1101</v>
      </c>
      <c r="B118" s="287" t="s">
        <v>1102</v>
      </c>
      <c r="C118" s="288"/>
      <c r="D118" s="291" t="s">
        <v>38</v>
      </c>
      <c r="E118" s="172" t="s">
        <v>1049</v>
      </c>
    </row>
    <row r="119" spans="1:5" x14ac:dyDescent="0.25">
      <c r="A119" s="286"/>
      <c r="B119" s="289"/>
      <c r="C119" s="290"/>
      <c r="D119" s="292"/>
      <c r="E119" s="173" t="s">
        <v>1050</v>
      </c>
    </row>
    <row r="120" spans="1:5" x14ac:dyDescent="0.25">
      <c r="A120" s="293" t="s">
        <v>1103</v>
      </c>
      <c r="B120" s="295" t="s">
        <v>1102</v>
      </c>
      <c r="C120" s="296"/>
      <c r="D120" s="299" t="s">
        <v>38</v>
      </c>
      <c r="E120" s="170" t="s">
        <v>1049</v>
      </c>
    </row>
    <row r="121" spans="1:5" x14ac:dyDescent="0.25">
      <c r="A121" s="294"/>
      <c r="B121" s="297"/>
      <c r="C121" s="298"/>
      <c r="D121" s="300"/>
      <c r="E121" s="171" t="s">
        <v>1050</v>
      </c>
    </row>
    <row r="122" spans="1:5" x14ac:dyDescent="0.25">
      <c r="A122" s="285" t="s">
        <v>1104</v>
      </c>
      <c r="B122" s="287" t="s">
        <v>1102</v>
      </c>
      <c r="C122" s="288"/>
      <c r="D122" s="291" t="s">
        <v>38</v>
      </c>
      <c r="E122" s="172" t="s">
        <v>1049</v>
      </c>
    </row>
    <row r="123" spans="1:5" x14ac:dyDescent="0.25">
      <c r="A123" s="286"/>
      <c r="B123" s="289"/>
      <c r="C123" s="290"/>
      <c r="D123" s="292"/>
      <c r="E123" s="173" t="s">
        <v>1050</v>
      </c>
    </row>
    <row r="124" spans="1:5" x14ac:dyDescent="0.25">
      <c r="A124" s="293" t="s">
        <v>1105</v>
      </c>
      <c r="B124" s="295" t="s">
        <v>1102</v>
      </c>
      <c r="C124" s="296"/>
      <c r="D124" s="299" t="s">
        <v>38</v>
      </c>
      <c r="E124" s="170" t="s">
        <v>1049</v>
      </c>
    </row>
    <row r="125" spans="1:5" x14ac:dyDescent="0.25">
      <c r="A125" s="294"/>
      <c r="B125" s="297"/>
      <c r="C125" s="298"/>
      <c r="D125" s="300"/>
      <c r="E125" s="171" t="s">
        <v>1050</v>
      </c>
    </row>
    <row r="126" spans="1:5" x14ac:dyDescent="0.25">
      <c r="A126" s="285" t="s">
        <v>1106</v>
      </c>
      <c r="B126" s="287" t="s">
        <v>1102</v>
      </c>
      <c r="C126" s="288"/>
      <c r="D126" s="291" t="s">
        <v>38</v>
      </c>
      <c r="E126" s="172" t="s">
        <v>1049</v>
      </c>
    </row>
    <row r="127" spans="1:5" x14ac:dyDescent="0.25">
      <c r="A127" s="286"/>
      <c r="B127" s="289"/>
      <c r="C127" s="290"/>
      <c r="D127" s="292"/>
      <c r="E127" s="173" t="s">
        <v>1050</v>
      </c>
    </row>
    <row r="128" spans="1:5" x14ac:dyDescent="0.25">
      <c r="A128" s="293" t="s">
        <v>1107</v>
      </c>
      <c r="B128" s="295" t="s">
        <v>1102</v>
      </c>
      <c r="C128" s="296"/>
      <c r="D128" s="299" t="s">
        <v>38</v>
      </c>
      <c r="E128" s="170" t="s">
        <v>1049</v>
      </c>
    </row>
    <row r="129" spans="1:5" x14ac:dyDescent="0.25">
      <c r="A129" s="294"/>
      <c r="B129" s="297"/>
      <c r="C129" s="298"/>
      <c r="D129" s="300"/>
      <c r="E129" s="171" t="s">
        <v>1050</v>
      </c>
    </row>
    <row r="130" spans="1:5" x14ac:dyDescent="0.25">
      <c r="A130" s="285" t="s">
        <v>1108</v>
      </c>
      <c r="B130" s="287" t="s">
        <v>1102</v>
      </c>
      <c r="C130" s="288"/>
      <c r="D130" s="291" t="s">
        <v>38</v>
      </c>
      <c r="E130" s="172" t="s">
        <v>1049</v>
      </c>
    </row>
    <row r="131" spans="1:5" x14ac:dyDescent="0.25">
      <c r="A131" s="286"/>
      <c r="B131" s="289"/>
      <c r="C131" s="290"/>
      <c r="D131" s="292"/>
      <c r="E131" s="173" t="s">
        <v>1050</v>
      </c>
    </row>
    <row r="132" spans="1:5" x14ac:dyDescent="0.25">
      <c r="A132" s="293" t="s">
        <v>1109</v>
      </c>
      <c r="B132" s="295" t="s">
        <v>1110</v>
      </c>
      <c r="C132" s="296"/>
      <c r="D132" s="299" t="s">
        <v>38</v>
      </c>
      <c r="E132" s="170" t="s">
        <v>1049</v>
      </c>
    </row>
    <row r="133" spans="1:5" x14ac:dyDescent="0.25">
      <c r="A133" s="294"/>
      <c r="B133" s="297"/>
      <c r="C133" s="298"/>
      <c r="D133" s="300"/>
      <c r="E133" s="171" t="s">
        <v>1050</v>
      </c>
    </row>
    <row r="134" spans="1:5" x14ac:dyDescent="0.25">
      <c r="A134" s="285" t="s">
        <v>1111</v>
      </c>
      <c r="B134" s="287" t="s">
        <v>1110</v>
      </c>
      <c r="C134" s="288"/>
      <c r="D134" s="291" t="s">
        <v>38</v>
      </c>
      <c r="E134" s="172" t="s">
        <v>1049</v>
      </c>
    </row>
    <row r="135" spans="1:5" x14ac:dyDescent="0.25">
      <c r="A135" s="286"/>
      <c r="B135" s="289"/>
      <c r="C135" s="290"/>
      <c r="D135" s="292"/>
      <c r="E135" s="173" t="s">
        <v>1050</v>
      </c>
    </row>
    <row r="136" spans="1:5" x14ac:dyDescent="0.25">
      <c r="A136" s="293" t="s">
        <v>1112</v>
      </c>
      <c r="B136" s="295" t="s">
        <v>1110</v>
      </c>
      <c r="C136" s="296"/>
      <c r="D136" s="299" t="s">
        <v>38</v>
      </c>
      <c r="E136" s="170" t="s">
        <v>1049</v>
      </c>
    </row>
    <row r="137" spans="1:5" x14ac:dyDescent="0.25">
      <c r="A137" s="294"/>
      <c r="B137" s="297"/>
      <c r="C137" s="298"/>
      <c r="D137" s="300"/>
      <c r="E137" s="171" t="s">
        <v>1050</v>
      </c>
    </row>
    <row r="138" spans="1:5" x14ac:dyDescent="0.25">
      <c r="A138" s="285" t="s">
        <v>1113</v>
      </c>
      <c r="B138" s="287" t="s">
        <v>1110</v>
      </c>
      <c r="C138" s="288"/>
      <c r="D138" s="291" t="s">
        <v>38</v>
      </c>
      <c r="E138" s="172" t="s">
        <v>1049</v>
      </c>
    </row>
    <row r="139" spans="1:5" x14ac:dyDescent="0.25">
      <c r="A139" s="286"/>
      <c r="B139" s="289"/>
      <c r="C139" s="290"/>
      <c r="D139" s="292"/>
      <c r="E139" s="173" t="s">
        <v>1050</v>
      </c>
    </row>
    <row r="140" spans="1:5" x14ac:dyDescent="0.25">
      <c r="A140" s="293" t="s">
        <v>1114</v>
      </c>
      <c r="B140" s="295" t="s">
        <v>1110</v>
      </c>
      <c r="C140" s="296"/>
      <c r="D140" s="299" t="s">
        <v>38</v>
      </c>
      <c r="E140" s="170" t="s">
        <v>1049</v>
      </c>
    </row>
    <row r="141" spans="1:5" x14ac:dyDescent="0.25">
      <c r="A141" s="294"/>
      <c r="B141" s="297"/>
      <c r="C141" s="298"/>
      <c r="D141" s="300"/>
      <c r="E141" s="171" t="s">
        <v>1050</v>
      </c>
    </row>
    <row r="142" spans="1:5" x14ac:dyDescent="0.25">
      <c r="A142" s="285" t="s">
        <v>1115</v>
      </c>
      <c r="B142" s="287" t="s">
        <v>1110</v>
      </c>
      <c r="C142" s="288"/>
      <c r="D142" s="291" t="s">
        <v>38</v>
      </c>
      <c r="E142" s="172" t="s">
        <v>1049</v>
      </c>
    </row>
    <row r="143" spans="1:5" x14ac:dyDescent="0.25">
      <c r="A143" s="286"/>
      <c r="B143" s="289"/>
      <c r="C143" s="290"/>
      <c r="D143" s="292"/>
      <c r="E143" s="173" t="s">
        <v>1050</v>
      </c>
    </row>
    <row r="144" spans="1:5" x14ac:dyDescent="0.25">
      <c r="A144" s="293" t="s">
        <v>1116</v>
      </c>
      <c r="B144" s="295" t="s">
        <v>1110</v>
      </c>
      <c r="C144" s="296"/>
      <c r="D144" s="299" t="s">
        <v>38</v>
      </c>
      <c r="E144" s="170" t="s">
        <v>1049</v>
      </c>
    </row>
    <row r="145" spans="1:5" x14ac:dyDescent="0.25">
      <c r="A145" s="294"/>
      <c r="B145" s="297"/>
      <c r="C145" s="298"/>
      <c r="D145" s="300"/>
      <c r="E145" s="171" t="s">
        <v>1050</v>
      </c>
    </row>
    <row r="146" spans="1:5" x14ac:dyDescent="0.25">
      <c r="A146" s="285" t="s">
        <v>1117</v>
      </c>
      <c r="B146" s="287" t="s">
        <v>1110</v>
      </c>
      <c r="C146" s="288"/>
      <c r="D146" s="291" t="s">
        <v>38</v>
      </c>
      <c r="E146" s="172" t="s">
        <v>1049</v>
      </c>
    </row>
    <row r="147" spans="1:5" x14ac:dyDescent="0.25">
      <c r="A147" s="286"/>
      <c r="B147" s="289"/>
      <c r="C147" s="290"/>
      <c r="D147" s="292"/>
      <c r="E147" s="173" t="s">
        <v>1050</v>
      </c>
    </row>
    <row r="148" spans="1:5" x14ac:dyDescent="0.25">
      <c r="A148" s="293" t="s">
        <v>1118</v>
      </c>
      <c r="B148" s="295" t="s">
        <v>1110</v>
      </c>
      <c r="C148" s="296"/>
      <c r="D148" s="299" t="s">
        <v>38</v>
      </c>
      <c r="E148" s="170" t="s">
        <v>1049</v>
      </c>
    </row>
    <row r="149" spans="1:5" x14ac:dyDescent="0.25">
      <c r="A149" s="294"/>
      <c r="B149" s="297"/>
      <c r="C149" s="298"/>
      <c r="D149" s="300"/>
      <c r="E149" s="171" t="s">
        <v>1050</v>
      </c>
    </row>
    <row r="150" spans="1:5" x14ac:dyDescent="0.25">
      <c r="A150" s="285" t="s">
        <v>1119</v>
      </c>
      <c r="B150" s="287" t="s">
        <v>1110</v>
      </c>
      <c r="C150" s="288"/>
      <c r="D150" s="291" t="s">
        <v>38</v>
      </c>
      <c r="E150" s="172" t="s">
        <v>1049</v>
      </c>
    </row>
    <row r="151" spans="1:5" x14ac:dyDescent="0.25">
      <c r="A151" s="286"/>
      <c r="B151" s="289"/>
      <c r="C151" s="290"/>
      <c r="D151" s="292"/>
      <c r="E151" s="173" t="s">
        <v>1050</v>
      </c>
    </row>
    <row r="152" spans="1:5" x14ac:dyDescent="0.25">
      <c r="A152" s="293" t="s">
        <v>1120</v>
      </c>
      <c r="B152" s="295" t="s">
        <v>1110</v>
      </c>
      <c r="C152" s="296"/>
      <c r="D152" s="299" t="s">
        <v>38</v>
      </c>
      <c r="E152" s="170" t="s">
        <v>1049</v>
      </c>
    </row>
    <row r="153" spans="1:5" x14ac:dyDescent="0.25">
      <c r="A153" s="294"/>
      <c r="B153" s="297"/>
      <c r="C153" s="298"/>
      <c r="D153" s="300"/>
      <c r="E153" s="171" t="s">
        <v>1050</v>
      </c>
    </row>
    <row r="154" spans="1:5" x14ac:dyDescent="0.25">
      <c r="A154" s="285" t="s">
        <v>1121</v>
      </c>
      <c r="B154" s="287" t="s">
        <v>1110</v>
      </c>
      <c r="C154" s="288"/>
      <c r="D154" s="291" t="s">
        <v>38</v>
      </c>
      <c r="E154" s="172" t="s">
        <v>1049</v>
      </c>
    </row>
    <row r="155" spans="1:5" x14ac:dyDescent="0.25">
      <c r="A155" s="286"/>
      <c r="B155" s="289"/>
      <c r="C155" s="290"/>
      <c r="D155" s="292"/>
      <c r="E155" s="173" t="s">
        <v>1050</v>
      </c>
    </row>
    <row r="156" spans="1:5" x14ac:dyDescent="0.25">
      <c r="A156" s="293" t="s">
        <v>1122</v>
      </c>
      <c r="B156" s="295" t="s">
        <v>1110</v>
      </c>
      <c r="C156" s="296"/>
      <c r="D156" s="299" t="s">
        <v>38</v>
      </c>
      <c r="E156" s="170" t="s">
        <v>1049</v>
      </c>
    </row>
    <row r="157" spans="1:5" x14ac:dyDescent="0.25">
      <c r="A157" s="294"/>
      <c r="B157" s="297"/>
      <c r="C157" s="298"/>
      <c r="D157" s="300"/>
      <c r="E157" s="171" t="s">
        <v>1050</v>
      </c>
    </row>
    <row r="158" spans="1:5" x14ac:dyDescent="0.25">
      <c r="A158" s="285" t="s">
        <v>1123</v>
      </c>
      <c r="B158" s="287" t="s">
        <v>1110</v>
      </c>
      <c r="C158" s="288"/>
      <c r="D158" s="291" t="s">
        <v>38</v>
      </c>
      <c r="E158" s="172" t="s">
        <v>1049</v>
      </c>
    </row>
    <row r="159" spans="1:5" x14ac:dyDescent="0.25">
      <c r="A159" s="286"/>
      <c r="B159" s="289"/>
      <c r="C159" s="290"/>
      <c r="D159" s="292"/>
      <c r="E159" s="173" t="s">
        <v>1050</v>
      </c>
    </row>
    <row r="160" spans="1:5" x14ac:dyDescent="0.25">
      <c r="A160" s="293" t="s">
        <v>1124</v>
      </c>
      <c r="B160" s="295" t="s">
        <v>1125</v>
      </c>
      <c r="C160" s="296"/>
      <c r="D160" s="299" t="s">
        <v>38</v>
      </c>
      <c r="E160" s="170" t="s">
        <v>1049</v>
      </c>
    </row>
    <row r="161" spans="1:5" x14ac:dyDescent="0.25">
      <c r="A161" s="294"/>
      <c r="B161" s="297"/>
      <c r="C161" s="298"/>
      <c r="D161" s="300"/>
      <c r="E161" s="171" t="s">
        <v>1050</v>
      </c>
    </row>
    <row r="162" spans="1:5" x14ac:dyDescent="0.25">
      <c r="A162" s="285" t="s">
        <v>1126</v>
      </c>
      <c r="B162" s="287" t="s">
        <v>1125</v>
      </c>
      <c r="C162" s="288"/>
      <c r="D162" s="291" t="s">
        <v>38</v>
      </c>
      <c r="E162" s="172" t="s">
        <v>1049</v>
      </c>
    </row>
    <row r="163" spans="1:5" x14ac:dyDescent="0.25">
      <c r="A163" s="286"/>
      <c r="B163" s="289"/>
      <c r="C163" s="290"/>
      <c r="D163" s="292"/>
      <c r="E163" s="173" t="s">
        <v>1050</v>
      </c>
    </row>
    <row r="164" spans="1:5" x14ac:dyDescent="0.25">
      <c r="A164" s="293" t="s">
        <v>1127</v>
      </c>
      <c r="B164" s="295" t="s">
        <v>1125</v>
      </c>
      <c r="C164" s="296"/>
      <c r="D164" s="299" t="s">
        <v>38</v>
      </c>
      <c r="E164" s="170" t="s">
        <v>1049</v>
      </c>
    </row>
    <row r="165" spans="1:5" x14ac:dyDescent="0.25">
      <c r="A165" s="294"/>
      <c r="B165" s="297"/>
      <c r="C165" s="298"/>
      <c r="D165" s="300"/>
      <c r="E165" s="171" t="s">
        <v>1050</v>
      </c>
    </row>
    <row r="166" spans="1:5" x14ac:dyDescent="0.25">
      <c r="A166" s="285" t="s">
        <v>1128</v>
      </c>
      <c r="B166" s="287" t="s">
        <v>1125</v>
      </c>
      <c r="C166" s="288"/>
      <c r="D166" s="291" t="s">
        <v>38</v>
      </c>
      <c r="E166" s="172" t="s">
        <v>1049</v>
      </c>
    </row>
    <row r="167" spans="1:5" x14ac:dyDescent="0.25">
      <c r="A167" s="286"/>
      <c r="B167" s="289"/>
      <c r="C167" s="290"/>
      <c r="D167" s="292"/>
      <c r="E167" s="173" t="s">
        <v>1050</v>
      </c>
    </row>
    <row r="168" spans="1:5" x14ac:dyDescent="0.25">
      <c r="A168" s="293" t="s">
        <v>1129</v>
      </c>
      <c r="B168" s="295" t="s">
        <v>1125</v>
      </c>
      <c r="C168" s="296"/>
      <c r="D168" s="299" t="s">
        <v>38</v>
      </c>
      <c r="E168" s="170" t="s">
        <v>1049</v>
      </c>
    </row>
    <row r="169" spans="1:5" x14ac:dyDescent="0.25">
      <c r="A169" s="294"/>
      <c r="B169" s="297"/>
      <c r="C169" s="298"/>
      <c r="D169" s="300"/>
      <c r="E169" s="171" t="s">
        <v>1050</v>
      </c>
    </row>
    <row r="170" spans="1:5" x14ac:dyDescent="0.25">
      <c r="A170" s="285" t="s">
        <v>1130</v>
      </c>
      <c r="B170" s="287" t="s">
        <v>1125</v>
      </c>
      <c r="C170" s="288"/>
      <c r="D170" s="291" t="s">
        <v>38</v>
      </c>
      <c r="E170" s="172" t="s">
        <v>1049</v>
      </c>
    </row>
    <row r="171" spans="1:5" x14ac:dyDescent="0.25">
      <c r="A171" s="286"/>
      <c r="B171" s="289"/>
      <c r="C171" s="290"/>
      <c r="D171" s="292"/>
      <c r="E171" s="173" t="s">
        <v>1050</v>
      </c>
    </row>
    <row r="172" spans="1:5" x14ac:dyDescent="0.25">
      <c r="A172" s="293" t="s">
        <v>1131</v>
      </c>
      <c r="B172" s="295" t="s">
        <v>1125</v>
      </c>
      <c r="C172" s="296"/>
      <c r="D172" s="299" t="s">
        <v>38</v>
      </c>
      <c r="E172" s="170" t="s">
        <v>1049</v>
      </c>
    </row>
    <row r="173" spans="1:5" x14ac:dyDescent="0.25">
      <c r="A173" s="294"/>
      <c r="B173" s="297"/>
      <c r="C173" s="298"/>
      <c r="D173" s="300"/>
      <c r="E173" s="171" t="s">
        <v>1050</v>
      </c>
    </row>
    <row r="174" spans="1:5" x14ac:dyDescent="0.25">
      <c r="A174" s="285" t="s">
        <v>1132</v>
      </c>
      <c r="B174" s="287" t="s">
        <v>1125</v>
      </c>
      <c r="C174" s="288"/>
      <c r="D174" s="291" t="s">
        <v>38</v>
      </c>
      <c r="E174" s="172" t="s">
        <v>1049</v>
      </c>
    </row>
    <row r="175" spans="1:5" x14ac:dyDescent="0.25">
      <c r="A175" s="286"/>
      <c r="B175" s="289"/>
      <c r="C175" s="290"/>
      <c r="D175" s="292"/>
      <c r="E175" s="173" t="s">
        <v>1050</v>
      </c>
    </row>
    <row r="176" spans="1:5" x14ac:dyDescent="0.25">
      <c r="A176" s="293" t="s">
        <v>1133</v>
      </c>
      <c r="B176" s="295" t="s">
        <v>1125</v>
      </c>
      <c r="C176" s="296"/>
      <c r="D176" s="299" t="s">
        <v>38</v>
      </c>
      <c r="E176" s="170" t="s">
        <v>1049</v>
      </c>
    </row>
    <row r="177" spans="1:5" x14ac:dyDescent="0.25">
      <c r="A177" s="294"/>
      <c r="B177" s="297"/>
      <c r="C177" s="298"/>
      <c r="D177" s="300"/>
      <c r="E177" s="171" t="s">
        <v>1050</v>
      </c>
    </row>
    <row r="178" spans="1:5" x14ac:dyDescent="0.25">
      <c r="A178" s="285" t="s">
        <v>1134</v>
      </c>
      <c r="B178" s="287" t="s">
        <v>1135</v>
      </c>
      <c r="C178" s="288"/>
      <c r="D178" s="291" t="s">
        <v>38</v>
      </c>
      <c r="E178" s="172" t="s">
        <v>1049</v>
      </c>
    </row>
    <row r="179" spans="1:5" x14ac:dyDescent="0.25">
      <c r="A179" s="286"/>
      <c r="B179" s="289"/>
      <c r="C179" s="290"/>
      <c r="D179" s="292"/>
      <c r="E179" s="173" t="s">
        <v>1050</v>
      </c>
    </row>
    <row r="180" spans="1:5" x14ac:dyDescent="0.25">
      <c r="A180" s="293" t="s">
        <v>1136</v>
      </c>
      <c r="B180" s="295" t="s">
        <v>1135</v>
      </c>
      <c r="C180" s="296"/>
      <c r="D180" s="299" t="s">
        <v>38</v>
      </c>
      <c r="E180" s="170" t="s">
        <v>1049</v>
      </c>
    </row>
    <row r="181" spans="1:5" x14ac:dyDescent="0.25">
      <c r="A181" s="294"/>
      <c r="B181" s="297"/>
      <c r="C181" s="298"/>
      <c r="D181" s="300"/>
      <c r="E181" s="171" t="s">
        <v>1050</v>
      </c>
    </row>
    <row r="182" spans="1:5" x14ac:dyDescent="0.25">
      <c r="A182" s="285" t="s">
        <v>1137</v>
      </c>
      <c r="B182" s="287" t="s">
        <v>1135</v>
      </c>
      <c r="C182" s="288"/>
      <c r="D182" s="291" t="s">
        <v>38</v>
      </c>
      <c r="E182" s="172" t="s">
        <v>1049</v>
      </c>
    </row>
    <row r="183" spans="1:5" x14ac:dyDescent="0.25">
      <c r="A183" s="286"/>
      <c r="B183" s="289"/>
      <c r="C183" s="290"/>
      <c r="D183" s="292"/>
      <c r="E183" s="173" t="s">
        <v>1050</v>
      </c>
    </row>
    <row r="184" spans="1:5" x14ac:dyDescent="0.25">
      <c r="A184" s="293" t="s">
        <v>1138</v>
      </c>
      <c r="B184" s="295" t="s">
        <v>1135</v>
      </c>
      <c r="C184" s="296"/>
      <c r="D184" s="299" t="s">
        <v>38</v>
      </c>
      <c r="E184" s="170" t="s">
        <v>1049</v>
      </c>
    </row>
    <row r="185" spans="1:5" x14ac:dyDescent="0.25">
      <c r="A185" s="294"/>
      <c r="B185" s="297"/>
      <c r="C185" s="298"/>
      <c r="D185" s="300"/>
      <c r="E185" s="171" t="s">
        <v>1050</v>
      </c>
    </row>
    <row r="186" spans="1:5" x14ac:dyDescent="0.25">
      <c r="A186" s="285" t="s">
        <v>1139</v>
      </c>
      <c r="B186" s="287" t="s">
        <v>1135</v>
      </c>
      <c r="C186" s="288"/>
      <c r="D186" s="291" t="s">
        <v>38</v>
      </c>
      <c r="E186" s="172" t="s">
        <v>1049</v>
      </c>
    </row>
    <row r="187" spans="1:5" x14ac:dyDescent="0.25">
      <c r="A187" s="286"/>
      <c r="B187" s="289"/>
      <c r="C187" s="290"/>
      <c r="D187" s="292"/>
      <c r="E187" s="173" t="s">
        <v>1050</v>
      </c>
    </row>
    <row r="188" spans="1:5" x14ac:dyDescent="0.25">
      <c r="A188" s="293" t="s">
        <v>1140</v>
      </c>
      <c r="B188" s="295" t="s">
        <v>1135</v>
      </c>
      <c r="C188" s="296"/>
      <c r="D188" s="299" t="s">
        <v>38</v>
      </c>
      <c r="E188" s="170" t="s">
        <v>1049</v>
      </c>
    </row>
    <row r="189" spans="1:5" x14ac:dyDescent="0.25">
      <c r="A189" s="294"/>
      <c r="B189" s="297"/>
      <c r="C189" s="298"/>
      <c r="D189" s="300"/>
      <c r="E189" s="171" t="s">
        <v>1050</v>
      </c>
    </row>
    <row r="190" spans="1:5" x14ac:dyDescent="0.25">
      <c r="A190" s="285" t="s">
        <v>1141</v>
      </c>
      <c r="B190" s="287" t="s">
        <v>1135</v>
      </c>
      <c r="C190" s="288"/>
      <c r="D190" s="291" t="s">
        <v>38</v>
      </c>
      <c r="E190" s="172" t="s">
        <v>1049</v>
      </c>
    </row>
    <row r="191" spans="1:5" x14ac:dyDescent="0.25">
      <c r="A191" s="286"/>
      <c r="B191" s="289"/>
      <c r="C191" s="290"/>
      <c r="D191" s="292"/>
      <c r="E191" s="173" t="s">
        <v>1050</v>
      </c>
    </row>
    <row r="192" spans="1:5" x14ac:dyDescent="0.25">
      <c r="A192" s="293" t="s">
        <v>1142</v>
      </c>
      <c r="B192" s="295" t="s">
        <v>1135</v>
      </c>
      <c r="C192" s="296"/>
      <c r="D192" s="299" t="s">
        <v>38</v>
      </c>
      <c r="E192" s="170" t="s">
        <v>1049</v>
      </c>
    </row>
    <row r="193" spans="1:5" x14ac:dyDescent="0.25">
      <c r="A193" s="294"/>
      <c r="B193" s="297"/>
      <c r="C193" s="298"/>
      <c r="D193" s="300"/>
      <c r="E193" s="171" t="s">
        <v>1050</v>
      </c>
    </row>
    <row r="194" spans="1:5" x14ac:dyDescent="0.25">
      <c r="A194" s="285" t="s">
        <v>1143</v>
      </c>
      <c r="B194" s="287" t="s">
        <v>1135</v>
      </c>
      <c r="C194" s="288"/>
      <c r="D194" s="291" t="s">
        <v>38</v>
      </c>
      <c r="E194" s="172" t="s">
        <v>1049</v>
      </c>
    </row>
    <row r="195" spans="1:5" x14ac:dyDescent="0.25">
      <c r="A195" s="286"/>
      <c r="B195" s="289"/>
      <c r="C195" s="290"/>
      <c r="D195" s="292"/>
      <c r="E195" s="173" t="s">
        <v>1050</v>
      </c>
    </row>
    <row r="196" spans="1:5" x14ac:dyDescent="0.25">
      <c r="A196" s="293" t="s">
        <v>1144</v>
      </c>
      <c r="B196" s="295" t="s">
        <v>1135</v>
      </c>
      <c r="C196" s="296"/>
      <c r="D196" s="299" t="s">
        <v>38</v>
      </c>
      <c r="E196" s="170" t="s">
        <v>1049</v>
      </c>
    </row>
    <row r="197" spans="1:5" x14ac:dyDescent="0.25">
      <c r="A197" s="294"/>
      <c r="B197" s="297"/>
      <c r="C197" s="298"/>
      <c r="D197" s="300"/>
      <c r="E197" s="171" t="s">
        <v>1050</v>
      </c>
    </row>
    <row r="198" spans="1:5" x14ac:dyDescent="0.25">
      <c r="A198" s="285" t="s">
        <v>1145</v>
      </c>
      <c r="B198" s="287" t="s">
        <v>1135</v>
      </c>
      <c r="C198" s="288"/>
      <c r="D198" s="291" t="s">
        <v>38</v>
      </c>
      <c r="E198" s="172" t="s">
        <v>1049</v>
      </c>
    </row>
    <row r="199" spans="1:5" x14ac:dyDescent="0.25">
      <c r="A199" s="286"/>
      <c r="B199" s="289"/>
      <c r="C199" s="290"/>
      <c r="D199" s="292"/>
      <c r="E199" s="173" t="s">
        <v>1050</v>
      </c>
    </row>
    <row r="200" spans="1:5" x14ac:dyDescent="0.25">
      <c r="A200" s="293" t="s">
        <v>1146</v>
      </c>
      <c r="B200" s="295" t="s">
        <v>1135</v>
      </c>
      <c r="C200" s="296"/>
      <c r="D200" s="299" t="s">
        <v>38</v>
      </c>
      <c r="E200" s="170" t="s">
        <v>1049</v>
      </c>
    </row>
    <row r="201" spans="1:5" x14ac:dyDescent="0.25">
      <c r="A201" s="294"/>
      <c r="B201" s="297"/>
      <c r="C201" s="298"/>
      <c r="D201" s="300"/>
      <c r="E201" s="171" t="s">
        <v>1050</v>
      </c>
    </row>
    <row r="202" spans="1:5" x14ac:dyDescent="0.25">
      <c r="A202" s="285" t="s">
        <v>1147</v>
      </c>
      <c r="B202" s="287" t="s">
        <v>1135</v>
      </c>
      <c r="C202" s="288"/>
      <c r="D202" s="291" t="s">
        <v>38</v>
      </c>
      <c r="E202" s="172" t="s">
        <v>1049</v>
      </c>
    </row>
    <row r="203" spans="1:5" x14ac:dyDescent="0.25">
      <c r="A203" s="286"/>
      <c r="B203" s="289"/>
      <c r="C203" s="290"/>
      <c r="D203" s="292"/>
      <c r="E203" s="173" t="s">
        <v>1050</v>
      </c>
    </row>
    <row r="204" spans="1:5" x14ac:dyDescent="0.25">
      <c r="A204" s="293" t="s">
        <v>1148</v>
      </c>
      <c r="B204" s="295" t="s">
        <v>1135</v>
      </c>
      <c r="C204" s="296"/>
      <c r="D204" s="299" t="s">
        <v>38</v>
      </c>
      <c r="E204" s="170" t="s">
        <v>1049</v>
      </c>
    </row>
    <row r="205" spans="1:5" x14ac:dyDescent="0.25">
      <c r="A205" s="294"/>
      <c r="B205" s="297"/>
      <c r="C205" s="298"/>
      <c r="D205" s="300"/>
      <c r="E205" s="171" t="s">
        <v>1050</v>
      </c>
    </row>
    <row r="206" spans="1:5" x14ac:dyDescent="0.25">
      <c r="A206" s="285" t="s">
        <v>1149</v>
      </c>
      <c r="B206" s="287" t="s">
        <v>1150</v>
      </c>
      <c r="C206" s="288"/>
      <c r="D206" s="291" t="s">
        <v>38</v>
      </c>
      <c r="E206" s="172" t="s">
        <v>1049</v>
      </c>
    </row>
    <row r="207" spans="1:5" x14ac:dyDescent="0.25">
      <c r="A207" s="286"/>
      <c r="B207" s="289"/>
      <c r="C207" s="290"/>
      <c r="D207" s="292"/>
      <c r="E207" s="173" t="s">
        <v>1050</v>
      </c>
    </row>
    <row r="208" spans="1:5" x14ac:dyDescent="0.25">
      <c r="A208" s="293" t="s">
        <v>1151</v>
      </c>
      <c r="B208" s="295" t="s">
        <v>1150</v>
      </c>
      <c r="C208" s="296"/>
      <c r="D208" s="299" t="s">
        <v>38</v>
      </c>
      <c r="E208" s="170" t="s">
        <v>1049</v>
      </c>
    </row>
    <row r="209" spans="1:5" x14ac:dyDescent="0.25">
      <c r="A209" s="294"/>
      <c r="B209" s="297"/>
      <c r="C209" s="298"/>
      <c r="D209" s="300"/>
      <c r="E209" s="171" t="s">
        <v>1050</v>
      </c>
    </row>
    <row r="210" spans="1:5" x14ac:dyDescent="0.25">
      <c r="A210" s="285" t="s">
        <v>1152</v>
      </c>
      <c r="B210" s="287" t="s">
        <v>1135</v>
      </c>
      <c r="C210" s="288"/>
      <c r="D210" s="291" t="s">
        <v>38</v>
      </c>
      <c r="E210" s="172" t="s">
        <v>1049</v>
      </c>
    </row>
    <row r="211" spans="1:5" x14ac:dyDescent="0.25">
      <c r="A211" s="286"/>
      <c r="B211" s="289"/>
      <c r="C211" s="290"/>
      <c r="D211" s="292"/>
      <c r="E211" s="173" t="s">
        <v>1050</v>
      </c>
    </row>
    <row r="212" spans="1:5" x14ac:dyDescent="0.25">
      <c r="A212" s="293" t="s">
        <v>1153</v>
      </c>
      <c r="B212" s="295" t="s">
        <v>1135</v>
      </c>
      <c r="C212" s="296"/>
      <c r="D212" s="299" t="s">
        <v>38</v>
      </c>
      <c r="E212" s="170" t="s">
        <v>1049</v>
      </c>
    </row>
    <row r="213" spans="1:5" x14ac:dyDescent="0.25">
      <c r="A213" s="294"/>
      <c r="B213" s="297"/>
      <c r="C213" s="298"/>
      <c r="D213" s="300"/>
      <c r="E213" s="171" t="s">
        <v>1050</v>
      </c>
    </row>
    <row r="214" spans="1:5" x14ac:dyDescent="0.25">
      <c r="A214" s="285" t="s">
        <v>1154</v>
      </c>
      <c r="B214" s="287" t="s">
        <v>1150</v>
      </c>
      <c r="C214" s="288"/>
      <c r="D214" s="291" t="s">
        <v>38</v>
      </c>
      <c r="E214" s="172" t="s">
        <v>1049</v>
      </c>
    </row>
    <row r="215" spans="1:5" x14ac:dyDescent="0.25">
      <c r="A215" s="286"/>
      <c r="B215" s="289"/>
      <c r="C215" s="290"/>
      <c r="D215" s="292"/>
      <c r="E215" s="173" t="s">
        <v>1050</v>
      </c>
    </row>
    <row r="216" spans="1:5" x14ac:dyDescent="0.25">
      <c r="A216" s="293" t="s">
        <v>1155</v>
      </c>
      <c r="B216" s="295" t="s">
        <v>1156</v>
      </c>
      <c r="C216" s="296"/>
      <c r="D216" s="299" t="s">
        <v>38</v>
      </c>
      <c r="E216" s="170" t="s">
        <v>1049</v>
      </c>
    </row>
    <row r="217" spans="1:5" x14ac:dyDescent="0.25">
      <c r="A217" s="294"/>
      <c r="B217" s="297"/>
      <c r="C217" s="298"/>
      <c r="D217" s="300"/>
      <c r="E217" s="171" t="s">
        <v>1050</v>
      </c>
    </row>
    <row r="218" spans="1:5" x14ac:dyDescent="0.25">
      <c r="A218" s="285" t="s">
        <v>1157</v>
      </c>
      <c r="B218" s="287" t="s">
        <v>1156</v>
      </c>
      <c r="C218" s="288"/>
      <c r="D218" s="291" t="s">
        <v>38</v>
      </c>
      <c r="E218" s="172" t="s">
        <v>1049</v>
      </c>
    </row>
    <row r="219" spans="1:5" x14ac:dyDescent="0.25">
      <c r="A219" s="286"/>
      <c r="B219" s="289"/>
      <c r="C219" s="290"/>
      <c r="D219" s="292"/>
      <c r="E219" s="173" t="s">
        <v>1050</v>
      </c>
    </row>
    <row r="220" spans="1:5" x14ac:dyDescent="0.25">
      <c r="A220" s="293" t="s">
        <v>1158</v>
      </c>
      <c r="B220" s="295" t="s">
        <v>1156</v>
      </c>
      <c r="C220" s="296"/>
      <c r="D220" s="299" t="s">
        <v>38</v>
      </c>
      <c r="E220" s="170" t="s">
        <v>1049</v>
      </c>
    </row>
    <row r="221" spans="1:5" x14ac:dyDescent="0.25">
      <c r="A221" s="294"/>
      <c r="B221" s="297"/>
      <c r="C221" s="298"/>
      <c r="D221" s="300"/>
      <c r="E221" s="171" t="s">
        <v>1050</v>
      </c>
    </row>
    <row r="222" spans="1:5" x14ac:dyDescent="0.25">
      <c r="A222" s="285" t="s">
        <v>1159</v>
      </c>
      <c r="B222" s="287" t="s">
        <v>1156</v>
      </c>
      <c r="C222" s="288"/>
      <c r="D222" s="291" t="s">
        <v>38</v>
      </c>
      <c r="E222" s="172" t="s">
        <v>1049</v>
      </c>
    </row>
    <row r="223" spans="1:5" x14ac:dyDescent="0.25">
      <c r="A223" s="286"/>
      <c r="B223" s="289"/>
      <c r="C223" s="290"/>
      <c r="D223" s="292"/>
      <c r="E223" s="173" t="s">
        <v>1050</v>
      </c>
    </row>
    <row r="224" spans="1:5" x14ac:dyDescent="0.25">
      <c r="A224" s="293" t="s">
        <v>1160</v>
      </c>
      <c r="B224" s="295" t="s">
        <v>1156</v>
      </c>
      <c r="C224" s="296"/>
      <c r="D224" s="299" t="s">
        <v>38</v>
      </c>
      <c r="E224" s="170" t="s">
        <v>1049</v>
      </c>
    </row>
    <row r="225" spans="1:5" x14ac:dyDescent="0.25">
      <c r="A225" s="294"/>
      <c r="B225" s="297"/>
      <c r="C225" s="298"/>
      <c r="D225" s="300"/>
      <c r="E225" s="171" t="s">
        <v>1050</v>
      </c>
    </row>
    <row r="226" spans="1:5" x14ac:dyDescent="0.25">
      <c r="A226" s="285" t="s">
        <v>1161</v>
      </c>
      <c r="B226" s="287" t="s">
        <v>1156</v>
      </c>
      <c r="C226" s="288"/>
      <c r="D226" s="291" t="s">
        <v>38</v>
      </c>
      <c r="E226" s="172" t="s">
        <v>1049</v>
      </c>
    </row>
    <row r="227" spans="1:5" x14ac:dyDescent="0.25">
      <c r="A227" s="286"/>
      <c r="B227" s="289"/>
      <c r="C227" s="290"/>
      <c r="D227" s="292"/>
      <c r="E227" s="173" t="s">
        <v>1050</v>
      </c>
    </row>
    <row r="228" spans="1:5" x14ac:dyDescent="0.25">
      <c r="A228" s="293" t="s">
        <v>1162</v>
      </c>
      <c r="B228" s="295" t="s">
        <v>1156</v>
      </c>
      <c r="C228" s="296"/>
      <c r="D228" s="299" t="s">
        <v>38</v>
      </c>
      <c r="E228" s="170" t="s">
        <v>1049</v>
      </c>
    </row>
    <row r="229" spans="1:5" x14ac:dyDescent="0.25">
      <c r="A229" s="294"/>
      <c r="B229" s="297"/>
      <c r="C229" s="298"/>
      <c r="D229" s="300"/>
      <c r="E229" s="171" t="s">
        <v>1050</v>
      </c>
    </row>
    <row r="230" spans="1:5" x14ac:dyDescent="0.25">
      <c r="A230" s="285" t="s">
        <v>1163</v>
      </c>
      <c r="B230" s="287" t="s">
        <v>1156</v>
      </c>
      <c r="C230" s="288"/>
      <c r="D230" s="291" t="s">
        <v>38</v>
      </c>
      <c r="E230" s="172" t="s">
        <v>1049</v>
      </c>
    </row>
    <row r="231" spans="1:5" x14ac:dyDescent="0.25">
      <c r="A231" s="286"/>
      <c r="B231" s="289"/>
      <c r="C231" s="290"/>
      <c r="D231" s="292"/>
      <c r="E231" s="173" t="s">
        <v>1050</v>
      </c>
    </row>
    <row r="232" spans="1:5" x14ac:dyDescent="0.25">
      <c r="A232" s="293" t="s">
        <v>1164</v>
      </c>
      <c r="B232" s="295" t="s">
        <v>1156</v>
      </c>
      <c r="C232" s="296"/>
      <c r="D232" s="299" t="s">
        <v>38</v>
      </c>
      <c r="E232" s="170" t="s">
        <v>1049</v>
      </c>
    </row>
    <row r="233" spans="1:5" x14ac:dyDescent="0.25">
      <c r="A233" s="294"/>
      <c r="B233" s="297"/>
      <c r="C233" s="298"/>
      <c r="D233" s="300"/>
      <c r="E233" s="171" t="s">
        <v>1050</v>
      </c>
    </row>
    <row r="234" spans="1:5" x14ac:dyDescent="0.25">
      <c r="A234" s="285" t="s">
        <v>1165</v>
      </c>
      <c r="B234" s="287" t="s">
        <v>1156</v>
      </c>
      <c r="C234" s="288"/>
      <c r="D234" s="291" t="s">
        <v>38</v>
      </c>
      <c r="E234" s="172" t="s">
        <v>1049</v>
      </c>
    </row>
    <row r="235" spans="1:5" x14ac:dyDescent="0.25">
      <c r="A235" s="286"/>
      <c r="B235" s="289"/>
      <c r="C235" s="290"/>
      <c r="D235" s="292"/>
      <c r="E235" s="173" t="s">
        <v>1050</v>
      </c>
    </row>
    <row r="236" spans="1:5" x14ac:dyDescent="0.25">
      <c r="A236" s="293" t="s">
        <v>1166</v>
      </c>
      <c r="B236" s="295" t="s">
        <v>1156</v>
      </c>
      <c r="C236" s="296"/>
      <c r="D236" s="299" t="s">
        <v>38</v>
      </c>
      <c r="E236" s="170" t="s">
        <v>1049</v>
      </c>
    </row>
    <row r="237" spans="1:5" x14ac:dyDescent="0.25">
      <c r="A237" s="294"/>
      <c r="B237" s="297"/>
      <c r="C237" s="298"/>
      <c r="D237" s="300"/>
      <c r="E237" s="171" t="s">
        <v>1050</v>
      </c>
    </row>
    <row r="238" spans="1:5" x14ac:dyDescent="0.25">
      <c r="A238" s="285" t="s">
        <v>1167</v>
      </c>
      <c r="B238" s="287" t="s">
        <v>1156</v>
      </c>
      <c r="C238" s="288"/>
      <c r="D238" s="291" t="s">
        <v>38</v>
      </c>
      <c r="E238" s="172" t="s">
        <v>1049</v>
      </c>
    </row>
    <row r="239" spans="1:5" x14ac:dyDescent="0.25">
      <c r="A239" s="286"/>
      <c r="B239" s="289"/>
      <c r="C239" s="290"/>
      <c r="D239" s="292"/>
      <c r="E239" s="173" t="s">
        <v>1050</v>
      </c>
    </row>
    <row r="240" spans="1:5" x14ac:dyDescent="0.25">
      <c r="A240" s="293" t="s">
        <v>1168</v>
      </c>
      <c r="B240" s="295" t="s">
        <v>1156</v>
      </c>
      <c r="C240" s="296"/>
      <c r="D240" s="299" t="s">
        <v>38</v>
      </c>
      <c r="E240" s="170" t="s">
        <v>1049</v>
      </c>
    </row>
    <row r="241" spans="1:5" x14ac:dyDescent="0.25">
      <c r="A241" s="294"/>
      <c r="B241" s="297"/>
      <c r="C241" s="298"/>
      <c r="D241" s="300"/>
      <c r="E241" s="171" t="s">
        <v>1050</v>
      </c>
    </row>
    <row r="242" spans="1:5" x14ac:dyDescent="0.25">
      <c r="A242" s="285" t="s">
        <v>1169</v>
      </c>
      <c r="B242" s="287" t="s">
        <v>1156</v>
      </c>
      <c r="C242" s="288"/>
      <c r="D242" s="291" t="s">
        <v>38</v>
      </c>
      <c r="E242" s="172" t="s">
        <v>1049</v>
      </c>
    </row>
    <row r="243" spans="1:5" x14ac:dyDescent="0.25">
      <c r="A243" s="286"/>
      <c r="B243" s="289"/>
      <c r="C243" s="290"/>
      <c r="D243" s="292"/>
      <c r="E243" s="173" t="s">
        <v>1050</v>
      </c>
    </row>
    <row r="244" spans="1:5" x14ac:dyDescent="0.25">
      <c r="A244" s="293" t="s">
        <v>1170</v>
      </c>
      <c r="B244" s="295" t="s">
        <v>1156</v>
      </c>
      <c r="C244" s="296"/>
      <c r="D244" s="299" t="s">
        <v>38</v>
      </c>
      <c r="E244" s="170" t="s">
        <v>1049</v>
      </c>
    </row>
    <row r="245" spans="1:5" x14ac:dyDescent="0.25">
      <c r="A245" s="294"/>
      <c r="B245" s="297"/>
      <c r="C245" s="298"/>
      <c r="D245" s="300"/>
      <c r="E245" s="171" t="s">
        <v>1050</v>
      </c>
    </row>
    <row r="246" spans="1:5" x14ac:dyDescent="0.25">
      <c r="A246" s="285" t="s">
        <v>1171</v>
      </c>
      <c r="B246" s="287" t="s">
        <v>1156</v>
      </c>
      <c r="C246" s="288"/>
      <c r="D246" s="291" t="s">
        <v>38</v>
      </c>
      <c r="E246" s="172" t="s">
        <v>1049</v>
      </c>
    </row>
    <row r="247" spans="1:5" x14ac:dyDescent="0.25">
      <c r="A247" s="286"/>
      <c r="B247" s="289"/>
      <c r="C247" s="290"/>
      <c r="D247" s="292"/>
      <c r="E247" s="173" t="s">
        <v>1050</v>
      </c>
    </row>
    <row r="248" spans="1:5" x14ac:dyDescent="0.25">
      <c r="A248" s="293" t="s">
        <v>1172</v>
      </c>
      <c r="B248" s="295" t="s">
        <v>1156</v>
      </c>
      <c r="C248" s="296"/>
      <c r="D248" s="299" t="s">
        <v>38</v>
      </c>
      <c r="E248" s="170" t="s">
        <v>1049</v>
      </c>
    </row>
    <row r="249" spans="1:5" x14ac:dyDescent="0.25">
      <c r="A249" s="294"/>
      <c r="B249" s="297"/>
      <c r="C249" s="298"/>
      <c r="D249" s="300"/>
      <c r="E249" s="171" t="s">
        <v>1050</v>
      </c>
    </row>
    <row r="250" spans="1:5" x14ac:dyDescent="0.25">
      <c r="A250" s="285" t="s">
        <v>1173</v>
      </c>
      <c r="B250" s="287" t="s">
        <v>1156</v>
      </c>
      <c r="C250" s="288"/>
      <c r="D250" s="291" t="s">
        <v>38</v>
      </c>
      <c r="E250" s="172" t="s">
        <v>1049</v>
      </c>
    </row>
    <row r="251" spans="1:5" x14ac:dyDescent="0.25">
      <c r="A251" s="286"/>
      <c r="B251" s="289"/>
      <c r="C251" s="290"/>
      <c r="D251" s="292"/>
      <c r="E251" s="173" t="s">
        <v>1050</v>
      </c>
    </row>
    <row r="252" spans="1:5" x14ac:dyDescent="0.25">
      <c r="A252" s="293" t="s">
        <v>1174</v>
      </c>
      <c r="B252" s="295" t="s">
        <v>1175</v>
      </c>
      <c r="C252" s="296"/>
      <c r="D252" s="299" t="s">
        <v>38</v>
      </c>
      <c r="E252" s="170" t="s">
        <v>1049</v>
      </c>
    </row>
    <row r="253" spans="1:5" x14ac:dyDescent="0.25">
      <c r="A253" s="294"/>
      <c r="B253" s="297"/>
      <c r="C253" s="298"/>
      <c r="D253" s="300"/>
      <c r="E253" s="171" t="s">
        <v>1050</v>
      </c>
    </row>
    <row r="254" spans="1:5" x14ac:dyDescent="0.25">
      <c r="A254" s="285" t="s">
        <v>1176</v>
      </c>
      <c r="B254" s="287" t="s">
        <v>1175</v>
      </c>
      <c r="C254" s="288"/>
      <c r="D254" s="291" t="s">
        <v>38</v>
      </c>
      <c r="E254" s="172" t="s">
        <v>1049</v>
      </c>
    </row>
    <row r="255" spans="1:5" x14ac:dyDescent="0.25">
      <c r="A255" s="286"/>
      <c r="B255" s="289"/>
      <c r="C255" s="290"/>
      <c r="D255" s="292"/>
      <c r="E255" s="173" t="s">
        <v>1050</v>
      </c>
    </row>
    <row r="256" spans="1:5" x14ac:dyDescent="0.25">
      <c r="A256" s="293" t="s">
        <v>1177</v>
      </c>
      <c r="B256" s="295" t="s">
        <v>1175</v>
      </c>
      <c r="C256" s="296"/>
      <c r="D256" s="299" t="s">
        <v>38</v>
      </c>
      <c r="E256" s="170" t="s">
        <v>1049</v>
      </c>
    </row>
    <row r="257" spans="1:5" x14ac:dyDescent="0.25">
      <c r="A257" s="294"/>
      <c r="B257" s="297"/>
      <c r="C257" s="298"/>
      <c r="D257" s="300"/>
      <c r="E257" s="171" t="s">
        <v>1050</v>
      </c>
    </row>
    <row r="258" spans="1:5" x14ac:dyDescent="0.25">
      <c r="A258" s="285" t="s">
        <v>1178</v>
      </c>
      <c r="B258" s="287" t="s">
        <v>1175</v>
      </c>
      <c r="C258" s="288"/>
      <c r="D258" s="291" t="s">
        <v>38</v>
      </c>
      <c r="E258" s="172" t="s">
        <v>1049</v>
      </c>
    </row>
    <row r="259" spans="1:5" x14ac:dyDescent="0.25">
      <c r="A259" s="286"/>
      <c r="B259" s="289"/>
      <c r="C259" s="290"/>
      <c r="D259" s="292"/>
      <c r="E259" s="173" t="s">
        <v>1050</v>
      </c>
    </row>
    <row r="260" spans="1:5" x14ac:dyDescent="0.25">
      <c r="A260" s="293" t="s">
        <v>1179</v>
      </c>
      <c r="B260" s="295" t="s">
        <v>1175</v>
      </c>
      <c r="C260" s="296"/>
      <c r="D260" s="299" t="s">
        <v>38</v>
      </c>
      <c r="E260" s="170" t="s">
        <v>1049</v>
      </c>
    </row>
    <row r="261" spans="1:5" x14ac:dyDescent="0.25">
      <c r="A261" s="294"/>
      <c r="B261" s="297"/>
      <c r="C261" s="298"/>
      <c r="D261" s="300"/>
      <c r="E261" s="171" t="s">
        <v>1050</v>
      </c>
    </row>
    <row r="262" spans="1:5" x14ac:dyDescent="0.25">
      <c r="A262" s="285" t="s">
        <v>1180</v>
      </c>
      <c r="B262" s="287" t="s">
        <v>1175</v>
      </c>
      <c r="C262" s="288"/>
      <c r="D262" s="291" t="s">
        <v>38</v>
      </c>
      <c r="E262" s="172" t="s">
        <v>1049</v>
      </c>
    </row>
    <row r="263" spans="1:5" x14ac:dyDescent="0.25">
      <c r="A263" s="286"/>
      <c r="B263" s="289"/>
      <c r="C263" s="290"/>
      <c r="D263" s="292"/>
      <c r="E263" s="173" t="s">
        <v>1050</v>
      </c>
    </row>
    <row r="264" spans="1:5" x14ac:dyDescent="0.25">
      <c r="A264" s="293" t="s">
        <v>1181</v>
      </c>
      <c r="B264" s="295" t="s">
        <v>1175</v>
      </c>
      <c r="C264" s="296"/>
      <c r="D264" s="299" t="s">
        <v>38</v>
      </c>
      <c r="E264" s="170" t="s">
        <v>1049</v>
      </c>
    </row>
    <row r="265" spans="1:5" x14ac:dyDescent="0.25">
      <c r="A265" s="294"/>
      <c r="B265" s="297"/>
      <c r="C265" s="298"/>
      <c r="D265" s="300"/>
      <c r="E265" s="171" t="s">
        <v>1050</v>
      </c>
    </row>
    <row r="266" spans="1:5" x14ac:dyDescent="0.25">
      <c r="A266" s="285" t="s">
        <v>1182</v>
      </c>
      <c r="B266" s="287" t="s">
        <v>1175</v>
      </c>
      <c r="C266" s="288"/>
      <c r="D266" s="291" t="s">
        <v>38</v>
      </c>
      <c r="E266" s="172" t="s">
        <v>1049</v>
      </c>
    </row>
    <row r="267" spans="1:5" x14ac:dyDescent="0.25">
      <c r="A267" s="286"/>
      <c r="B267" s="289"/>
      <c r="C267" s="290"/>
      <c r="D267" s="292"/>
      <c r="E267" s="173" t="s">
        <v>1050</v>
      </c>
    </row>
    <row r="268" spans="1:5" x14ac:dyDescent="0.25">
      <c r="A268" s="293" t="s">
        <v>1183</v>
      </c>
      <c r="B268" s="295" t="s">
        <v>1175</v>
      </c>
      <c r="C268" s="296"/>
      <c r="D268" s="299" t="s">
        <v>38</v>
      </c>
      <c r="E268" s="170" t="s">
        <v>1049</v>
      </c>
    </row>
    <row r="269" spans="1:5" x14ac:dyDescent="0.25">
      <c r="A269" s="294"/>
      <c r="B269" s="297"/>
      <c r="C269" s="298"/>
      <c r="D269" s="300"/>
      <c r="E269" s="171" t="s">
        <v>1050</v>
      </c>
    </row>
    <row r="270" spans="1:5" x14ac:dyDescent="0.25">
      <c r="A270" s="285" t="s">
        <v>1184</v>
      </c>
      <c r="B270" s="287" t="s">
        <v>1185</v>
      </c>
      <c r="C270" s="288"/>
      <c r="D270" s="291" t="s">
        <v>38</v>
      </c>
      <c r="E270" s="172" t="s">
        <v>1049</v>
      </c>
    </row>
    <row r="271" spans="1:5" x14ac:dyDescent="0.25">
      <c r="A271" s="286"/>
      <c r="B271" s="289"/>
      <c r="C271" s="290"/>
      <c r="D271" s="292"/>
      <c r="E271" s="173" t="s">
        <v>1050</v>
      </c>
    </row>
    <row r="272" spans="1:5" x14ac:dyDescent="0.25">
      <c r="A272" s="293" t="s">
        <v>1186</v>
      </c>
      <c r="B272" s="295" t="s">
        <v>1185</v>
      </c>
      <c r="C272" s="296"/>
      <c r="D272" s="299" t="s">
        <v>38</v>
      </c>
      <c r="E272" s="170" t="s">
        <v>1049</v>
      </c>
    </row>
    <row r="273" spans="1:5" x14ac:dyDescent="0.25">
      <c r="A273" s="294"/>
      <c r="B273" s="297"/>
      <c r="C273" s="298"/>
      <c r="D273" s="300"/>
      <c r="E273" s="171" t="s">
        <v>1050</v>
      </c>
    </row>
    <row r="274" spans="1:5" x14ac:dyDescent="0.25">
      <c r="A274" s="285" t="s">
        <v>1144</v>
      </c>
      <c r="B274" s="287" t="s">
        <v>1185</v>
      </c>
      <c r="C274" s="288"/>
      <c r="D274" s="291" t="s">
        <v>38</v>
      </c>
      <c r="E274" s="172" t="s">
        <v>1049</v>
      </c>
    </row>
    <row r="275" spans="1:5" x14ac:dyDescent="0.25">
      <c r="A275" s="286"/>
      <c r="B275" s="289"/>
      <c r="C275" s="290"/>
      <c r="D275" s="292"/>
      <c r="E275" s="173" t="s">
        <v>1050</v>
      </c>
    </row>
    <row r="276" spans="1:5" x14ac:dyDescent="0.25">
      <c r="A276" s="293" t="s">
        <v>1187</v>
      </c>
      <c r="B276" s="295" t="s">
        <v>1185</v>
      </c>
      <c r="C276" s="296"/>
      <c r="D276" s="299" t="s">
        <v>38</v>
      </c>
      <c r="E276" s="170" t="s">
        <v>1049</v>
      </c>
    </row>
    <row r="277" spans="1:5" x14ac:dyDescent="0.25">
      <c r="A277" s="294"/>
      <c r="B277" s="297"/>
      <c r="C277" s="298"/>
      <c r="D277" s="300"/>
      <c r="E277" s="171" t="s">
        <v>1050</v>
      </c>
    </row>
    <row r="278" spans="1:5" x14ac:dyDescent="0.25">
      <c r="A278" s="285" t="s">
        <v>1188</v>
      </c>
      <c r="B278" s="287" t="s">
        <v>1185</v>
      </c>
      <c r="C278" s="288"/>
      <c r="D278" s="291" t="s">
        <v>38</v>
      </c>
      <c r="E278" s="172" t="s">
        <v>1049</v>
      </c>
    </row>
    <row r="279" spans="1:5" x14ac:dyDescent="0.25">
      <c r="A279" s="286"/>
      <c r="B279" s="289"/>
      <c r="C279" s="290"/>
      <c r="D279" s="292"/>
      <c r="E279" s="173" t="s">
        <v>1050</v>
      </c>
    </row>
    <row r="280" spans="1:5" x14ac:dyDescent="0.25">
      <c r="A280" s="293" t="s">
        <v>1189</v>
      </c>
      <c r="B280" s="295" t="s">
        <v>1185</v>
      </c>
      <c r="C280" s="296"/>
      <c r="D280" s="299" t="s">
        <v>38</v>
      </c>
      <c r="E280" s="170" t="s">
        <v>1049</v>
      </c>
    </row>
    <row r="281" spans="1:5" x14ac:dyDescent="0.25">
      <c r="A281" s="294"/>
      <c r="B281" s="297"/>
      <c r="C281" s="298"/>
      <c r="D281" s="300"/>
      <c r="E281" s="171" t="s">
        <v>1050</v>
      </c>
    </row>
    <row r="282" spans="1:5" x14ac:dyDescent="0.25">
      <c r="A282" s="285" t="s">
        <v>1190</v>
      </c>
      <c r="B282" s="287" t="s">
        <v>1185</v>
      </c>
      <c r="C282" s="288"/>
      <c r="D282" s="291" t="s">
        <v>38</v>
      </c>
      <c r="E282" s="172" t="s">
        <v>1049</v>
      </c>
    </row>
    <row r="283" spans="1:5" x14ac:dyDescent="0.25">
      <c r="A283" s="286"/>
      <c r="B283" s="289"/>
      <c r="C283" s="290"/>
      <c r="D283" s="292"/>
      <c r="E283" s="173" t="s">
        <v>1050</v>
      </c>
    </row>
    <row r="284" spans="1:5" x14ac:dyDescent="0.25">
      <c r="A284" s="293" t="s">
        <v>1191</v>
      </c>
      <c r="B284" s="295" t="s">
        <v>1185</v>
      </c>
      <c r="C284" s="296"/>
      <c r="D284" s="299" t="s">
        <v>38</v>
      </c>
      <c r="E284" s="170" t="s">
        <v>1049</v>
      </c>
    </row>
    <row r="285" spans="1:5" x14ac:dyDescent="0.25">
      <c r="A285" s="294"/>
      <c r="B285" s="297"/>
      <c r="C285" s="298"/>
      <c r="D285" s="300"/>
      <c r="E285" s="171" t="s">
        <v>1050</v>
      </c>
    </row>
    <row r="286" spans="1:5" x14ac:dyDescent="0.25">
      <c r="A286" s="285" t="s">
        <v>1192</v>
      </c>
      <c r="B286" s="287" t="s">
        <v>1185</v>
      </c>
      <c r="C286" s="288"/>
      <c r="D286" s="291" t="s">
        <v>38</v>
      </c>
      <c r="E286" s="172" t="s">
        <v>1049</v>
      </c>
    </row>
    <row r="287" spans="1:5" x14ac:dyDescent="0.25">
      <c r="A287" s="286"/>
      <c r="B287" s="289"/>
      <c r="C287" s="290"/>
      <c r="D287" s="292"/>
      <c r="E287" s="173" t="s">
        <v>1050</v>
      </c>
    </row>
    <row r="288" spans="1:5" x14ac:dyDescent="0.25">
      <c r="A288" s="293" t="s">
        <v>1193</v>
      </c>
      <c r="B288" s="295" t="s">
        <v>1185</v>
      </c>
      <c r="C288" s="296"/>
      <c r="D288" s="299" t="s">
        <v>38</v>
      </c>
      <c r="E288" s="170" t="s">
        <v>1049</v>
      </c>
    </row>
    <row r="289" spans="1:5" x14ac:dyDescent="0.25">
      <c r="A289" s="294"/>
      <c r="B289" s="297"/>
      <c r="C289" s="298"/>
      <c r="D289" s="300"/>
      <c r="E289" s="171" t="s">
        <v>1050</v>
      </c>
    </row>
    <row r="290" spans="1:5" x14ac:dyDescent="0.25">
      <c r="A290" s="285" t="s">
        <v>1194</v>
      </c>
      <c r="B290" s="287" t="s">
        <v>1195</v>
      </c>
      <c r="C290" s="288"/>
      <c r="D290" s="291" t="s">
        <v>38</v>
      </c>
      <c r="E290" s="172" t="s">
        <v>1049</v>
      </c>
    </row>
    <row r="291" spans="1:5" x14ac:dyDescent="0.25">
      <c r="A291" s="286"/>
      <c r="B291" s="289"/>
      <c r="C291" s="290"/>
      <c r="D291" s="292"/>
      <c r="E291" s="173" t="s">
        <v>1050</v>
      </c>
    </row>
    <row r="292" spans="1:5" x14ac:dyDescent="0.25">
      <c r="A292" s="293" t="s">
        <v>1196</v>
      </c>
      <c r="B292" s="295" t="s">
        <v>1195</v>
      </c>
      <c r="C292" s="296"/>
      <c r="D292" s="299" t="s">
        <v>38</v>
      </c>
      <c r="E292" s="170" t="s">
        <v>1049</v>
      </c>
    </row>
    <row r="293" spans="1:5" x14ac:dyDescent="0.25">
      <c r="A293" s="294"/>
      <c r="B293" s="297"/>
      <c r="C293" s="298"/>
      <c r="D293" s="300"/>
      <c r="E293" s="171" t="s">
        <v>1050</v>
      </c>
    </row>
    <row r="294" spans="1:5" x14ac:dyDescent="0.25">
      <c r="A294" s="285" t="s">
        <v>1197</v>
      </c>
      <c r="B294" s="287" t="s">
        <v>1195</v>
      </c>
      <c r="C294" s="288"/>
      <c r="D294" s="291" t="s">
        <v>38</v>
      </c>
      <c r="E294" s="172" t="s">
        <v>1049</v>
      </c>
    </row>
    <row r="295" spans="1:5" x14ac:dyDescent="0.25">
      <c r="A295" s="286"/>
      <c r="B295" s="289"/>
      <c r="C295" s="290"/>
      <c r="D295" s="292"/>
      <c r="E295" s="173" t="s">
        <v>1050</v>
      </c>
    </row>
    <row r="296" spans="1:5" x14ac:dyDescent="0.25">
      <c r="A296" s="293" t="s">
        <v>1198</v>
      </c>
      <c r="B296" s="295" t="s">
        <v>1195</v>
      </c>
      <c r="C296" s="296"/>
      <c r="D296" s="299" t="s">
        <v>38</v>
      </c>
      <c r="E296" s="170" t="s">
        <v>1049</v>
      </c>
    </row>
    <row r="297" spans="1:5" x14ac:dyDescent="0.25">
      <c r="A297" s="294"/>
      <c r="B297" s="297"/>
      <c r="C297" s="298"/>
      <c r="D297" s="300"/>
      <c r="E297" s="171" t="s">
        <v>1050</v>
      </c>
    </row>
    <row r="298" spans="1:5" x14ac:dyDescent="0.25">
      <c r="A298" s="285" t="s">
        <v>1199</v>
      </c>
      <c r="B298" s="287" t="s">
        <v>1195</v>
      </c>
      <c r="C298" s="288"/>
      <c r="D298" s="291" t="s">
        <v>38</v>
      </c>
      <c r="E298" s="172" t="s">
        <v>1049</v>
      </c>
    </row>
    <row r="299" spans="1:5" x14ac:dyDescent="0.25">
      <c r="A299" s="286"/>
      <c r="B299" s="289"/>
      <c r="C299" s="290"/>
      <c r="D299" s="292"/>
      <c r="E299" s="173" t="s">
        <v>1050</v>
      </c>
    </row>
    <row r="300" spans="1:5" x14ac:dyDescent="0.25">
      <c r="A300" s="293" t="s">
        <v>1200</v>
      </c>
      <c r="B300" s="295" t="s">
        <v>1102</v>
      </c>
      <c r="C300" s="296"/>
      <c r="D300" s="299" t="s">
        <v>38</v>
      </c>
      <c r="E300" s="170" t="s">
        <v>1049</v>
      </c>
    </row>
    <row r="301" spans="1:5" x14ac:dyDescent="0.25">
      <c r="A301" s="294"/>
      <c r="B301" s="297"/>
      <c r="C301" s="298"/>
      <c r="D301" s="300"/>
      <c r="E301" s="171" t="s">
        <v>1050</v>
      </c>
    </row>
    <row r="302" spans="1:5" x14ac:dyDescent="0.25">
      <c r="A302" s="285" t="s">
        <v>1048</v>
      </c>
      <c r="B302" s="287"/>
      <c r="C302" s="288"/>
      <c r="D302" s="291" t="s">
        <v>38</v>
      </c>
      <c r="E302" s="172" t="s">
        <v>1049</v>
      </c>
    </row>
    <row r="303" spans="1:5" x14ac:dyDescent="0.25">
      <c r="A303" s="286"/>
      <c r="B303" s="289"/>
      <c r="C303" s="290"/>
      <c r="D303" s="292"/>
      <c r="E303" s="173" t="s">
        <v>1050</v>
      </c>
    </row>
    <row r="304" spans="1:5" x14ac:dyDescent="0.25">
      <c r="A304" s="293" t="s">
        <v>1074</v>
      </c>
      <c r="B304" s="295"/>
      <c r="C304" s="296"/>
      <c r="D304" s="299" t="s">
        <v>38</v>
      </c>
      <c r="E304" s="170" t="s">
        <v>1049</v>
      </c>
    </row>
    <row r="305" spans="1:5" x14ac:dyDescent="0.25">
      <c r="A305" s="294"/>
      <c r="B305" s="297"/>
      <c r="C305" s="298"/>
      <c r="D305" s="300"/>
      <c r="E305" s="171" t="s">
        <v>1050</v>
      </c>
    </row>
    <row r="306" spans="1:5" x14ac:dyDescent="0.25">
      <c r="A306" s="285" t="s">
        <v>1084</v>
      </c>
      <c r="B306" s="287"/>
      <c r="C306" s="288"/>
      <c r="D306" s="291" t="s">
        <v>38</v>
      </c>
      <c r="E306" s="172" t="s">
        <v>1049</v>
      </c>
    </row>
    <row r="307" spans="1:5" x14ac:dyDescent="0.25">
      <c r="A307" s="286"/>
      <c r="B307" s="289"/>
      <c r="C307" s="290"/>
      <c r="D307" s="292"/>
      <c r="E307" s="173" t="s">
        <v>1050</v>
      </c>
    </row>
    <row r="308" spans="1:5" x14ac:dyDescent="0.25">
      <c r="A308" s="293" t="s">
        <v>1102</v>
      </c>
      <c r="B308" s="295"/>
      <c r="C308" s="296"/>
      <c r="D308" s="299" t="s">
        <v>38</v>
      </c>
      <c r="E308" s="170" t="s">
        <v>1049</v>
      </c>
    </row>
    <row r="309" spans="1:5" x14ac:dyDescent="0.25">
      <c r="A309" s="294"/>
      <c r="B309" s="297"/>
      <c r="C309" s="298"/>
      <c r="D309" s="300"/>
      <c r="E309" s="171" t="s">
        <v>1050</v>
      </c>
    </row>
    <row r="310" spans="1:5" x14ac:dyDescent="0.25">
      <c r="A310" s="285" t="s">
        <v>1195</v>
      </c>
      <c r="B310" s="287"/>
      <c r="C310" s="288"/>
      <c r="D310" s="291" t="s">
        <v>38</v>
      </c>
      <c r="E310" s="172" t="s">
        <v>1049</v>
      </c>
    </row>
    <row r="311" spans="1:5" x14ac:dyDescent="0.25">
      <c r="A311" s="286"/>
      <c r="B311" s="289"/>
      <c r="C311" s="290"/>
      <c r="D311" s="292"/>
      <c r="E311" s="173" t="s">
        <v>1050</v>
      </c>
    </row>
    <row r="312" spans="1:5" x14ac:dyDescent="0.25">
      <c r="A312" s="293" t="s">
        <v>1125</v>
      </c>
      <c r="B312" s="295"/>
      <c r="C312" s="296"/>
      <c r="D312" s="299" t="s">
        <v>38</v>
      </c>
      <c r="E312" s="170" t="s">
        <v>1049</v>
      </c>
    </row>
    <row r="313" spans="1:5" x14ac:dyDescent="0.25">
      <c r="A313" s="294"/>
      <c r="B313" s="297"/>
      <c r="C313" s="298"/>
      <c r="D313" s="300"/>
      <c r="E313" s="171" t="s">
        <v>1050</v>
      </c>
    </row>
    <row r="314" spans="1:5" x14ac:dyDescent="0.25">
      <c r="A314" s="285" t="s">
        <v>1135</v>
      </c>
      <c r="B314" s="287"/>
      <c r="C314" s="288"/>
      <c r="D314" s="291" t="s">
        <v>38</v>
      </c>
      <c r="E314" s="172" t="s">
        <v>1049</v>
      </c>
    </row>
    <row r="315" spans="1:5" x14ac:dyDescent="0.25">
      <c r="A315" s="286"/>
      <c r="B315" s="289"/>
      <c r="C315" s="290"/>
      <c r="D315" s="292"/>
      <c r="E315" s="173" t="s">
        <v>1050</v>
      </c>
    </row>
    <row r="316" spans="1:5" x14ac:dyDescent="0.25">
      <c r="A316" s="293" t="s">
        <v>1156</v>
      </c>
      <c r="B316" s="295"/>
      <c r="C316" s="296"/>
      <c r="D316" s="299" t="s">
        <v>38</v>
      </c>
      <c r="E316" s="170" t="s">
        <v>1049</v>
      </c>
    </row>
    <row r="317" spans="1:5" x14ac:dyDescent="0.25">
      <c r="A317" s="294"/>
      <c r="B317" s="297"/>
      <c r="C317" s="298"/>
      <c r="D317" s="300"/>
      <c r="E317" s="171" t="s">
        <v>1050</v>
      </c>
    </row>
    <row r="318" spans="1:5" x14ac:dyDescent="0.25">
      <c r="A318" s="285" t="s">
        <v>1175</v>
      </c>
      <c r="B318" s="287"/>
      <c r="C318" s="288"/>
      <c r="D318" s="291" t="s">
        <v>38</v>
      </c>
      <c r="E318" s="172" t="s">
        <v>1049</v>
      </c>
    </row>
    <row r="319" spans="1:5" x14ac:dyDescent="0.25">
      <c r="A319" s="286"/>
      <c r="B319" s="289"/>
      <c r="C319" s="290"/>
      <c r="D319" s="292"/>
      <c r="E319" s="173" t="s">
        <v>1050</v>
      </c>
    </row>
    <row r="320" spans="1:5" x14ac:dyDescent="0.25">
      <c r="A320" s="293" t="s">
        <v>1185</v>
      </c>
      <c r="B320" s="295"/>
      <c r="C320" s="296"/>
      <c r="D320" s="299" t="s">
        <v>38</v>
      </c>
      <c r="E320" s="170" t="s">
        <v>1049</v>
      </c>
    </row>
    <row r="321" spans="1:5" x14ac:dyDescent="0.25">
      <c r="A321" s="294"/>
      <c r="B321" s="297"/>
      <c r="C321" s="298"/>
      <c r="D321" s="300"/>
      <c r="E321" s="171" t="s">
        <v>1050</v>
      </c>
    </row>
    <row r="322" spans="1:5" x14ac:dyDescent="0.25">
      <c r="A322" s="285" t="s">
        <v>1110</v>
      </c>
      <c r="B322" s="287"/>
      <c r="C322" s="288"/>
      <c r="D322" s="291" t="s">
        <v>38</v>
      </c>
      <c r="E322" s="172" t="s">
        <v>1049</v>
      </c>
    </row>
    <row r="323" spans="1:5" x14ac:dyDescent="0.25">
      <c r="A323" s="286"/>
      <c r="B323" s="289"/>
      <c r="C323" s="290"/>
      <c r="D323" s="292"/>
      <c r="E323" s="173" t="s">
        <v>1050</v>
      </c>
    </row>
    <row r="324" spans="1:5" x14ac:dyDescent="0.25">
      <c r="A324" s="293" t="s">
        <v>1201</v>
      </c>
      <c r="B324" s="295" t="s">
        <v>1110</v>
      </c>
      <c r="C324" s="296"/>
      <c r="D324" s="299" t="s">
        <v>38</v>
      </c>
      <c r="E324" s="170" t="s">
        <v>1049</v>
      </c>
    </row>
    <row r="325" spans="1:5" x14ac:dyDescent="0.25">
      <c r="A325" s="294"/>
      <c r="B325" s="297"/>
      <c r="C325" s="298"/>
      <c r="D325" s="300"/>
      <c r="E325" s="171" t="s">
        <v>1050</v>
      </c>
    </row>
    <row r="326" spans="1:5" x14ac:dyDescent="0.25">
      <c r="A326" s="285" t="s">
        <v>1202</v>
      </c>
      <c r="B326" s="287" t="s">
        <v>1048</v>
      </c>
      <c r="C326" s="288"/>
      <c r="D326" s="291" t="s">
        <v>38</v>
      </c>
      <c r="E326" s="172" t="s">
        <v>1049</v>
      </c>
    </row>
    <row r="327" spans="1:5" x14ac:dyDescent="0.25">
      <c r="A327" s="286"/>
      <c r="B327" s="289"/>
      <c r="C327" s="290"/>
      <c r="D327" s="292"/>
      <c r="E327" s="173" t="s">
        <v>1050</v>
      </c>
    </row>
    <row r="328" spans="1:5" x14ac:dyDescent="0.25">
      <c r="A328" s="293" t="s">
        <v>1203</v>
      </c>
      <c r="B328" s="295" t="s">
        <v>1102</v>
      </c>
      <c r="C328" s="296"/>
      <c r="D328" s="299" t="s">
        <v>38</v>
      </c>
      <c r="E328" s="170" t="s">
        <v>1049</v>
      </c>
    </row>
    <row r="329" spans="1:5" x14ac:dyDescent="0.25">
      <c r="A329" s="294"/>
      <c r="B329" s="297"/>
      <c r="C329" s="298"/>
      <c r="D329" s="300"/>
      <c r="E329" s="171" t="s">
        <v>1050</v>
      </c>
    </row>
    <row r="330" spans="1:5" x14ac:dyDescent="0.25">
      <c r="A330" s="285" t="s">
        <v>1204</v>
      </c>
      <c r="B330" s="287" t="s">
        <v>1135</v>
      </c>
      <c r="C330" s="288"/>
      <c r="D330" s="291" t="s">
        <v>38</v>
      </c>
      <c r="E330" s="172" t="s">
        <v>1049</v>
      </c>
    </row>
    <row r="331" spans="1:5" x14ac:dyDescent="0.25">
      <c r="A331" s="286"/>
      <c r="B331" s="289"/>
      <c r="C331" s="290"/>
      <c r="D331" s="292"/>
      <c r="E331" s="173" t="s">
        <v>1050</v>
      </c>
    </row>
    <row r="332" spans="1:5" x14ac:dyDescent="0.25">
      <c r="A332" s="293" t="s">
        <v>1205</v>
      </c>
      <c r="B332" s="295" t="s">
        <v>1135</v>
      </c>
      <c r="C332" s="296"/>
      <c r="D332" s="299" t="s">
        <v>38</v>
      </c>
      <c r="E332" s="170" t="s">
        <v>1049</v>
      </c>
    </row>
    <row r="333" spans="1:5" x14ac:dyDescent="0.25">
      <c r="A333" s="294"/>
      <c r="B333" s="297"/>
      <c r="C333" s="298"/>
      <c r="D333" s="300"/>
      <c r="E333" s="171" t="s">
        <v>1050</v>
      </c>
    </row>
    <row r="334" spans="1:5" x14ac:dyDescent="0.25">
      <c r="A334" s="285" t="s">
        <v>1206</v>
      </c>
      <c r="B334" s="287" t="s">
        <v>1150</v>
      </c>
      <c r="C334" s="288"/>
      <c r="D334" s="291" t="s">
        <v>38</v>
      </c>
      <c r="E334" s="172" t="s">
        <v>1049</v>
      </c>
    </row>
    <row r="335" spans="1:5" x14ac:dyDescent="0.25">
      <c r="A335" s="286"/>
      <c r="B335" s="289"/>
      <c r="C335" s="290"/>
      <c r="D335" s="292"/>
      <c r="E335" s="173" t="s">
        <v>1050</v>
      </c>
    </row>
    <row r="336" spans="1:5" x14ac:dyDescent="0.25">
      <c r="A336" s="293" t="s">
        <v>1207</v>
      </c>
      <c r="B336" s="295" t="s">
        <v>1048</v>
      </c>
      <c r="C336" s="296"/>
      <c r="D336" s="299" t="s">
        <v>38</v>
      </c>
      <c r="E336" s="170" t="s">
        <v>1049</v>
      </c>
    </row>
    <row r="337" spans="1:5" x14ac:dyDescent="0.25">
      <c r="A337" s="294"/>
      <c r="B337" s="297"/>
      <c r="C337" s="298"/>
      <c r="D337" s="300"/>
      <c r="E337" s="171" t="s">
        <v>1050</v>
      </c>
    </row>
    <row r="338" spans="1:5" x14ac:dyDescent="0.25">
      <c r="A338" s="285" t="s">
        <v>1208</v>
      </c>
      <c r="B338" s="287" t="s">
        <v>1125</v>
      </c>
      <c r="C338" s="288"/>
      <c r="D338" s="291" t="s">
        <v>38</v>
      </c>
      <c r="E338" s="172" t="s">
        <v>1049</v>
      </c>
    </row>
    <row r="339" spans="1:5" x14ac:dyDescent="0.25">
      <c r="A339" s="286"/>
      <c r="B339" s="289"/>
      <c r="C339" s="290"/>
      <c r="D339" s="292"/>
      <c r="E339" s="173" t="s">
        <v>1050</v>
      </c>
    </row>
    <row r="340" spans="1:5" x14ac:dyDescent="0.25">
      <c r="A340" s="293" t="s">
        <v>1209</v>
      </c>
      <c r="B340" s="295" t="s">
        <v>1185</v>
      </c>
      <c r="C340" s="296"/>
      <c r="D340" s="299" t="s">
        <v>38</v>
      </c>
      <c r="E340" s="170" t="s">
        <v>1049</v>
      </c>
    </row>
    <row r="341" spans="1:5" x14ac:dyDescent="0.25">
      <c r="A341" s="294"/>
      <c r="B341" s="297"/>
      <c r="C341" s="298"/>
      <c r="D341" s="300"/>
      <c r="E341" s="171" t="s">
        <v>1050</v>
      </c>
    </row>
    <row r="342" spans="1:5" x14ac:dyDescent="0.25">
      <c r="A342" s="285" t="s">
        <v>1210</v>
      </c>
      <c r="B342" s="287" t="s">
        <v>1135</v>
      </c>
      <c r="C342" s="288"/>
      <c r="D342" s="291" t="s">
        <v>38</v>
      </c>
      <c r="E342" s="172" t="s">
        <v>1049</v>
      </c>
    </row>
    <row r="343" spans="1:5" x14ac:dyDescent="0.25">
      <c r="A343" s="286"/>
      <c r="B343" s="289"/>
      <c r="C343" s="290"/>
      <c r="D343" s="292"/>
      <c r="E343" s="173" t="s">
        <v>1050</v>
      </c>
    </row>
    <row r="344" spans="1:5" x14ac:dyDescent="0.25">
      <c r="A344" s="293" t="s">
        <v>1150</v>
      </c>
      <c r="B344" s="295"/>
      <c r="C344" s="296"/>
      <c r="D344" s="299" t="s">
        <v>38</v>
      </c>
      <c r="E344" s="170" t="s">
        <v>1049</v>
      </c>
    </row>
    <row r="345" spans="1:5" x14ac:dyDescent="0.25">
      <c r="A345" s="294"/>
      <c r="B345" s="297"/>
      <c r="C345" s="298"/>
      <c r="D345" s="300"/>
      <c r="E345" s="171" t="s">
        <v>1050</v>
      </c>
    </row>
    <row r="346" spans="1:5" x14ac:dyDescent="0.25">
      <c r="A346" s="168" t="s">
        <v>1211</v>
      </c>
      <c r="B346" s="274"/>
      <c r="C346" s="275"/>
      <c r="D346" s="158" t="s">
        <v>39</v>
      </c>
      <c r="E346" s="169"/>
    </row>
    <row r="347" spans="1:5" x14ac:dyDescent="0.25">
      <c r="A347" s="166" t="s">
        <v>1212</v>
      </c>
      <c r="B347" s="276"/>
      <c r="C347" s="277"/>
      <c r="D347" s="157" t="s">
        <v>39</v>
      </c>
      <c r="E347" s="167"/>
    </row>
    <row r="348" spans="1:5" x14ac:dyDescent="0.25">
      <c r="A348" s="168" t="s">
        <v>1213</v>
      </c>
      <c r="B348" s="274"/>
      <c r="C348" s="275"/>
      <c r="D348" s="158" t="s">
        <v>39</v>
      </c>
      <c r="E348" s="169"/>
    </row>
    <row r="349" spans="1:5" x14ac:dyDescent="0.25">
      <c r="A349" s="166" t="s">
        <v>1214</v>
      </c>
      <c r="B349" s="276"/>
      <c r="C349" s="277"/>
      <c r="D349" s="157" t="s">
        <v>39</v>
      </c>
      <c r="E349" s="167"/>
    </row>
    <row r="350" spans="1:5" x14ac:dyDescent="0.25">
      <c r="A350" s="285" t="s">
        <v>1215</v>
      </c>
      <c r="B350" s="287"/>
      <c r="C350" s="288"/>
      <c r="D350" s="291" t="s">
        <v>39</v>
      </c>
      <c r="E350" s="172" t="s">
        <v>1049</v>
      </c>
    </row>
    <row r="351" spans="1:5" x14ac:dyDescent="0.25">
      <c r="A351" s="286"/>
      <c r="B351" s="289"/>
      <c r="C351" s="290"/>
      <c r="D351" s="292"/>
      <c r="E351" s="173" t="s">
        <v>1050</v>
      </c>
    </row>
    <row r="352" spans="1:5" x14ac:dyDescent="0.25">
      <c r="A352" s="166" t="s">
        <v>1216</v>
      </c>
      <c r="B352" s="276"/>
      <c r="C352" s="277"/>
      <c r="D352" s="157" t="s">
        <v>39</v>
      </c>
      <c r="E352" s="167"/>
    </row>
    <row r="353" spans="1:5" x14ac:dyDescent="0.25">
      <c r="A353" s="285" t="s">
        <v>1217</v>
      </c>
      <c r="B353" s="287"/>
      <c r="C353" s="288"/>
      <c r="D353" s="291" t="s">
        <v>39</v>
      </c>
      <c r="E353" s="172" t="s">
        <v>1049</v>
      </c>
    </row>
    <row r="354" spans="1:5" x14ac:dyDescent="0.25">
      <c r="A354" s="286"/>
      <c r="B354" s="289"/>
      <c r="C354" s="290"/>
      <c r="D354" s="292"/>
      <c r="E354" s="173" t="s">
        <v>1050</v>
      </c>
    </row>
    <row r="355" spans="1:5" x14ac:dyDescent="0.25">
      <c r="A355" s="293" t="s">
        <v>1218</v>
      </c>
      <c r="B355" s="295"/>
      <c r="C355" s="296"/>
      <c r="D355" s="299" t="s">
        <v>39</v>
      </c>
      <c r="E355" s="170" t="s">
        <v>1049</v>
      </c>
    </row>
    <row r="356" spans="1:5" x14ac:dyDescent="0.25">
      <c r="A356" s="294"/>
      <c r="B356" s="297"/>
      <c r="C356" s="298"/>
      <c r="D356" s="300"/>
      <c r="E356" s="171" t="s">
        <v>1050</v>
      </c>
    </row>
    <row r="357" spans="1:5" x14ac:dyDescent="0.25">
      <c r="A357" s="285" t="s">
        <v>1219</v>
      </c>
      <c r="B357" s="287" t="s">
        <v>1220</v>
      </c>
      <c r="C357" s="288"/>
      <c r="D357" s="291" t="s">
        <v>39</v>
      </c>
      <c r="E357" s="172" t="s">
        <v>1049</v>
      </c>
    </row>
    <row r="358" spans="1:5" x14ac:dyDescent="0.25">
      <c r="A358" s="286"/>
      <c r="B358" s="289"/>
      <c r="C358" s="290"/>
      <c r="D358" s="292"/>
      <c r="E358" s="173" t="s">
        <v>1050</v>
      </c>
    </row>
    <row r="359" spans="1:5" x14ac:dyDescent="0.25">
      <c r="A359" s="293" t="s">
        <v>1221</v>
      </c>
      <c r="B359" s="295" t="s">
        <v>1220</v>
      </c>
      <c r="C359" s="296"/>
      <c r="D359" s="299" t="s">
        <v>39</v>
      </c>
      <c r="E359" s="170" t="s">
        <v>1049</v>
      </c>
    </row>
    <row r="360" spans="1:5" x14ac:dyDescent="0.25">
      <c r="A360" s="294"/>
      <c r="B360" s="297"/>
      <c r="C360" s="298"/>
      <c r="D360" s="300"/>
      <c r="E360" s="171" t="s">
        <v>1050</v>
      </c>
    </row>
    <row r="361" spans="1:5" x14ac:dyDescent="0.25">
      <c r="A361" s="285" t="s">
        <v>1222</v>
      </c>
      <c r="B361" s="287" t="s">
        <v>1220</v>
      </c>
      <c r="C361" s="288"/>
      <c r="D361" s="291" t="s">
        <v>39</v>
      </c>
      <c r="E361" s="172" t="s">
        <v>1049</v>
      </c>
    </row>
    <row r="362" spans="1:5" x14ac:dyDescent="0.25">
      <c r="A362" s="286"/>
      <c r="B362" s="289"/>
      <c r="C362" s="290"/>
      <c r="D362" s="292"/>
      <c r="E362" s="173" t="s">
        <v>1050</v>
      </c>
    </row>
    <row r="363" spans="1:5" x14ac:dyDescent="0.25">
      <c r="A363" s="293" t="s">
        <v>1223</v>
      </c>
      <c r="B363" s="295" t="s">
        <v>1220</v>
      </c>
      <c r="C363" s="296"/>
      <c r="D363" s="299" t="s">
        <v>39</v>
      </c>
      <c r="E363" s="170" t="s">
        <v>1049</v>
      </c>
    </row>
    <row r="364" spans="1:5" x14ac:dyDescent="0.25">
      <c r="A364" s="294"/>
      <c r="B364" s="297"/>
      <c r="C364" s="298"/>
      <c r="D364" s="300"/>
      <c r="E364" s="171" t="s">
        <v>1050</v>
      </c>
    </row>
    <row r="365" spans="1:5" x14ac:dyDescent="0.25">
      <c r="A365" s="285" t="s">
        <v>1224</v>
      </c>
      <c r="B365" s="287" t="s">
        <v>1220</v>
      </c>
      <c r="C365" s="288"/>
      <c r="D365" s="291" t="s">
        <v>39</v>
      </c>
      <c r="E365" s="172" t="s">
        <v>1049</v>
      </c>
    </row>
    <row r="366" spans="1:5" x14ac:dyDescent="0.25">
      <c r="A366" s="286"/>
      <c r="B366" s="289"/>
      <c r="C366" s="290"/>
      <c r="D366" s="292"/>
      <c r="E366" s="173" t="s">
        <v>1050</v>
      </c>
    </row>
    <row r="367" spans="1:5" x14ac:dyDescent="0.25">
      <c r="A367" s="293" t="s">
        <v>1225</v>
      </c>
      <c r="B367" s="295" t="s">
        <v>1220</v>
      </c>
      <c r="C367" s="296"/>
      <c r="D367" s="299" t="s">
        <v>39</v>
      </c>
      <c r="E367" s="170" t="s">
        <v>1049</v>
      </c>
    </row>
    <row r="368" spans="1:5" x14ac:dyDescent="0.25">
      <c r="A368" s="294"/>
      <c r="B368" s="297"/>
      <c r="C368" s="298"/>
      <c r="D368" s="300"/>
      <c r="E368" s="171" t="s">
        <v>1050</v>
      </c>
    </row>
    <row r="369" spans="1:5" x14ac:dyDescent="0.25">
      <c r="A369" s="285" t="s">
        <v>1226</v>
      </c>
      <c r="B369" s="287" t="s">
        <v>1220</v>
      </c>
      <c r="C369" s="288"/>
      <c r="D369" s="291" t="s">
        <v>39</v>
      </c>
      <c r="E369" s="172" t="s">
        <v>1049</v>
      </c>
    </row>
    <row r="370" spans="1:5" x14ac:dyDescent="0.25">
      <c r="A370" s="286"/>
      <c r="B370" s="289"/>
      <c r="C370" s="290"/>
      <c r="D370" s="292"/>
      <c r="E370" s="173" t="s">
        <v>1050</v>
      </c>
    </row>
    <row r="371" spans="1:5" x14ac:dyDescent="0.25">
      <c r="A371" s="293" t="s">
        <v>1227</v>
      </c>
      <c r="B371" s="295" t="s">
        <v>1220</v>
      </c>
      <c r="C371" s="296"/>
      <c r="D371" s="299" t="s">
        <v>39</v>
      </c>
      <c r="E371" s="170" t="s">
        <v>1049</v>
      </c>
    </row>
    <row r="372" spans="1:5" x14ac:dyDescent="0.25">
      <c r="A372" s="294"/>
      <c r="B372" s="297"/>
      <c r="C372" s="298"/>
      <c r="D372" s="300"/>
      <c r="E372" s="171" t="s">
        <v>1050</v>
      </c>
    </row>
    <row r="373" spans="1:5" x14ac:dyDescent="0.25">
      <c r="A373" s="285" t="s">
        <v>1228</v>
      </c>
      <c r="B373" s="287" t="s">
        <v>1220</v>
      </c>
      <c r="C373" s="288"/>
      <c r="D373" s="291" t="s">
        <v>39</v>
      </c>
      <c r="E373" s="172" t="s">
        <v>1049</v>
      </c>
    </row>
    <row r="374" spans="1:5" x14ac:dyDescent="0.25">
      <c r="A374" s="286"/>
      <c r="B374" s="289"/>
      <c r="C374" s="290"/>
      <c r="D374" s="292"/>
      <c r="E374" s="173" t="s">
        <v>1050</v>
      </c>
    </row>
    <row r="375" spans="1:5" x14ac:dyDescent="0.25">
      <c r="A375" s="293" t="s">
        <v>1229</v>
      </c>
      <c r="B375" s="295" t="s">
        <v>1220</v>
      </c>
      <c r="C375" s="296"/>
      <c r="D375" s="299" t="s">
        <v>39</v>
      </c>
      <c r="E375" s="170" t="s">
        <v>1049</v>
      </c>
    </row>
    <row r="376" spans="1:5" x14ac:dyDescent="0.25">
      <c r="A376" s="294"/>
      <c r="B376" s="297"/>
      <c r="C376" s="298"/>
      <c r="D376" s="300"/>
      <c r="E376" s="171" t="s">
        <v>1050</v>
      </c>
    </row>
    <row r="377" spans="1:5" x14ac:dyDescent="0.25">
      <c r="A377" s="285" t="s">
        <v>1230</v>
      </c>
      <c r="B377" s="287" t="s">
        <v>1220</v>
      </c>
      <c r="C377" s="288"/>
      <c r="D377" s="291" t="s">
        <v>39</v>
      </c>
      <c r="E377" s="172" t="s">
        <v>1049</v>
      </c>
    </row>
    <row r="378" spans="1:5" x14ac:dyDescent="0.25">
      <c r="A378" s="286"/>
      <c r="B378" s="289"/>
      <c r="C378" s="290"/>
      <c r="D378" s="292"/>
      <c r="E378" s="173" t="s">
        <v>1050</v>
      </c>
    </row>
    <row r="379" spans="1:5" x14ac:dyDescent="0.25">
      <c r="A379" s="293" t="s">
        <v>1231</v>
      </c>
      <c r="B379" s="295" t="s">
        <v>1220</v>
      </c>
      <c r="C379" s="296"/>
      <c r="D379" s="299" t="s">
        <v>39</v>
      </c>
      <c r="E379" s="170" t="s">
        <v>1049</v>
      </c>
    </row>
    <row r="380" spans="1:5" x14ac:dyDescent="0.25">
      <c r="A380" s="294"/>
      <c r="B380" s="297"/>
      <c r="C380" s="298"/>
      <c r="D380" s="300"/>
      <c r="E380" s="171" t="s">
        <v>1050</v>
      </c>
    </row>
    <row r="381" spans="1:5" x14ac:dyDescent="0.25">
      <c r="A381" s="285" t="s">
        <v>1232</v>
      </c>
      <c r="B381" s="287" t="s">
        <v>1220</v>
      </c>
      <c r="C381" s="288"/>
      <c r="D381" s="291" t="s">
        <v>39</v>
      </c>
      <c r="E381" s="172" t="s">
        <v>1049</v>
      </c>
    </row>
    <row r="382" spans="1:5" x14ac:dyDescent="0.25">
      <c r="A382" s="286"/>
      <c r="B382" s="289"/>
      <c r="C382" s="290"/>
      <c r="D382" s="292"/>
      <c r="E382" s="173" t="s">
        <v>1050</v>
      </c>
    </row>
    <row r="383" spans="1:5" x14ac:dyDescent="0.25">
      <c r="A383" s="293" t="s">
        <v>1233</v>
      </c>
      <c r="B383" s="295" t="s">
        <v>1234</v>
      </c>
      <c r="C383" s="296"/>
      <c r="D383" s="299" t="s">
        <v>39</v>
      </c>
      <c r="E383" s="170" t="s">
        <v>1049</v>
      </c>
    </row>
    <row r="384" spans="1:5" x14ac:dyDescent="0.25">
      <c r="A384" s="294"/>
      <c r="B384" s="297"/>
      <c r="C384" s="298"/>
      <c r="D384" s="300"/>
      <c r="E384" s="171" t="s">
        <v>1050</v>
      </c>
    </row>
    <row r="385" spans="1:5" x14ac:dyDescent="0.25">
      <c r="A385" s="285" t="s">
        <v>1235</v>
      </c>
      <c r="B385" s="287" t="s">
        <v>1234</v>
      </c>
      <c r="C385" s="288"/>
      <c r="D385" s="291" t="s">
        <v>39</v>
      </c>
      <c r="E385" s="172" t="s">
        <v>1049</v>
      </c>
    </row>
    <row r="386" spans="1:5" x14ac:dyDescent="0.25">
      <c r="A386" s="286"/>
      <c r="B386" s="289"/>
      <c r="C386" s="290"/>
      <c r="D386" s="292"/>
      <c r="E386" s="173" t="s">
        <v>1050</v>
      </c>
    </row>
    <row r="387" spans="1:5" x14ac:dyDescent="0.25">
      <c r="A387" s="293" t="s">
        <v>1236</v>
      </c>
      <c r="B387" s="295" t="s">
        <v>1234</v>
      </c>
      <c r="C387" s="296"/>
      <c r="D387" s="299" t="s">
        <v>39</v>
      </c>
      <c r="E387" s="170" t="s">
        <v>1049</v>
      </c>
    </row>
    <row r="388" spans="1:5" x14ac:dyDescent="0.25">
      <c r="A388" s="294"/>
      <c r="B388" s="297"/>
      <c r="C388" s="298"/>
      <c r="D388" s="300"/>
      <c r="E388" s="171" t="s">
        <v>1050</v>
      </c>
    </row>
    <row r="389" spans="1:5" x14ac:dyDescent="0.25">
      <c r="A389" s="285" t="s">
        <v>1237</v>
      </c>
      <c r="B389" s="287" t="s">
        <v>1234</v>
      </c>
      <c r="C389" s="288"/>
      <c r="D389" s="291" t="s">
        <v>39</v>
      </c>
      <c r="E389" s="172" t="s">
        <v>1049</v>
      </c>
    </row>
    <row r="390" spans="1:5" x14ac:dyDescent="0.25">
      <c r="A390" s="286"/>
      <c r="B390" s="289"/>
      <c r="C390" s="290"/>
      <c r="D390" s="292"/>
      <c r="E390" s="173" t="s">
        <v>1050</v>
      </c>
    </row>
    <row r="391" spans="1:5" x14ac:dyDescent="0.25">
      <c r="A391" s="293" t="s">
        <v>1238</v>
      </c>
      <c r="B391" s="295" t="s">
        <v>1234</v>
      </c>
      <c r="C391" s="296"/>
      <c r="D391" s="299" t="s">
        <v>39</v>
      </c>
      <c r="E391" s="170" t="s">
        <v>1049</v>
      </c>
    </row>
    <row r="392" spans="1:5" x14ac:dyDescent="0.25">
      <c r="A392" s="294"/>
      <c r="B392" s="297"/>
      <c r="C392" s="298"/>
      <c r="D392" s="300"/>
      <c r="E392" s="171" t="s">
        <v>1050</v>
      </c>
    </row>
    <row r="393" spans="1:5" x14ac:dyDescent="0.25">
      <c r="A393" s="285" t="s">
        <v>1239</v>
      </c>
      <c r="B393" s="287" t="s">
        <v>1240</v>
      </c>
      <c r="C393" s="288"/>
      <c r="D393" s="291" t="s">
        <v>39</v>
      </c>
      <c r="E393" s="172" t="s">
        <v>1049</v>
      </c>
    </row>
    <row r="394" spans="1:5" x14ac:dyDescent="0.25">
      <c r="A394" s="286"/>
      <c r="B394" s="289"/>
      <c r="C394" s="290"/>
      <c r="D394" s="292"/>
      <c r="E394" s="173" t="s">
        <v>1050</v>
      </c>
    </row>
    <row r="395" spans="1:5" x14ac:dyDescent="0.25">
      <c r="A395" s="293" t="s">
        <v>1241</v>
      </c>
      <c r="B395" s="295" t="s">
        <v>1242</v>
      </c>
      <c r="C395" s="296"/>
      <c r="D395" s="299" t="s">
        <v>39</v>
      </c>
      <c r="E395" s="170" t="s">
        <v>1049</v>
      </c>
    </row>
    <row r="396" spans="1:5" x14ac:dyDescent="0.25">
      <c r="A396" s="294"/>
      <c r="B396" s="297"/>
      <c r="C396" s="298"/>
      <c r="D396" s="300"/>
      <c r="E396" s="171" t="s">
        <v>1050</v>
      </c>
    </row>
    <row r="397" spans="1:5" x14ac:dyDescent="0.25">
      <c r="A397" s="285" t="s">
        <v>1243</v>
      </c>
      <c r="B397" s="287" t="s">
        <v>1240</v>
      </c>
      <c r="C397" s="288"/>
      <c r="D397" s="291" t="s">
        <v>39</v>
      </c>
      <c r="E397" s="172" t="s">
        <v>1049</v>
      </c>
    </row>
    <row r="398" spans="1:5" x14ac:dyDescent="0.25">
      <c r="A398" s="286"/>
      <c r="B398" s="289"/>
      <c r="C398" s="290"/>
      <c r="D398" s="292"/>
      <c r="E398" s="173" t="s">
        <v>1050</v>
      </c>
    </row>
    <row r="399" spans="1:5" x14ac:dyDescent="0.25">
      <c r="A399" s="293" t="s">
        <v>1244</v>
      </c>
      <c r="B399" s="295" t="s">
        <v>1240</v>
      </c>
      <c r="C399" s="296"/>
      <c r="D399" s="299" t="s">
        <v>39</v>
      </c>
      <c r="E399" s="170" t="s">
        <v>1049</v>
      </c>
    </row>
    <row r="400" spans="1:5" x14ac:dyDescent="0.25">
      <c r="A400" s="294"/>
      <c r="B400" s="297"/>
      <c r="C400" s="298"/>
      <c r="D400" s="300"/>
      <c r="E400" s="171" t="s">
        <v>1050</v>
      </c>
    </row>
    <row r="401" spans="1:5" x14ac:dyDescent="0.25">
      <c r="A401" s="285" t="s">
        <v>1245</v>
      </c>
      <c r="B401" s="287" t="s">
        <v>1240</v>
      </c>
      <c r="C401" s="288"/>
      <c r="D401" s="291" t="s">
        <v>39</v>
      </c>
      <c r="E401" s="172" t="s">
        <v>1049</v>
      </c>
    </row>
    <row r="402" spans="1:5" x14ac:dyDescent="0.25">
      <c r="A402" s="286"/>
      <c r="B402" s="289"/>
      <c r="C402" s="290"/>
      <c r="D402" s="292"/>
      <c r="E402" s="173" t="s">
        <v>1050</v>
      </c>
    </row>
    <row r="403" spans="1:5" x14ac:dyDescent="0.25">
      <c r="A403" s="293" t="s">
        <v>1246</v>
      </c>
      <c r="B403" s="295" t="s">
        <v>1240</v>
      </c>
      <c r="C403" s="296"/>
      <c r="D403" s="299" t="s">
        <v>39</v>
      </c>
      <c r="E403" s="170" t="s">
        <v>1049</v>
      </c>
    </row>
    <row r="404" spans="1:5" x14ac:dyDescent="0.25">
      <c r="A404" s="294"/>
      <c r="B404" s="297"/>
      <c r="C404" s="298"/>
      <c r="D404" s="300"/>
      <c r="E404" s="171" t="s">
        <v>1050</v>
      </c>
    </row>
    <row r="405" spans="1:5" x14ac:dyDescent="0.25">
      <c r="A405" s="285" t="s">
        <v>1247</v>
      </c>
      <c r="B405" s="287" t="s">
        <v>1240</v>
      </c>
      <c r="C405" s="288"/>
      <c r="D405" s="291" t="s">
        <v>39</v>
      </c>
      <c r="E405" s="172" t="s">
        <v>1049</v>
      </c>
    </row>
    <row r="406" spans="1:5" x14ac:dyDescent="0.25">
      <c r="A406" s="286"/>
      <c r="B406" s="289"/>
      <c r="C406" s="290"/>
      <c r="D406" s="292"/>
      <c r="E406" s="173" t="s">
        <v>1050</v>
      </c>
    </row>
    <row r="407" spans="1:5" x14ac:dyDescent="0.25">
      <c r="A407" s="293" t="s">
        <v>1248</v>
      </c>
      <c r="B407" s="295" t="s">
        <v>1240</v>
      </c>
      <c r="C407" s="296"/>
      <c r="D407" s="299" t="s">
        <v>39</v>
      </c>
      <c r="E407" s="170" t="s">
        <v>1049</v>
      </c>
    </row>
    <row r="408" spans="1:5" x14ac:dyDescent="0.25">
      <c r="A408" s="294"/>
      <c r="B408" s="297"/>
      <c r="C408" s="298"/>
      <c r="D408" s="300"/>
      <c r="E408" s="171" t="s">
        <v>1050</v>
      </c>
    </row>
    <row r="409" spans="1:5" x14ac:dyDescent="0.25">
      <c r="A409" s="285" t="s">
        <v>1249</v>
      </c>
      <c r="B409" s="287" t="s">
        <v>1220</v>
      </c>
      <c r="C409" s="288"/>
      <c r="D409" s="291" t="s">
        <v>39</v>
      </c>
      <c r="E409" s="172" t="s">
        <v>1049</v>
      </c>
    </row>
    <row r="410" spans="1:5" x14ac:dyDescent="0.25">
      <c r="A410" s="286"/>
      <c r="B410" s="289"/>
      <c r="C410" s="290"/>
      <c r="D410" s="292"/>
      <c r="E410" s="173" t="s">
        <v>1050</v>
      </c>
    </row>
    <row r="411" spans="1:5" x14ac:dyDescent="0.25">
      <c r="A411" s="293" t="s">
        <v>1250</v>
      </c>
      <c r="B411" s="295" t="s">
        <v>1240</v>
      </c>
      <c r="C411" s="296"/>
      <c r="D411" s="299" t="s">
        <v>39</v>
      </c>
      <c r="E411" s="170" t="s">
        <v>1049</v>
      </c>
    </row>
    <row r="412" spans="1:5" x14ac:dyDescent="0.25">
      <c r="A412" s="294"/>
      <c r="B412" s="297"/>
      <c r="C412" s="298"/>
      <c r="D412" s="300"/>
      <c r="E412" s="171" t="s">
        <v>1050</v>
      </c>
    </row>
    <row r="413" spans="1:5" x14ac:dyDescent="0.25">
      <c r="A413" s="285" t="s">
        <v>1251</v>
      </c>
      <c r="B413" s="287" t="s">
        <v>1252</v>
      </c>
      <c r="C413" s="288"/>
      <c r="D413" s="291" t="s">
        <v>39</v>
      </c>
      <c r="E413" s="172" t="s">
        <v>1049</v>
      </c>
    </row>
    <row r="414" spans="1:5" x14ac:dyDescent="0.25">
      <c r="A414" s="286"/>
      <c r="B414" s="289"/>
      <c r="C414" s="290"/>
      <c r="D414" s="292"/>
      <c r="E414" s="173" t="s">
        <v>1050</v>
      </c>
    </row>
    <row r="415" spans="1:5" x14ac:dyDescent="0.25">
      <c r="A415" s="293" t="s">
        <v>1253</v>
      </c>
      <c r="B415" s="295" t="s">
        <v>1252</v>
      </c>
      <c r="C415" s="296"/>
      <c r="D415" s="299" t="s">
        <v>39</v>
      </c>
      <c r="E415" s="170" t="s">
        <v>1049</v>
      </c>
    </row>
    <row r="416" spans="1:5" x14ac:dyDescent="0.25">
      <c r="A416" s="294"/>
      <c r="B416" s="297"/>
      <c r="C416" s="298"/>
      <c r="D416" s="300"/>
      <c r="E416" s="171" t="s">
        <v>1050</v>
      </c>
    </row>
    <row r="417" spans="1:5" x14ac:dyDescent="0.25">
      <c r="A417" s="285" t="s">
        <v>1254</v>
      </c>
      <c r="B417" s="287" t="s">
        <v>1252</v>
      </c>
      <c r="C417" s="288"/>
      <c r="D417" s="291" t="s">
        <v>39</v>
      </c>
      <c r="E417" s="172" t="s">
        <v>1049</v>
      </c>
    </row>
    <row r="418" spans="1:5" x14ac:dyDescent="0.25">
      <c r="A418" s="286"/>
      <c r="B418" s="289"/>
      <c r="C418" s="290"/>
      <c r="D418" s="292"/>
      <c r="E418" s="173" t="s">
        <v>1050</v>
      </c>
    </row>
    <row r="419" spans="1:5" x14ac:dyDescent="0.25">
      <c r="A419" s="293" t="s">
        <v>1255</v>
      </c>
      <c r="B419" s="295" t="s">
        <v>1252</v>
      </c>
      <c r="C419" s="296"/>
      <c r="D419" s="299" t="s">
        <v>39</v>
      </c>
      <c r="E419" s="170" t="s">
        <v>1049</v>
      </c>
    </row>
    <row r="420" spans="1:5" x14ac:dyDescent="0.25">
      <c r="A420" s="294"/>
      <c r="B420" s="297"/>
      <c r="C420" s="298"/>
      <c r="D420" s="300"/>
      <c r="E420" s="171" t="s">
        <v>1050</v>
      </c>
    </row>
    <row r="421" spans="1:5" x14ac:dyDescent="0.25">
      <c r="A421" s="285" t="s">
        <v>1256</v>
      </c>
      <c r="B421" s="287" t="s">
        <v>1252</v>
      </c>
      <c r="C421" s="288"/>
      <c r="D421" s="291" t="s">
        <v>39</v>
      </c>
      <c r="E421" s="172" t="s">
        <v>1049</v>
      </c>
    </row>
    <row r="422" spans="1:5" x14ac:dyDescent="0.25">
      <c r="A422" s="286"/>
      <c r="B422" s="289"/>
      <c r="C422" s="290"/>
      <c r="D422" s="292"/>
      <c r="E422" s="173" t="s">
        <v>1050</v>
      </c>
    </row>
    <row r="423" spans="1:5" x14ac:dyDescent="0.25">
      <c r="A423" s="293" t="s">
        <v>1257</v>
      </c>
      <c r="B423" s="295" t="s">
        <v>1252</v>
      </c>
      <c r="C423" s="296"/>
      <c r="D423" s="299" t="s">
        <v>39</v>
      </c>
      <c r="E423" s="170" t="s">
        <v>1049</v>
      </c>
    </row>
    <row r="424" spans="1:5" x14ac:dyDescent="0.25">
      <c r="A424" s="294"/>
      <c r="B424" s="297"/>
      <c r="C424" s="298"/>
      <c r="D424" s="300"/>
      <c r="E424" s="171" t="s">
        <v>1050</v>
      </c>
    </row>
    <row r="425" spans="1:5" x14ac:dyDescent="0.25">
      <c r="A425" s="285" t="s">
        <v>1258</v>
      </c>
      <c r="B425" s="287" t="s">
        <v>1252</v>
      </c>
      <c r="C425" s="288"/>
      <c r="D425" s="291" t="s">
        <v>39</v>
      </c>
      <c r="E425" s="172" t="s">
        <v>1049</v>
      </c>
    </row>
    <row r="426" spans="1:5" x14ac:dyDescent="0.25">
      <c r="A426" s="286"/>
      <c r="B426" s="289"/>
      <c r="C426" s="290"/>
      <c r="D426" s="292"/>
      <c r="E426" s="173" t="s">
        <v>1050</v>
      </c>
    </row>
    <row r="427" spans="1:5" x14ac:dyDescent="0.25">
      <c r="A427" s="293" t="s">
        <v>1259</v>
      </c>
      <c r="B427" s="295" t="s">
        <v>1252</v>
      </c>
      <c r="C427" s="296"/>
      <c r="D427" s="299" t="s">
        <v>39</v>
      </c>
      <c r="E427" s="170" t="s">
        <v>1049</v>
      </c>
    </row>
    <row r="428" spans="1:5" x14ac:dyDescent="0.25">
      <c r="A428" s="294"/>
      <c r="B428" s="297"/>
      <c r="C428" s="298"/>
      <c r="D428" s="300"/>
      <c r="E428" s="171" t="s">
        <v>1050</v>
      </c>
    </row>
    <row r="429" spans="1:5" x14ac:dyDescent="0.25">
      <c r="A429" s="285" t="s">
        <v>1260</v>
      </c>
      <c r="B429" s="287" t="s">
        <v>1234</v>
      </c>
      <c r="C429" s="288"/>
      <c r="D429" s="291" t="s">
        <v>39</v>
      </c>
      <c r="E429" s="172" t="s">
        <v>1049</v>
      </c>
    </row>
    <row r="430" spans="1:5" x14ac:dyDescent="0.25">
      <c r="A430" s="286"/>
      <c r="B430" s="289"/>
      <c r="C430" s="290"/>
      <c r="D430" s="292"/>
      <c r="E430" s="173" t="s">
        <v>1050</v>
      </c>
    </row>
    <row r="431" spans="1:5" x14ac:dyDescent="0.25">
      <c r="A431" s="293" t="s">
        <v>1261</v>
      </c>
      <c r="B431" s="295" t="s">
        <v>1252</v>
      </c>
      <c r="C431" s="296"/>
      <c r="D431" s="299" t="s">
        <v>39</v>
      </c>
      <c r="E431" s="170" t="s">
        <v>1049</v>
      </c>
    </row>
    <row r="432" spans="1:5" x14ac:dyDescent="0.25">
      <c r="A432" s="294"/>
      <c r="B432" s="297"/>
      <c r="C432" s="298"/>
      <c r="D432" s="300"/>
      <c r="E432" s="171" t="s">
        <v>1050</v>
      </c>
    </row>
    <row r="433" spans="1:5" x14ac:dyDescent="0.25">
      <c r="A433" s="285" t="s">
        <v>1262</v>
      </c>
      <c r="B433" s="287" t="s">
        <v>1252</v>
      </c>
      <c r="C433" s="288"/>
      <c r="D433" s="291" t="s">
        <v>39</v>
      </c>
      <c r="E433" s="172" t="s">
        <v>1049</v>
      </c>
    </row>
    <row r="434" spans="1:5" x14ac:dyDescent="0.25">
      <c r="A434" s="286"/>
      <c r="B434" s="289"/>
      <c r="C434" s="290"/>
      <c r="D434" s="292"/>
      <c r="E434" s="173" t="s">
        <v>1050</v>
      </c>
    </row>
    <row r="435" spans="1:5" x14ac:dyDescent="0.25">
      <c r="A435" s="293" t="s">
        <v>1263</v>
      </c>
      <c r="B435" s="295" t="s">
        <v>1242</v>
      </c>
      <c r="C435" s="296"/>
      <c r="D435" s="299" t="s">
        <v>39</v>
      </c>
      <c r="E435" s="170" t="s">
        <v>1049</v>
      </c>
    </row>
    <row r="436" spans="1:5" x14ac:dyDescent="0.25">
      <c r="A436" s="294"/>
      <c r="B436" s="297"/>
      <c r="C436" s="298"/>
      <c r="D436" s="300"/>
      <c r="E436" s="171" t="s">
        <v>1050</v>
      </c>
    </row>
    <row r="437" spans="1:5" x14ac:dyDescent="0.25">
      <c r="A437" s="285" t="s">
        <v>1264</v>
      </c>
      <c r="B437" s="287" t="s">
        <v>1242</v>
      </c>
      <c r="C437" s="288"/>
      <c r="D437" s="291" t="s">
        <v>39</v>
      </c>
      <c r="E437" s="172" t="s">
        <v>1049</v>
      </c>
    </row>
    <row r="438" spans="1:5" x14ac:dyDescent="0.25">
      <c r="A438" s="286"/>
      <c r="B438" s="289"/>
      <c r="C438" s="290"/>
      <c r="D438" s="292"/>
      <c r="E438" s="173" t="s">
        <v>1050</v>
      </c>
    </row>
    <row r="439" spans="1:5" x14ac:dyDescent="0.25">
      <c r="A439" s="293" t="s">
        <v>1265</v>
      </c>
      <c r="B439" s="295" t="s">
        <v>1242</v>
      </c>
      <c r="C439" s="296"/>
      <c r="D439" s="299" t="s">
        <v>39</v>
      </c>
      <c r="E439" s="170" t="s">
        <v>1049</v>
      </c>
    </row>
    <row r="440" spans="1:5" x14ac:dyDescent="0.25">
      <c r="A440" s="294"/>
      <c r="B440" s="297"/>
      <c r="C440" s="298"/>
      <c r="D440" s="300"/>
      <c r="E440" s="171" t="s">
        <v>1050</v>
      </c>
    </row>
    <row r="441" spans="1:5" x14ac:dyDescent="0.25">
      <c r="A441" s="285" t="s">
        <v>1266</v>
      </c>
      <c r="B441" s="287" t="s">
        <v>1242</v>
      </c>
      <c r="C441" s="288"/>
      <c r="D441" s="291" t="s">
        <v>39</v>
      </c>
      <c r="E441" s="172" t="s">
        <v>1049</v>
      </c>
    </row>
    <row r="442" spans="1:5" x14ac:dyDescent="0.25">
      <c r="A442" s="286"/>
      <c r="B442" s="289"/>
      <c r="C442" s="290"/>
      <c r="D442" s="292"/>
      <c r="E442" s="173" t="s">
        <v>1050</v>
      </c>
    </row>
    <row r="443" spans="1:5" x14ac:dyDescent="0.25">
      <c r="A443" s="293" t="s">
        <v>1267</v>
      </c>
      <c r="B443" s="295" t="s">
        <v>1242</v>
      </c>
      <c r="C443" s="296"/>
      <c r="D443" s="299" t="s">
        <v>39</v>
      </c>
      <c r="E443" s="170" t="s">
        <v>1049</v>
      </c>
    </row>
    <row r="444" spans="1:5" x14ac:dyDescent="0.25">
      <c r="A444" s="294"/>
      <c r="B444" s="297"/>
      <c r="C444" s="298"/>
      <c r="D444" s="300"/>
      <c r="E444" s="171" t="s">
        <v>1050</v>
      </c>
    </row>
    <row r="445" spans="1:5" x14ac:dyDescent="0.25">
      <c r="A445" s="285" t="s">
        <v>1268</v>
      </c>
      <c r="B445" s="287" t="s">
        <v>1269</v>
      </c>
      <c r="C445" s="288"/>
      <c r="D445" s="291" t="s">
        <v>39</v>
      </c>
      <c r="E445" s="172" t="s">
        <v>1049</v>
      </c>
    </row>
    <row r="446" spans="1:5" x14ac:dyDescent="0.25">
      <c r="A446" s="286"/>
      <c r="B446" s="289"/>
      <c r="C446" s="290"/>
      <c r="D446" s="292"/>
      <c r="E446" s="173" t="s">
        <v>1050</v>
      </c>
    </row>
    <row r="447" spans="1:5" x14ac:dyDescent="0.25">
      <c r="A447" s="293" t="s">
        <v>1270</v>
      </c>
      <c r="B447" s="295" t="s">
        <v>1269</v>
      </c>
      <c r="C447" s="296"/>
      <c r="D447" s="299" t="s">
        <v>39</v>
      </c>
      <c r="E447" s="170" t="s">
        <v>1049</v>
      </c>
    </row>
    <row r="448" spans="1:5" x14ac:dyDescent="0.25">
      <c r="A448" s="294"/>
      <c r="B448" s="297"/>
      <c r="C448" s="298"/>
      <c r="D448" s="300"/>
      <c r="E448" s="171" t="s">
        <v>1050</v>
      </c>
    </row>
    <row r="449" spans="1:5" x14ac:dyDescent="0.25">
      <c r="A449" s="285" t="s">
        <v>1271</v>
      </c>
      <c r="B449" s="287" t="s">
        <v>1269</v>
      </c>
      <c r="C449" s="288"/>
      <c r="D449" s="291" t="s">
        <v>39</v>
      </c>
      <c r="E449" s="172" t="s">
        <v>1049</v>
      </c>
    </row>
    <row r="450" spans="1:5" x14ac:dyDescent="0.25">
      <c r="A450" s="286"/>
      <c r="B450" s="289"/>
      <c r="C450" s="290"/>
      <c r="D450" s="292"/>
      <c r="E450" s="173" t="s">
        <v>1050</v>
      </c>
    </row>
    <row r="451" spans="1:5" x14ac:dyDescent="0.25">
      <c r="A451" s="293" t="s">
        <v>1272</v>
      </c>
      <c r="B451" s="295" t="s">
        <v>1269</v>
      </c>
      <c r="C451" s="296"/>
      <c r="D451" s="299" t="s">
        <v>39</v>
      </c>
      <c r="E451" s="170" t="s">
        <v>1049</v>
      </c>
    </row>
    <row r="452" spans="1:5" x14ac:dyDescent="0.25">
      <c r="A452" s="294"/>
      <c r="B452" s="297"/>
      <c r="C452" s="298"/>
      <c r="D452" s="300"/>
      <c r="E452" s="171" t="s">
        <v>1050</v>
      </c>
    </row>
    <row r="453" spans="1:5" x14ac:dyDescent="0.25">
      <c r="A453" s="285" t="s">
        <v>1273</v>
      </c>
      <c r="B453" s="287" t="s">
        <v>1274</v>
      </c>
      <c r="C453" s="288"/>
      <c r="D453" s="291" t="s">
        <v>39</v>
      </c>
      <c r="E453" s="172" t="s">
        <v>1049</v>
      </c>
    </row>
    <row r="454" spans="1:5" x14ac:dyDescent="0.25">
      <c r="A454" s="286"/>
      <c r="B454" s="289"/>
      <c r="C454" s="290"/>
      <c r="D454" s="292"/>
      <c r="E454" s="173" t="s">
        <v>1050</v>
      </c>
    </row>
    <row r="455" spans="1:5" x14ac:dyDescent="0.25">
      <c r="A455" s="293" t="s">
        <v>1275</v>
      </c>
      <c r="B455" s="295" t="s">
        <v>1274</v>
      </c>
      <c r="C455" s="296"/>
      <c r="D455" s="299" t="s">
        <v>39</v>
      </c>
      <c r="E455" s="170" t="s">
        <v>1049</v>
      </c>
    </row>
    <row r="456" spans="1:5" x14ac:dyDescent="0.25">
      <c r="A456" s="294"/>
      <c r="B456" s="297"/>
      <c r="C456" s="298"/>
      <c r="D456" s="300"/>
      <c r="E456" s="171" t="s">
        <v>1050</v>
      </c>
    </row>
    <row r="457" spans="1:5" x14ac:dyDescent="0.25">
      <c r="A457" s="285" t="s">
        <v>1276</v>
      </c>
      <c r="B457" s="287" t="s">
        <v>1274</v>
      </c>
      <c r="C457" s="288"/>
      <c r="D457" s="291" t="s">
        <v>39</v>
      </c>
      <c r="E457" s="172" t="s">
        <v>1049</v>
      </c>
    </row>
    <row r="458" spans="1:5" x14ac:dyDescent="0.25">
      <c r="A458" s="286"/>
      <c r="B458" s="289"/>
      <c r="C458" s="290"/>
      <c r="D458" s="292"/>
      <c r="E458" s="173" t="s">
        <v>1050</v>
      </c>
    </row>
    <row r="459" spans="1:5" x14ac:dyDescent="0.25">
      <c r="A459" s="293" t="s">
        <v>1277</v>
      </c>
      <c r="B459" s="295" t="s">
        <v>1274</v>
      </c>
      <c r="C459" s="296"/>
      <c r="D459" s="299" t="s">
        <v>39</v>
      </c>
      <c r="E459" s="170" t="s">
        <v>1049</v>
      </c>
    </row>
    <row r="460" spans="1:5" x14ac:dyDescent="0.25">
      <c r="A460" s="294"/>
      <c r="B460" s="297"/>
      <c r="C460" s="298"/>
      <c r="D460" s="300"/>
      <c r="E460" s="171" t="s">
        <v>1050</v>
      </c>
    </row>
    <row r="461" spans="1:5" x14ac:dyDescent="0.25">
      <c r="A461" s="285" t="s">
        <v>1278</v>
      </c>
      <c r="B461" s="287" t="s">
        <v>1274</v>
      </c>
      <c r="C461" s="288"/>
      <c r="D461" s="291" t="s">
        <v>39</v>
      </c>
      <c r="E461" s="172" t="s">
        <v>1049</v>
      </c>
    </row>
    <row r="462" spans="1:5" x14ac:dyDescent="0.25">
      <c r="A462" s="286"/>
      <c r="B462" s="289"/>
      <c r="C462" s="290"/>
      <c r="D462" s="292"/>
      <c r="E462" s="173" t="s">
        <v>1050</v>
      </c>
    </row>
    <row r="463" spans="1:5" x14ac:dyDescent="0.25">
      <c r="A463" s="293" t="s">
        <v>1279</v>
      </c>
      <c r="B463" s="295" t="s">
        <v>1280</v>
      </c>
      <c r="C463" s="296"/>
      <c r="D463" s="299" t="s">
        <v>39</v>
      </c>
      <c r="E463" s="170" t="s">
        <v>1049</v>
      </c>
    </row>
    <row r="464" spans="1:5" x14ac:dyDescent="0.25">
      <c r="A464" s="294"/>
      <c r="B464" s="297"/>
      <c r="C464" s="298"/>
      <c r="D464" s="300"/>
      <c r="E464" s="171" t="s">
        <v>1050</v>
      </c>
    </row>
    <row r="465" spans="1:5" x14ac:dyDescent="0.25">
      <c r="A465" s="285" t="s">
        <v>1281</v>
      </c>
      <c r="B465" s="287" t="s">
        <v>1280</v>
      </c>
      <c r="C465" s="288"/>
      <c r="D465" s="291" t="s">
        <v>39</v>
      </c>
      <c r="E465" s="172" t="s">
        <v>1049</v>
      </c>
    </row>
    <row r="466" spans="1:5" x14ac:dyDescent="0.25">
      <c r="A466" s="286"/>
      <c r="B466" s="289"/>
      <c r="C466" s="290"/>
      <c r="D466" s="292"/>
      <c r="E466" s="173" t="s">
        <v>1050</v>
      </c>
    </row>
    <row r="467" spans="1:5" x14ac:dyDescent="0.25">
      <c r="A467" s="293" t="s">
        <v>1282</v>
      </c>
      <c r="B467" s="295" t="s">
        <v>1240</v>
      </c>
      <c r="C467" s="296"/>
      <c r="D467" s="299" t="s">
        <v>39</v>
      </c>
      <c r="E467" s="170" t="s">
        <v>1049</v>
      </c>
    </row>
    <row r="468" spans="1:5" x14ac:dyDescent="0.25">
      <c r="A468" s="294"/>
      <c r="B468" s="297"/>
      <c r="C468" s="298"/>
      <c r="D468" s="300"/>
      <c r="E468" s="171" t="s">
        <v>1050</v>
      </c>
    </row>
    <row r="469" spans="1:5" x14ac:dyDescent="0.25">
      <c r="A469" s="285" t="s">
        <v>1283</v>
      </c>
      <c r="B469" s="287" t="s">
        <v>1234</v>
      </c>
      <c r="C469" s="288"/>
      <c r="D469" s="291" t="s">
        <v>39</v>
      </c>
      <c r="E469" s="172" t="s">
        <v>1049</v>
      </c>
    </row>
    <row r="470" spans="1:5" x14ac:dyDescent="0.25">
      <c r="A470" s="286"/>
      <c r="B470" s="289"/>
      <c r="C470" s="290"/>
      <c r="D470" s="292"/>
      <c r="E470" s="173" t="s">
        <v>1050</v>
      </c>
    </row>
    <row r="471" spans="1:5" x14ac:dyDescent="0.25">
      <c r="A471" s="293" t="s">
        <v>1220</v>
      </c>
      <c r="B471" s="295"/>
      <c r="C471" s="296"/>
      <c r="D471" s="299" t="s">
        <v>39</v>
      </c>
      <c r="E471" s="170" t="s">
        <v>1049</v>
      </c>
    </row>
    <row r="472" spans="1:5" x14ac:dyDescent="0.25">
      <c r="A472" s="294"/>
      <c r="B472" s="297"/>
      <c r="C472" s="298"/>
      <c r="D472" s="300"/>
      <c r="E472" s="171" t="s">
        <v>1050</v>
      </c>
    </row>
    <row r="473" spans="1:5" x14ac:dyDescent="0.25">
      <c r="A473" s="285" t="s">
        <v>1234</v>
      </c>
      <c r="B473" s="287"/>
      <c r="C473" s="288"/>
      <c r="D473" s="291" t="s">
        <v>39</v>
      </c>
      <c r="E473" s="172" t="s">
        <v>1049</v>
      </c>
    </row>
    <row r="474" spans="1:5" x14ac:dyDescent="0.25">
      <c r="A474" s="286"/>
      <c r="B474" s="289"/>
      <c r="C474" s="290"/>
      <c r="D474" s="292"/>
      <c r="E474" s="173" t="s">
        <v>1050</v>
      </c>
    </row>
    <row r="475" spans="1:5" x14ac:dyDescent="0.25">
      <c r="A475" s="293" t="s">
        <v>1240</v>
      </c>
      <c r="B475" s="295"/>
      <c r="C475" s="296"/>
      <c r="D475" s="299" t="s">
        <v>39</v>
      </c>
      <c r="E475" s="170" t="s">
        <v>1049</v>
      </c>
    </row>
    <row r="476" spans="1:5" x14ac:dyDescent="0.25">
      <c r="A476" s="294"/>
      <c r="B476" s="297"/>
      <c r="C476" s="298"/>
      <c r="D476" s="300"/>
      <c r="E476" s="171" t="s">
        <v>1050</v>
      </c>
    </row>
    <row r="477" spans="1:5" x14ac:dyDescent="0.25">
      <c r="A477" s="285" t="s">
        <v>1252</v>
      </c>
      <c r="B477" s="287"/>
      <c r="C477" s="288"/>
      <c r="D477" s="291" t="s">
        <v>39</v>
      </c>
      <c r="E477" s="172" t="s">
        <v>1049</v>
      </c>
    </row>
    <row r="478" spans="1:5" x14ac:dyDescent="0.25">
      <c r="A478" s="286"/>
      <c r="B478" s="289"/>
      <c r="C478" s="290"/>
      <c r="D478" s="292"/>
      <c r="E478" s="173" t="s">
        <v>1050</v>
      </c>
    </row>
    <row r="479" spans="1:5" x14ac:dyDescent="0.25">
      <c r="A479" s="293" t="s">
        <v>1242</v>
      </c>
      <c r="B479" s="295"/>
      <c r="C479" s="296"/>
      <c r="D479" s="299" t="s">
        <v>39</v>
      </c>
      <c r="E479" s="170" t="s">
        <v>1049</v>
      </c>
    </row>
    <row r="480" spans="1:5" x14ac:dyDescent="0.25">
      <c r="A480" s="294"/>
      <c r="B480" s="297"/>
      <c r="C480" s="298"/>
      <c r="D480" s="300"/>
      <c r="E480" s="171" t="s">
        <v>1050</v>
      </c>
    </row>
    <row r="481" spans="1:5" x14ac:dyDescent="0.25">
      <c r="A481" s="285" t="s">
        <v>1269</v>
      </c>
      <c r="B481" s="287"/>
      <c r="C481" s="288"/>
      <c r="D481" s="291" t="s">
        <v>39</v>
      </c>
      <c r="E481" s="172" t="s">
        <v>1049</v>
      </c>
    </row>
    <row r="482" spans="1:5" x14ac:dyDescent="0.25">
      <c r="A482" s="286"/>
      <c r="B482" s="289"/>
      <c r="C482" s="290"/>
      <c r="D482" s="292"/>
      <c r="E482" s="173" t="s">
        <v>1050</v>
      </c>
    </row>
    <row r="483" spans="1:5" x14ac:dyDescent="0.25">
      <c r="A483" s="293" t="s">
        <v>1274</v>
      </c>
      <c r="B483" s="295"/>
      <c r="C483" s="296"/>
      <c r="D483" s="299" t="s">
        <v>39</v>
      </c>
      <c r="E483" s="170" t="s">
        <v>1049</v>
      </c>
    </row>
    <row r="484" spans="1:5" x14ac:dyDescent="0.25">
      <c r="A484" s="294"/>
      <c r="B484" s="297"/>
      <c r="C484" s="298"/>
      <c r="D484" s="300"/>
      <c r="E484" s="171" t="s">
        <v>1050</v>
      </c>
    </row>
    <row r="485" spans="1:5" x14ac:dyDescent="0.25">
      <c r="A485" s="285" t="s">
        <v>1280</v>
      </c>
      <c r="B485" s="287"/>
      <c r="C485" s="288"/>
      <c r="D485" s="291" t="s">
        <v>39</v>
      </c>
      <c r="E485" s="172" t="s">
        <v>1049</v>
      </c>
    </row>
    <row r="486" spans="1:5" x14ac:dyDescent="0.25">
      <c r="A486" s="286"/>
      <c r="B486" s="289"/>
      <c r="C486" s="290"/>
      <c r="D486" s="292"/>
      <c r="E486" s="173" t="s">
        <v>1050</v>
      </c>
    </row>
    <row r="487" spans="1:5" x14ac:dyDescent="0.25">
      <c r="A487" s="293" t="s">
        <v>1284</v>
      </c>
      <c r="B487" s="295" t="s">
        <v>1220</v>
      </c>
      <c r="C487" s="296"/>
      <c r="D487" s="299" t="s">
        <v>39</v>
      </c>
      <c r="E487" s="170" t="s">
        <v>1049</v>
      </c>
    </row>
    <row r="488" spans="1:5" x14ac:dyDescent="0.25">
      <c r="A488" s="294"/>
      <c r="B488" s="297"/>
      <c r="C488" s="298"/>
      <c r="D488" s="300"/>
      <c r="E488" s="171" t="s">
        <v>1050</v>
      </c>
    </row>
    <row r="489" spans="1:5" x14ac:dyDescent="0.25">
      <c r="A489" s="285" t="s">
        <v>1285</v>
      </c>
      <c r="B489" s="287" t="s">
        <v>1242</v>
      </c>
      <c r="C489" s="288"/>
      <c r="D489" s="291" t="s">
        <v>39</v>
      </c>
      <c r="E489" s="172" t="s">
        <v>1049</v>
      </c>
    </row>
    <row r="490" spans="1:5" x14ac:dyDescent="0.25">
      <c r="A490" s="286"/>
      <c r="B490" s="289"/>
      <c r="C490" s="290"/>
      <c r="D490" s="292"/>
      <c r="E490" s="173" t="s">
        <v>1050</v>
      </c>
    </row>
    <row r="491" spans="1:5" x14ac:dyDescent="0.25">
      <c r="A491" s="293" t="s">
        <v>1286</v>
      </c>
      <c r="B491" s="295" t="s">
        <v>1280</v>
      </c>
      <c r="C491" s="296"/>
      <c r="D491" s="299" t="s">
        <v>39</v>
      </c>
      <c r="E491" s="170" t="s">
        <v>1049</v>
      </c>
    </row>
    <row r="492" spans="1:5" x14ac:dyDescent="0.25">
      <c r="A492" s="294"/>
      <c r="B492" s="297"/>
      <c r="C492" s="298"/>
      <c r="D492" s="300"/>
      <c r="E492" s="171" t="s">
        <v>1050</v>
      </c>
    </row>
    <row r="493" spans="1:5" x14ac:dyDescent="0.25">
      <c r="A493" s="285" t="s">
        <v>1287</v>
      </c>
      <c r="B493" s="287" t="s">
        <v>1234</v>
      </c>
      <c r="C493" s="288"/>
      <c r="D493" s="291" t="s">
        <v>39</v>
      </c>
      <c r="E493" s="172" t="s">
        <v>1049</v>
      </c>
    </row>
    <row r="494" spans="1:5" x14ac:dyDescent="0.25">
      <c r="A494" s="286"/>
      <c r="B494" s="289"/>
      <c r="C494" s="290"/>
      <c r="D494" s="292"/>
      <c r="E494" s="173" t="s">
        <v>1050</v>
      </c>
    </row>
    <row r="495" spans="1:5" x14ac:dyDescent="0.25">
      <c r="A495" s="166" t="s">
        <v>1288</v>
      </c>
      <c r="B495" s="276"/>
      <c r="C495" s="277"/>
      <c r="D495" s="157" t="s">
        <v>40</v>
      </c>
      <c r="E495" s="167"/>
    </row>
    <row r="496" spans="1:5" x14ac:dyDescent="0.25">
      <c r="A496" s="168" t="s">
        <v>1289</v>
      </c>
      <c r="B496" s="274"/>
      <c r="C496" s="275"/>
      <c r="D496" s="158" t="s">
        <v>40</v>
      </c>
      <c r="E496" s="169"/>
    </row>
    <row r="497" spans="1:5" x14ac:dyDescent="0.25">
      <c r="A497" s="166" t="s">
        <v>1290</v>
      </c>
      <c r="B497" s="276"/>
      <c r="C497" s="277"/>
      <c r="D497" s="157" t="s">
        <v>40</v>
      </c>
      <c r="E497" s="167"/>
    </row>
    <row r="498" spans="1:5" x14ac:dyDescent="0.25">
      <c r="A498" s="168" t="s">
        <v>1291</v>
      </c>
      <c r="B498" s="274"/>
      <c r="C498" s="275"/>
      <c r="D498" s="158" t="s">
        <v>40</v>
      </c>
      <c r="E498" s="169"/>
    </row>
    <row r="499" spans="1:5" x14ac:dyDescent="0.25">
      <c r="A499" s="166" t="s">
        <v>1292</v>
      </c>
      <c r="B499" s="276"/>
      <c r="C499" s="277"/>
      <c r="D499" s="157" t="s">
        <v>40</v>
      </c>
      <c r="E499" s="167"/>
    </row>
    <row r="500" spans="1:5" x14ac:dyDescent="0.25">
      <c r="A500" s="168" t="s">
        <v>1293</v>
      </c>
      <c r="B500" s="274"/>
      <c r="C500" s="275"/>
      <c r="D500" s="158" t="s">
        <v>40</v>
      </c>
      <c r="E500" s="169"/>
    </row>
    <row r="501" spans="1:5" x14ac:dyDescent="0.25">
      <c r="A501" s="166" t="s">
        <v>1294</v>
      </c>
      <c r="B501" s="276"/>
      <c r="C501" s="277"/>
      <c r="D501" s="157" t="s">
        <v>40</v>
      </c>
      <c r="E501" s="167"/>
    </row>
    <row r="502" spans="1:5" x14ac:dyDescent="0.25">
      <c r="A502" s="168" t="s">
        <v>1295</v>
      </c>
      <c r="B502" s="274"/>
      <c r="C502" s="275"/>
      <c r="D502" s="158" t="s">
        <v>40</v>
      </c>
      <c r="E502" s="169"/>
    </row>
    <row r="503" spans="1:5" x14ac:dyDescent="0.25">
      <c r="A503" s="166" t="s">
        <v>1296</v>
      </c>
      <c r="B503" s="276"/>
      <c r="C503" s="277"/>
      <c r="D503" s="157" t="s">
        <v>40</v>
      </c>
      <c r="E503" s="167"/>
    </row>
    <row r="504" spans="1:5" x14ac:dyDescent="0.25">
      <c r="A504" s="168" t="s">
        <v>1297</v>
      </c>
      <c r="B504" s="274"/>
      <c r="C504" s="275"/>
      <c r="D504" s="158" t="s">
        <v>40</v>
      </c>
      <c r="E504" s="169"/>
    </row>
    <row r="505" spans="1:5" x14ac:dyDescent="0.25">
      <c r="A505" s="166" t="s">
        <v>1298</v>
      </c>
      <c r="B505" s="276"/>
      <c r="C505" s="277"/>
      <c r="D505" s="157" t="s">
        <v>40</v>
      </c>
      <c r="E505" s="167"/>
    </row>
    <row r="506" spans="1:5" x14ac:dyDescent="0.25">
      <c r="A506" s="168" t="s">
        <v>1299</v>
      </c>
      <c r="B506" s="274"/>
      <c r="C506" s="275"/>
      <c r="D506" s="158" t="s">
        <v>40</v>
      </c>
      <c r="E506" s="169"/>
    </row>
    <row r="507" spans="1:5" x14ac:dyDescent="0.25">
      <c r="A507" s="166" t="s">
        <v>1300</v>
      </c>
      <c r="B507" s="276"/>
      <c r="C507" s="277"/>
      <c r="D507" s="157" t="s">
        <v>40</v>
      </c>
      <c r="E507" s="167"/>
    </row>
    <row r="508" spans="1:5" x14ac:dyDescent="0.25">
      <c r="A508" s="285" t="s">
        <v>1301</v>
      </c>
      <c r="B508" s="287" t="s">
        <v>1302</v>
      </c>
      <c r="C508" s="288"/>
      <c r="D508" s="291" t="s">
        <v>40</v>
      </c>
      <c r="E508" s="172" t="s">
        <v>1049</v>
      </c>
    </row>
    <row r="509" spans="1:5" x14ac:dyDescent="0.25">
      <c r="A509" s="286"/>
      <c r="B509" s="289"/>
      <c r="C509" s="290"/>
      <c r="D509" s="292"/>
      <c r="E509" s="173" t="s">
        <v>1050</v>
      </c>
    </row>
    <row r="510" spans="1:5" x14ac:dyDescent="0.25">
      <c r="A510" s="293" t="s">
        <v>1303</v>
      </c>
      <c r="B510" s="295" t="s">
        <v>1302</v>
      </c>
      <c r="C510" s="296"/>
      <c r="D510" s="299" t="s">
        <v>40</v>
      </c>
      <c r="E510" s="170" t="s">
        <v>1049</v>
      </c>
    </row>
    <row r="511" spans="1:5" x14ac:dyDescent="0.25">
      <c r="A511" s="294"/>
      <c r="B511" s="297"/>
      <c r="C511" s="298"/>
      <c r="D511" s="300"/>
      <c r="E511" s="171" t="s">
        <v>1050</v>
      </c>
    </row>
    <row r="512" spans="1:5" x14ac:dyDescent="0.25">
      <c r="A512" s="285" t="s">
        <v>1304</v>
      </c>
      <c r="B512" s="287" t="s">
        <v>1302</v>
      </c>
      <c r="C512" s="288"/>
      <c r="D512" s="291" t="s">
        <v>40</v>
      </c>
      <c r="E512" s="172" t="s">
        <v>1049</v>
      </c>
    </row>
    <row r="513" spans="1:5" x14ac:dyDescent="0.25">
      <c r="A513" s="286"/>
      <c r="B513" s="289"/>
      <c r="C513" s="290"/>
      <c r="D513" s="292"/>
      <c r="E513" s="173" t="s">
        <v>1050</v>
      </c>
    </row>
    <row r="514" spans="1:5" x14ac:dyDescent="0.25">
      <c r="A514" s="293" t="s">
        <v>1305</v>
      </c>
      <c r="B514" s="295" t="s">
        <v>1302</v>
      </c>
      <c r="C514" s="296"/>
      <c r="D514" s="299" t="s">
        <v>40</v>
      </c>
      <c r="E514" s="170" t="s">
        <v>1049</v>
      </c>
    </row>
    <row r="515" spans="1:5" x14ac:dyDescent="0.25">
      <c r="A515" s="294"/>
      <c r="B515" s="297"/>
      <c r="C515" s="298"/>
      <c r="D515" s="300"/>
      <c r="E515" s="171" t="s">
        <v>1050</v>
      </c>
    </row>
    <row r="516" spans="1:5" x14ac:dyDescent="0.25">
      <c r="A516" s="285" t="s">
        <v>1306</v>
      </c>
      <c r="B516" s="287" t="s">
        <v>1302</v>
      </c>
      <c r="C516" s="288"/>
      <c r="D516" s="291" t="s">
        <v>40</v>
      </c>
      <c r="E516" s="172" t="s">
        <v>1049</v>
      </c>
    </row>
    <row r="517" spans="1:5" x14ac:dyDescent="0.25">
      <c r="A517" s="286"/>
      <c r="B517" s="289"/>
      <c r="C517" s="290"/>
      <c r="D517" s="292"/>
      <c r="E517" s="173" t="s">
        <v>1050</v>
      </c>
    </row>
    <row r="518" spans="1:5" x14ac:dyDescent="0.25">
      <c r="A518" s="293" t="s">
        <v>1307</v>
      </c>
      <c r="B518" s="295" t="s">
        <v>1302</v>
      </c>
      <c r="C518" s="296"/>
      <c r="D518" s="299" t="s">
        <v>40</v>
      </c>
      <c r="E518" s="170" t="s">
        <v>1049</v>
      </c>
    </row>
    <row r="519" spans="1:5" x14ac:dyDescent="0.25">
      <c r="A519" s="294"/>
      <c r="B519" s="297"/>
      <c r="C519" s="298"/>
      <c r="D519" s="300"/>
      <c r="E519" s="171" t="s">
        <v>1050</v>
      </c>
    </row>
    <row r="520" spans="1:5" x14ac:dyDescent="0.25">
      <c r="A520" s="285" t="s">
        <v>1308</v>
      </c>
      <c r="B520" s="287" t="s">
        <v>1302</v>
      </c>
      <c r="C520" s="288"/>
      <c r="D520" s="291" t="s">
        <v>40</v>
      </c>
      <c r="E520" s="172" t="s">
        <v>1049</v>
      </c>
    </row>
    <row r="521" spans="1:5" x14ac:dyDescent="0.25">
      <c r="A521" s="286"/>
      <c r="B521" s="289"/>
      <c r="C521" s="290"/>
      <c r="D521" s="292"/>
      <c r="E521" s="173" t="s">
        <v>1050</v>
      </c>
    </row>
    <row r="522" spans="1:5" x14ac:dyDescent="0.25">
      <c r="A522" s="293" t="s">
        <v>1309</v>
      </c>
      <c r="B522" s="295" t="s">
        <v>1302</v>
      </c>
      <c r="C522" s="296"/>
      <c r="D522" s="299" t="s">
        <v>40</v>
      </c>
      <c r="E522" s="170" t="s">
        <v>1049</v>
      </c>
    </row>
    <row r="523" spans="1:5" x14ac:dyDescent="0.25">
      <c r="A523" s="294"/>
      <c r="B523" s="297"/>
      <c r="C523" s="298"/>
      <c r="D523" s="300"/>
      <c r="E523" s="171" t="s">
        <v>1050</v>
      </c>
    </row>
    <row r="524" spans="1:5" x14ac:dyDescent="0.25">
      <c r="A524" s="285" t="s">
        <v>1310</v>
      </c>
      <c r="B524" s="287" t="s">
        <v>1302</v>
      </c>
      <c r="C524" s="288"/>
      <c r="D524" s="291" t="s">
        <v>40</v>
      </c>
      <c r="E524" s="172" t="s">
        <v>1049</v>
      </c>
    </row>
    <row r="525" spans="1:5" x14ac:dyDescent="0.25">
      <c r="A525" s="286"/>
      <c r="B525" s="289"/>
      <c r="C525" s="290"/>
      <c r="D525" s="292"/>
      <c r="E525" s="173" t="s">
        <v>1050</v>
      </c>
    </row>
    <row r="526" spans="1:5" x14ac:dyDescent="0.25">
      <c r="A526" s="293" t="s">
        <v>1311</v>
      </c>
      <c r="B526" s="295" t="s">
        <v>1302</v>
      </c>
      <c r="C526" s="296"/>
      <c r="D526" s="299" t="s">
        <v>40</v>
      </c>
      <c r="E526" s="170" t="s">
        <v>1049</v>
      </c>
    </row>
    <row r="527" spans="1:5" x14ac:dyDescent="0.25">
      <c r="A527" s="294"/>
      <c r="B527" s="297"/>
      <c r="C527" s="298"/>
      <c r="D527" s="300"/>
      <c r="E527" s="171" t="s">
        <v>1050</v>
      </c>
    </row>
    <row r="528" spans="1:5" x14ac:dyDescent="0.25">
      <c r="A528" s="285" t="s">
        <v>1312</v>
      </c>
      <c r="B528" s="287" t="s">
        <v>1302</v>
      </c>
      <c r="C528" s="288"/>
      <c r="D528" s="291" t="s">
        <v>40</v>
      </c>
      <c r="E528" s="172" t="s">
        <v>1049</v>
      </c>
    </row>
    <row r="529" spans="1:5" x14ac:dyDescent="0.25">
      <c r="A529" s="286"/>
      <c r="B529" s="289"/>
      <c r="C529" s="290"/>
      <c r="D529" s="292"/>
      <c r="E529" s="173" t="s">
        <v>1050</v>
      </c>
    </row>
    <row r="530" spans="1:5" x14ac:dyDescent="0.25">
      <c r="A530" s="293" t="s">
        <v>1313</v>
      </c>
      <c r="B530" s="295" t="s">
        <v>1302</v>
      </c>
      <c r="C530" s="296"/>
      <c r="D530" s="299" t="s">
        <v>40</v>
      </c>
      <c r="E530" s="170" t="s">
        <v>1049</v>
      </c>
    </row>
    <row r="531" spans="1:5" x14ac:dyDescent="0.25">
      <c r="A531" s="294"/>
      <c r="B531" s="297"/>
      <c r="C531" s="298"/>
      <c r="D531" s="300"/>
      <c r="E531" s="171" t="s">
        <v>1050</v>
      </c>
    </row>
    <row r="532" spans="1:5" x14ac:dyDescent="0.25">
      <c r="A532" s="285" t="s">
        <v>1314</v>
      </c>
      <c r="B532" s="287" t="s">
        <v>1302</v>
      </c>
      <c r="C532" s="288"/>
      <c r="D532" s="291" t="s">
        <v>40</v>
      </c>
      <c r="E532" s="172" t="s">
        <v>1049</v>
      </c>
    </row>
    <row r="533" spans="1:5" x14ac:dyDescent="0.25">
      <c r="A533" s="286"/>
      <c r="B533" s="289"/>
      <c r="C533" s="290"/>
      <c r="D533" s="292"/>
      <c r="E533" s="173" t="s">
        <v>1050</v>
      </c>
    </row>
    <row r="534" spans="1:5" x14ac:dyDescent="0.25">
      <c r="A534" s="293" t="s">
        <v>1315</v>
      </c>
      <c r="B534" s="295" t="s">
        <v>1302</v>
      </c>
      <c r="C534" s="296"/>
      <c r="D534" s="299" t="s">
        <v>40</v>
      </c>
      <c r="E534" s="170" t="s">
        <v>1049</v>
      </c>
    </row>
    <row r="535" spans="1:5" x14ac:dyDescent="0.25">
      <c r="A535" s="294"/>
      <c r="B535" s="297"/>
      <c r="C535" s="298"/>
      <c r="D535" s="300"/>
      <c r="E535" s="171" t="s">
        <v>1050</v>
      </c>
    </row>
    <row r="536" spans="1:5" x14ac:dyDescent="0.25">
      <c r="A536" s="285" t="s">
        <v>1316</v>
      </c>
      <c r="B536" s="287" t="s">
        <v>1302</v>
      </c>
      <c r="C536" s="288"/>
      <c r="D536" s="291" t="s">
        <v>40</v>
      </c>
      <c r="E536" s="172" t="s">
        <v>1049</v>
      </c>
    </row>
    <row r="537" spans="1:5" x14ac:dyDescent="0.25">
      <c r="A537" s="286"/>
      <c r="B537" s="289"/>
      <c r="C537" s="290"/>
      <c r="D537" s="292"/>
      <c r="E537" s="173" t="s">
        <v>1050</v>
      </c>
    </row>
    <row r="538" spans="1:5" x14ac:dyDescent="0.25">
      <c r="A538" s="293" t="s">
        <v>1317</v>
      </c>
      <c r="B538" s="295" t="s">
        <v>1302</v>
      </c>
      <c r="C538" s="296"/>
      <c r="D538" s="299" t="s">
        <v>40</v>
      </c>
      <c r="E538" s="170" t="s">
        <v>1049</v>
      </c>
    </row>
    <row r="539" spans="1:5" x14ac:dyDescent="0.25">
      <c r="A539" s="294"/>
      <c r="B539" s="297"/>
      <c r="C539" s="298"/>
      <c r="D539" s="300"/>
      <c r="E539" s="171" t="s">
        <v>1050</v>
      </c>
    </row>
    <row r="540" spans="1:5" x14ac:dyDescent="0.25">
      <c r="A540" s="285" t="s">
        <v>1318</v>
      </c>
      <c r="B540" s="287" t="s">
        <v>1302</v>
      </c>
      <c r="C540" s="288"/>
      <c r="D540" s="291" t="s">
        <v>40</v>
      </c>
      <c r="E540" s="172" t="s">
        <v>1049</v>
      </c>
    </row>
    <row r="541" spans="1:5" x14ac:dyDescent="0.25">
      <c r="A541" s="286"/>
      <c r="B541" s="289"/>
      <c r="C541" s="290"/>
      <c r="D541" s="292"/>
      <c r="E541" s="173" t="s">
        <v>1050</v>
      </c>
    </row>
    <row r="542" spans="1:5" x14ac:dyDescent="0.25">
      <c r="A542" s="293" t="s">
        <v>1319</v>
      </c>
      <c r="B542" s="295" t="s">
        <v>1302</v>
      </c>
      <c r="C542" s="296"/>
      <c r="D542" s="299" t="s">
        <v>40</v>
      </c>
      <c r="E542" s="170" t="s">
        <v>1049</v>
      </c>
    </row>
    <row r="543" spans="1:5" x14ac:dyDescent="0.25">
      <c r="A543" s="294"/>
      <c r="B543" s="297"/>
      <c r="C543" s="298"/>
      <c r="D543" s="300"/>
      <c r="E543" s="171" t="s">
        <v>1050</v>
      </c>
    </row>
    <row r="544" spans="1:5" x14ac:dyDescent="0.25">
      <c r="A544" s="285" t="s">
        <v>1320</v>
      </c>
      <c r="B544" s="287" t="s">
        <v>1321</v>
      </c>
      <c r="C544" s="288"/>
      <c r="D544" s="291" t="s">
        <v>40</v>
      </c>
      <c r="E544" s="172" t="s">
        <v>1049</v>
      </c>
    </row>
    <row r="545" spans="1:5" x14ac:dyDescent="0.25">
      <c r="A545" s="286"/>
      <c r="B545" s="289"/>
      <c r="C545" s="290"/>
      <c r="D545" s="292"/>
      <c r="E545" s="173" t="s">
        <v>1050</v>
      </c>
    </row>
    <row r="546" spans="1:5" x14ac:dyDescent="0.25">
      <c r="A546" s="293" t="s">
        <v>1322</v>
      </c>
      <c r="B546" s="295" t="s">
        <v>1321</v>
      </c>
      <c r="C546" s="296"/>
      <c r="D546" s="299" t="s">
        <v>40</v>
      </c>
      <c r="E546" s="170" t="s">
        <v>1049</v>
      </c>
    </row>
    <row r="547" spans="1:5" x14ac:dyDescent="0.25">
      <c r="A547" s="294"/>
      <c r="B547" s="297"/>
      <c r="C547" s="298"/>
      <c r="D547" s="300"/>
      <c r="E547" s="171" t="s">
        <v>1050</v>
      </c>
    </row>
    <row r="548" spans="1:5" x14ac:dyDescent="0.25">
      <c r="A548" s="285" t="s">
        <v>1323</v>
      </c>
      <c r="B548" s="287" t="s">
        <v>1321</v>
      </c>
      <c r="C548" s="288"/>
      <c r="D548" s="291" t="s">
        <v>40</v>
      </c>
      <c r="E548" s="172" t="s">
        <v>1049</v>
      </c>
    </row>
    <row r="549" spans="1:5" x14ac:dyDescent="0.25">
      <c r="A549" s="286"/>
      <c r="B549" s="289"/>
      <c r="C549" s="290"/>
      <c r="D549" s="292"/>
      <c r="E549" s="173" t="s">
        <v>1050</v>
      </c>
    </row>
    <row r="550" spans="1:5" x14ac:dyDescent="0.25">
      <c r="A550" s="293" t="s">
        <v>1324</v>
      </c>
      <c r="B550" s="295" t="s">
        <v>1321</v>
      </c>
      <c r="C550" s="296"/>
      <c r="D550" s="299" t="s">
        <v>40</v>
      </c>
      <c r="E550" s="170" t="s">
        <v>1049</v>
      </c>
    </row>
    <row r="551" spans="1:5" x14ac:dyDescent="0.25">
      <c r="A551" s="294"/>
      <c r="B551" s="297"/>
      <c r="C551" s="298"/>
      <c r="D551" s="300"/>
      <c r="E551" s="171" t="s">
        <v>1050</v>
      </c>
    </row>
    <row r="552" spans="1:5" x14ac:dyDescent="0.25">
      <c r="A552" s="285" t="s">
        <v>1325</v>
      </c>
      <c r="B552" s="287" t="s">
        <v>1321</v>
      </c>
      <c r="C552" s="288"/>
      <c r="D552" s="291" t="s">
        <v>40</v>
      </c>
      <c r="E552" s="172" t="s">
        <v>1049</v>
      </c>
    </row>
    <row r="553" spans="1:5" x14ac:dyDescent="0.25">
      <c r="A553" s="286"/>
      <c r="B553" s="289"/>
      <c r="C553" s="290"/>
      <c r="D553" s="292"/>
      <c r="E553" s="173" t="s">
        <v>1050</v>
      </c>
    </row>
    <row r="554" spans="1:5" x14ac:dyDescent="0.25">
      <c r="A554" s="293" t="s">
        <v>1326</v>
      </c>
      <c r="B554" s="295" t="s">
        <v>1327</v>
      </c>
      <c r="C554" s="296"/>
      <c r="D554" s="299" t="s">
        <v>40</v>
      </c>
      <c r="E554" s="170" t="s">
        <v>1049</v>
      </c>
    </row>
    <row r="555" spans="1:5" x14ac:dyDescent="0.25">
      <c r="A555" s="294"/>
      <c r="B555" s="297"/>
      <c r="C555" s="298"/>
      <c r="D555" s="300"/>
      <c r="E555" s="171" t="s">
        <v>1050</v>
      </c>
    </row>
    <row r="556" spans="1:5" x14ac:dyDescent="0.25">
      <c r="A556" s="285" t="s">
        <v>1328</v>
      </c>
      <c r="B556" s="287" t="s">
        <v>1327</v>
      </c>
      <c r="C556" s="288"/>
      <c r="D556" s="291" t="s">
        <v>40</v>
      </c>
      <c r="E556" s="172" t="s">
        <v>1049</v>
      </c>
    </row>
    <row r="557" spans="1:5" x14ac:dyDescent="0.25">
      <c r="A557" s="286"/>
      <c r="B557" s="289"/>
      <c r="C557" s="290"/>
      <c r="D557" s="292"/>
      <c r="E557" s="173" t="s">
        <v>1050</v>
      </c>
    </row>
    <row r="558" spans="1:5" x14ac:dyDescent="0.25">
      <c r="A558" s="293" t="s">
        <v>1085</v>
      </c>
      <c r="B558" s="295" t="s">
        <v>1327</v>
      </c>
      <c r="C558" s="296"/>
      <c r="D558" s="299" t="s">
        <v>40</v>
      </c>
      <c r="E558" s="170" t="s">
        <v>1049</v>
      </c>
    </row>
    <row r="559" spans="1:5" x14ac:dyDescent="0.25">
      <c r="A559" s="294"/>
      <c r="B559" s="297"/>
      <c r="C559" s="298"/>
      <c r="D559" s="300"/>
      <c r="E559" s="171" t="s">
        <v>1050</v>
      </c>
    </row>
    <row r="560" spans="1:5" x14ac:dyDescent="0.25">
      <c r="A560" s="285" t="s">
        <v>1329</v>
      </c>
      <c r="B560" s="287" t="s">
        <v>1327</v>
      </c>
      <c r="C560" s="288"/>
      <c r="D560" s="291" t="s">
        <v>40</v>
      </c>
      <c r="E560" s="172" t="s">
        <v>1049</v>
      </c>
    </row>
    <row r="561" spans="1:5" x14ac:dyDescent="0.25">
      <c r="A561" s="286"/>
      <c r="B561" s="289"/>
      <c r="C561" s="290"/>
      <c r="D561" s="292"/>
      <c r="E561" s="173" t="s">
        <v>1050</v>
      </c>
    </row>
    <row r="562" spans="1:5" x14ac:dyDescent="0.25">
      <c r="A562" s="293" t="s">
        <v>1330</v>
      </c>
      <c r="B562" s="295" t="s">
        <v>1327</v>
      </c>
      <c r="C562" s="296"/>
      <c r="D562" s="299" t="s">
        <v>40</v>
      </c>
      <c r="E562" s="170" t="s">
        <v>1049</v>
      </c>
    </row>
    <row r="563" spans="1:5" x14ac:dyDescent="0.25">
      <c r="A563" s="294"/>
      <c r="B563" s="297"/>
      <c r="C563" s="298"/>
      <c r="D563" s="300"/>
      <c r="E563" s="171" t="s">
        <v>1050</v>
      </c>
    </row>
    <row r="564" spans="1:5" x14ac:dyDescent="0.25">
      <c r="A564" s="285" t="s">
        <v>1331</v>
      </c>
      <c r="B564" s="287" t="s">
        <v>1327</v>
      </c>
      <c r="C564" s="288"/>
      <c r="D564" s="291" t="s">
        <v>40</v>
      </c>
      <c r="E564" s="172" t="s">
        <v>1049</v>
      </c>
    </row>
    <row r="565" spans="1:5" x14ac:dyDescent="0.25">
      <c r="A565" s="286"/>
      <c r="B565" s="289"/>
      <c r="C565" s="290"/>
      <c r="D565" s="292"/>
      <c r="E565" s="173" t="s">
        <v>1050</v>
      </c>
    </row>
    <row r="566" spans="1:5" x14ac:dyDescent="0.25">
      <c r="A566" s="293" t="s">
        <v>1332</v>
      </c>
      <c r="B566" s="295" t="s">
        <v>1327</v>
      </c>
      <c r="C566" s="296"/>
      <c r="D566" s="299" t="s">
        <v>40</v>
      </c>
      <c r="E566" s="170" t="s">
        <v>1049</v>
      </c>
    </row>
    <row r="567" spans="1:5" x14ac:dyDescent="0.25">
      <c r="A567" s="294"/>
      <c r="B567" s="297"/>
      <c r="C567" s="298"/>
      <c r="D567" s="300"/>
      <c r="E567" s="171" t="s">
        <v>1050</v>
      </c>
    </row>
    <row r="568" spans="1:5" x14ac:dyDescent="0.25">
      <c r="A568" s="285" t="s">
        <v>1333</v>
      </c>
      <c r="B568" s="287" t="s">
        <v>1327</v>
      </c>
      <c r="C568" s="288"/>
      <c r="D568" s="291" t="s">
        <v>40</v>
      </c>
      <c r="E568" s="172" t="s">
        <v>1049</v>
      </c>
    </row>
    <row r="569" spans="1:5" x14ac:dyDescent="0.25">
      <c r="A569" s="286"/>
      <c r="B569" s="289"/>
      <c r="C569" s="290"/>
      <c r="D569" s="292"/>
      <c r="E569" s="173" t="s">
        <v>1050</v>
      </c>
    </row>
    <row r="570" spans="1:5" x14ac:dyDescent="0.25">
      <c r="A570" s="293" t="s">
        <v>1334</v>
      </c>
      <c r="B570" s="295" t="s">
        <v>1327</v>
      </c>
      <c r="C570" s="296"/>
      <c r="D570" s="299" t="s">
        <v>40</v>
      </c>
      <c r="E570" s="170" t="s">
        <v>1049</v>
      </c>
    </row>
    <row r="571" spans="1:5" x14ac:dyDescent="0.25">
      <c r="A571" s="294"/>
      <c r="B571" s="297"/>
      <c r="C571" s="298"/>
      <c r="D571" s="300"/>
      <c r="E571" s="171" t="s">
        <v>1050</v>
      </c>
    </row>
    <row r="572" spans="1:5" x14ac:dyDescent="0.25">
      <c r="A572" s="285" t="s">
        <v>1335</v>
      </c>
      <c r="B572" s="287" t="s">
        <v>1327</v>
      </c>
      <c r="C572" s="288"/>
      <c r="D572" s="291" t="s">
        <v>40</v>
      </c>
      <c r="E572" s="172" t="s">
        <v>1049</v>
      </c>
    </row>
    <row r="573" spans="1:5" x14ac:dyDescent="0.25">
      <c r="A573" s="286"/>
      <c r="B573" s="289"/>
      <c r="C573" s="290"/>
      <c r="D573" s="292"/>
      <c r="E573" s="173" t="s">
        <v>1050</v>
      </c>
    </row>
    <row r="574" spans="1:5" x14ac:dyDescent="0.25">
      <c r="A574" s="293" t="s">
        <v>1336</v>
      </c>
      <c r="B574" s="295" t="s">
        <v>1327</v>
      </c>
      <c r="C574" s="296"/>
      <c r="D574" s="299" t="s">
        <v>40</v>
      </c>
      <c r="E574" s="170" t="s">
        <v>1049</v>
      </c>
    </row>
    <row r="575" spans="1:5" x14ac:dyDescent="0.25">
      <c r="A575" s="294"/>
      <c r="B575" s="297"/>
      <c r="C575" s="298"/>
      <c r="D575" s="300"/>
      <c r="E575" s="171" t="s">
        <v>1050</v>
      </c>
    </row>
    <row r="576" spans="1:5" x14ac:dyDescent="0.25">
      <c r="A576" s="285" t="s">
        <v>1337</v>
      </c>
      <c r="B576" s="287" t="s">
        <v>1327</v>
      </c>
      <c r="C576" s="288"/>
      <c r="D576" s="291" t="s">
        <v>40</v>
      </c>
      <c r="E576" s="172" t="s">
        <v>1049</v>
      </c>
    </row>
    <row r="577" spans="1:5" x14ac:dyDescent="0.25">
      <c r="A577" s="286"/>
      <c r="B577" s="289"/>
      <c r="C577" s="290"/>
      <c r="D577" s="292"/>
      <c r="E577" s="173" t="s">
        <v>1050</v>
      </c>
    </row>
    <row r="578" spans="1:5" x14ac:dyDescent="0.25">
      <c r="A578" s="293" t="s">
        <v>1338</v>
      </c>
      <c r="B578" s="295" t="s">
        <v>1327</v>
      </c>
      <c r="C578" s="296"/>
      <c r="D578" s="299" t="s">
        <v>40</v>
      </c>
      <c r="E578" s="170" t="s">
        <v>1049</v>
      </c>
    </row>
    <row r="579" spans="1:5" x14ac:dyDescent="0.25">
      <c r="A579" s="294"/>
      <c r="B579" s="297"/>
      <c r="C579" s="298"/>
      <c r="D579" s="300"/>
      <c r="E579" s="171" t="s">
        <v>1050</v>
      </c>
    </row>
    <row r="580" spans="1:5" x14ac:dyDescent="0.25">
      <c r="A580" s="285" t="s">
        <v>1339</v>
      </c>
      <c r="B580" s="287" t="s">
        <v>1340</v>
      </c>
      <c r="C580" s="288"/>
      <c r="D580" s="291" t="s">
        <v>40</v>
      </c>
      <c r="E580" s="172" t="s">
        <v>1049</v>
      </c>
    </row>
    <row r="581" spans="1:5" x14ac:dyDescent="0.25">
      <c r="A581" s="286"/>
      <c r="B581" s="289"/>
      <c r="C581" s="290"/>
      <c r="D581" s="292"/>
      <c r="E581" s="173" t="s">
        <v>1050</v>
      </c>
    </row>
    <row r="582" spans="1:5" x14ac:dyDescent="0.25">
      <c r="A582" s="293" t="s">
        <v>1341</v>
      </c>
      <c r="B582" s="295" t="s">
        <v>1340</v>
      </c>
      <c r="C582" s="296"/>
      <c r="D582" s="299" t="s">
        <v>40</v>
      </c>
      <c r="E582" s="170" t="s">
        <v>1049</v>
      </c>
    </row>
    <row r="583" spans="1:5" x14ac:dyDescent="0.25">
      <c r="A583" s="294"/>
      <c r="B583" s="297"/>
      <c r="C583" s="298"/>
      <c r="D583" s="300"/>
      <c r="E583" s="171" t="s">
        <v>1050</v>
      </c>
    </row>
    <row r="584" spans="1:5" x14ac:dyDescent="0.25">
      <c r="A584" s="285" t="s">
        <v>1342</v>
      </c>
      <c r="B584" s="287" t="s">
        <v>1340</v>
      </c>
      <c r="C584" s="288"/>
      <c r="D584" s="291" t="s">
        <v>40</v>
      </c>
      <c r="E584" s="172" t="s">
        <v>1049</v>
      </c>
    </row>
    <row r="585" spans="1:5" x14ac:dyDescent="0.25">
      <c r="A585" s="286"/>
      <c r="B585" s="289"/>
      <c r="C585" s="290"/>
      <c r="D585" s="292"/>
      <c r="E585" s="173" t="s">
        <v>1050</v>
      </c>
    </row>
    <row r="586" spans="1:5" x14ac:dyDescent="0.25">
      <c r="A586" s="293" t="s">
        <v>1343</v>
      </c>
      <c r="B586" s="295" t="s">
        <v>1340</v>
      </c>
      <c r="C586" s="296"/>
      <c r="D586" s="299" t="s">
        <v>40</v>
      </c>
      <c r="E586" s="170" t="s">
        <v>1049</v>
      </c>
    </row>
    <row r="587" spans="1:5" x14ac:dyDescent="0.25">
      <c r="A587" s="294"/>
      <c r="B587" s="297"/>
      <c r="C587" s="298"/>
      <c r="D587" s="300"/>
      <c r="E587" s="171" t="s">
        <v>1050</v>
      </c>
    </row>
    <row r="588" spans="1:5" x14ac:dyDescent="0.25">
      <c r="A588" s="285" t="s">
        <v>1344</v>
      </c>
      <c r="B588" s="287" t="s">
        <v>1340</v>
      </c>
      <c r="C588" s="288"/>
      <c r="D588" s="291" t="s">
        <v>40</v>
      </c>
      <c r="E588" s="172" t="s">
        <v>1049</v>
      </c>
    </row>
    <row r="589" spans="1:5" x14ac:dyDescent="0.25">
      <c r="A589" s="286"/>
      <c r="B589" s="289"/>
      <c r="C589" s="290"/>
      <c r="D589" s="292"/>
      <c r="E589" s="173" t="s">
        <v>1050</v>
      </c>
    </row>
    <row r="590" spans="1:5" x14ac:dyDescent="0.25">
      <c r="A590" s="293" t="s">
        <v>1345</v>
      </c>
      <c r="B590" s="295" t="s">
        <v>1340</v>
      </c>
      <c r="C590" s="296"/>
      <c r="D590" s="299" t="s">
        <v>40</v>
      </c>
      <c r="E590" s="170" t="s">
        <v>1049</v>
      </c>
    </row>
    <row r="591" spans="1:5" x14ac:dyDescent="0.25">
      <c r="A591" s="294"/>
      <c r="B591" s="297"/>
      <c r="C591" s="298"/>
      <c r="D591" s="300"/>
      <c r="E591" s="171" t="s">
        <v>1050</v>
      </c>
    </row>
    <row r="592" spans="1:5" x14ac:dyDescent="0.25">
      <c r="A592" s="285" t="s">
        <v>1346</v>
      </c>
      <c r="B592" s="287" t="s">
        <v>1340</v>
      </c>
      <c r="C592" s="288"/>
      <c r="D592" s="291" t="s">
        <v>40</v>
      </c>
      <c r="E592" s="172" t="s">
        <v>1049</v>
      </c>
    </row>
    <row r="593" spans="1:5" x14ac:dyDescent="0.25">
      <c r="A593" s="286"/>
      <c r="B593" s="289"/>
      <c r="C593" s="290"/>
      <c r="D593" s="292"/>
      <c r="E593" s="173" t="s">
        <v>1050</v>
      </c>
    </row>
    <row r="594" spans="1:5" x14ac:dyDescent="0.25">
      <c r="A594" s="293" t="s">
        <v>1347</v>
      </c>
      <c r="B594" s="295" t="s">
        <v>1348</v>
      </c>
      <c r="C594" s="296"/>
      <c r="D594" s="299" t="s">
        <v>40</v>
      </c>
      <c r="E594" s="170" t="s">
        <v>1049</v>
      </c>
    </row>
    <row r="595" spans="1:5" x14ac:dyDescent="0.25">
      <c r="A595" s="294"/>
      <c r="B595" s="297"/>
      <c r="C595" s="298"/>
      <c r="D595" s="300"/>
      <c r="E595" s="171" t="s">
        <v>1050</v>
      </c>
    </row>
    <row r="596" spans="1:5" x14ac:dyDescent="0.25">
      <c r="A596" s="285" t="s">
        <v>1349</v>
      </c>
      <c r="B596" s="287" t="s">
        <v>1348</v>
      </c>
      <c r="C596" s="288"/>
      <c r="D596" s="291" t="s">
        <v>40</v>
      </c>
      <c r="E596" s="172" t="s">
        <v>1049</v>
      </c>
    </row>
    <row r="597" spans="1:5" x14ac:dyDescent="0.25">
      <c r="A597" s="286"/>
      <c r="B597" s="289"/>
      <c r="C597" s="290"/>
      <c r="D597" s="292"/>
      <c r="E597" s="173" t="s">
        <v>1050</v>
      </c>
    </row>
    <row r="598" spans="1:5" x14ac:dyDescent="0.25">
      <c r="A598" s="293" t="s">
        <v>1350</v>
      </c>
      <c r="B598" s="295" t="s">
        <v>1348</v>
      </c>
      <c r="C598" s="296"/>
      <c r="D598" s="299" t="s">
        <v>40</v>
      </c>
      <c r="E598" s="170" t="s">
        <v>1049</v>
      </c>
    </row>
    <row r="599" spans="1:5" x14ac:dyDescent="0.25">
      <c r="A599" s="294"/>
      <c r="B599" s="297"/>
      <c r="C599" s="298"/>
      <c r="D599" s="300"/>
      <c r="E599" s="171" t="s">
        <v>1050</v>
      </c>
    </row>
    <row r="600" spans="1:5" x14ac:dyDescent="0.25">
      <c r="A600" s="285" t="s">
        <v>1351</v>
      </c>
      <c r="B600" s="287" t="s">
        <v>1348</v>
      </c>
      <c r="C600" s="288"/>
      <c r="D600" s="291" t="s">
        <v>40</v>
      </c>
      <c r="E600" s="172" t="s">
        <v>1049</v>
      </c>
    </row>
    <row r="601" spans="1:5" x14ac:dyDescent="0.25">
      <c r="A601" s="286"/>
      <c r="B601" s="289"/>
      <c r="C601" s="290"/>
      <c r="D601" s="292"/>
      <c r="E601" s="173" t="s">
        <v>1050</v>
      </c>
    </row>
    <row r="602" spans="1:5" x14ac:dyDescent="0.25">
      <c r="A602" s="293" t="s">
        <v>1352</v>
      </c>
      <c r="B602" s="295" t="s">
        <v>1348</v>
      </c>
      <c r="C602" s="296"/>
      <c r="D602" s="299" t="s">
        <v>40</v>
      </c>
      <c r="E602" s="170" t="s">
        <v>1049</v>
      </c>
    </row>
    <row r="603" spans="1:5" x14ac:dyDescent="0.25">
      <c r="A603" s="294"/>
      <c r="B603" s="297"/>
      <c r="C603" s="298"/>
      <c r="D603" s="300"/>
      <c r="E603" s="171" t="s">
        <v>1050</v>
      </c>
    </row>
    <row r="604" spans="1:5" x14ac:dyDescent="0.25">
      <c r="A604" s="285" t="s">
        <v>1353</v>
      </c>
      <c r="B604" s="287" t="s">
        <v>1348</v>
      </c>
      <c r="C604" s="288"/>
      <c r="D604" s="291" t="s">
        <v>40</v>
      </c>
      <c r="E604" s="172" t="s">
        <v>1049</v>
      </c>
    </row>
    <row r="605" spans="1:5" x14ac:dyDescent="0.25">
      <c r="A605" s="286"/>
      <c r="B605" s="289"/>
      <c r="C605" s="290"/>
      <c r="D605" s="292"/>
      <c r="E605" s="173" t="s">
        <v>1050</v>
      </c>
    </row>
    <row r="606" spans="1:5" x14ac:dyDescent="0.25">
      <c r="A606" s="293" t="s">
        <v>1354</v>
      </c>
      <c r="B606" s="295" t="s">
        <v>1348</v>
      </c>
      <c r="C606" s="296"/>
      <c r="D606" s="299" t="s">
        <v>40</v>
      </c>
      <c r="E606" s="170" t="s">
        <v>1049</v>
      </c>
    </row>
    <row r="607" spans="1:5" x14ac:dyDescent="0.25">
      <c r="A607" s="294"/>
      <c r="B607" s="297"/>
      <c r="C607" s="298"/>
      <c r="D607" s="300"/>
      <c r="E607" s="171" t="s">
        <v>1050</v>
      </c>
    </row>
    <row r="608" spans="1:5" x14ac:dyDescent="0.25">
      <c r="A608" s="285" t="s">
        <v>1355</v>
      </c>
      <c r="B608" s="287" t="s">
        <v>1348</v>
      </c>
      <c r="C608" s="288"/>
      <c r="D608" s="291" t="s">
        <v>40</v>
      </c>
      <c r="E608" s="172" t="s">
        <v>1049</v>
      </c>
    </row>
    <row r="609" spans="1:5" x14ac:dyDescent="0.25">
      <c r="A609" s="286"/>
      <c r="B609" s="289"/>
      <c r="C609" s="290"/>
      <c r="D609" s="292"/>
      <c r="E609" s="173" t="s">
        <v>1050</v>
      </c>
    </row>
    <row r="610" spans="1:5" x14ac:dyDescent="0.25">
      <c r="A610" s="293" t="s">
        <v>1356</v>
      </c>
      <c r="B610" s="295" t="s">
        <v>1348</v>
      </c>
      <c r="C610" s="296"/>
      <c r="D610" s="299" t="s">
        <v>40</v>
      </c>
      <c r="E610" s="170" t="s">
        <v>1049</v>
      </c>
    </row>
    <row r="611" spans="1:5" x14ac:dyDescent="0.25">
      <c r="A611" s="294"/>
      <c r="B611" s="297"/>
      <c r="C611" s="298"/>
      <c r="D611" s="300"/>
      <c r="E611" s="171" t="s">
        <v>1050</v>
      </c>
    </row>
    <row r="612" spans="1:5" x14ac:dyDescent="0.25">
      <c r="A612" s="285" t="s">
        <v>1357</v>
      </c>
      <c r="B612" s="287" t="s">
        <v>1348</v>
      </c>
      <c r="C612" s="288"/>
      <c r="D612" s="291" t="s">
        <v>40</v>
      </c>
      <c r="E612" s="172" t="s">
        <v>1049</v>
      </c>
    </row>
    <row r="613" spans="1:5" x14ac:dyDescent="0.25">
      <c r="A613" s="286"/>
      <c r="B613" s="289"/>
      <c r="C613" s="290"/>
      <c r="D613" s="292"/>
      <c r="E613" s="173" t="s">
        <v>1050</v>
      </c>
    </row>
    <row r="614" spans="1:5" x14ac:dyDescent="0.25">
      <c r="A614" s="293" t="s">
        <v>1358</v>
      </c>
      <c r="B614" s="295" t="s">
        <v>1348</v>
      </c>
      <c r="C614" s="296"/>
      <c r="D614" s="299" t="s">
        <v>40</v>
      </c>
      <c r="E614" s="170" t="s">
        <v>1049</v>
      </c>
    </row>
    <row r="615" spans="1:5" x14ac:dyDescent="0.25">
      <c r="A615" s="294"/>
      <c r="B615" s="297"/>
      <c r="C615" s="298"/>
      <c r="D615" s="300"/>
      <c r="E615" s="171" t="s">
        <v>1050</v>
      </c>
    </row>
    <row r="616" spans="1:5" x14ac:dyDescent="0.25">
      <c r="A616" s="285" t="s">
        <v>1359</v>
      </c>
      <c r="B616" s="287" t="s">
        <v>1348</v>
      </c>
      <c r="C616" s="288"/>
      <c r="D616" s="291" t="s">
        <v>40</v>
      </c>
      <c r="E616" s="172" t="s">
        <v>1049</v>
      </c>
    </row>
    <row r="617" spans="1:5" x14ac:dyDescent="0.25">
      <c r="A617" s="286"/>
      <c r="B617" s="289"/>
      <c r="C617" s="290"/>
      <c r="D617" s="292"/>
      <c r="E617" s="173" t="s">
        <v>1050</v>
      </c>
    </row>
    <row r="618" spans="1:5" x14ac:dyDescent="0.25">
      <c r="A618" s="293" t="s">
        <v>1360</v>
      </c>
      <c r="B618" s="295" t="s">
        <v>1361</v>
      </c>
      <c r="C618" s="296"/>
      <c r="D618" s="299" t="s">
        <v>40</v>
      </c>
      <c r="E618" s="170" t="s">
        <v>1049</v>
      </c>
    </row>
    <row r="619" spans="1:5" x14ac:dyDescent="0.25">
      <c r="A619" s="294"/>
      <c r="B619" s="297"/>
      <c r="C619" s="298"/>
      <c r="D619" s="300"/>
      <c r="E619" s="171" t="s">
        <v>1050</v>
      </c>
    </row>
    <row r="620" spans="1:5" x14ac:dyDescent="0.25">
      <c r="A620" s="285" t="s">
        <v>1362</v>
      </c>
      <c r="B620" s="287" t="s">
        <v>1361</v>
      </c>
      <c r="C620" s="288"/>
      <c r="D620" s="291" t="s">
        <v>40</v>
      </c>
      <c r="E620" s="172" t="s">
        <v>1049</v>
      </c>
    </row>
    <row r="621" spans="1:5" x14ac:dyDescent="0.25">
      <c r="A621" s="286"/>
      <c r="B621" s="289"/>
      <c r="C621" s="290"/>
      <c r="D621" s="292"/>
      <c r="E621" s="173" t="s">
        <v>1050</v>
      </c>
    </row>
    <row r="622" spans="1:5" x14ac:dyDescent="0.25">
      <c r="A622" s="293" t="s">
        <v>1363</v>
      </c>
      <c r="B622" s="295" t="s">
        <v>1361</v>
      </c>
      <c r="C622" s="296"/>
      <c r="D622" s="299" t="s">
        <v>40</v>
      </c>
      <c r="E622" s="170" t="s">
        <v>1049</v>
      </c>
    </row>
    <row r="623" spans="1:5" x14ac:dyDescent="0.25">
      <c r="A623" s="294"/>
      <c r="B623" s="297"/>
      <c r="C623" s="298"/>
      <c r="D623" s="300"/>
      <c r="E623" s="171" t="s">
        <v>1050</v>
      </c>
    </row>
    <row r="624" spans="1:5" x14ac:dyDescent="0.25">
      <c r="A624" s="285" t="s">
        <v>1364</v>
      </c>
      <c r="B624" s="287" t="s">
        <v>1361</v>
      </c>
      <c r="C624" s="288"/>
      <c r="D624" s="291" t="s">
        <v>40</v>
      </c>
      <c r="E624" s="172" t="s">
        <v>1049</v>
      </c>
    </row>
    <row r="625" spans="1:5" x14ac:dyDescent="0.25">
      <c r="A625" s="286"/>
      <c r="B625" s="289"/>
      <c r="C625" s="290"/>
      <c r="D625" s="292"/>
      <c r="E625" s="173" t="s">
        <v>1050</v>
      </c>
    </row>
    <row r="626" spans="1:5" x14ac:dyDescent="0.25">
      <c r="A626" s="293" t="s">
        <v>1365</v>
      </c>
      <c r="B626" s="295" t="s">
        <v>1366</v>
      </c>
      <c r="C626" s="296"/>
      <c r="D626" s="299" t="s">
        <v>40</v>
      </c>
      <c r="E626" s="170" t="s">
        <v>1049</v>
      </c>
    </row>
    <row r="627" spans="1:5" x14ac:dyDescent="0.25">
      <c r="A627" s="294"/>
      <c r="B627" s="297"/>
      <c r="C627" s="298"/>
      <c r="D627" s="300"/>
      <c r="E627" s="171" t="s">
        <v>1050</v>
      </c>
    </row>
    <row r="628" spans="1:5" x14ac:dyDescent="0.25">
      <c r="A628" s="285" t="s">
        <v>1367</v>
      </c>
      <c r="B628" s="287" t="s">
        <v>1366</v>
      </c>
      <c r="C628" s="288"/>
      <c r="D628" s="291" t="s">
        <v>40</v>
      </c>
      <c r="E628" s="172" t="s">
        <v>1049</v>
      </c>
    </row>
    <row r="629" spans="1:5" x14ac:dyDescent="0.25">
      <c r="A629" s="286"/>
      <c r="B629" s="289"/>
      <c r="C629" s="290"/>
      <c r="D629" s="292"/>
      <c r="E629" s="173" t="s">
        <v>1050</v>
      </c>
    </row>
    <row r="630" spans="1:5" x14ac:dyDescent="0.25">
      <c r="A630" s="293" t="s">
        <v>1368</v>
      </c>
      <c r="B630" s="295" t="s">
        <v>1366</v>
      </c>
      <c r="C630" s="296"/>
      <c r="D630" s="299" t="s">
        <v>40</v>
      </c>
      <c r="E630" s="170" t="s">
        <v>1049</v>
      </c>
    </row>
    <row r="631" spans="1:5" x14ac:dyDescent="0.25">
      <c r="A631" s="294"/>
      <c r="B631" s="297"/>
      <c r="C631" s="298"/>
      <c r="D631" s="300"/>
      <c r="E631" s="171" t="s">
        <v>1050</v>
      </c>
    </row>
    <row r="632" spans="1:5" x14ac:dyDescent="0.25">
      <c r="A632" s="285" t="s">
        <v>1369</v>
      </c>
      <c r="B632" s="287" t="s">
        <v>1366</v>
      </c>
      <c r="C632" s="288"/>
      <c r="D632" s="291" t="s">
        <v>40</v>
      </c>
      <c r="E632" s="172" t="s">
        <v>1049</v>
      </c>
    </row>
    <row r="633" spans="1:5" x14ac:dyDescent="0.25">
      <c r="A633" s="286"/>
      <c r="B633" s="289"/>
      <c r="C633" s="290"/>
      <c r="D633" s="292"/>
      <c r="E633" s="173" t="s">
        <v>1050</v>
      </c>
    </row>
    <row r="634" spans="1:5" x14ac:dyDescent="0.25">
      <c r="A634" s="293" t="s">
        <v>1370</v>
      </c>
      <c r="B634" s="295" t="s">
        <v>1366</v>
      </c>
      <c r="C634" s="296"/>
      <c r="D634" s="299" t="s">
        <v>40</v>
      </c>
      <c r="E634" s="170" t="s">
        <v>1049</v>
      </c>
    </row>
    <row r="635" spans="1:5" x14ac:dyDescent="0.25">
      <c r="A635" s="294"/>
      <c r="B635" s="297"/>
      <c r="C635" s="298"/>
      <c r="D635" s="300"/>
      <c r="E635" s="171" t="s">
        <v>1050</v>
      </c>
    </row>
    <row r="636" spans="1:5" x14ac:dyDescent="0.25">
      <c r="A636" s="285" t="s">
        <v>1371</v>
      </c>
      <c r="B636" s="287" t="s">
        <v>1366</v>
      </c>
      <c r="C636" s="288"/>
      <c r="D636" s="291" t="s">
        <v>40</v>
      </c>
      <c r="E636" s="172" t="s">
        <v>1049</v>
      </c>
    </row>
    <row r="637" spans="1:5" x14ac:dyDescent="0.25">
      <c r="A637" s="286"/>
      <c r="B637" s="289"/>
      <c r="C637" s="290"/>
      <c r="D637" s="292"/>
      <c r="E637" s="173" t="s">
        <v>1050</v>
      </c>
    </row>
    <row r="638" spans="1:5" x14ac:dyDescent="0.25">
      <c r="A638" s="293" t="s">
        <v>1372</v>
      </c>
      <c r="B638" s="295" t="s">
        <v>1373</v>
      </c>
      <c r="C638" s="296"/>
      <c r="D638" s="299" t="s">
        <v>40</v>
      </c>
      <c r="E638" s="170" t="s">
        <v>1049</v>
      </c>
    </row>
    <row r="639" spans="1:5" x14ac:dyDescent="0.25">
      <c r="A639" s="294"/>
      <c r="B639" s="297"/>
      <c r="C639" s="298"/>
      <c r="D639" s="300"/>
      <c r="E639" s="171" t="s">
        <v>1050</v>
      </c>
    </row>
    <row r="640" spans="1:5" x14ac:dyDescent="0.25">
      <c r="A640" s="285" t="s">
        <v>1374</v>
      </c>
      <c r="B640" s="287" t="s">
        <v>1373</v>
      </c>
      <c r="C640" s="288"/>
      <c r="D640" s="291" t="s">
        <v>40</v>
      </c>
      <c r="E640" s="172" t="s">
        <v>1049</v>
      </c>
    </row>
    <row r="641" spans="1:5" x14ac:dyDescent="0.25">
      <c r="A641" s="286"/>
      <c r="B641" s="289"/>
      <c r="C641" s="290"/>
      <c r="D641" s="292"/>
      <c r="E641" s="173" t="s">
        <v>1050</v>
      </c>
    </row>
    <row r="642" spans="1:5" x14ac:dyDescent="0.25">
      <c r="A642" s="293" t="s">
        <v>1375</v>
      </c>
      <c r="B642" s="295" t="s">
        <v>1373</v>
      </c>
      <c r="C642" s="296"/>
      <c r="D642" s="299" t="s">
        <v>40</v>
      </c>
      <c r="E642" s="170" t="s">
        <v>1049</v>
      </c>
    </row>
    <row r="643" spans="1:5" x14ac:dyDescent="0.25">
      <c r="A643" s="294"/>
      <c r="B643" s="297"/>
      <c r="C643" s="298"/>
      <c r="D643" s="300"/>
      <c r="E643" s="171" t="s">
        <v>1050</v>
      </c>
    </row>
    <row r="644" spans="1:5" x14ac:dyDescent="0.25">
      <c r="A644" s="285" t="s">
        <v>1376</v>
      </c>
      <c r="B644" s="287" t="s">
        <v>1373</v>
      </c>
      <c r="C644" s="288"/>
      <c r="D644" s="291" t="s">
        <v>40</v>
      </c>
      <c r="E644" s="172" t="s">
        <v>1049</v>
      </c>
    </row>
    <row r="645" spans="1:5" x14ac:dyDescent="0.25">
      <c r="A645" s="286"/>
      <c r="B645" s="289"/>
      <c r="C645" s="290"/>
      <c r="D645" s="292"/>
      <c r="E645" s="173" t="s">
        <v>1050</v>
      </c>
    </row>
    <row r="646" spans="1:5" x14ac:dyDescent="0.25">
      <c r="A646" s="293" t="s">
        <v>1377</v>
      </c>
      <c r="B646" s="295" t="s">
        <v>1373</v>
      </c>
      <c r="C646" s="296"/>
      <c r="D646" s="299" t="s">
        <v>40</v>
      </c>
      <c r="E646" s="170" t="s">
        <v>1049</v>
      </c>
    </row>
    <row r="647" spans="1:5" x14ac:dyDescent="0.25">
      <c r="A647" s="294"/>
      <c r="B647" s="297"/>
      <c r="C647" s="298"/>
      <c r="D647" s="300"/>
      <c r="E647" s="171" t="s">
        <v>1050</v>
      </c>
    </row>
    <row r="648" spans="1:5" x14ac:dyDescent="0.25">
      <c r="A648" s="285" t="s">
        <v>1378</v>
      </c>
      <c r="B648" s="287" t="s">
        <v>1373</v>
      </c>
      <c r="C648" s="288"/>
      <c r="D648" s="291" t="s">
        <v>40</v>
      </c>
      <c r="E648" s="172" t="s">
        <v>1049</v>
      </c>
    </row>
    <row r="649" spans="1:5" x14ac:dyDescent="0.25">
      <c r="A649" s="286"/>
      <c r="B649" s="289"/>
      <c r="C649" s="290"/>
      <c r="D649" s="292"/>
      <c r="E649" s="173" t="s">
        <v>1050</v>
      </c>
    </row>
    <row r="650" spans="1:5" x14ac:dyDescent="0.25">
      <c r="A650" s="293" t="s">
        <v>1379</v>
      </c>
      <c r="B650" s="295" t="s">
        <v>1373</v>
      </c>
      <c r="C650" s="296"/>
      <c r="D650" s="299" t="s">
        <v>40</v>
      </c>
      <c r="E650" s="170" t="s">
        <v>1049</v>
      </c>
    </row>
    <row r="651" spans="1:5" x14ac:dyDescent="0.25">
      <c r="A651" s="294"/>
      <c r="B651" s="297"/>
      <c r="C651" s="298"/>
      <c r="D651" s="300"/>
      <c r="E651" s="171" t="s">
        <v>1050</v>
      </c>
    </row>
    <row r="652" spans="1:5" x14ac:dyDescent="0.25">
      <c r="A652" s="285" t="s">
        <v>1380</v>
      </c>
      <c r="B652" s="287" t="s">
        <v>1373</v>
      </c>
      <c r="C652" s="288"/>
      <c r="D652" s="291" t="s">
        <v>40</v>
      </c>
      <c r="E652" s="172" t="s">
        <v>1049</v>
      </c>
    </row>
    <row r="653" spans="1:5" x14ac:dyDescent="0.25">
      <c r="A653" s="286"/>
      <c r="B653" s="289"/>
      <c r="C653" s="290"/>
      <c r="D653" s="292"/>
      <c r="E653" s="173" t="s">
        <v>1050</v>
      </c>
    </row>
    <row r="654" spans="1:5" x14ac:dyDescent="0.25">
      <c r="A654" s="293" t="s">
        <v>1381</v>
      </c>
      <c r="B654" s="295" t="s">
        <v>1382</v>
      </c>
      <c r="C654" s="296"/>
      <c r="D654" s="299" t="s">
        <v>40</v>
      </c>
      <c r="E654" s="170" t="s">
        <v>1049</v>
      </c>
    </row>
    <row r="655" spans="1:5" x14ac:dyDescent="0.25">
      <c r="A655" s="294"/>
      <c r="B655" s="297"/>
      <c r="C655" s="298"/>
      <c r="D655" s="300"/>
      <c r="E655" s="171" t="s">
        <v>1050</v>
      </c>
    </row>
    <row r="656" spans="1:5" x14ac:dyDescent="0.25">
      <c r="A656" s="285" t="s">
        <v>1383</v>
      </c>
      <c r="B656" s="287" t="s">
        <v>1382</v>
      </c>
      <c r="C656" s="288"/>
      <c r="D656" s="291" t="s">
        <v>40</v>
      </c>
      <c r="E656" s="172" t="s">
        <v>1049</v>
      </c>
    </row>
    <row r="657" spans="1:5" x14ac:dyDescent="0.25">
      <c r="A657" s="286"/>
      <c r="B657" s="289"/>
      <c r="C657" s="290"/>
      <c r="D657" s="292"/>
      <c r="E657" s="173" t="s">
        <v>1050</v>
      </c>
    </row>
    <row r="658" spans="1:5" x14ac:dyDescent="0.25">
      <c r="A658" s="293" t="s">
        <v>1384</v>
      </c>
      <c r="B658" s="295" t="s">
        <v>1382</v>
      </c>
      <c r="C658" s="296"/>
      <c r="D658" s="299" t="s">
        <v>40</v>
      </c>
      <c r="E658" s="170" t="s">
        <v>1049</v>
      </c>
    </row>
    <row r="659" spans="1:5" x14ac:dyDescent="0.25">
      <c r="A659" s="294"/>
      <c r="B659" s="297"/>
      <c r="C659" s="298"/>
      <c r="D659" s="300"/>
      <c r="E659" s="171" t="s">
        <v>1050</v>
      </c>
    </row>
    <row r="660" spans="1:5" x14ac:dyDescent="0.25">
      <c r="A660" s="285" t="s">
        <v>1076</v>
      </c>
      <c r="B660" s="287" t="s">
        <v>1382</v>
      </c>
      <c r="C660" s="288"/>
      <c r="D660" s="291" t="s">
        <v>40</v>
      </c>
      <c r="E660" s="172" t="s">
        <v>1049</v>
      </c>
    </row>
    <row r="661" spans="1:5" x14ac:dyDescent="0.25">
      <c r="A661" s="286"/>
      <c r="B661" s="289"/>
      <c r="C661" s="290"/>
      <c r="D661" s="292"/>
      <c r="E661" s="173" t="s">
        <v>1050</v>
      </c>
    </row>
    <row r="662" spans="1:5" x14ac:dyDescent="0.25">
      <c r="A662" s="293" t="s">
        <v>1385</v>
      </c>
      <c r="B662" s="295" t="s">
        <v>1382</v>
      </c>
      <c r="C662" s="296"/>
      <c r="D662" s="299" t="s">
        <v>40</v>
      </c>
      <c r="E662" s="170" t="s">
        <v>1049</v>
      </c>
    </row>
    <row r="663" spans="1:5" x14ac:dyDescent="0.25">
      <c r="A663" s="294"/>
      <c r="B663" s="297"/>
      <c r="C663" s="298"/>
      <c r="D663" s="300"/>
      <c r="E663" s="171" t="s">
        <v>1050</v>
      </c>
    </row>
    <row r="664" spans="1:5" x14ac:dyDescent="0.25">
      <c r="A664" s="285" t="s">
        <v>1386</v>
      </c>
      <c r="B664" s="287" t="s">
        <v>1382</v>
      </c>
      <c r="C664" s="288"/>
      <c r="D664" s="291" t="s">
        <v>40</v>
      </c>
      <c r="E664" s="172" t="s">
        <v>1049</v>
      </c>
    </row>
    <row r="665" spans="1:5" x14ac:dyDescent="0.25">
      <c r="A665" s="286"/>
      <c r="B665" s="289"/>
      <c r="C665" s="290"/>
      <c r="D665" s="292"/>
      <c r="E665" s="173" t="s">
        <v>1050</v>
      </c>
    </row>
    <row r="666" spans="1:5" x14ac:dyDescent="0.25">
      <c r="A666" s="293" t="s">
        <v>1387</v>
      </c>
      <c r="B666" s="295" t="s">
        <v>1382</v>
      </c>
      <c r="C666" s="296"/>
      <c r="D666" s="299" t="s">
        <v>40</v>
      </c>
      <c r="E666" s="170" t="s">
        <v>1049</v>
      </c>
    </row>
    <row r="667" spans="1:5" x14ac:dyDescent="0.25">
      <c r="A667" s="294"/>
      <c r="B667" s="297"/>
      <c r="C667" s="298"/>
      <c r="D667" s="300"/>
      <c r="E667" s="171" t="s">
        <v>1050</v>
      </c>
    </row>
    <row r="668" spans="1:5" x14ac:dyDescent="0.25">
      <c r="A668" s="285" t="s">
        <v>1388</v>
      </c>
      <c r="B668" s="287" t="s">
        <v>1382</v>
      </c>
      <c r="C668" s="288"/>
      <c r="D668" s="291" t="s">
        <v>40</v>
      </c>
      <c r="E668" s="172" t="s">
        <v>1049</v>
      </c>
    </row>
    <row r="669" spans="1:5" x14ac:dyDescent="0.25">
      <c r="A669" s="286"/>
      <c r="B669" s="289"/>
      <c r="C669" s="290"/>
      <c r="D669" s="292"/>
      <c r="E669" s="173" t="s">
        <v>1050</v>
      </c>
    </row>
    <row r="670" spans="1:5" x14ac:dyDescent="0.25">
      <c r="A670" s="293" t="s">
        <v>1389</v>
      </c>
      <c r="B670" s="295" t="s">
        <v>1382</v>
      </c>
      <c r="C670" s="296"/>
      <c r="D670" s="299" t="s">
        <v>40</v>
      </c>
      <c r="E670" s="170" t="s">
        <v>1049</v>
      </c>
    </row>
    <row r="671" spans="1:5" x14ac:dyDescent="0.25">
      <c r="A671" s="294"/>
      <c r="B671" s="297"/>
      <c r="C671" s="298"/>
      <c r="D671" s="300"/>
      <c r="E671" s="171" t="s">
        <v>1050</v>
      </c>
    </row>
    <row r="672" spans="1:5" x14ac:dyDescent="0.25">
      <c r="A672" s="285" t="s">
        <v>1390</v>
      </c>
      <c r="B672" s="287" t="s">
        <v>1382</v>
      </c>
      <c r="C672" s="288"/>
      <c r="D672" s="291" t="s">
        <v>40</v>
      </c>
      <c r="E672" s="172" t="s">
        <v>1049</v>
      </c>
    </row>
    <row r="673" spans="1:5" x14ac:dyDescent="0.25">
      <c r="A673" s="286"/>
      <c r="B673" s="289"/>
      <c r="C673" s="290"/>
      <c r="D673" s="292"/>
      <c r="E673" s="173" t="s">
        <v>1050</v>
      </c>
    </row>
    <row r="674" spans="1:5" x14ac:dyDescent="0.25">
      <c r="A674" s="293" t="s">
        <v>1391</v>
      </c>
      <c r="B674" s="295" t="s">
        <v>1382</v>
      </c>
      <c r="C674" s="296"/>
      <c r="D674" s="299" t="s">
        <v>40</v>
      </c>
      <c r="E674" s="170" t="s">
        <v>1049</v>
      </c>
    </row>
    <row r="675" spans="1:5" x14ac:dyDescent="0.25">
      <c r="A675" s="294"/>
      <c r="B675" s="297"/>
      <c r="C675" s="298"/>
      <c r="D675" s="300"/>
      <c r="E675" s="171" t="s">
        <v>1050</v>
      </c>
    </row>
    <row r="676" spans="1:5" x14ac:dyDescent="0.25">
      <c r="A676" s="285" t="s">
        <v>1392</v>
      </c>
      <c r="B676" s="287" t="s">
        <v>1382</v>
      </c>
      <c r="C676" s="288"/>
      <c r="D676" s="291" t="s">
        <v>40</v>
      </c>
      <c r="E676" s="172" t="s">
        <v>1049</v>
      </c>
    </row>
    <row r="677" spans="1:5" x14ac:dyDescent="0.25">
      <c r="A677" s="286"/>
      <c r="B677" s="289"/>
      <c r="C677" s="290"/>
      <c r="D677" s="292"/>
      <c r="E677" s="173" t="s">
        <v>1050</v>
      </c>
    </row>
    <row r="678" spans="1:5" x14ac:dyDescent="0.25">
      <c r="A678" s="293" t="s">
        <v>1077</v>
      </c>
      <c r="B678" s="295" t="s">
        <v>1382</v>
      </c>
      <c r="C678" s="296"/>
      <c r="D678" s="299" t="s">
        <v>40</v>
      </c>
      <c r="E678" s="170" t="s">
        <v>1049</v>
      </c>
    </row>
    <row r="679" spans="1:5" x14ac:dyDescent="0.25">
      <c r="A679" s="294"/>
      <c r="B679" s="297"/>
      <c r="C679" s="298"/>
      <c r="D679" s="300"/>
      <c r="E679" s="171" t="s">
        <v>1050</v>
      </c>
    </row>
    <row r="680" spans="1:5" x14ac:dyDescent="0.25">
      <c r="A680" s="285" t="s">
        <v>1393</v>
      </c>
      <c r="B680" s="287" t="s">
        <v>1382</v>
      </c>
      <c r="C680" s="288"/>
      <c r="D680" s="291" t="s">
        <v>40</v>
      </c>
      <c r="E680" s="172" t="s">
        <v>1049</v>
      </c>
    </row>
    <row r="681" spans="1:5" x14ac:dyDescent="0.25">
      <c r="A681" s="286"/>
      <c r="B681" s="289"/>
      <c r="C681" s="290"/>
      <c r="D681" s="292"/>
      <c r="E681" s="173" t="s">
        <v>1050</v>
      </c>
    </row>
    <row r="682" spans="1:5" x14ac:dyDescent="0.25">
      <c r="A682" s="293" t="s">
        <v>1394</v>
      </c>
      <c r="B682" s="295" t="s">
        <v>1382</v>
      </c>
      <c r="C682" s="296"/>
      <c r="D682" s="299" t="s">
        <v>40</v>
      </c>
      <c r="E682" s="170" t="s">
        <v>1049</v>
      </c>
    </row>
    <row r="683" spans="1:5" x14ac:dyDescent="0.25">
      <c r="A683" s="294"/>
      <c r="B683" s="297"/>
      <c r="C683" s="298"/>
      <c r="D683" s="300"/>
      <c r="E683" s="171" t="s">
        <v>1050</v>
      </c>
    </row>
    <row r="684" spans="1:5" x14ac:dyDescent="0.25">
      <c r="A684" s="285" t="s">
        <v>1395</v>
      </c>
      <c r="B684" s="287" t="s">
        <v>1382</v>
      </c>
      <c r="C684" s="288"/>
      <c r="D684" s="291" t="s">
        <v>40</v>
      </c>
      <c r="E684" s="172" t="s">
        <v>1049</v>
      </c>
    </row>
    <row r="685" spans="1:5" x14ac:dyDescent="0.25">
      <c r="A685" s="286"/>
      <c r="B685" s="289"/>
      <c r="C685" s="290"/>
      <c r="D685" s="292"/>
      <c r="E685" s="173" t="s">
        <v>1050</v>
      </c>
    </row>
    <row r="686" spans="1:5" x14ac:dyDescent="0.25">
      <c r="A686" s="293" t="s">
        <v>1396</v>
      </c>
      <c r="B686" s="295" t="s">
        <v>1397</v>
      </c>
      <c r="C686" s="296"/>
      <c r="D686" s="299" t="s">
        <v>40</v>
      </c>
      <c r="E686" s="170" t="s">
        <v>1049</v>
      </c>
    </row>
    <row r="687" spans="1:5" x14ac:dyDescent="0.25">
      <c r="A687" s="294"/>
      <c r="B687" s="297"/>
      <c r="C687" s="298"/>
      <c r="D687" s="300"/>
      <c r="E687" s="171" t="s">
        <v>1050</v>
      </c>
    </row>
    <row r="688" spans="1:5" x14ac:dyDescent="0.25">
      <c r="A688" s="285" t="s">
        <v>1398</v>
      </c>
      <c r="B688" s="287" t="s">
        <v>1397</v>
      </c>
      <c r="C688" s="288"/>
      <c r="D688" s="291" t="s">
        <v>40</v>
      </c>
      <c r="E688" s="172" t="s">
        <v>1049</v>
      </c>
    </row>
    <row r="689" spans="1:5" x14ac:dyDescent="0.25">
      <c r="A689" s="286"/>
      <c r="B689" s="289"/>
      <c r="C689" s="290"/>
      <c r="D689" s="292"/>
      <c r="E689" s="173" t="s">
        <v>1050</v>
      </c>
    </row>
    <row r="690" spans="1:5" x14ac:dyDescent="0.25">
      <c r="A690" s="293" t="s">
        <v>1399</v>
      </c>
      <c r="B690" s="295" t="s">
        <v>1400</v>
      </c>
      <c r="C690" s="296"/>
      <c r="D690" s="299" t="s">
        <v>40</v>
      </c>
      <c r="E690" s="170" t="s">
        <v>1049</v>
      </c>
    </row>
    <row r="691" spans="1:5" x14ac:dyDescent="0.25">
      <c r="A691" s="294"/>
      <c r="B691" s="297"/>
      <c r="C691" s="298"/>
      <c r="D691" s="300"/>
      <c r="E691" s="171" t="s">
        <v>1050</v>
      </c>
    </row>
    <row r="692" spans="1:5" x14ac:dyDescent="0.25">
      <c r="A692" s="285" t="s">
        <v>1401</v>
      </c>
      <c r="B692" s="287" t="s">
        <v>1400</v>
      </c>
      <c r="C692" s="288"/>
      <c r="D692" s="291" t="s">
        <v>40</v>
      </c>
      <c r="E692" s="172" t="s">
        <v>1049</v>
      </c>
    </row>
    <row r="693" spans="1:5" x14ac:dyDescent="0.25">
      <c r="A693" s="286"/>
      <c r="B693" s="289"/>
      <c r="C693" s="290"/>
      <c r="D693" s="292"/>
      <c r="E693" s="173" t="s">
        <v>1050</v>
      </c>
    </row>
    <row r="694" spans="1:5" x14ac:dyDescent="0.25">
      <c r="A694" s="293" t="s">
        <v>1402</v>
      </c>
      <c r="B694" s="295" t="s">
        <v>1397</v>
      </c>
      <c r="C694" s="296"/>
      <c r="D694" s="299" t="s">
        <v>40</v>
      </c>
      <c r="E694" s="170" t="s">
        <v>1049</v>
      </c>
    </row>
    <row r="695" spans="1:5" x14ac:dyDescent="0.25">
      <c r="A695" s="294"/>
      <c r="B695" s="297"/>
      <c r="C695" s="298"/>
      <c r="D695" s="300"/>
      <c r="E695" s="171" t="s">
        <v>1050</v>
      </c>
    </row>
    <row r="696" spans="1:5" x14ac:dyDescent="0.25">
      <c r="A696" s="285" t="s">
        <v>1403</v>
      </c>
      <c r="B696" s="287" t="s">
        <v>1397</v>
      </c>
      <c r="C696" s="288"/>
      <c r="D696" s="291" t="s">
        <v>40</v>
      </c>
      <c r="E696" s="172" t="s">
        <v>1049</v>
      </c>
    </row>
    <row r="697" spans="1:5" x14ac:dyDescent="0.25">
      <c r="A697" s="286"/>
      <c r="B697" s="289"/>
      <c r="C697" s="290"/>
      <c r="D697" s="292"/>
      <c r="E697" s="173" t="s">
        <v>1050</v>
      </c>
    </row>
    <row r="698" spans="1:5" x14ac:dyDescent="0.25">
      <c r="A698" s="293" t="s">
        <v>1404</v>
      </c>
      <c r="B698" s="295" t="s">
        <v>1400</v>
      </c>
      <c r="C698" s="296"/>
      <c r="D698" s="299" t="s">
        <v>40</v>
      </c>
      <c r="E698" s="170" t="s">
        <v>1049</v>
      </c>
    </row>
    <row r="699" spans="1:5" x14ac:dyDescent="0.25">
      <c r="A699" s="294"/>
      <c r="B699" s="297"/>
      <c r="C699" s="298"/>
      <c r="D699" s="300"/>
      <c r="E699" s="171" t="s">
        <v>1050</v>
      </c>
    </row>
    <row r="700" spans="1:5" x14ac:dyDescent="0.25">
      <c r="A700" s="285" t="s">
        <v>1405</v>
      </c>
      <c r="B700" s="287" t="s">
        <v>1397</v>
      </c>
      <c r="C700" s="288"/>
      <c r="D700" s="291" t="s">
        <v>40</v>
      </c>
      <c r="E700" s="172" t="s">
        <v>1049</v>
      </c>
    </row>
    <row r="701" spans="1:5" x14ac:dyDescent="0.25">
      <c r="A701" s="286"/>
      <c r="B701" s="289"/>
      <c r="C701" s="290"/>
      <c r="D701" s="292"/>
      <c r="E701" s="173" t="s">
        <v>1050</v>
      </c>
    </row>
    <row r="702" spans="1:5" x14ac:dyDescent="0.25">
      <c r="A702" s="293" t="s">
        <v>1406</v>
      </c>
      <c r="B702" s="295" t="s">
        <v>1400</v>
      </c>
      <c r="C702" s="296"/>
      <c r="D702" s="299" t="s">
        <v>40</v>
      </c>
      <c r="E702" s="170" t="s">
        <v>1049</v>
      </c>
    </row>
    <row r="703" spans="1:5" x14ac:dyDescent="0.25">
      <c r="A703" s="294"/>
      <c r="B703" s="297"/>
      <c r="C703" s="298"/>
      <c r="D703" s="300"/>
      <c r="E703" s="171" t="s">
        <v>1050</v>
      </c>
    </row>
    <row r="704" spans="1:5" x14ac:dyDescent="0.25">
      <c r="A704" s="285" t="s">
        <v>1407</v>
      </c>
      <c r="B704" s="287" t="s">
        <v>1408</v>
      </c>
      <c r="C704" s="288"/>
      <c r="D704" s="291" t="s">
        <v>40</v>
      </c>
      <c r="E704" s="172" t="s">
        <v>1049</v>
      </c>
    </row>
    <row r="705" spans="1:5" x14ac:dyDescent="0.25">
      <c r="A705" s="286"/>
      <c r="B705" s="289"/>
      <c r="C705" s="290"/>
      <c r="D705" s="292"/>
      <c r="E705" s="173" t="s">
        <v>1050</v>
      </c>
    </row>
    <row r="706" spans="1:5" x14ac:dyDescent="0.25">
      <c r="A706" s="293" t="s">
        <v>1409</v>
      </c>
      <c r="B706" s="295" t="s">
        <v>1408</v>
      </c>
      <c r="C706" s="296"/>
      <c r="D706" s="299" t="s">
        <v>40</v>
      </c>
      <c r="E706" s="170" t="s">
        <v>1049</v>
      </c>
    </row>
    <row r="707" spans="1:5" x14ac:dyDescent="0.25">
      <c r="A707" s="294"/>
      <c r="B707" s="297"/>
      <c r="C707" s="298"/>
      <c r="D707" s="300"/>
      <c r="E707" s="171" t="s">
        <v>1050</v>
      </c>
    </row>
    <row r="708" spans="1:5" x14ac:dyDescent="0.25">
      <c r="A708" s="285" t="s">
        <v>1410</v>
      </c>
      <c r="B708" s="287" t="s">
        <v>1408</v>
      </c>
      <c r="C708" s="288"/>
      <c r="D708" s="291" t="s">
        <v>40</v>
      </c>
      <c r="E708" s="172" t="s">
        <v>1049</v>
      </c>
    </row>
    <row r="709" spans="1:5" x14ac:dyDescent="0.25">
      <c r="A709" s="286"/>
      <c r="B709" s="289"/>
      <c r="C709" s="290"/>
      <c r="D709" s="292"/>
      <c r="E709" s="173" t="s">
        <v>1050</v>
      </c>
    </row>
    <row r="710" spans="1:5" x14ac:dyDescent="0.25">
      <c r="A710" s="293" t="s">
        <v>1411</v>
      </c>
      <c r="B710" s="295" t="s">
        <v>1408</v>
      </c>
      <c r="C710" s="296"/>
      <c r="D710" s="299" t="s">
        <v>40</v>
      </c>
      <c r="E710" s="170" t="s">
        <v>1049</v>
      </c>
    </row>
    <row r="711" spans="1:5" x14ac:dyDescent="0.25">
      <c r="A711" s="294"/>
      <c r="B711" s="297"/>
      <c r="C711" s="298"/>
      <c r="D711" s="300"/>
      <c r="E711" s="171" t="s">
        <v>1050</v>
      </c>
    </row>
    <row r="712" spans="1:5" x14ac:dyDescent="0.25">
      <c r="A712" s="285" t="s">
        <v>1412</v>
      </c>
      <c r="B712" s="287" t="s">
        <v>1413</v>
      </c>
      <c r="C712" s="288"/>
      <c r="D712" s="291" t="s">
        <v>40</v>
      </c>
      <c r="E712" s="172" t="s">
        <v>1049</v>
      </c>
    </row>
    <row r="713" spans="1:5" x14ac:dyDescent="0.25">
      <c r="A713" s="286"/>
      <c r="B713" s="289"/>
      <c r="C713" s="290"/>
      <c r="D713" s="292"/>
      <c r="E713" s="173" t="s">
        <v>1050</v>
      </c>
    </row>
    <row r="714" spans="1:5" x14ac:dyDescent="0.25">
      <c r="A714" s="293" t="s">
        <v>1414</v>
      </c>
      <c r="B714" s="295" t="s">
        <v>1413</v>
      </c>
      <c r="C714" s="296"/>
      <c r="D714" s="299" t="s">
        <v>40</v>
      </c>
      <c r="E714" s="170" t="s">
        <v>1049</v>
      </c>
    </row>
    <row r="715" spans="1:5" x14ac:dyDescent="0.25">
      <c r="A715" s="294"/>
      <c r="B715" s="297"/>
      <c r="C715" s="298"/>
      <c r="D715" s="300"/>
      <c r="E715" s="171" t="s">
        <v>1050</v>
      </c>
    </row>
    <row r="716" spans="1:5" x14ac:dyDescent="0.25">
      <c r="A716" s="285" t="s">
        <v>1415</v>
      </c>
      <c r="B716" s="287" t="s">
        <v>1413</v>
      </c>
      <c r="C716" s="288"/>
      <c r="D716" s="291" t="s">
        <v>40</v>
      </c>
      <c r="E716" s="172" t="s">
        <v>1049</v>
      </c>
    </row>
    <row r="717" spans="1:5" x14ac:dyDescent="0.25">
      <c r="A717" s="286"/>
      <c r="B717" s="289"/>
      <c r="C717" s="290"/>
      <c r="D717" s="292"/>
      <c r="E717" s="173" t="s">
        <v>1050</v>
      </c>
    </row>
    <row r="718" spans="1:5" x14ac:dyDescent="0.25">
      <c r="A718" s="293" t="s">
        <v>1416</v>
      </c>
      <c r="B718" s="295" t="s">
        <v>1413</v>
      </c>
      <c r="C718" s="296"/>
      <c r="D718" s="299" t="s">
        <v>40</v>
      </c>
      <c r="E718" s="170" t="s">
        <v>1049</v>
      </c>
    </row>
    <row r="719" spans="1:5" x14ac:dyDescent="0.25">
      <c r="A719" s="294"/>
      <c r="B719" s="297"/>
      <c r="C719" s="298"/>
      <c r="D719" s="300"/>
      <c r="E719" s="171" t="s">
        <v>1050</v>
      </c>
    </row>
    <row r="720" spans="1:5" x14ac:dyDescent="0.25">
      <c r="A720" s="285" t="s">
        <v>1417</v>
      </c>
      <c r="B720" s="287" t="s">
        <v>1413</v>
      </c>
      <c r="C720" s="288"/>
      <c r="D720" s="291" t="s">
        <v>40</v>
      </c>
      <c r="E720" s="172" t="s">
        <v>1049</v>
      </c>
    </row>
    <row r="721" spans="1:5" x14ac:dyDescent="0.25">
      <c r="A721" s="286"/>
      <c r="B721" s="289"/>
      <c r="C721" s="290"/>
      <c r="D721" s="292"/>
      <c r="E721" s="173" t="s">
        <v>1050</v>
      </c>
    </row>
    <row r="722" spans="1:5" x14ac:dyDescent="0.25">
      <c r="A722" s="293" t="s">
        <v>1418</v>
      </c>
      <c r="B722" s="295" t="s">
        <v>1413</v>
      </c>
      <c r="C722" s="296"/>
      <c r="D722" s="299" t="s">
        <v>40</v>
      </c>
      <c r="E722" s="170" t="s">
        <v>1049</v>
      </c>
    </row>
    <row r="723" spans="1:5" x14ac:dyDescent="0.25">
      <c r="A723" s="294"/>
      <c r="B723" s="297"/>
      <c r="C723" s="298"/>
      <c r="D723" s="300"/>
      <c r="E723" s="171" t="s">
        <v>1050</v>
      </c>
    </row>
    <row r="724" spans="1:5" x14ac:dyDescent="0.25">
      <c r="A724" s="285" t="s">
        <v>1419</v>
      </c>
      <c r="B724" s="287" t="s">
        <v>1420</v>
      </c>
      <c r="C724" s="288"/>
      <c r="D724" s="291" t="s">
        <v>40</v>
      </c>
      <c r="E724" s="172" t="s">
        <v>1049</v>
      </c>
    </row>
    <row r="725" spans="1:5" x14ac:dyDescent="0.25">
      <c r="A725" s="286"/>
      <c r="B725" s="289"/>
      <c r="C725" s="290"/>
      <c r="D725" s="292"/>
      <c r="E725" s="173" t="s">
        <v>1050</v>
      </c>
    </row>
    <row r="726" spans="1:5" x14ac:dyDescent="0.25">
      <c r="A726" s="293" t="s">
        <v>1421</v>
      </c>
      <c r="B726" s="295" t="s">
        <v>1420</v>
      </c>
      <c r="C726" s="296"/>
      <c r="D726" s="299" t="s">
        <v>40</v>
      </c>
      <c r="E726" s="170" t="s">
        <v>1049</v>
      </c>
    </row>
    <row r="727" spans="1:5" x14ac:dyDescent="0.25">
      <c r="A727" s="294"/>
      <c r="B727" s="297"/>
      <c r="C727" s="298"/>
      <c r="D727" s="300"/>
      <c r="E727" s="171" t="s">
        <v>1050</v>
      </c>
    </row>
    <row r="728" spans="1:5" x14ac:dyDescent="0.25">
      <c r="A728" s="285" t="s">
        <v>1422</v>
      </c>
      <c r="B728" s="287" t="s">
        <v>1420</v>
      </c>
      <c r="C728" s="288"/>
      <c r="D728" s="291" t="s">
        <v>40</v>
      </c>
      <c r="E728" s="172" t="s">
        <v>1049</v>
      </c>
    </row>
    <row r="729" spans="1:5" x14ac:dyDescent="0.25">
      <c r="A729" s="286"/>
      <c r="B729" s="289"/>
      <c r="C729" s="290"/>
      <c r="D729" s="292"/>
      <c r="E729" s="173" t="s">
        <v>1050</v>
      </c>
    </row>
    <row r="730" spans="1:5" x14ac:dyDescent="0.25">
      <c r="A730" s="293" t="s">
        <v>1423</v>
      </c>
      <c r="B730" s="295" t="s">
        <v>1420</v>
      </c>
      <c r="C730" s="296"/>
      <c r="D730" s="299" t="s">
        <v>40</v>
      </c>
      <c r="E730" s="170" t="s">
        <v>1049</v>
      </c>
    </row>
    <row r="731" spans="1:5" x14ac:dyDescent="0.25">
      <c r="A731" s="294"/>
      <c r="B731" s="297"/>
      <c r="C731" s="298"/>
      <c r="D731" s="300"/>
      <c r="E731" s="171" t="s">
        <v>1050</v>
      </c>
    </row>
    <row r="732" spans="1:5" x14ac:dyDescent="0.25">
      <c r="A732" s="285" t="s">
        <v>1424</v>
      </c>
      <c r="B732" s="287" t="s">
        <v>1420</v>
      </c>
      <c r="C732" s="288"/>
      <c r="D732" s="291" t="s">
        <v>40</v>
      </c>
      <c r="E732" s="172" t="s">
        <v>1049</v>
      </c>
    </row>
    <row r="733" spans="1:5" x14ac:dyDescent="0.25">
      <c r="A733" s="286"/>
      <c r="B733" s="289"/>
      <c r="C733" s="290"/>
      <c r="D733" s="292"/>
      <c r="E733" s="173" t="s">
        <v>1050</v>
      </c>
    </row>
    <row r="734" spans="1:5" x14ac:dyDescent="0.25">
      <c r="A734" s="293" t="s">
        <v>1425</v>
      </c>
      <c r="B734" s="295" t="s">
        <v>1361</v>
      </c>
      <c r="C734" s="296"/>
      <c r="D734" s="299" t="s">
        <v>40</v>
      </c>
      <c r="E734" s="170" t="s">
        <v>1049</v>
      </c>
    </row>
    <row r="735" spans="1:5" x14ac:dyDescent="0.25">
      <c r="A735" s="294"/>
      <c r="B735" s="297"/>
      <c r="C735" s="298"/>
      <c r="D735" s="300"/>
      <c r="E735" s="171" t="s">
        <v>1050</v>
      </c>
    </row>
    <row r="736" spans="1:5" x14ac:dyDescent="0.25">
      <c r="A736" s="285" t="s">
        <v>1302</v>
      </c>
      <c r="B736" s="287"/>
      <c r="C736" s="288"/>
      <c r="D736" s="291" t="s">
        <v>40</v>
      </c>
      <c r="E736" s="172" t="s">
        <v>1049</v>
      </c>
    </row>
    <row r="737" spans="1:5" x14ac:dyDescent="0.25">
      <c r="A737" s="286"/>
      <c r="B737" s="289"/>
      <c r="C737" s="290"/>
      <c r="D737" s="292"/>
      <c r="E737" s="173" t="s">
        <v>1050</v>
      </c>
    </row>
    <row r="738" spans="1:5" x14ac:dyDescent="0.25">
      <c r="A738" s="293" t="s">
        <v>1321</v>
      </c>
      <c r="B738" s="295"/>
      <c r="C738" s="296"/>
      <c r="D738" s="299" t="s">
        <v>40</v>
      </c>
      <c r="E738" s="170" t="s">
        <v>1049</v>
      </c>
    </row>
    <row r="739" spans="1:5" x14ac:dyDescent="0.25">
      <c r="A739" s="294"/>
      <c r="B739" s="297"/>
      <c r="C739" s="298"/>
      <c r="D739" s="300"/>
      <c r="E739" s="171" t="s">
        <v>1050</v>
      </c>
    </row>
    <row r="740" spans="1:5" x14ac:dyDescent="0.25">
      <c r="A740" s="285" t="s">
        <v>1327</v>
      </c>
      <c r="B740" s="287"/>
      <c r="C740" s="288"/>
      <c r="D740" s="291" t="s">
        <v>40</v>
      </c>
      <c r="E740" s="172" t="s">
        <v>1049</v>
      </c>
    </row>
    <row r="741" spans="1:5" x14ac:dyDescent="0.25">
      <c r="A741" s="286"/>
      <c r="B741" s="289"/>
      <c r="C741" s="290"/>
      <c r="D741" s="292"/>
      <c r="E741" s="173" t="s">
        <v>1050</v>
      </c>
    </row>
    <row r="742" spans="1:5" x14ac:dyDescent="0.25">
      <c r="A742" s="293" t="s">
        <v>1340</v>
      </c>
      <c r="B742" s="295"/>
      <c r="C742" s="296"/>
      <c r="D742" s="299" t="s">
        <v>40</v>
      </c>
      <c r="E742" s="170" t="s">
        <v>1049</v>
      </c>
    </row>
    <row r="743" spans="1:5" x14ac:dyDescent="0.25">
      <c r="A743" s="294"/>
      <c r="B743" s="297"/>
      <c r="C743" s="298"/>
      <c r="D743" s="300"/>
      <c r="E743" s="171" t="s">
        <v>1050</v>
      </c>
    </row>
    <row r="744" spans="1:5" x14ac:dyDescent="0.25">
      <c r="A744" s="285" t="s">
        <v>1361</v>
      </c>
      <c r="B744" s="287"/>
      <c r="C744" s="288"/>
      <c r="D744" s="291" t="s">
        <v>40</v>
      </c>
      <c r="E744" s="172" t="s">
        <v>1049</v>
      </c>
    </row>
    <row r="745" spans="1:5" x14ac:dyDescent="0.25">
      <c r="A745" s="286"/>
      <c r="B745" s="289"/>
      <c r="C745" s="290"/>
      <c r="D745" s="292"/>
      <c r="E745" s="173" t="s">
        <v>1050</v>
      </c>
    </row>
    <row r="746" spans="1:5" x14ac:dyDescent="0.25">
      <c r="A746" s="293" t="s">
        <v>1366</v>
      </c>
      <c r="B746" s="295"/>
      <c r="C746" s="296"/>
      <c r="D746" s="299" t="s">
        <v>40</v>
      </c>
      <c r="E746" s="170" t="s">
        <v>1049</v>
      </c>
    </row>
    <row r="747" spans="1:5" x14ac:dyDescent="0.25">
      <c r="A747" s="294"/>
      <c r="B747" s="297"/>
      <c r="C747" s="298"/>
      <c r="D747" s="300"/>
      <c r="E747" s="171" t="s">
        <v>1050</v>
      </c>
    </row>
    <row r="748" spans="1:5" x14ac:dyDescent="0.25">
      <c r="A748" s="285" t="s">
        <v>1373</v>
      </c>
      <c r="B748" s="287"/>
      <c r="C748" s="288"/>
      <c r="D748" s="291" t="s">
        <v>40</v>
      </c>
      <c r="E748" s="172" t="s">
        <v>1049</v>
      </c>
    </row>
    <row r="749" spans="1:5" x14ac:dyDescent="0.25">
      <c r="A749" s="286"/>
      <c r="B749" s="289"/>
      <c r="C749" s="290"/>
      <c r="D749" s="292"/>
      <c r="E749" s="173" t="s">
        <v>1050</v>
      </c>
    </row>
    <row r="750" spans="1:5" x14ac:dyDescent="0.25">
      <c r="A750" s="293" t="s">
        <v>1382</v>
      </c>
      <c r="B750" s="295"/>
      <c r="C750" s="296"/>
      <c r="D750" s="299" t="s">
        <v>40</v>
      </c>
      <c r="E750" s="170" t="s">
        <v>1049</v>
      </c>
    </row>
    <row r="751" spans="1:5" x14ac:dyDescent="0.25">
      <c r="A751" s="294"/>
      <c r="B751" s="297"/>
      <c r="C751" s="298"/>
      <c r="D751" s="300"/>
      <c r="E751" s="171" t="s">
        <v>1050</v>
      </c>
    </row>
    <row r="752" spans="1:5" x14ac:dyDescent="0.25">
      <c r="A752" s="285" t="s">
        <v>1397</v>
      </c>
      <c r="B752" s="287"/>
      <c r="C752" s="288"/>
      <c r="D752" s="291" t="s">
        <v>40</v>
      </c>
      <c r="E752" s="172" t="s">
        <v>1049</v>
      </c>
    </row>
    <row r="753" spans="1:5" x14ac:dyDescent="0.25">
      <c r="A753" s="286"/>
      <c r="B753" s="289"/>
      <c r="C753" s="290"/>
      <c r="D753" s="292"/>
      <c r="E753" s="173" t="s">
        <v>1050</v>
      </c>
    </row>
    <row r="754" spans="1:5" x14ac:dyDescent="0.25">
      <c r="A754" s="293" t="s">
        <v>1408</v>
      </c>
      <c r="B754" s="295"/>
      <c r="C754" s="296"/>
      <c r="D754" s="299" t="s">
        <v>40</v>
      </c>
      <c r="E754" s="170" t="s">
        <v>1049</v>
      </c>
    </row>
    <row r="755" spans="1:5" x14ac:dyDescent="0.25">
      <c r="A755" s="294"/>
      <c r="B755" s="297"/>
      <c r="C755" s="298"/>
      <c r="D755" s="300"/>
      <c r="E755" s="171" t="s">
        <v>1050</v>
      </c>
    </row>
    <row r="756" spans="1:5" x14ac:dyDescent="0.25">
      <c r="A756" s="285" t="s">
        <v>1413</v>
      </c>
      <c r="B756" s="287"/>
      <c r="C756" s="288"/>
      <c r="D756" s="291" t="s">
        <v>40</v>
      </c>
      <c r="E756" s="172" t="s">
        <v>1049</v>
      </c>
    </row>
    <row r="757" spans="1:5" x14ac:dyDescent="0.25">
      <c r="A757" s="286"/>
      <c r="B757" s="289"/>
      <c r="C757" s="290"/>
      <c r="D757" s="292"/>
      <c r="E757" s="173" t="s">
        <v>1050</v>
      </c>
    </row>
    <row r="758" spans="1:5" x14ac:dyDescent="0.25">
      <c r="A758" s="293" t="s">
        <v>1348</v>
      </c>
      <c r="B758" s="295"/>
      <c r="C758" s="296"/>
      <c r="D758" s="299" t="s">
        <v>40</v>
      </c>
      <c r="E758" s="170" t="s">
        <v>1049</v>
      </c>
    </row>
    <row r="759" spans="1:5" x14ac:dyDescent="0.25">
      <c r="A759" s="294"/>
      <c r="B759" s="297"/>
      <c r="C759" s="298"/>
      <c r="D759" s="300"/>
      <c r="E759" s="171" t="s">
        <v>1050</v>
      </c>
    </row>
    <row r="760" spans="1:5" x14ac:dyDescent="0.25">
      <c r="A760" s="285" t="s">
        <v>1426</v>
      </c>
      <c r="B760" s="287" t="s">
        <v>1327</v>
      </c>
      <c r="C760" s="288"/>
      <c r="D760" s="291" t="s">
        <v>40</v>
      </c>
      <c r="E760" s="172" t="s">
        <v>1049</v>
      </c>
    </row>
    <row r="761" spans="1:5" x14ac:dyDescent="0.25">
      <c r="A761" s="286"/>
      <c r="B761" s="289"/>
      <c r="C761" s="290"/>
      <c r="D761" s="292"/>
      <c r="E761" s="173" t="s">
        <v>1050</v>
      </c>
    </row>
    <row r="762" spans="1:5" x14ac:dyDescent="0.25">
      <c r="A762" s="293" t="s">
        <v>1427</v>
      </c>
      <c r="B762" s="295" t="s">
        <v>1340</v>
      </c>
      <c r="C762" s="296"/>
      <c r="D762" s="299" t="s">
        <v>40</v>
      </c>
      <c r="E762" s="170" t="s">
        <v>1049</v>
      </c>
    </row>
    <row r="763" spans="1:5" x14ac:dyDescent="0.25">
      <c r="A763" s="294"/>
      <c r="B763" s="297"/>
      <c r="C763" s="298"/>
      <c r="D763" s="300"/>
      <c r="E763" s="171" t="s">
        <v>1050</v>
      </c>
    </row>
    <row r="764" spans="1:5" x14ac:dyDescent="0.25">
      <c r="A764" s="285" t="s">
        <v>1428</v>
      </c>
      <c r="B764" s="287" t="s">
        <v>1348</v>
      </c>
      <c r="C764" s="288"/>
      <c r="D764" s="291" t="s">
        <v>40</v>
      </c>
      <c r="E764" s="172" t="s">
        <v>1049</v>
      </c>
    </row>
    <row r="765" spans="1:5" x14ac:dyDescent="0.25">
      <c r="A765" s="286"/>
      <c r="B765" s="289"/>
      <c r="C765" s="290"/>
      <c r="D765" s="292"/>
      <c r="E765" s="173" t="s">
        <v>1050</v>
      </c>
    </row>
    <row r="766" spans="1:5" x14ac:dyDescent="0.25">
      <c r="A766" s="293" t="s">
        <v>1429</v>
      </c>
      <c r="B766" s="295" t="s">
        <v>1373</v>
      </c>
      <c r="C766" s="296"/>
      <c r="D766" s="299" t="s">
        <v>40</v>
      </c>
      <c r="E766" s="170" t="s">
        <v>1049</v>
      </c>
    </row>
    <row r="767" spans="1:5" x14ac:dyDescent="0.25">
      <c r="A767" s="294"/>
      <c r="B767" s="297"/>
      <c r="C767" s="298"/>
      <c r="D767" s="300"/>
      <c r="E767" s="171" t="s">
        <v>1050</v>
      </c>
    </row>
    <row r="768" spans="1:5" x14ac:dyDescent="0.25">
      <c r="A768" s="285" t="s">
        <v>1430</v>
      </c>
      <c r="B768" s="287" t="s">
        <v>1382</v>
      </c>
      <c r="C768" s="288"/>
      <c r="D768" s="291" t="s">
        <v>40</v>
      </c>
      <c r="E768" s="172" t="s">
        <v>1049</v>
      </c>
    </row>
    <row r="769" spans="1:5" x14ac:dyDescent="0.25">
      <c r="A769" s="286"/>
      <c r="B769" s="289"/>
      <c r="C769" s="290"/>
      <c r="D769" s="292"/>
      <c r="E769" s="173" t="s">
        <v>1050</v>
      </c>
    </row>
    <row r="770" spans="1:5" x14ac:dyDescent="0.25">
      <c r="A770" s="293" t="s">
        <v>1431</v>
      </c>
      <c r="B770" s="295" t="s">
        <v>1408</v>
      </c>
      <c r="C770" s="296"/>
      <c r="D770" s="299" t="s">
        <v>40</v>
      </c>
      <c r="E770" s="170" t="s">
        <v>1049</v>
      </c>
    </row>
    <row r="771" spans="1:5" x14ac:dyDescent="0.25">
      <c r="A771" s="294"/>
      <c r="B771" s="297"/>
      <c r="C771" s="298"/>
      <c r="D771" s="300"/>
      <c r="E771" s="171" t="s">
        <v>1050</v>
      </c>
    </row>
    <row r="772" spans="1:5" x14ac:dyDescent="0.25">
      <c r="A772" s="285" t="s">
        <v>1432</v>
      </c>
      <c r="B772" s="287" t="s">
        <v>1420</v>
      </c>
      <c r="C772" s="288"/>
      <c r="D772" s="291" t="s">
        <v>40</v>
      </c>
      <c r="E772" s="172" t="s">
        <v>1049</v>
      </c>
    </row>
    <row r="773" spans="1:5" x14ac:dyDescent="0.25">
      <c r="A773" s="286"/>
      <c r="B773" s="289"/>
      <c r="C773" s="290"/>
      <c r="D773" s="292"/>
      <c r="E773" s="173" t="s">
        <v>1050</v>
      </c>
    </row>
    <row r="774" spans="1:5" x14ac:dyDescent="0.25">
      <c r="A774" s="293" t="s">
        <v>1420</v>
      </c>
      <c r="B774" s="295"/>
      <c r="C774" s="296"/>
      <c r="D774" s="299" t="s">
        <v>40</v>
      </c>
      <c r="E774" s="170" t="s">
        <v>1049</v>
      </c>
    </row>
    <row r="775" spans="1:5" x14ac:dyDescent="0.25">
      <c r="A775" s="294"/>
      <c r="B775" s="297"/>
      <c r="C775" s="298"/>
      <c r="D775" s="300"/>
      <c r="E775" s="171" t="s">
        <v>1050</v>
      </c>
    </row>
    <row r="776" spans="1:5" x14ac:dyDescent="0.25">
      <c r="A776" s="168" t="s">
        <v>1433</v>
      </c>
      <c r="B776" s="274"/>
      <c r="C776" s="275"/>
      <c r="D776" s="158" t="s">
        <v>40</v>
      </c>
      <c r="E776" s="169"/>
    </row>
    <row r="777" spans="1:5" x14ac:dyDescent="0.25">
      <c r="A777" s="293" t="s">
        <v>1434</v>
      </c>
      <c r="B777" s="295" t="s">
        <v>1302</v>
      </c>
      <c r="C777" s="296"/>
      <c r="D777" s="299" t="s">
        <v>40</v>
      </c>
      <c r="E777" s="170" t="s">
        <v>1049</v>
      </c>
    </row>
    <row r="778" spans="1:5" x14ac:dyDescent="0.25">
      <c r="A778" s="294"/>
      <c r="B778" s="297"/>
      <c r="C778" s="298"/>
      <c r="D778" s="300"/>
      <c r="E778" s="171" t="s">
        <v>1050</v>
      </c>
    </row>
    <row r="779" spans="1:5" x14ac:dyDescent="0.25">
      <c r="A779" s="285" t="s">
        <v>1435</v>
      </c>
      <c r="B779" s="287" t="s">
        <v>1420</v>
      </c>
      <c r="C779" s="288"/>
      <c r="D779" s="291" t="s">
        <v>40</v>
      </c>
      <c r="E779" s="172" t="s">
        <v>1049</v>
      </c>
    </row>
    <row r="780" spans="1:5" x14ac:dyDescent="0.25">
      <c r="A780" s="286"/>
      <c r="B780" s="289"/>
      <c r="C780" s="290"/>
      <c r="D780" s="292"/>
      <c r="E780" s="173" t="s">
        <v>1050</v>
      </c>
    </row>
    <row r="781" spans="1:5" x14ac:dyDescent="0.25">
      <c r="A781" s="293" t="s">
        <v>1436</v>
      </c>
      <c r="B781" s="295" t="s">
        <v>1400</v>
      </c>
      <c r="C781" s="296"/>
      <c r="D781" s="299" t="s">
        <v>40</v>
      </c>
      <c r="E781" s="170" t="s">
        <v>1049</v>
      </c>
    </row>
    <row r="782" spans="1:5" x14ac:dyDescent="0.25">
      <c r="A782" s="294"/>
      <c r="B782" s="297"/>
      <c r="C782" s="298"/>
      <c r="D782" s="300"/>
      <c r="E782" s="171" t="s">
        <v>1050</v>
      </c>
    </row>
    <row r="783" spans="1:5" x14ac:dyDescent="0.25">
      <c r="A783" s="285" t="s">
        <v>1437</v>
      </c>
      <c r="B783" s="287" t="s">
        <v>1420</v>
      </c>
      <c r="C783" s="288"/>
      <c r="D783" s="291" t="s">
        <v>40</v>
      </c>
      <c r="E783" s="172" t="s">
        <v>1049</v>
      </c>
    </row>
    <row r="784" spans="1:5" x14ac:dyDescent="0.25">
      <c r="A784" s="286"/>
      <c r="B784" s="289"/>
      <c r="C784" s="290"/>
      <c r="D784" s="292"/>
      <c r="E784" s="173" t="s">
        <v>1050</v>
      </c>
    </row>
    <row r="785" spans="1:5" x14ac:dyDescent="0.25">
      <c r="A785" s="293" t="s">
        <v>1438</v>
      </c>
      <c r="B785" s="295" t="s">
        <v>1340</v>
      </c>
      <c r="C785" s="296"/>
      <c r="D785" s="299" t="s">
        <v>40</v>
      </c>
      <c r="E785" s="170" t="s">
        <v>1049</v>
      </c>
    </row>
    <row r="786" spans="1:5" x14ac:dyDescent="0.25">
      <c r="A786" s="294"/>
      <c r="B786" s="297"/>
      <c r="C786" s="298"/>
      <c r="D786" s="300"/>
      <c r="E786" s="171" t="s">
        <v>1050</v>
      </c>
    </row>
    <row r="787" spans="1:5" x14ac:dyDescent="0.25">
      <c r="A787" s="285" t="s">
        <v>1439</v>
      </c>
      <c r="B787" s="287" t="s">
        <v>1340</v>
      </c>
      <c r="C787" s="288"/>
      <c r="D787" s="291" t="s">
        <v>40</v>
      </c>
      <c r="E787" s="172" t="s">
        <v>1049</v>
      </c>
    </row>
    <row r="788" spans="1:5" x14ac:dyDescent="0.25">
      <c r="A788" s="286"/>
      <c r="B788" s="289"/>
      <c r="C788" s="290"/>
      <c r="D788" s="292"/>
      <c r="E788" s="173" t="s">
        <v>1050</v>
      </c>
    </row>
    <row r="789" spans="1:5" x14ac:dyDescent="0.25">
      <c r="A789" s="293" t="s">
        <v>1400</v>
      </c>
      <c r="B789" s="295"/>
      <c r="C789" s="296"/>
      <c r="D789" s="299" t="s">
        <v>40</v>
      </c>
      <c r="E789" s="170" t="s">
        <v>1049</v>
      </c>
    </row>
    <row r="790" spans="1:5" x14ac:dyDescent="0.25">
      <c r="A790" s="294"/>
      <c r="B790" s="297"/>
      <c r="C790" s="298"/>
      <c r="D790" s="300"/>
      <c r="E790" s="171" t="s">
        <v>1050</v>
      </c>
    </row>
    <row r="791" spans="1:5" x14ac:dyDescent="0.25">
      <c r="A791" s="285" t="s">
        <v>1440</v>
      </c>
      <c r="B791" s="287"/>
      <c r="C791" s="288"/>
      <c r="D791" s="291" t="s">
        <v>41</v>
      </c>
      <c r="E791" s="172" t="s">
        <v>1049</v>
      </c>
    </row>
    <row r="792" spans="1:5" x14ac:dyDescent="0.25">
      <c r="A792" s="286"/>
      <c r="B792" s="289"/>
      <c r="C792" s="290"/>
      <c r="D792" s="292"/>
      <c r="E792" s="173" t="s">
        <v>1050</v>
      </c>
    </row>
    <row r="793" spans="1:5" x14ac:dyDescent="0.25">
      <c r="A793" s="293" t="s">
        <v>1441</v>
      </c>
      <c r="B793" s="295"/>
      <c r="C793" s="296"/>
      <c r="D793" s="299" t="s">
        <v>41</v>
      </c>
      <c r="E793" s="170" t="s">
        <v>1049</v>
      </c>
    </row>
    <row r="794" spans="1:5" x14ac:dyDescent="0.25">
      <c r="A794" s="294"/>
      <c r="B794" s="297"/>
      <c r="C794" s="298"/>
      <c r="D794" s="300"/>
      <c r="E794" s="171" t="s">
        <v>1050</v>
      </c>
    </row>
    <row r="795" spans="1:5" x14ac:dyDescent="0.25">
      <c r="A795" s="285" t="s">
        <v>1442</v>
      </c>
      <c r="B795" s="287"/>
      <c r="C795" s="288"/>
      <c r="D795" s="291" t="s">
        <v>41</v>
      </c>
      <c r="E795" s="172" t="s">
        <v>1049</v>
      </c>
    </row>
    <row r="796" spans="1:5" x14ac:dyDescent="0.25">
      <c r="A796" s="286"/>
      <c r="B796" s="289"/>
      <c r="C796" s="290"/>
      <c r="D796" s="292"/>
      <c r="E796" s="173" t="s">
        <v>1050</v>
      </c>
    </row>
    <row r="797" spans="1:5" x14ac:dyDescent="0.25">
      <c r="A797" s="293" t="s">
        <v>1443</v>
      </c>
      <c r="B797" s="295"/>
      <c r="C797" s="296"/>
      <c r="D797" s="299" t="s">
        <v>41</v>
      </c>
      <c r="E797" s="170" t="s">
        <v>1049</v>
      </c>
    </row>
    <row r="798" spans="1:5" x14ac:dyDescent="0.25">
      <c r="A798" s="294"/>
      <c r="B798" s="297"/>
      <c r="C798" s="298"/>
      <c r="D798" s="300"/>
      <c r="E798" s="171" t="s">
        <v>1050</v>
      </c>
    </row>
    <row r="799" spans="1:5" x14ac:dyDescent="0.25">
      <c r="A799" s="285" t="s">
        <v>1444</v>
      </c>
      <c r="B799" s="287"/>
      <c r="C799" s="288"/>
      <c r="D799" s="291" t="s">
        <v>41</v>
      </c>
      <c r="E799" s="172" t="s">
        <v>1049</v>
      </c>
    </row>
    <row r="800" spans="1:5" x14ac:dyDescent="0.25">
      <c r="A800" s="286"/>
      <c r="B800" s="289"/>
      <c r="C800" s="290"/>
      <c r="D800" s="292"/>
      <c r="E800" s="173" t="s">
        <v>1050</v>
      </c>
    </row>
    <row r="801" spans="1:5" x14ac:dyDescent="0.25">
      <c r="A801" s="293" t="s">
        <v>1445</v>
      </c>
      <c r="B801" s="295"/>
      <c r="C801" s="296"/>
      <c r="D801" s="299" t="s">
        <v>41</v>
      </c>
      <c r="E801" s="170" t="s">
        <v>1049</v>
      </c>
    </row>
    <row r="802" spans="1:5" x14ac:dyDescent="0.25">
      <c r="A802" s="294"/>
      <c r="B802" s="297"/>
      <c r="C802" s="298"/>
      <c r="D802" s="300"/>
      <c r="E802" s="171" t="s">
        <v>1050</v>
      </c>
    </row>
    <row r="803" spans="1:5" x14ac:dyDescent="0.25">
      <c r="A803" s="285" t="s">
        <v>1446</v>
      </c>
      <c r="B803" s="287"/>
      <c r="C803" s="288"/>
      <c r="D803" s="291" t="s">
        <v>41</v>
      </c>
      <c r="E803" s="172" t="s">
        <v>1049</v>
      </c>
    </row>
    <row r="804" spans="1:5" x14ac:dyDescent="0.25">
      <c r="A804" s="286"/>
      <c r="B804" s="289"/>
      <c r="C804" s="290"/>
      <c r="D804" s="292"/>
      <c r="E804" s="173" t="s">
        <v>1050</v>
      </c>
    </row>
    <row r="805" spans="1:5" x14ac:dyDescent="0.25">
      <c r="A805" s="293" t="s">
        <v>1447</v>
      </c>
      <c r="B805" s="295"/>
      <c r="C805" s="296"/>
      <c r="D805" s="299" t="s">
        <v>41</v>
      </c>
      <c r="E805" s="170" t="s">
        <v>1049</v>
      </c>
    </row>
    <row r="806" spans="1:5" x14ac:dyDescent="0.25">
      <c r="A806" s="294"/>
      <c r="B806" s="297"/>
      <c r="C806" s="298"/>
      <c r="D806" s="300"/>
      <c r="E806" s="171" t="s">
        <v>1050</v>
      </c>
    </row>
    <row r="807" spans="1:5" x14ac:dyDescent="0.25">
      <c r="A807" s="285" t="s">
        <v>1448</v>
      </c>
      <c r="B807" s="287"/>
      <c r="C807" s="288"/>
      <c r="D807" s="291" t="s">
        <v>41</v>
      </c>
      <c r="E807" s="172" t="s">
        <v>1049</v>
      </c>
    </row>
    <row r="808" spans="1:5" x14ac:dyDescent="0.25">
      <c r="A808" s="286"/>
      <c r="B808" s="289"/>
      <c r="C808" s="290"/>
      <c r="D808" s="292"/>
      <c r="E808" s="173" t="s">
        <v>1050</v>
      </c>
    </row>
    <row r="809" spans="1:5" x14ac:dyDescent="0.25">
      <c r="A809" s="293" t="s">
        <v>1449</v>
      </c>
      <c r="B809" s="295"/>
      <c r="C809" s="296"/>
      <c r="D809" s="299" t="s">
        <v>41</v>
      </c>
      <c r="E809" s="170" t="s">
        <v>1049</v>
      </c>
    </row>
    <row r="810" spans="1:5" x14ac:dyDescent="0.25">
      <c r="A810" s="294"/>
      <c r="B810" s="297"/>
      <c r="C810" s="298"/>
      <c r="D810" s="300"/>
      <c r="E810" s="171" t="s">
        <v>1050</v>
      </c>
    </row>
    <row r="811" spans="1:5" x14ac:dyDescent="0.25">
      <c r="A811" s="285" t="s">
        <v>1450</v>
      </c>
      <c r="B811" s="287"/>
      <c r="C811" s="288"/>
      <c r="D811" s="291" t="s">
        <v>41</v>
      </c>
      <c r="E811" s="172" t="s">
        <v>1049</v>
      </c>
    </row>
    <row r="812" spans="1:5" x14ac:dyDescent="0.25">
      <c r="A812" s="286"/>
      <c r="B812" s="289"/>
      <c r="C812" s="290"/>
      <c r="D812" s="292"/>
      <c r="E812" s="173" t="s">
        <v>1050</v>
      </c>
    </row>
    <row r="813" spans="1:5" x14ac:dyDescent="0.25">
      <c r="A813" s="293" t="s">
        <v>1451</v>
      </c>
      <c r="B813" s="295"/>
      <c r="C813" s="296"/>
      <c r="D813" s="299" t="s">
        <v>41</v>
      </c>
      <c r="E813" s="170" t="s">
        <v>1049</v>
      </c>
    </row>
    <row r="814" spans="1:5" x14ac:dyDescent="0.25">
      <c r="A814" s="294"/>
      <c r="B814" s="297"/>
      <c r="C814" s="298"/>
      <c r="D814" s="300"/>
      <c r="E814" s="171" t="s">
        <v>1050</v>
      </c>
    </row>
    <row r="815" spans="1:5" x14ac:dyDescent="0.25">
      <c r="A815" s="285" t="s">
        <v>1452</v>
      </c>
      <c r="B815" s="287"/>
      <c r="C815" s="288"/>
      <c r="D815" s="291" t="s">
        <v>41</v>
      </c>
      <c r="E815" s="172" t="s">
        <v>1049</v>
      </c>
    </row>
    <row r="816" spans="1:5" x14ac:dyDescent="0.25">
      <c r="A816" s="286"/>
      <c r="B816" s="289"/>
      <c r="C816" s="290"/>
      <c r="D816" s="292"/>
      <c r="E816" s="173" t="s">
        <v>1050</v>
      </c>
    </row>
    <row r="817" spans="1:5" x14ac:dyDescent="0.25">
      <c r="A817" s="293" t="s">
        <v>1453</v>
      </c>
      <c r="B817" s="295"/>
      <c r="C817" s="296"/>
      <c r="D817" s="299" t="s">
        <v>41</v>
      </c>
      <c r="E817" s="170" t="s">
        <v>1049</v>
      </c>
    </row>
    <row r="818" spans="1:5" x14ac:dyDescent="0.25">
      <c r="A818" s="294"/>
      <c r="B818" s="297"/>
      <c r="C818" s="298"/>
      <c r="D818" s="300"/>
      <c r="E818" s="171" t="s">
        <v>1050</v>
      </c>
    </row>
    <row r="819" spans="1:5" x14ac:dyDescent="0.25">
      <c r="A819" s="285" t="s">
        <v>1454</v>
      </c>
      <c r="B819" s="287"/>
      <c r="C819" s="288"/>
      <c r="D819" s="291" t="s">
        <v>41</v>
      </c>
      <c r="E819" s="172" t="s">
        <v>1049</v>
      </c>
    </row>
    <row r="820" spans="1:5" x14ac:dyDescent="0.25">
      <c r="A820" s="286"/>
      <c r="B820" s="289"/>
      <c r="C820" s="290"/>
      <c r="D820" s="292"/>
      <c r="E820" s="173" t="s">
        <v>1050</v>
      </c>
    </row>
    <row r="821" spans="1:5" x14ac:dyDescent="0.25">
      <c r="A821" s="293" t="s">
        <v>1455</v>
      </c>
      <c r="B821" s="295"/>
      <c r="C821" s="296"/>
      <c r="D821" s="299" t="s">
        <v>41</v>
      </c>
      <c r="E821" s="170" t="s">
        <v>1049</v>
      </c>
    </row>
    <row r="822" spans="1:5" x14ac:dyDescent="0.25">
      <c r="A822" s="294"/>
      <c r="B822" s="297"/>
      <c r="C822" s="298"/>
      <c r="D822" s="300"/>
      <c r="E822" s="171" t="s">
        <v>1050</v>
      </c>
    </row>
    <row r="823" spans="1:5" x14ac:dyDescent="0.25">
      <c r="A823" s="285" t="s">
        <v>1456</v>
      </c>
      <c r="B823" s="287"/>
      <c r="C823" s="288"/>
      <c r="D823" s="291" t="s">
        <v>41</v>
      </c>
      <c r="E823" s="172" t="s">
        <v>1049</v>
      </c>
    </row>
    <row r="824" spans="1:5" x14ac:dyDescent="0.25">
      <c r="A824" s="286"/>
      <c r="B824" s="289"/>
      <c r="C824" s="290"/>
      <c r="D824" s="292"/>
      <c r="E824" s="173" t="s">
        <v>1050</v>
      </c>
    </row>
    <row r="825" spans="1:5" x14ac:dyDescent="0.25">
      <c r="A825" s="293" t="s">
        <v>1457</v>
      </c>
      <c r="B825" s="295"/>
      <c r="C825" s="296"/>
      <c r="D825" s="299" t="s">
        <v>41</v>
      </c>
      <c r="E825" s="170" t="s">
        <v>1049</v>
      </c>
    </row>
    <row r="826" spans="1:5" x14ac:dyDescent="0.25">
      <c r="A826" s="294"/>
      <c r="B826" s="297"/>
      <c r="C826" s="298"/>
      <c r="D826" s="300"/>
      <c r="E826" s="171" t="s">
        <v>1050</v>
      </c>
    </row>
    <row r="827" spans="1:5" x14ac:dyDescent="0.25">
      <c r="A827" s="285" t="s">
        <v>1458</v>
      </c>
      <c r="B827" s="287" t="s">
        <v>1459</v>
      </c>
      <c r="C827" s="288"/>
      <c r="D827" s="291" t="s">
        <v>41</v>
      </c>
      <c r="E827" s="172" t="s">
        <v>1049</v>
      </c>
    </row>
    <row r="828" spans="1:5" x14ac:dyDescent="0.25">
      <c r="A828" s="286"/>
      <c r="B828" s="289"/>
      <c r="C828" s="290"/>
      <c r="D828" s="292"/>
      <c r="E828" s="173" t="s">
        <v>1050</v>
      </c>
    </row>
    <row r="829" spans="1:5" x14ac:dyDescent="0.25">
      <c r="A829" s="293" t="s">
        <v>1460</v>
      </c>
      <c r="B829" s="295" t="s">
        <v>1459</v>
      </c>
      <c r="C829" s="296"/>
      <c r="D829" s="299" t="s">
        <v>41</v>
      </c>
      <c r="E829" s="170" t="s">
        <v>1049</v>
      </c>
    </row>
    <row r="830" spans="1:5" x14ac:dyDescent="0.25">
      <c r="A830" s="294"/>
      <c r="B830" s="297"/>
      <c r="C830" s="298"/>
      <c r="D830" s="300"/>
      <c r="E830" s="171" t="s">
        <v>1050</v>
      </c>
    </row>
    <row r="831" spans="1:5" x14ac:dyDescent="0.25">
      <c r="A831" s="285" t="s">
        <v>1461</v>
      </c>
      <c r="B831" s="287" t="s">
        <v>1459</v>
      </c>
      <c r="C831" s="288"/>
      <c r="D831" s="291" t="s">
        <v>41</v>
      </c>
      <c r="E831" s="172" t="s">
        <v>1049</v>
      </c>
    </row>
    <row r="832" spans="1:5" x14ac:dyDescent="0.25">
      <c r="A832" s="286"/>
      <c r="B832" s="289"/>
      <c r="C832" s="290"/>
      <c r="D832" s="292"/>
      <c r="E832" s="173" t="s">
        <v>1050</v>
      </c>
    </row>
    <row r="833" spans="1:5" x14ac:dyDescent="0.25">
      <c r="A833" s="293" t="s">
        <v>1462</v>
      </c>
      <c r="B833" s="295" t="s">
        <v>1459</v>
      </c>
      <c r="C833" s="296"/>
      <c r="D833" s="299" t="s">
        <v>41</v>
      </c>
      <c r="E833" s="170" t="s">
        <v>1049</v>
      </c>
    </row>
    <row r="834" spans="1:5" x14ac:dyDescent="0.25">
      <c r="A834" s="294"/>
      <c r="B834" s="297"/>
      <c r="C834" s="298"/>
      <c r="D834" s="300"/>
      <c r="E834" s="171" t="s">
        <v>1050</v>
      </c>
    </row>
    <row r="835" spans="1:5" x14ac:dyDescent="0.25">
      <c r="A835" s="285" t="s">
        <v>1463</v>
      </c>
      <c r="B835" s="287" t="s">
        <v>1459</v>
      </c>
      <c r="C835" s="288"/>
      <c r="D835" s="291" t="s">
        <v>41</v>
      </c>
      <c r="E835" s="172" t="s">
        <v>1049</v>
      </c>
    </row>
    <row r="836" spans="1:5" x14ac:dyDescent="0.25">
      <c r="A836" s="286"/>
      <c r="B836" s="289"/>
      <c r="C836" s="290"/>
      <c r="D836" s="292"/>
      <c r="E836" s="173" t="s">
        <v>1050</v>
      </c>
    </row>
    <row r="837" spans="1:5" x14ac:dyDescent="0.25">
      <c r="A837" s="293" t="s">
        <v>1464</v>
      </c>
      <c r="B837" s="295" t="s">
        <v>1459</v>
      </c>
      <c r="C837" s="296"/>
      <c r="D837" s="299" t="s">
        <v>41</v>
      </c>
      <c r="E837" s="170" t="s">
        <v>1049</v>
      </c>
    </row>
    <row r="838" spans="1:5" x14ac:dyDescent="0.25">
      <c r="A838" s="294"/>
      <c r="B838" s="297"/>
      <c r="C838" s="298"/>
      <c r="D838" s="300"/>
      <c r="E838" s="171" t="s">
        <v>1050</v>
      </c>
    </row>
    <row r="839" spans="1:5" x14ac:dyDescent="0.25">
      <c r="A839" s="285" t="s">
        <v>1465</v>
      </c>
      <c r="B839" s="287" t="s">
        <v>1459</v>
      </c>
      <c r="C839" s="288"/>
      <c r="D839" s="291" t="s">
        <v>41</v>
      </c>
      <c r="E839" s="172" t="s">
        <v>1049</v>
      </c>
    </row>
    <row r="840" spans="1:5" x14ac:dyDescent="0.25">
      <c r="A840" s="286"/>
      <c r="B840" s="289"/>
      <c r="C840" s="290"/>
      <c r="D840" s="292"/>
      <c r="E840" s="173" t="s">
        <v>1050</v>
      </c>
    </row>
    <row r="841" spans="1:5" x14ac:dyDescent="0.25">
      <c r="A841" s="293" t="s">
        <v>1466</v>
      </c>
      <c r="B841" s="295" t="s">
        <v>1459</v>
      </c>
      <c r="C841" s="296"/>
      <c r="D841" s="299" t="s">
        <v>41</v>
      </c>
      <c r="E841" s="170" t="s">
        <v>1049</v>
      </c>
    </row>
    <row r="842" spans="1:5" x14ac:dyDescent="0.25">
      <c r="A842" s="294"/>
      <c r="B842" s="297"/>
      <c r="C842" s="298"/>
      <c r="D842" s="300"/>
      <c r="E842" s="171" t="s">
        <v>1050</v>
      </c>
    </row>
    <row r="843" spans="1:5" x14ac:dyDescent="0.25">
      <c r="A843" s="285" t="s">
        <v>1467</v>
      </c>
      <c r="B843" s="287" t="s">
        <v>1459</v>
      </c>
      <c r="C843" s="288"/>
      <c r="D843" s="291" t="s">
        <v>41</v>
      </c>
      <c r="E843" s="172" t="s">
        <v>1049</v>
      </c>
    </row>
    <row r="844" spans="1:5" x14ac:dyDescent="0.25">
      <c r="A844" s="286"/>
      <c r="B844" s="289"/>
      <c r="C844" s="290"/>
      <c r="D844" s="292"/>
      <c r="E844" s="173" t="s">
        <v>1050</v>
      </c>
    </row>
    <row r="845" spans="1:5" x14ac:dyDescent="0.25">
      <c r="A845" s="293" t="s">
        <v>1468</v>
      </c>
      <c r="B845" s="295" t="s">
        <v>1459</v>
      </c>
      <c r="C845" s="296"/>
      <c r="D845" s="299" t="s">
        <v>41</v>
      </c>
      <c r="E845" s="170" t="s">
        <v>1049</v>
      </c>
    </row>
    <row r="846" spans="1:5" x14ac:dyDescent="0.25">
      <c r="A846" s="294"/>
      <c r="B846" s="297"/>
      <c r="C846" s="298"/>
      <c r="D846" s="300"/>
      <c r="E846" s="171" t="s">
        <v>1050</v>
      </c>
    </row>
    <row r="847" spans="1:5" x14ac:dyDescent="0.25">
      <c r="A847" s="285" t="s">
        <v>1469</v>
      </c>
      <c r="B847" s="287" t="s">
        <v>1459</v>
      </c>
      <c r="C847" s="288"/>
      <c r="D847" s="291" t="s">
        <v>41</v>
      </c>
      <c r="E847" s="172" t="s">
        <v>1049</v>
      </c>
    </row>
    <row r="848" spans="1:5" x14ac:dyDescent="0.25">
      <c r="A848" s="286"/>
      <c r="B848" s="289"/>
      <c r="C848" s="290"/>
      <c r="D848" s="292"/>
      <c r="E848" s="173" t="s">
        <v>1050</v>
      </c>
    </row>
    <row r="849" spans="1:5" x14ac:dyDescent="0.25">
      <c r="A849" s="293" t="s">
        <v>1470</v>
      </c>
      <c r="B849" s="295" t="s">
        <v>1459</v>
      </c>
      <c r="C849" s="296"/>
      <c r="D849" s="299" t="s">
        <v>41</v>
      </c>
      <c r="E849" s="170" t="s">
        <v>1049</v>
      </c>
    </row>
    <row r="850" spans="1:5" x14ac:dyDescent="0.25">
      <c r="A850" s="294"/>
      <c r="B850" s="297"/>
      <c r="C850" s="298"/>
      <c r="D850" s="300"/>
      <c r="E850" s="171" t="s">
        <v>1050</v>
      </c>
    </row>
    <row r="851" spans="1:5" x14ac:dyDescent="0.25">
      <c r="A851" s="285" t="s">
        <v>1168</v>
      </c>
      <c r="B851" s="287" t="s">
        <v>1459</v>
      </c>
      <c r="C851" s="288"/>
      <c r="D851" s="291" t="s">
        <v>41</v>
      </c>
      <c r="E851" s="172" t="s">
        <v>1049</v>
      </c>
    </row>
    <row r="852" spans="1:5" x14ac:dyDescent="0.25">
      <c r="A852" s="286"/>
      <c r="B852" s="289"/>
      <c r="C852" s="290"/>
      <c r="D852" s="292"/>
      <c r="E852" s="173" t="s">
        <v>1050</v>
      </c>
    </row>
    <row r="853" spans="1:5" x14ac:dyDescent="0.25">
      <c r="A853" s="293" t="s">
        <v>1471</v>
      </c>
      <c r="B853" s="295" t="s">
        <v>1459</v>
      </c>
      <c r="C853" s="296"/>
      <c r="D853" s="299" t="s">
        <v>41</v>
      </c>
      <c r="E853" s="170" t="s">
        <v>1049</v>
      </c>
    </row>
    <row r="854" spans="1:5" x14ac:dyDescent="0.25">
      <c r="A854" s="294"/>
      <c r="B854" s="297"/>
      <c r="C854" s="298"/>
      <c r="D854" s="300"/>
      <c r="E854" s="171" t="s">
        <v>1050</v>
      </c>
    </row>
    <row r="855" spans="1:5" x14ac:dyDescent="0.25">
      <c r="A855" s="285" t="s">
        <v>1472</v>
      </c>
      <c r="B855" s="287" t="s">
        <v>1459</v>
      </c>
      <c r="C855" s="288"/>
      <c r="D855" s="291" t="s">
        <v>41</v>
      </c>
      <c r="E855" s="172" t="s">
        <v>1049</v>
      </c>
    </row>
    <row r="856" spans="1:5" x14ac:dyDescent="0.25">
      <c r="A856" s="286"/>
      <c r="B856" s="289"/>
      <c r="C856" s="290"/>
      <c r="D856" s="292"/>
      <c r="E856" s="173" t="s">
        <v>1050</v>
      </c>
    </row>
    <row r="857" spans="1:5" x14ac:dyDescent="0.25">
      <c r="A857" s="293" t="s">
        <v>1473</v>
      </c>
      <c r="B857" s="295" t="s">
        <v>1459</v>
      </c>
      <c r="C857" s="296"/>
      <c r="D857" s="299" t="s">
        <v>41</v>
      </c>
      <c r="E857" s="170" t="s">
        <v>1049</v>
      </c>
    </row>
    <row r="858" spans="1:5" x14ac:dyDescent="0.25">
      <c r="A858" s="294"/>
      <c r="B858" s="297"/>
      <c r="C858" s="298"/>
      <c r="D858" s="300"/>
      <c r="E858" s="171" t="s">
        <v>1050</v>
      </c>
    </row>
    <row r="859" spans="1:5" x14ac:dyDescent="0.25">
      <c r="A859" s="285" t="s">
        <v>1474</v>
      </c>
      <c r="B859" s="287" t="s">
        <v>1459</v>
      </c>
      <c r="C859" s="288"/>
      <c r="D859" s="291" t="s">
        <v>41</v>
      </c>
      <c r="E859" s="172" t="s">
        <v>1049</v>
      </c>
    </row>
    <row r="860" spans="1:5" x14ac:dyDescent="0.25">
      <c r="A860" s="286"/>
      <c r="B860" s="289"/>
      <c r="C860" s="290"/>
      <c r="D860" s="292"/>
      <c r="E860" s="173" t="s">
        <v>1050</v>
      </c>
    </row>
    <row r="861" spans="1:5" x14ac:dyDescent="0.25">
      <c r="A861" s="293" t="s">
        <v>1475</v>
      </c>
      <c r="B861" s="295" t="s">
        <v>1459</v>
      </c>
      <c r="C861" s="296"/>
      <c r="D861" s="299" t="s">
        <v>41</v>
      </c>
      <c r="E861" s="170" t="s">
        <v>1049</v>
      </c>
    </row>
    <row r="862" spans="1:5" x14ac:dyDescent="0.25">
      <c r="A862" s="294"/>
      <c r="B862" s="297"/>
      <c r="C862" s="298"/>
      <c r="D862" s="300"/>
      <c r="E862" s="171" t="s">
        <v>1050</v>
      </c>
    </row>
    <row r="863" spans="1:5" x14ac:dyDescent="0.25">
      <c r="A863" s="285" t="s">
        <v>1476</v>
      </c>
      <c r="B863" s="287" t="s">
        <v>1459</v>
      </c>
      <c r="C863" s="288"/>
      <c r="D863" s="291" t="s">
        <v>41</v>
      </c>
      <c r="E863" s="172" t="s">
        <v>1049</v>
      </c>
    </row>
    <row r="864" spans="1:5" x14ac:dyDescent="0.25">
      <c r="A864" s="286"/>
      <c r="B864" s="289"/>
      <c r="C864" s="290"/>
      <c r="D864" s="292"/>
      <c r="E864" s="173" t="s">
        <v>1050</v>
      </c>
    </row>
    <row r="865" spans="1:5" x14ac:dyDescent="0.25">
      <c r="A865" s="293" t="s">
        <v>1477</v>
      </c>
      <c r="B865" s="295" t="s">
        <v>1459</v>
      </c>
      <c r="C865" s="296"/>
      <c r="D865" s="299" t="s">
        <v>41</v>
      </c>
      <c r="E865" s="170" t="s">
        <v>1049</v>
      </c>
    </row>
    <row r="866" spans="1:5" x14ac:dyDescent="0.25">
      <c r="A866" s="294"/>
      <c r="B866" s="297"/>
      <c r="C866" s="298"/>
      <c r="D866" s="300"/>
      <c r="E866" s="171" t="s">
        <v>1050</v>
      </c>
    </row>
    <row r="867" spans="1:5" x14ac:dyDescent="0.25">
      <c r="A867" s="285" t="s">
        <v>1478</v>
      </c>
      <c r="B867" s="287" t="s">
        <v>1459</v>
      </c>
      <c r="C867" s="288"/>
      <c r="D867" s="291" t="s">
        <v>41</v>
      </c>
      <c r="E867" s="172" t="s">
        <v>1049</v>
      </c>
    </row>
    <row r="868" spans="1:5" x14ac:dyDescent="0.25">
      <c r="A868" s="286"/>
      <c r="B868" s="289"/>
      <c r="C868" s="290"/>
      <c r="D868" s="292"/>
      <c r="E868" s="173" t="s">
        <v>1050</v>
      </c>
    </row>
    <row r="869" spans="1:5" x14ac:dyDescent="0.25">
      <c r="A869" s="293" t="s">
        <v>1479</v>
      </c>
      <c r="B869" s="295" t="s">
        <v>1459</v>
      </c>
      <c r="C869" s="296"/>
      <c r="D869" s="299" t="s">
        <v>41</v>
      </c>
      <c r="E869" s="170" t="s">
        <v>1049</v>
      </c>
    </row>
    <row r="870" spans="1:5" x14ac:dyDescent="0.25">
      <c r="A870" s="294"/>
      <c r="B870" s="297"/>
      <c r="C870" s="298"/>
      <c r="D870" s="300"/>
      <c r="E870" s="171" t="s">
        <v>1050</v>
      </c>
    </row>
    <row r="871" spans="1:5" x14ac:dyDescent="0.25">
      <c r="A871" s="285" t="s">
        <v>1480</v>
      </c>
      <c r="B871" s="287" t="s">
        <v>1481</v>
      </c>
      <c r="C871" s="288"/>
      <c r="D871" s="291" t="s">
        <v>41</v>
      </c>
      <c r="E871" s="172" t="s">
        <v>1049</v>
      </c>
    </row>
    <row r="872" spans="1:5" x14ac:dyDescent="0.25">
      <c r="A872" s="286"/>
      <c r="B872" s="289"/>
      <c r="C872" s="290"/>
      <c r="D872" s="292"/>
      <c r="E872" s="173" t="s">
        <v>1050</v>
      </c>
    </row>
    <row r="873" spans="1:5" x14ac:dyDescent="0.25">
      <c r="A873" s="293" t="s">
        <v>1482</v>
      </c>
      <c r="B873" s="295" t="s">
        <v>1481</v>
      </c>
      <c r="C873" s="296"/>
      <c r="D873" s="299" t="s">
        <v>41</v>
      </c>
      <c r="E873" s="170" t="s">
        <v>1049</v>
      </c>
    </row>
    <row r="874" spans="1:5" x14ac:dyDescent="0.25">
      <c r="A874" s="294"/>
      <c r="B874" s="297"/>
      <c r="C874" s="298"/>
      <c r="D874" s="300"/>
      <c r="E874" s="171" t="s">
        <v>1050</v>
      </c>
    </row>
    <row r="875" spans="1:5" x14ac:dyDescent="0.25">
      <c r="A875" s="285" t="s">
        <v>1483</v>
      </c>
      <c r="B875" s="287" t="s">
        <v>1481</v>
      </c>
      <c r="C875" s="288"/>
      <c r="D875" s="291" t="s">
        <v>41</v>
      </c>
      <c r="E875" s="172" t="s">
        <v>1049</v>
      </c>
    </row>
    <row r="876" spans="1:5" x14ac:dyDescent="0.25">
      <c r="A876" s="286"/>
      <c r="B876" s="289"/>
      <c r="C876" s="290"/>
      <c r="D876" s="292"/>
      <c r="E876" s="173" t="s">
        <v>1050</v>
      </c>
    </row>
    <row r="877" spans="1:5" x14ac:dyDescent="0.25">
      <c r="A877" s="293" t="s">
        <v>1484</v>
      </c>
      <c r="B877" s="295" t="s">
        <v>1481</v>
      </c>
      <c r="C877" s="296"/>
      <c r="D877" s="299" t="s">
        <v>41</v>
      </c>
      <c r="E877" s="170" t="s">
        <v>1049</v>
      </c>
    </row>
    <row r="878" spans="1:5" x14ac:dyDescent="0.25">
      <c r="A878" s="294"/>
      <c r="B878" s="297"/>
      <c r="C878" s="298"/>
      <c r="D878" s="300"/>
      <c r="E878" s="171" t="s">
        <v>1050</v>
      </c>
    </row>
    <row r="879" spans="1:5" x14ac:dyDescent="0.25">
      <c r="A879" s="285" t="s">
        <v>1485</v>
      </c>
      <c r="B879" s="287" t="s">
        <v>1481</v>
      </c>
      <c r="C879" s="288"/>
      <c r="D879" s="291" t="s">
        <v>41</v>
      </c>
      <c r="E879" s="172" t="s">
        <v>1049</v>
      </c>
    </row>
    <row r="880" spans="1:5" x14ac:dyDescent="0.25">
      <c r="A880" s="286"/>
      <c r="B880" s="289"/>
      <c r="C880" s="290"/>
      <c r="D880" s="292"/>
      <c r="E880" s="173" t="s">
        <v>1050</v>
      </c>
    </row>
    <row r="881" spans="1:5" x14ac:dyDescent="0.25">
      <c r="A881" s="293" t="s">
        <v>1486</v>
      </c>
      <c r="B881" s="295" t="s">
        <v>1487</v>
      </c>
      <c r="C881" s="296"/>
      <c r="D881" s="299" t="s">
        <v>41</v>
      </c>
      <c r="E881" s="170" t="s">
        <v>1049</v>
      </c>
    </row>
    <row r="882" spans="1:5" x14ac:dyDescent="0.25">
      <c r="A882" s="294"/>
      <c r="B882" s="297"/>
      <c r="C882" s="298"/>
      <c r="D882" s="300"/>
      <c r="E882" s="171" t="s">
        <v>1050</v>
      </c>
    </row>
    <row r="883" spans="1:5" x14ac:dyDescent="0.25">
      <c r="A883" s="285" t="s">
        <v>1488</v>
      </c>
      <c r="B883" s="287" t="s">
        <v>1487</v>
      </c>
      <c r="C883" s="288"/>
      <c r="D883" s="291" t="s">
        <v>41</v>
      </c>
      <c r="E883" s="172" t="s">
        <v>1049</v>
      </c>
    </row>
    <row r="884" spans="1:5" x14ac:dyDescent="0.25">
      <c r="A884" s="286"/>
      <c r="B884" s="289"/>
      <c r="C884" s="290"/>
      <c r="D884" s="292"/>
      <c r="E884" s="173" t="s">
        <v>1050</v>
      </c>
    </row>
    <row r="885" spans="1:5" x14ac:dyDescent="0.25">
      <c r="A885" s="293" t="s">
        <v>1489</v>
      </c>
      <c r="B885" s="295" t="s">
        <v>1487</v>
      </c>
      <c r="C885" s="296"/>
      <c r="D885" s="299" t="s">
        <v>41</v>
      </c>
      <c r="E885" s="170" t="s">
        <v>1049</v>
      </c>
    </row>
    <row r="886" spans="1:5" x14ac:dyDescent="0.25">
      <c r="A886" s="294"/>
      <c r="B886" s="297"/>
      <c r="C886" s="298"/>
      <c r="D886" s="300"/>
      <c r="E886" s="171" t="s">
        <v>1050</v>
      </c>
    </row>
    <row r="887" spans="1:5" x14ac:dyDescent="0.25">
      <c r="A887" s="285" t="s">
        <v>1490</v>
      </c>
      <c r="B887" s="287" t="s">
        <v>1487</v>
      </c>
      <c r="C887" s="288"/>
      <c r="D887" s="291" t="s">
        <v>41</v>
      </c>
      <c r="E887" s="172" t="s">
        <v>1049</v>
      </c>
    </row>
    <row r="888" spans="1:5" x14ac:dyDescent="0.25">
      <c r="A888" s="286"/>
      <c r="B888" s="289"/>
      <c r="C888" s="290"/>
      <c r="D888" s="292"/>
      <c r="E888" s="173" t="s">
        <v>1050</v>
      </c>
    </row>
    <row r="889" spans="1:5" x14ac:dyDescent="0.25">
      <c r="A889" s="293" t="s">
        <v>1491</v>
      </c>
      <c r="B889" s="295" t="s">
        <v>1492</v>
      </c>
      <c r="C889" s="296"/>
      <c r="D889" s="299" t="s">
        <v>41</v>
      </c>
      <c r="E889" s="170" t="s">
        <v>1049</v>
      </c>
    </row>
    <row r="890" spans="1:5" x14ac:dyDescent="0.25">
      <c r="A890" s="294"/>
      <c r="B890" s="297"/>
      <c r="C890" s="298"/>
      <c r="D890" s="300"/>
      <c r="E890" s="171" t="s">
        <v>1050</v>
      </c>
    </row>
    <row r="891" spans="1:5" x14ac:dyDescent="0.25">
      <c r="A891" s="285" t="s">
        <v>1493</v>
      </c>
      <c r="B891" s="287" t="s">
        <v>1492</v>
      </c>
      <c r="C891" s="288"/>
      <c r="D891" s="291" t="s">
        <v>41</v>
      </c>
      <c r="E891" s="172" t="s">
        <v>1049</v>
      </c>
    </row>
    <row r="892" spans="1:5" x14ac:dyDescent="0.25">
      <c r="A892" s="286"/>
      <c r="B892" s="289"/>
      <c r="C892" s="290"/>
      <c r="D892" s="292"/>
      <c r="E892" s="173" t="s">
        <v>1050</v>
      </c>
    </row>
    <row r="893" spans="1:5" x14ac:dyDescent="0.25">
      <c r="A893" s="293" t="s">
        <v>1494</v>
      </c>
      <c r="B893" s="295" t="s">
        <v>1492</v>
      </c>
      <c r="C893" s="296"/>
      <c r="D893" s="299" t="s">
        <v>41</v>
      </c>
      <c r="E893" s="170" t="s">
        <v>1049</v>
      </c>
    </row>
    <row r="894" spans="1:5" x14ac:dyDescent="0.25">
      <c r="A894" s="294"/>
      <c r="B894" s="297"/>
      <c r="C894" s="298"/>
      <c r="D894" s="300"/>
      <c r="E894" s="171" t="s">
        <v>1050</v>
      </c>
    </row>
    <row r="895" spans="1:5" x14ac:dyDescent="0.25">
      <c r="A895" s="285" t="s">
        <v>1495</v>
      </c>
      <c r="B895" s="287" t="s">
        <v>1492</v>
      </c>
      <c r="C895" s="288"/>
      <c r="D895" s="291" t="s">
        <v>41</v>
      </c>
      <c r="E895" s="172" t="s">
        <v>1049</v>
      </c>
    </row>
    <row r="896" spans="1:5" x14ac:dyDescent="0.25">
      <c r="A896" s="286"/>
      <c r="B896" s="289"/>
      <c r="C896" s="290"/>
      <c r="D896" s="292"/>
      <c r="E896" s="173" t="s">
        <v>1050</v>
      </c>
    </row>
    <row r="897" spans="1:5" x14ac:dyDescent="0.25">
      <c r="A897" s="293" t="s">
        <v>1496</v>
      </c>
      <c r="B897" s="295" t="s">
        <v>1492</v>
      </c>
      <c r="C897" s="296"/>
      <c r="D897" s="299" t="s">
        <v>41</v>
      </c>
      <c r="E897" s="170" t="s">
        <v>1049</v>
      </c>
    </row>
    <row r="898" spans="1:5" x14ac:dyDescent="0.25">
      <c r="A898" s="294"/>
      <c r="B898" s="297"/>
      <c r="C898" s="298"/>
      <c r="D898" s="300"/>
      <c r="E898" s="171" t="s">
        <v>1050</v>
      </c>
    </row>
    <row r="899" spans="1:5" x14ac:dyDescent="0.25">
      <c r="A899" s="285" t="s">
        <v>1497</v>
      </c>
      <c r="B899" s="287" t="s">
        <v>1492</v>
      </c>
      <c r="C899" s="288"/>
      <c r="D899" s="291" t="s">
        <v>41</v>
      </c>
      <c r="E899" s="172" t="s">
        <v>1049</v>
      </c>
    </row>
    <row r="900" spans="1:5" x14ac:dyDescent="0.25">
      <c r="A900" s="286"/>
      <c r="B900" s="289"/>
      <c r="C900" s="290"/>
      <c r="D900" s="292"/>
      <c r="E900" s="173" t="s">
        <v>1050</v>
      </c>
    </row>
    <row r="901" spans="1:5" x14ac:dyDescent="0.25">
      <c r="A901" s="293" t="s">
        <v>1498</v>
      </c>
      <c r="B901" s="295" t="s">
        <v>1492</v>
      </c>
      <c r="C901" s="296"/>
      <c r="D901" s="299" t="s">
        <v>41</v>
      </c>
      <c r="E901" s="170" t="s">
        <v>1049</v>
      </c>
    </row>
    <row r="902" spans="1:5" x14ac:dyDescent="0.25">
      <c r="A902" s="294"/>
      <c r="B902" s="297"/>
      <c r="C902" s="298"/>
      <c r="D902" s="300"/>
      <c r="E902" s="171" t="s">
        <v>1050</v>
      </c>
    </row>
    <row r="903" spans="1:5" x14ac:dyDescent="0.25">
      <c r="A903" s="285" t="s">
        <v>1158</v>
      </c>
      <c r="B903" s="287" t="s">
        <v>1492</v>
      </c>
      <c r="C903" s="288"/>
      <c r="D903" s="291" t="s">
        <v>41</v>
      </c>
      <c r="E903" s="172" t="s">
        <v>1049</v>
      </c>
    </row>
    <row r="904" spans="1:5" x14ac:dyDescent="0.25">
      <c r="A904" s="286"/>
      <c r="B904" s="289"/>
      <c r="C904" s="290"/>
      <c r="D904" s="292"/>
      <c r="E904" s="173" t="s">
        <v>1050</v>
      </c>
    </row>
    <row r="905" spans="1:5" x14ac:dyDescent="0.25">
      <c r="A905" s="293" t="s">
        <v>1499</v>
      </c>
      <c r="B905" s="295" t="s">
        <v>1492</v>
      </c>
      <c r="C905" s="296"/>
      <c r="D905" s="299" t="s">
        <v>41</v>
      </c>
      <c r="E905" s="170" t="s">
        <v>1049</v>
      </c>
    </row>
    <row r="906" spans="1:5" x14ac:dyDescent="0.25">
      <c r="A906" s="294"/>
      <c r="B906" s="297"/>
      <c r="C906" s="298"/>
      <c r="D906" s="300"/>
      <c r="E906" s="171" t="s">
        <v>1050</v>
      </c>
    </row>
    <row r="907" spans="1:5" x14ac:dyDescent="0.25">
      <c r="A907" s="285" t="s">
        <v>1500</v>
      </c>
      <c r="B907" s="287" t="s">
        <v>1492</v>
      </c>
      <c r="C907" s="288"/>
      <c r="D907" s="291" t="s">
        <v>41</v>
      </c>
      <c r="E907" s="172" t="s">
        <v>1049</v>
      </c>
    </row>
    <row r="908" spans="1:5" x14ac:dyDescent="0.25">
      <c r="A908" s="286"/>
      <c r="B908" s="289"/>
      <c r="C908" s="290"/>
      <c r="D908" s="292"/>
      <c r="E908" s="173" t="s">
        <v>1050</v>
      </c>
    </row>
    <row r="909" spans="1:5" x14ac:dyDescent="0.25">
      <c r="A909" s="293" t="s">
        <v>1501</v>
      </c>
      <c r="B909" s="295" t="s">
        <v>1492</v>
      </c>
      <c r="C909" s="296"/>
      <c r="D909" s="299" t="s">
        <v>41</v>
      </c>
      <c r="E909" s="170" t="s">
        <v>1049</v>
      </c>
    </row>
    <row r="910" spans="1:5" x14ac:dyDescent="0.25">
      <c r="A910" s="294"/>
      <c r="B910" s="297"/>
      <c r="C910" s="298"/>
      <c r="D910" s="300"/>
      <c r="E910" s="171" t="s">
        <v>1050</v>
      </c>
    </row>
    <row r="911" spans="1:5" x14ac:dyDescent="0.25">
      <c r="A911" s="285" t="s">
        <v>1470</v>
      </c>
      <c r="B911" s="287" t="s">
        <v>1492</v>
      </c>
      <c r="C911" s="288"/>
      <c r="D911" s="291" t="s">
        <v>41</v>
      </c>
      <c r="E911" s="172" t="s">
        <v>1049</v>
      </c>
    </row>
    <row r="912" spans="1:5" x14ac:dyDescent="0.25">
      <c r="A912" s="286"/>
      <c r="B912" s="289"/>
      <c r="C912" s="290"/>
      <c r="D912" s="292"/>
      <c r="E912" s="173" t="s">
        <v>1050</v>
      </c>
    </row>
    <row r="913" spans="1:5" x14ac:dyDescent="0.25">
      <c r="A913" s="293" t="s">
        <v>1502</v>
      </c>
      <c r="B913" s="295" t="s">
        <v>1503</v>
      </c>
      <c r="C913" s="296"/>
      <c r="D913" s="299" t="s">
        <v>41</v>
      </c>
      <c r="E913" s="170" t="s">
        <v>1049</v>
      </c>
    </row>
    <row r="914" spans="1:5" x14ac:dyDescent="0.25">
      <c r="A914" s="294"/>
      <c r="B914" s="297"/>
      <c r="C914" s="298"/>
      <c r="D914" s="300"/>
      <c r="E914" s="171" t="s">
        <v>1050</v>
      </c>
    </row>
    <row r="915" spans="1:5" x14ac:dyDescent="0.25">
      <c r="A915" s="285" t="s">
        <v>1504</v>
      </c>
      <c r="B915" s="287" t="s">
        <v>1503</v>
      </c>
      <c r="C915" s="288"/>
      <c r="D915" s="291" t="s">
        <v>41</v>
      </c>
      <c r="E915" s="172" t="s">
        <v>1049</v>
      </c>
    </row>
    <row r="916" spans="1:5" x14ac:dyDescent="0.25">
      <c r="A916" s="286"/>
      <c r="B916" s="289"/>
      <c r="C916" s="290"/>
      <c r="D916" s="292"/>
      <c r="E916" s="173" t="s">
        <v>1050</v>
      </c>
    </row>
    <row r="917" spans="1:5" x14ac:dyDescent="0.25">
      <c r="A917" s="293" t="s">
        <v>1505</v>
      </c>
      <c r="B917" s="295" t="s">
        <v>1503</v>
      </c>
      <c r="C917" s="296"/>
      <c r="D917" s="299" t="s">
        <v>41</v>
      </c>
      <c r="E917" s="170" t="s">
        <v>1049</v>
      </c>
    </row>
    <row r="918" spans="1:5" x14ac:dyDescent="0.25">
      <c r="A918" s="294"/>
      <c r="B918" s="297"/>
      <c r="C918" s="298"/>
      <c r="D918" s="300"/>
      <c r="E918" s="171" t="s">
        <v>1050</v>
      </c>
    </row>
    <row r="919" spans="1:5" x14ac:dyDescent="0.25">
      <c r="A919" s="285" t="s">
        <v>1506</v>
      </c>
      <c r="B919" s="287" t="s">
        <v>1503</v>
      </c>
      <c r="C919" s="288"/>
      <c r="D919" s="291" t="s">
        <v>41</v>
      </c>
      <c r="E919" s="172" t="s">
        <v>1049</v>
      </c>
    </row>
    <row r="920" spans="1:5" x14ac:dyDescent="0.25">
      <c r="A920" s="286"/>
      <c r="B920" s="289"/>
      <c r="C920" s="290"/>
      <c r="D920" s="292"/>
      <c r="E920" s="173" t="s">
        <v>1050</v>
      </c>
    </row>
    <row r="921" spans="1:5" x14ac:dyDescent="0.25">
      <c r="A921" s="293" t="s">
        <v>1507</v>
      </c>
      <c r="B921" s="295" t="s">
        <v>1503</v>
      </c>
      <c r="C921" s="296"/>
      <c r="D921" s="299" t="s">
        <v>41</v>
      </c>
      <c r="E921" s="170" t="s">
        <v>1049</v>
      </c>
    </row>
    <row r="922" spans="1:5" x14ac:dyDescent="0.25">
      <c r="A922" s="294"/>
      <c r="B922" s="297"/>
      <c r="C922" s="298"/>
      <c r="D922" s="300"/>
      <c r="E922" s="171" t="s">
        <v>1050</v>
      </c>
    </row>
    <row r="923" spans="1:5" x14ac:dyDescent="0.25">
      <c r="A923" s="285" t="s">
        <v>1508</v>
      </c>
      <c r="B923" s="287" t="s">
        <v>1503</v>
      </c>
      <c r="C923" s="288"/>
      <c r="D923" s="291" t="s">
        <v>41</v>
      </c>
      <c r="E923" s="172" t="s">
        <v>1049</v>
      </c>
    </row>
    <row r="924" spans="1:5" x14ac:dyDescent="0.25">
      <c r="A924" s="286"/>
      <c r="B924" s="289"/>
      <c r="C924" s="290"/>
      <c r="D924" s="292"/>
      <c r="E924" s="173" t="s">
        <v>1050</v>
      </c>
    </row>
    <row r="925" spans="1:5" x14ac:dyDescent="0.25">
      <c r="A925" s="293" t="s">
        <v>1509</v>
      </c>
      <c r="B925" s="295" t="s">
        <v>1510</v>
      </c>
      <c r="C925" s="296"/>
      <c r="D925" s="299" t="s">
        <v>41</v>
      </c>
      <c r="E925" s="170" t="s">
        <v>1049</v>
      </c>
    </row>
    <row r="926" spans="1:5" x14ac:dyDescent="0.25">
      <c r="A926" s="294"/>
      <c r="B926" s="297"/>
      <c r="C926" s="298"/>
      <c r="D926" s="300"/>
      <c r="E926" s="171" t="s">
        <v>1050</v>
      </c>
    </row>
    <row r="927" spans="1:5" x14ac:dyDescent="0.25">
      <c r="A927" s="285" t="s">
        <v>1511</v>
      </c>
      <c r="B927" s="287" t="s">
        <v>1510</v>
      </c>
      <c r="C927" s="288"/>
      <c r="D927" s="291" t="s">
        <v>41</v>
      </c>
      <c r="E927" s="172" t="s">
        <v>1049</v>
      </c>
    </row>
    <row r="928" spans="1:5" x14ac:dyDescent="0.25">
      <c r="A928" s="286"/>
      <c r="B928" s="289"/>
      <c r="C928" s="290"/>
      <c r="D928" s="292"/>
      <c r="E928" s="173" t="s">
        <v>1050</v>
      </c>
    </row>
    <row r="929" spans="1:5" x14ac:dyDescent="0.25">
      <c r="A929" s="293" t="s">
        <v>1512</v>
      </c>
      <c r="B929" s="295" t="s">
        <v>1510</v>
      </c>
      <c r="C929" s="296"/>
      <c r="D929" s="299" t="s">
        <v>41</v>
      </c>
      <c r="E929" s="170" t="s">
        <v>1049</v>
      </c>
    </row>
    <row r="930" spans="1:5" x14ac:dyDescent="0.25">
      <c r="A930" s="294"/>
      <c r="B930" s="297"/>
      <c r="C930" s="298"/>
      <c r="D930" s="300"/>
      <c r="E930" s="171" t="s">
        <v>1050</v>
      </c>
    </row>
    <row r="931" spans="1:5" x14ac:dyDescent="0.25">
      <c r="A931" s="285" t="s">
        <v>1513</v>
      </c>
      <c r="B931" s="287" t="s">
        <v>1510</v>
      </c>
      <c r="C931" s="288"/>
      <c r="D931" s="291" t="s">
        <v>41</v>
      </c>
      <c r="E931" s="172" t="s">
        <v>1049</v>
      </c>
    </row>
    <row r="932" spans="1:5" x14ac:dyDescent="0.25">
      <c r="A932" s="286"/>
      <c r="B932" s="289"/>
      <c r="C932" s="290"/>
      <c r="D932" s="292"/>
      <c r="E932" s="173" t="s">
        <v>1050</v>
      </c>
    </row>
    <row r="933" spans="1:5" x14ac:dyDescent="0.25">
      <c r="A933" s="293" t="s">
        <v>1514</v>
      </c>
      <c r="B933" s="295" t="s">
        <v>1510</v>
      </c>
      <c r="C933" s="296"/>
      <c r="D933" s="299" t="s">
        <v>41</v>
      </c>
      <c r="E933" s="170" t="s">
        <v>1049</v>
      </c>
    </row>
    <row r="934" spans="1:5" x14ac:dyDescent="0.25">
      <c r="A934" s="294"/>
      <c r="B934" s="297"/>
      <c r="C934" s="298"/>
      <c r="D934" s="300"/>
      <c r="E934" s="171" t="s">
        <v>1050</v>
      </c>
    </row>
    <row r="935" spans="1:5" x14ac:dyDescent="0.25">
      <c r="A935" s="285" t="s">
        <v>1515</v>
      </c>
      <c r="B935" s="287" t="s">
        <v>1510</v>
      </c>
      <c r="C935" s="288"/>
      <c r="D935" s="291" t="s">
        <v>41</v>
      </c>
      <c r="E935" s="172" t="s">
        <v>1049</v>
      </c>
    </row>
    <row r="936" spans="1:5" x14ac:dyDescent="0.25">
      <c r="A936" s="286"/>
      <c r="B936" s="289"/>
      <c r="C936" s="290"/>
      <c r="D936" s="292"/>
      <c r="E936" s="173" t="s">
        <v>1050</v>
      </c>
    </row>
    <row r="937" spans="1:5" x14ac:dyDescent="0.25">
      <c r="A937" s="293" t="s">
        <v>1516</v>
      </c>
      <c r="B937" s="295" t="s">
        <v>1510</v>
      </c>
      <c r="C937" s="296"/>
      <c r="D937" s="299" t="s">
        <v>41</v>
      </c>
      <c r="E937" s="170" t="s">
        <v>1049</v>
      </c>
    </row>
    <row r="938" spans="1:5" x14ac:dyDescent="0.25">
      <c r="A938" s="294"/>
      <c r="B938" s="297"/>
      <c r="C938" s="298"/>
      <c r="D938" s="300"/>
      <c r="E938" s="171" t="s">
        <v>1050</v>
      </c>
    </row>
    <row r="939" spans="1:5" x14ac:dyDescent="0.25">
      <c r="A939" s="285" t="s">
        <v>1517</v>
      </c>
      <c r="B939" s="287" t="s">
        <v>1510</v>
      </c>
      <c r="C939" s="288"/>
      <c r="D939" s="291" t="s">
        <v>41</v>
      </c>
      <c r="E939" s="172" t="s">
        <v>1049</v>
      </c>
    </row>
    <row r="940" spans="1:5" x14ac:dyDescent="0.25">
      <c r="A940" s="286"/>
      <c r="B940" s="289"/>
      <c r="C940" s="290"/>
      <c r="D940" s="292"/>
      <c r="E940" s="173" t="s">
        <v>1050</v>
      </c>
    </row>
    <row r="941" spans="1:5" x14ac:dyDescent="0.25">
      <c r="A941" s="293" t="s">
        <v>1168</v>
      </c>
      <c r="B941" s="295" t="s">
        <v>1518</v>
      </c>
      <c r="C941" s="296"/>
      <c r="D941" s="299" t="s">
        <v>41</v>
      </c>
      <c r="E941" s="170" t="s">
        <v>1049</v>
      </c>
    </row>
    <row r="942" spans="1:5" x14ac:dyDescent="0.25">
      <c r="A942" s="294"/>
      <c r="B942" s="297"/>
      <c r="C942" s="298"/>
      <c r="D942" s="300"/>
      <c r="E942" s="171" t="s">
        <v>1050</v>
      </c>
    </row>
    <row r="943" spans="1:5" x14ac:dyDescent="0.25">
      <c r="A943" s="285" t="s">
        <v>1519</v>
      </c>
      <c r="B943" s="287" t="s">
        <v>1518</v>
      </c>
      <c r="C943" s="288"/>
      <c r="D943" s="291" t="s">
        <v>41</v>
      </c>
      <c r="E943" s="172" t="s">
        <v>1049</v>
      </c>
    </row>
    <row r="944" spans="1:5" x14ac:dyDescent="0.25">
      <c r="A944" s="286"/>
      <c r="B944" s="289"/>
      <c r="C944" s="290"/>
      <c r="D944" s="292"/>
      <c r="E944" s="173" t="s">
        <v>1050</v>
      </c>
    </row>
    <row r="945" spans="1:5" x14ac:dyDescent="0.25">
      <c r="A945" s="293" t="s">
        <v>1520</v>
      </c>
      <c r="B945" s="295" t="s">
        <v>1518</v>
      </c>
      <c r="C945" s="296"/>
      <c r="D945" s="299" t="s">
        <v>41</v>
      </c>
      <c r="E945" s="170" t="s">
        <v>1049</v>
      </c>
    </row>
    <row r="946" spans="1:5" x14ac:dyDescent="0.25">
      <c r="A946" s="294"/>
      <c r="B946" s="297"/>
      <c r="C946" s="298"/>
      <c r="D946" s="300"/>
      <c r="E946" s="171" t="s">
        <v>1050</v>
      </c>
    </row>
    <row r="947" spans="1:5" x14ac:dyDescent="0.25">
      <c r="A947" s="285" t="s">
        <v>1521</v>
      </c>
      <c r="B947" s="287" t="s">
        <v>1522</v>
      </c>
      <c r="C947" s="288"/>
      <c r="D947" s="291" t="s">
        <v>41</v>
      </c>
      <c r="E947" s="172" t="s">
        <v>1049</v>
      </c>
    </row>
    <row r="948" spans="1:5" x14ac:dyDescent="0.25">
      <c r="A948" s="286"/>
      <c r="B948" s="289"/>
      <c r="C948" s="290"/>
      <c r="D948" s="292"/>
      <c r="E948" s="173" t="s">
        <v>1050</v>
      </c>
    </row>
    <row r="949" spans="1:5" x14ac:dyDescent="0.25">
      <c r="A949" s="293" t="s">
        <v>1523</v>
      </c>
      <c r="B949" s="295" t="s">
        <v>1522</v>
      </c>
      <c r="C949" s="296"/>
      <c r="D949" s="299" t="s">
        <v>41</v>
      </c>
      <c r="E949" s="170" t="s">
        <v>1049</v>
      </c>
    </row>
    <row r="950" spans="1:5" x14ac:dyDescent="0.25">
      <c r="A950" s="294"/>
      <c r="B950" s="297"/>
      <c r="C950" s="298"/>
      <c r="D950" s="300"/>
      <c r="E950" s="171" t="s">
        <v>1050</v>
      </c>
    </row>
    <row r="951" spans="1:5" x14ac:dyDescent="0.25">
      <c r="A951" s="285" t="s">
        <v>1524</v>
      </c>
      <c r="B951" s="287" t="s">
        <v>1522</v>
      </c>
      <c r="C951" s="288"/>
      <c r="D951" s="291" t="s">
        <v>41</v>
      </c>
      <c r="E951" s="172" t="s">
        <v>1049</v>
      </c>
    </row>
    <row r="952" spans="1:5" x14ac:dyDescent="0.25">
      <c r="A952" s="286"/>
      <c r="B952" s="289"/>
      <c r="C952" s="290"/>
      <c r="D952" s="292"/>
      <c r="E952" s="173" t="s">
        <v>1050</v>
      </c>
    </row>
    <row r="953" spans="1:5" x14ac:dyDescent="0.25">
      <c r="A953" s="293" t="s">
        <v>1525</v>
      </c>
      <c r="B953" s="295" t="s">
        <v>1522</v>
      </c>
      <c r="C953" s="296"/>
      <c r="D953" s="299" t="s">
        <v>41</v>
      </c>
      <c r="E953" s="170" t="s">
        <v>1049</v>
      </c>
    </row>
    <row r="954" spans="1:5" x14ac:dyDescent="0.25">
      <c r="A954" s="294"/>
      <c r="B954" s="297"/>
      <c r="C954" s="298"/>
      <c r="D954" s="300"/>
      <c r="E954" s="171" t="s">
        <v>1050</v>
      </c>
    </row>
    <row r="955" spans="1:5" x14ac:dyDescent="0.25">
      <c r="A955" s="285" t="s">
        <v>1526</v>
      </c>
      <c r="B955" s="287" t="s">
        <v>1522</v>
      </c>
      <c r="C955" s="288"/>
      <c r="D955" s="291" t="s">
        <v>41</v>
      </c>
      <c r="E955" s="172" t="s">
        <v>1049</v>
      </c>
    </row>
    <row r="956" spans="1:5" x14ac:dyDescent="0.25">
      <c r="A956" s="286"/>
      <c r="B956" s="289"/>
      <c r="C956" s="290"/>
      <c r="D956" s="292"/>
      <c r="E956" s="173" t="s">
        <v>1050</v>
      </c>
    </row>
    <row r="957" spans="1:5" x14ac:dyDescent="0.25">
      <c r="A957" s="293" t="s">
        <v>1527</v>
      </c>
      <c r="B957" s="295" t="s">
        <v>1522</v>
      </c>
      <c r="C957" s="296"/>
      <c r="D957" s="299" t="s">
        <v>41</v>
      </c>
      <c r="E957" s="170" t="s">
        <v>1049</v>
      </c>
    </row>
    <row r="958" spans="1:5" x14ac:dyDescent="0.25">
      <c r="A958" s="294"/>
      <c r="B958" s="297"/>
      <c r="C958" s="298"/>
      <c r="D958" s="300"/>
      <c r="E958" s="171" t="s">
        <v>1050</v>
      </c>
    </row>
    <row r="959" spans="1:5" x14ac:dyDescent="0.25">
      <c r="A959" s="285" t="s">
        <v>1528</v>
      </c>
      <c r="B959" s="287" t="s">
        <v>1522</v>
      </c>
      <c r="C959" s="288"/>
      <c r="D959" s="291" t="s">
        <v>41</v>
      </c>
      <c r="E959" s="172" t="s">
        <v>1049</v>
      </c>
    </row>
    <row r="960" spans="1:5" x14ac:dyDescent="0.25">
      <c r="A960" s="286"/>
      <c r="B960" s="289"/>
      <c r="C960" s="290"/>
      <c r="D960" s="292"/>
      <c r="E960" s="173" t="s">
        <v>1050</v>
      </c>
    </row>
    <row r="961" spans="1:5" x14ac:dyDescent="0.25">
      <c r="A961" s="293" t="s">
        <v>1529</v>
      </c>
      <c r="B961" s="295" t="s">
        <v>1522</v>
      </c>
      <c r="C961" s="296"/>
      <c r="D961" s="299" t="s">
        <v>41</v>
      </c>
      <c r="E961" s="170" t="s">
        <v>1049</v>
      </c>
    </row>
    <row r="962" spans="1:5" x14ac:dyDescent="0.25">
      <c r="A962" s="294"/>
      <c r="B962" s="297"/>
      <c r="C962" s="298"/>
      <c r="D962" s="300"/>
      <c r="E962" s="171" t="s">
        <v>1050</v>
      </c>
    </row>
    <row r="963" spans="1:5" x14ac:dyDescent="0.25">
      <c r="A963" s="285" t="s">
        <v>1530</v>
      </c>
      <c r="B963" s="287" t="s">
        <v>1522</v>
      </c>
      <c r="C963" s="288"/>
      <c r="D963" s="291" t="s">
        <v>41</v>
      </c>
      <c r="E963" s="172" t="s">
        <v>1049</v>
      </c>
    </row>
    <row r="964" spans="1:5" x14ac:dyDescent="0.25">
      <c r="A964" s="286"/>
      <c r="B964" s="289"/>
      <c r="C964" s="290"/>
      <c r="D964" s="292"/>
      <c r="E964" s="173" t="s">
        <v>1050</v>
      </c>
    </row>
    <row r="965" spans="1:5" x14ac:dyDescent="0.25">
      <c r="A965" s="293" t="s">
        <v>1531</v>
      </c>
      <c r="B965" s="295" t="s">
        <v>1522</v>
      </c>
      <c r="C965" s="296"/>
      <c r="D965" s="299" t="s">
        <v>41</v>
      </c>
      <c r="E965" s="170" t="s">
        <v>1049</v>
      </c>
    </row>
    <row r="966" spans="1:5" x14ac:dyDescent="0.25">
      <c r="A966" s="294"/>
      <c r="B966" s="297"/>
      <c r="C966" s="298"/>
      <c r="D966" s="300"/>
      <c r="E966" s="171" t="s">
        <v>1050</v>
      </c>
    </row>
    <row r="967" spans="1:5" x14ac:dyDescent="0.25">
      <c r="A967" s="285" t="s">
        <v>1532</v>
      </c>
      <c r="B967" s="287" t="s">
        <v>1522</v>
      </c>
      <c r="C967" s="288"/>
      <c r="D967" s="291" t="s">
        <v>41</v>
      </c>
      <c r="E967" s="172" t="s">
        <v>1049</v>
      </c>
    </row>
    <row r="968" spans="1:5" x14ac:dyDescent="0.25">
      <c r="A968" s="286"/>
      <c r="B968" s="289"/>
      <c r="C968" s="290"/>
      <c r="D968" s="292"/>
      <c r="E968" s="173" t="s">
        <v>1050</v>
      </c>
    </row>
    <row r="969" spans="1:5" x14ac:dyDescent="0.25">
      <c r="A969" s="293" t="s">
        <v>1533</v>
      </c>
      <c r="B969" s="295" t="s">
        <v>1522</v>
      </c>
      <c r="C969" s="296"/>
      <c r="D969" s="299" t="s">
        <v>41</v>
      </c>
      <c r="E969" s="170" t="s">
        <v>1049</v>
      </c>
    </row>
    <row r="970" spans="1:5" x14ac:dyDescent="0.25">
      <c r="A970" s="294"/>
      <c r="B970" s="297"/>
      <c r="C970" s="298"/>
      <c r="D970" s="300"/>
      <c r="E970" s="171" t="s">
        <v>1050</v>
      </c>
    </row>
    <row r="971" spans="1:5" x14ac:dyDescent="0.25">
      <c r="A971" s="285" t="s">
        <v>1168</v>
      </c>
      <c r="B971" s="287" t="s">
        <v>1522</v>
      </c>
      <c r="C971" s="288"/>
      <c r="D971" s="291" t="s">
        <v>41</v>
      </c>
      <c r="E971" s="172" t="s">
        <v>1049</v>
      </c>
    </row>
    <row r="972" spans="1:5" x14ac:dyDescent="0.25">
      <c r="A972" s="286"/>
      <c r="B972" s="289"/>
      <c r="C972" s="290"/>
      <c r="D972" s="292"/>
      <c r="E972" s="173" t="s">
        <v>1050</v>
      </c>
    </row>
    <row r="973" spans="1:5" x14ac:dyDescent="0.25">
      <c r="A973" s="293" t="s">
        <v>1534</v>
      </c>
      <c r="B973" s="295" t="s">
        <v>1522</v>
      </c>
      <c r="C973" s="296"/>
      <c r="D973" s="299" t="s">
        <v>41</v>
      </c>
      <c r="E973" s="170" t="s">
        <v>1049</v>
      </c>
    </row>
    <row r="974" spans="1:5" x14ac:dyDescent="0.25">
      <c r="A974" s="294"/>
      <c r="B974" s="297"/>
      <c r="C974" s="298"/>
      <c r="D974" s="300"/>
      <c r="E974" s="171" t="s">
        <v>1050</v>
      </c>
    </row>
    <row r="975" spans="1:5" x14ac:dyDescent="0.25">
      <c r="A975" s="285" t="s">
        <v>1535</v>
      </c>
      <c r="B975" s="287" t="s">
        <v>1522</v>
      </c>
      <c r="C975" s="288"/>
      <c r="D975" s="291" t="s">
        <v>41</v>
      </c>
      <c r="E975" s="172" t="s">
        <v>1049</v>
      </c>
    </row>
    <row r="976" spans="1:5" x14ac:dyDescent="0.25">
      <c r="A976" s="286"/>
      <c r="B976" s="289"/>
      <c r="C976" s="290"/>
      <c r="D976" s="292"/>
      <c r="E976" s="173" t="s">
        <v>1050</v>
      </c>
    </row>
    <row r="977" spans="1:5" x14ac:dyDescent="0.25">
      <c r="A977" s="293" t="s">
        <v>1536</v>
      </c>
      <c r="B977" s="295" t="s">
        <v>1522</v>
      </c>
      <c r="C977" s="296"/>
      <c r="D977" s="299" t="s">
        <v>41</v>
      </c>
      <c r="E977" s="170" t="s">
        <v>1049</v>
      </c>
    </row>
    <row r="978" spans="1:5" x14ac:dyDescent="0.25">
      <c r="A978" s="294"/>
      <c r="B978" s="297"/>
      <c r="C978" s="298"/>
      <c r="D978" s="300"/>
      <c r="E978" s="171" t="s">
        <v>1050</v>
      </c>
    </row>
    <row r="979" spans="1:5" x14ac:dyDescent="0.25">
      <c r="A979" s="285" t="s">
        <v>1537</v>
      </c>
      <c r="B979" s="287" t="s">
        <v>1538</v>
      </c>
      <c r="C979" s="288"/>
      <c r="D979" s="291" t="s">
        <v>41</v>
      </c>
      <c r="E979" s="172" t="s">
        <v>1049</v>
      </c>
    </row>
    <row r="980" spans="1:5" x14ac:dyDescent="0.25">
      <c r="A980" s="286"/>
      <c r="B980" s="289"/>
      <c r="C980" s="290"/>
      <c r="D980" s="292"/>
      <c r="E980" s="173" t="s">
        <v>1050</v>
      </c>
    </row>
    <row r="981" spans="1:5" x14ac:dyDescent="0.25">
      <c r="A981" s="293" t="s">
        <v>1539</v>
      </c>
      <c r="B981" s="295" t="s">
        <v>1538</v>
      </c>
      <c r="C981" s="296"/>
      <c r="D981" s="299" t="s">
        <v>41</v>
      </c>
      <c r="E981" s="170" t="s">
        <v>1049</v>
      </c>
    </row>
    <row r="982" spans="1:5" x14ac:dyDescent="0.25">
      <c r="A982" s="294"/>
      <c r="B982" s="297"/>
      <c r="C982" s="298"/>
      <c r="D982" s="300"/>
      <c r="E982" s="171" t="s">
        <v>1050</v>
      </c>
    </row>
    <row r="983" spans="1:5" x14ac:dyDescent="0.25">
      <c r="A983" s="285" t="s">
        <v>1540</v>
      </c>
      <c r="B983" s="287" t="s">
        <v>1538</v>
      </c>
      <c r="C983" s="288"/>
      <c r="D983" s="291" t="s">
        <v>41</v>
      </c>
      <c r="E983" s="172" t="s">
        <v>1049</v>
      </c>
    </row>
    <row r="984" spans="1:5" x14ac:dyDescent="0.25">
      <c r="A984" s="286"/>
      <c r="B984" s="289"/>
      <c r="C984" s="290"/>
      <c r="D984" s="292"/>
      <c r="E984" s="173" t="s">
        <v>1050</v>
      </c>
    </row>
    <row r="985" spans="1:5" x14ac:dyDescent="0.25">
      <c r="A985" s="293" t="s">
        <v>1541</v>
      </c>
      <c r="B985" s="295" t="s">
        <v>1538</v>
      </c>
      <c r="C985" s="296"/>
      <c r="D985" s="299" t="s">
        <v>41</v>
      </c>
      <c r="E985" s="170" t="s">
        <v>1049</v>
      </c>
    </row>
    <row r="986" spans="1:5" x14ac:dyDescent="0.25">
      <c r="A986" s="294"/>
      <c r="B986" s="297"/>
      <c r="C986" s="298"/>
      <c r="D986" s="300"/>
      <c r="E986" s="171" t="s">
        <v>1050</v>
      </c>
    </row>
    <row r="987" spans="1:5" x14ac:dyDescent="0.25">
      <c r="A987" s="285" t="s">
        <v>1542</v>
      </c>
      <c r="B987" s="287" t="s">
        <v>1538</v>
      </c>
      <c r="C987" s="288"/>
      <c r="D987" s="291" t="s">
        <v>41</v>
      </c>
      <c r="E987" s="172" t="s">
        <v>1049</v>
      </c>
    </row>
    <row r="988" spans="1:5" x14ac:dyDescent="0.25">
      <c r="A988" s="286"/>
      <c r="B988" s="289"/>
      <c r="C988" s="290"/>
      <c r="D988" s="292"/>
      <c r="E988" s="173" t="s">
        <v>1050</v>
      </c>
    </row>
    <row r="989" spans="1:5" x14ac:dyDescent="0.25">
      <c r="A989" s="293" t="s">
        <v>1543</v>
      </c>
      <c r="B989" s="295" t="s">
        <v>1544</v>
      </c>
      <c r="C989" s="296"/>
      <c r="D989" s="299" t="s">
        <v>41</v>
      </c>
      <c r="E989" s="170" t="s">
        <v>1049</v>
      </c>
    </row>
    <row r="990" spans="1:5" x14ac:dyDescent="0.25">
      <c r="A990" s="294"/>
      <c r="B990" s="297"/>
      <c r="C990" s="298"/>
      <c r="D990" s="300"/>
      <c r="E990" s="171" t="s">
        <v>1050</v>
      </c>
    </row>
    <row r="991" spans="1:5" x14ac:dyDescent="0.25">
      <c r="A991" s="285" t="s">
        <v>1545</v>
      </c>
      <c r="B991" s="287" t="s">
        <v>1544</v>
      </c>
      <c r="C991" s="288"/>
      <c r="D991" s="291" t="s">
        <v>41</v>
      </c>
      <c r="E991" s="172" t="s">
        <v>1049</v>
      </c>
    </row>
    <row r="992" spans="1:5" x14ac:dyDescent="0.25">
      <c r="A992" s="286"/>
      <c r="B992" s="289"/>
      <c r="C992" s="290"/>
      <c r="D992" s="292"/>
      <c r="E992" s="173" t="s">
        <v>1050</v>
      </c>
    </row>
    <row r="993" spans="1:5" x14ac:dyDescent="0.25">
      <c r="A993" s="293" t="s">
        <v>1546</v>
      </c>
      <c r="B993" s="295" t="s">
        <v>1544</v>
      </c>
      <c r="C993" s="296"/>
      <c r="D993" s="299" t="s">
        <v>41</v>
      </c>
      <c r="E993" s="170" t="s">
        <v>1049</v>
      </c>
    </row>
    <row r="994" spans="1:5" x14ac:dyDescent="0.25">
      <c r="A994" s="294"/>
      <c r="B994" s="297"/>
      <c r="C994" s="298"/>
      <c r="D994" s="300"/>
      <c r="E994" s="171" t="s">
        <v>1050</v>
      </c>
    </row>
    <row r="995" spans="1:5" x14ac:dyDescent="0.25">
      <c r="A995" s="285" t="s">
        <v>1547</v>
      </c>
      <c r="B995" s="287" t="s">
        <v>1544</v>
      </c>
      <c r="C995" s="288"/>
      <c r="D995" s="291" t="s">
        <v>41</v>
      </c>
      <c r="E995" s="172" t="s">
        <v>1049</v>
      </c>
    </row>
    <row r="996" spans="1:5" x14ac:dyDescent="0.25">
      <c r="A996" s="286"/>
      <c r="B996" s="289"/>
      <c r="C996" s="290"/>
      <c r="D996" s="292"/>
      <c r="E996" s="173" t="s">
        <v>1050</v>
      </c>
    </row>
    <row r="997" spans="1:5" x14ac:dyDescent="0.25">
      <c r="A997" s="293" t="s">
        <v>1548</v>
      </c>
      <c r="B997" s="295" t="s">
        <v>1544</v>
      </c>
      <c r="C997" s="296"/>
      <c r="D997" s="299" t="s">
        <v>41</v>
      </c>
      <c r="E997" s="170" t="s">
        <v>1049</v>
      </c>
    </row>
    <row r="998" spans="1:5" x14ac:dyDescent="0.25">
      <c r="A998" s="294"/>
      <c r="B998" s="297"/>
      <c r="C998" s="298"/>
      <c r="D998" s="300"/>
      <c r="E998" s="171" t="s">
        <v>1050</v>
      </c>
    </row>
    <row r="999" spans="1:5" x14ac:dyDescent="0.25">
      <c r="A999" s="285" t="s">
        <v>1549</v>
      </c>
      <c r="B999" s="287" t="s">
        <v>1544</v>
      </c>
      <c r="C999" s="288"/>
      <c r="D999" s="291" t="s">
        <v>41</v>
      </c>
      <c r="E999" s="172" t="s">
        <v>1049</v>
      </c>
    </row>
    <row r="1000" spans="1:5" x14ac:dyDescent="0.25">
      <c r="A1000" s="286"/>
      <c r="B1000" s="289"/>
      <c r="C1000" s="290"/>
      <c r="D1000" s="292"/>
      <c r="E1000" s="173" t="s">
        <v>1050</v>
      </c>
    </row>
    <row r="1001" spans="1:5" x14ac:dyDescent="0.25">
      <c r="A1001" s="293" t="s">
        <v>1550</v>
      </c>
      <c r="B1001" s="295" t="s">
        <v>1544</v>
      </c>
      <c r="C1001" s="296"/>
      <c r="D1001" s="299" t="s">
        <v>41</v>
      </c>
      <c r="E1001" s="170" t="s">
        <v>1049</v>
      </c>
    </row>
    <row r="1002" spans="1:5" x14ac:dyDescent="0.25">
      <c r="A1002" s="294"/>
      <c r="B1002" s="297"/>
      <c r="C1002" s="298"/>
      <c r="D1002" s="300"/>
      <c r="E1002" s="171" t="s">
        <v>1050</v>
      </c>
    </row>
    <row r="1003" spans="1:5" x14ac:dyDescent="0.25">
      <c r="A1003" s="285" t="s">
        <v>1551</v>
      </c>
      <c r="B1003" s="287" t="s">
        <v>1544</v>
      </c>
      <c r="C1003" s="288"/>
      <c r="D1003" s="291" t="s">
        <v>41</v>
      </c>
      <c r="E1003" s="172" t="s">
        <v>1049</v>
      </c>
    </row>
    <row r="1004" spans="1:5" x14ac:dyDescent="0.25">
      <c r="A1004" s="286"/>
      <c r="B1004" s="289"/>
      <c r="C1004" s="290"/>
      <c r="D1004" s="292"/>
      <c r="E1004" s="173" t="s">
        <v>1050</v>
      </c>
    </row>
    <row r="1005" spans="1:5" x14ac:dyDescent="0.25">
      <c r="A1005" s="293" t="s">
        <v>1552</v>
      </c>
      <c r="B1005" s="295" t="s">
        <v>1553</v>
      </c>
      <c r="C1005" s="296"/>
      <c r="D1005" s="299" t="s">
        <v>41</v>
      </c>
      <c r="E1005" s="170" t="s">
        <v>1049</v>
      </c>
    </row>
    <row r="1006" spans="1:5" x14ac:dyDescent="0.25">
      <c r="A1006" s="294"/>
      <c r="B1006" s="297"/>
      <c r="C1006" s="298"/>
      <c r="D1006" s="300"/>
      <c r="E1006" s="171" t="s">
        <v>1050</v>
      </c>
    </row>
    <row r="1007" spans="1:5" x14ac:dyDescent="0.25">
      <c r="A1007" s="285" t="s">
        <v>1061</v>
      </c>
      <c r="B1007" s="287" t="s">
        <v>1553</v>
      </c>
      <c r="C1007" s="288"/>
      <c r="D1007" s="291" t="s">
        <v>41</v>
      </c>
      <c r="E1007" s="172" t="s">
        <v>1049</v>
      </c>
    </row>
    <row r="1008" spans="1:5" x14ac:dyDescent="0.25">
      <c r="A1008" s="286"/>
      <c r="B1008" s="289"/>
      <c r="C1008" s="290"/>
      <c r="D1008" s="292"/>
      <c r="E1008" s="173" t="s">
        <v>1050</v>
      </c>
    </row>
    <row r="1009" spans="1:5" x14ac:dyDescent="0.25">
      <c r="A1009" s="293" t="s">
        <v>1554</v>
      </c>
      <c r="B1009" s="295" t="s">
        <v>1553</v>
      </c>
      <c r="C1009" s="296"/>
      <c r="D1009" s="299" t="s">
        <v>41</v>
      </c>
      <c r="E1009" s="170" t="s">
        <v>1049</v>
      </c>
    </row>
    <row r="1010" spans="1:5" x14ac:dyDescent="0.25">
      <c r="A1010" s="294"/>
      <c r="B1010" s="297"/>
      <c r="C1010" s="298"/>
      <c r="D1010" s="300"/>
      <c r="E1010" s="171" t="s">
        <v>1050</v>
      </c>
    </row>
    <row r="1011" spans="1:5" x14ac:dyDescent="0.25">
      <c r="A1011" s="285" t="s">
        <v>1555</v>
      </c>
      <c r="B1011" s="287" t="s">
        <v>1553</v>
      </c>
      <c r="C1011" s="288"/>
      <c r="D1011" s="291" t="s">
        <v>41</v>
      </c>
      <c r="E1011" s="172" t="s">
        <v>1049</v>
      </c>
    </row>
    <row r="1012" spans="1:5" x14ac:dyDescent="0.25">
      <c r="A1012" s="286"/>
      <c r="B1012" s="289"/>
      <c r="C1012" s="290"/>
      <c r="D1012" s="292"/>
      <c r="E1012" s="173" t="s">
        <v>1050</v>
      </c>
    </row>
    <row r="1013" spans="1:5" x14ac:dyDescent="0.25">
      <c r="A1013" s="293" t="s">
        <v>1556</v>
      </c>
      <c r="B1013" s="295" t="s">
        <v>1553</v>
      </c>
      <c r="C1013" s="296"/>
      <c r="D1013" s="299" t="s">
        <v>41</v>
      </c>
      <c r="E1013" s="170" t="s">
        <v>1049</v>
      </c>
    </row>
    <row r="1014" spans="1:5" x14ac:dyDescent="0.25">
      <c r="A1014" s="294"/>
      <c r="B1014" s="297"/>
      <c r="C1014" s="298"/>
      <c r="D1014" s="300"/>
      <c r="E1014" s="171" t="s">
        <v>1050</v>
      </c>
    </row>
    <row r="1015" spans="1:5" x14ac:dyDescent="0.25">
      <c r="A1015" s="285" t="s">
        <v>1557</v>
      </c>
      <c r="B1015" s="287" t="s">
        <v>1553</v>
      </c>
      <c r="C1015" s="288"/>
      <c r="D1015" s="291" t="s">
        <v>41</v>
      </c>
      <c r="E1015" s="172" t="s">
        <v>1049</v>
      </c>
    </row>
    <row r="1016" spans="1:5" x14ac:dyDescent="0.25">
      <c r="A1016" s="286"/>
      <c r="B1016" s="289"/>
      <c r="C1016" s="290"/>
      <c r="D1016" s="292"/>
      <c r="E1016" s="173" t="s">
        <v>1050</v>
      </c>
    </row>
    <row r="1017" spans="1:5" x14ac:dyDescent="0.25">
      <c r="A1017" s="293" t="s">
        <v>1558</v>
      </c>
      <c r="B1017" s="295" t="s">
        <v>1553</v>
      </c>
      <c r="C1017" s="296"/>
      <c r="D1017" s="299" t="s">
        <v>41</v>
      </c>
      <c r="E1017" s="170" t="s">
        <v>1049</v>
      </c>
    </row>
    <row r="1018" spans="1:5" x14ac:dyDescent="0.25">
      <c r="A1018" s="294"/>
      <c r="B1018" s="297"/>
      <c r="C1018" s="298"/>
      <c r="D1018" s="300"/>
      <c r="E1018" s="171" t="s">
        <v>1050</v>
      </c>
    </row>
    <row r="1019" spans="1:5" x14ac:dyDescent="0.25">
      <c r="A1019" s="285" t="s">
        <v>1559</v>
      </c>
      <c r="B1019" s="287" t="s">
        <v>1553</v>
      </c>
      <c r="C1019" s="288"/>
      <c r="D1019" s="291" t="s">
        <v>41</v>
      </c>
      <c r="E1019" s="172" t="s">
        <v>1049</v>
      </c>
    </row>
    <row r="1020" spans="1:5" x14ac:dyDescent="0.25">
      <c r="A1020" s="286"/>
      <c r="B1020" s="289"/>
      <c r="C1020" s="290"/>
      <c r="D1020" s="292"/>
      <c r="E1020" s="173" t="s">
        <v>1050</v>
      </c>
    </row>
    <row r="1021" spans="1:5" x14ac:dyDescent="0.25">
      <c r="A1021" s="293" t="s">
        <v>1560</v>
      </c>
      <c r="B1021" s="295" t="s">
        <v>1553</v>
      </c>
      <c r="C1021" s="296"/>
      <c r="D1021" s="299" t="s">
        <v>41</v>
      </c>
      <c r="E1021" s="170" t="s">
        <v>1049</v>
      </c>
    </row>
    <row r="1022" spans="1:5" x14ac:dyDescent="0.25">
      <c r="A1022" s="294"/>
      <c r="B1022" s="297"/>
      <c r="C1022" s="298"/>
      <c r="D1022" s="300"/>
      <c r="E1022" s="171" t="s">
        <v>1050</v>
      </c>
    </row>
    <row r="1023" spans="1:5" x14ac:dyDescent="0.25">
      <c r="A1023" s="285" t="s">
        <v>1561</v>
      </c>
      <c r="B1023" s="287" t="s">
        <v>1553</v>
      </c>
      <c r="C1023" s="288"/>
      <c r="D1023" s="291" t="s">
        <v>41</v>
      </c>
      <c r="E1023" s="172" t="s">
        <v>1049</v>
      </c>
    </row>
    <row r="1024" spans="1:5" x14ac:dyDescent="0.25">
      <c r="A1024" s="286"/>
      <c r="B1024" s="289"/>
      <c r="C1024" s="290"/>
      <c r="D1024" s="292"/>
      <c r="E1024" s="173" t="s">
        <v>1050</v>
      </c>
    </row>
    <row r="1025" spans="1:5" x14ac:dyDescent="0.25">
      <c r="A1025" s="293" t="s">
        <v>1562</v>
      </c>
      <c r="B1025" s="295" t="s">
        <v>1563</v>
      </c>
      <c r="C1025" s="296"/>
      <c r="D1025" s="299" t="s">
        <v>41</v>
      </c>
      <c r="E1025" s="170" t="s">
        <v>1049</v>
      </c>
    </row>
    <row r="1026" spans="1:5" x14ac:dyDescent="0.25">
      <c r="A1026" s="294"/>
      <c r="B1026" s="297"/>
      <c r="C1026" s="298"/>
      <c r="D1026" s="300"/>
      <c r="E1026" s="171" t="s">
        <v>1050</v>
      </c>
    </row>
    <row r="1027" spans="1:5" x14ac:dyDescent="0.25">
      <c r="A1027" s="285" t="s">
        <v>1564</v>
      </c>
      <c r="B1027" s="287" t="s">
        <v>1563</v>
      </c>
      <c r="C1027" s="288"/>
      <c r="D1027" s="291" t="s">
        <v>41</v>
      </c>
      <c r="E1027" s="172" t="s">
        <v>1049</v>
      </c>
    </row>
    <row r="1028" spans="1:5" x14ac:dyDescent="0.25">
      <c r="A1028" s="286"/>
      <c r="B1028" s="289"/>
      <c r="C1028" s="290"/>
      <c r="D1028" s="292"/>
      <c r="E1028" s="173" t="s">
        <v>1050</v>
      </c>
    </row>
    <row r="1029" spans="1:5" x14ac:dyDescent="0.25">
      <c r="A1029" s="293" t="s">
        <v>1565</v>
      </c>
      <c r="B1029" s="295" t="s">
        <v>1563</v>
      </c>
      <c r="C1029" s="296"/>
      <c r="D1029" s="299" t="s">
        <v>41</v>
      </c>
      <c r="E1029" s="170" t="s">
        <v>1049</v>
      </c>
    </row>
    <row r="1030" spans="1:5" x14ac:dyDescent="0.25">
      <c r="A1030" s="294"/>
      <c r="B1030" s="297"/>
      <c r="C1030" s="298"/>
      <c r="D1030" s="300"/>
      <c r="E1030" s="171" t="s">
        <v>1050</v>
      </c>
    </row>
    <row r="1031" spans="1:5" x14ac:dyDescent="0.25">
      <c r="A1031" s="285" t="s">
        <v>1566</v>
      </c>
      <c r="B1031" s="287" t="s">
        <v>1563</v>
      </c>
      <c r="C1031" s="288"/>
      <c r="D1031" s="291" t="s">
        <v>41</v>
      </c>
      <c r="E1031" s="172" t="s">
        <v>1049</v>
      </c>
    </row>
    <row r="1032" spans="1:5" x14ac:dyDescent="0.25">
      <c r="A1032" s="286"/>
      <c r="B1032" s="289"/>
      <c r="C1032" s="290"/>
      <c r="D1032" s="292"/>
      <c r="E1032" s="173" t="s">
        <v>1050</v>
      </c>
    </row>
    <row r="1033" spans="1:5" x14ac:dyDescent="0.25">
      <c r="A1033" s="293" t="s">
        <v>1567</v>
      </c>
      <c r="B1033" s="295" t="s">
        <v>1563</v>
      </c>
      <c r="C1033" s="296"/>
      <c r="D1033" s="299" t="s">
        <v>41</v>
      </c>
      <c r="E1033" s="170" t="s">
        <v>1049</v>
      </c>
    </row>
    <row r="1034" spans="1:5" x14ac:dyDescent="0.25">
      <c r="A1034" s="294"/>
      <c r="B1034" s="297"/>
      <c r="C1034" s="298"/>
      <c r="D1034" s="300"/>
      <c r="E1034" s="171" t="s">
        <v>1050</v>
      </c>
    </row>
    <row r="1035" spans="1:5" x14ac:dyDescent="0.25">
      <c r="A1035" s="285" t="s">
        <v>1568</v>
      </c>
      <c r="B1035" s="287" t="s">
        <v>1563</v>
      </c>
      <c r="C1035" s="288"/>
      <c r="D1035" s="291" t="s">
        <v>41</v>
      </c>
      <c r="E1035" s="172" t="s">
        <v>1049</v>
      </c>
    </row>
    <row r="1036" spans="1:5" x14ac:dyDescent="0.25">
      <c r="A1036" s="286"/>
      <c r="B1036" s="289"/>
      <c r="C1036" s="290"/>
      <c r="D1036" s="292"/>
      <c r="E1036" s="173" t="s">
        <v>1050</v>
      </c>
    </row>
    <row r="1037" spans="1:5" x14ac:dyDescent="0.25">
      <c r="A1037" s="293" t="s">
        <v>1569</v>
      </c>
      <c r="B1037" s="295" t="s">
        <v>1563</v>
      </c>
      <c r="C1037" s="296"/>
      <c r="D1037" s="299" t="s">
        <v>41</v>
      </c>
      <c r="E1037" s="170" t="s">
        <v>1049</v>
      </c>
    </row>
    <row r="1038" spans="1:5" x14ac:dyDescent="0.25">
      <c r="A1038" s="294"/>
      <c r="B1038" s="297"/>
      <c r="C1038" s="298"/>
      <c r="D1038" s="300"/>
      <c r="E1038" s="171" t="s">
        <v>1050</v>
      </c>
    </row>
    <row r="1039" spans="1:5" x14ac:dyDescent="0.25">
      <c r="A1039" s="285" t="s">
        <v>1570</v>
      </c>
      <c r="B1039" s="287" t="s">
        <v>1563</v>
      </c>
      <c r="C1039" s="288"/>
      <c r="D1039" s="291" t="s">
        <v>41</v>
      </c>
      <c r="E1039" s="172" t="s">
        <v>1049</v>
      </c>
    </row>
    <row r="1040" spans="1:5" x14ac:dyDescent="0.25">
      <c r="A1040" s="286"/>
      <c r="B1040" s="289"/>
      <c r="C1040" s="290"/>
      <c r="D1040" s="292"/>
      <c r="E1040" s="173" t="s">
        <v>1050</v>
      </c>
    </row>
    <row r="1041" spans="1:5" x14ac:dyDescent="0.25">
      <c r="A1041" s="293" t="s">
        <v>1571</v>
      </c>
      <c r="B1041" s="295" t="s">
        <v>1563</v>
      </c>
      <c r="C1041" s="296"/>
      <c r="D1041" s="299" t="s">
        <v>41</v>
      </c>
      <c r="E1041" s="170" t="s">
        <v>1049</v>
      </c>
    </row>
    <row r="1042" spans="1:5" x14ac:dyDescent="0.25">
      <c r="A1042" s="294"/>
      <c r="B1042" s="297"/>
      <c r="C1042" s="298"/>
      <c r="D1042" s="300"/>
      <c r="E1042" s="171" t="s">
        <v>1050</v>
      </c>
    </row>
    <row r="1043" spans="1:5" x14ac:dyDescent="0.25">
      <c r="A1043" s="285" t="s">
        <v>1572</v>
      </c>
      <c r="B1043" s="287" t="s">
        <v>1563</v>
      </c>
      <c r="C1043" s="288"/>
      <c r="D1043" s="291" t="s">
        <v>41</v>
      </c>
      <c r="E1043" s="172" t="s">
        <v>1049</v>
      </c>
    </row>
    <row r="1044" spans="1:5" x14ac:dyDescent="0.25">
      <c r="A1044" s="286"/>
      <c r="B1044" s="289"/>
      <c r="C1044" s="290"/>
      <c r="D1044" s="292"/>
      <c r="E1044" s="173" t="s">
        <v>1050</v>
      </c>
    </row>
    <row r="1045" spans="1:5" x14ac:dyDescent="0.25">
      <c r="A1045" s="293" t="s">
        <v>1573</v>
      </c>
      <c r="B1045" s="295" t="s">
        <v>1563</v>
      </c>
      <c r="C1045" s="296"/>
      <c r="D1045" s="299" t="s">
        <v>41</v>
      </c>
      <c r="E1045" s="170" t="s">
        <v>1049</v>
      </c>
    </row>
    <row r="1046" spans="1:5" x14ac:dyDescent="0.25">
      <c r="A1046" s="294"/>
      <c r="B1046" s="297"/>
      <c r="C1046" s="298"/>
      <c r="D1046" s="300"/>
      <c r="E1046" s="171" t="s">
        <v>1050</v>
      </c>
    </row>
    <row r="1047" spans="1:5" x14ac:dyDescent="0.25">
      <c r="A1047" s="285" t="s">
        <v>1574</v>
      </c>
      <c r="B1047" s="287" t="s">
        <v>1563</v>
      </c>
      <c r="C1047" s="288"/>
      <c r="D1047" s="291" t="s">
        <v>41</v>
      </c>
      <c r="E1047" s="172" t="s">
        <v>1049</v>
      </c>
    </row>
    <row r="1048" spans="1:5" x14ac:dyDescent="0.25">
      <c r="A1048" s="286"/>
      <c r="B1048" s="289"/>
      <c r="C1048" s="290"/>
      <c r="D1048" s="292"/>
      <c r="E1048" s="173" t="s">
        <v>1050</v>
      </c>
    </row>
    <row r="1049" spans="1:5" x14ac:dyDescent="0.25">
      <c r="A1049" s="293" t="s">
        <v>1575</v>
      </c>
      <c r="B1049" s="295" t="s">
        <v>1563</v>
      </c>
      <c r="C1049" s="296"/>
      <c r="D1049" s="299" t="s">
        <v>41</v>
      </c>
      <c r="E1049" s="170" t="s">
        <v>1049</v>
      </c>
    </row>
    <row r="1050" spans="1:5" x14ac:dyDescent="0.25">
      <c r="A1050" s="294"/>
      <c r="B1050" s="297"/>
      <c r="C1050" s="298"/>
      <c r="D1050" s="300"/>
      <c r="E1050" s="171" t="s">
        <v>1050</v>
      </c>
    </row>
    <row r="1051" spans="1:5" x14ac:dyDescent="0.25">
      <c r="A1051" s="285" t="s">
        <v>1576</v>
      </c>
      <c r="B1051" s="287" t="s">
        <v>1563</v>
      </c>
      <c r="C1051" s="288"/>
      <c r="D1051" s="291" t="s">
        <v>41</v>
      </c>
      <c r="E1051" s="172" t="s">
        <v>1049</v>
      </c>
    </row>
    <row r="1052" spans="1:5" x14ac:dyDescent="0.25">
      <c r="A1052" s="286"/>
      <c r="B1052" s="289"/>
      <c r="C1052" s="290"/>
      <c r="D1052" s="292"/>
      <c r="E1052" s="173" t="s">
        <v>1050</v>
      </c>
    </row>
    <row r="1053" spans="1:5" x14ac:dyDescent="0.25">
      <c r="A1053" s="293" t="s">
        <v>1577</v>
      </c>
      <c r="B1053" s="295" t="s">
        <v>1563</v>
      </c>
      <c r="C1053" s="296"/>
      <c r="D1053" s="299" t="s">
        <v>41</v>
      </c>
      <c r="E1053" s="170" t="s">
        <v>1049</v>
      </c>
    </row>
    <row r="1054" spans="1:5" x14ac:dyDescent="0.25">
      <c r="A1054" s="294"/>
      <c r="B1054" s="297"/>
      <c r="C1054" s="298"/>
      <c r="D1054" s="300"/>
      <c r="E1054" s="171" t="s">
        <v>1050</v>
      </c>
    </row>
    <row r="1055" spans="1:5" x14ac:dyDescent="0.25">
      <c r="A1055" s="285" t="s">
        <v>1578</v>
      </c>
      <c r="B1055" s="287" t="s">
        <v>1563</v>
      </c>
      <c r="C1055" s="288"/>
      <c r="D1055" s="291" t="s">
        <v>41</v>
      </c>
      <c r="E1055" s="172" t="s">
        <v>1049</v>
      </c>
    </row>
    <row r="1056" spans="1:5" x14ac:dyDescent="0.25">
      <c r="A1056" s="286"/>
      <c r="B1056" s="289"/>
      <c r="C1056" s="290"/>
      <c r="D1056" s="292"/>
      <c r="E1056" s="173" t="s">
        <v>1050</v>
      </c>
    </row>
    <row r="1057" spans="1:5" x14ac:dyDescent="0.25">
      <c r="A1057" s="293" t="s">
        <v>1579</v>
      </c>
      <c r="B1057" s="295" t="s">
        <v>1563</v>
      </c>
      <c r="C1057" s="296"/>
      <c r="D1057" s="299" t="s">
        <v>41</v>
      </c>
      <c r="E1057" s="170" t="s">
        <v>1049</v>
      </c>
    </row>
    <row r="1058" spans="1:5" x14ac:dyDescent="0.25">
      <c r="A1058" s="294"/>
      <c r="B1058" s="297"/>
      <c r="C1058" s="298"/>
      <c r="D1058" s="300"/>
      <c r="E1058" s="171" t="s">
        <v>1050</v>
      </c>
    </row>
    <row r="1059" spans="1:5" x14ac:dyDescent="0.25">
      <c r="A1059" s="285" t="s">
        <v>1580</v>
      </c>
      <c r="B1059" s="287" t="s">
        <v>1563</v>
      </c>
      <c r="C1059" s="288"/>
      <c r="D1059" s="291" t="s">
        <v>41</v>
      </c>
      <c r="E1059" s="172" t="s">
        <v>1049</v>
      </c>
    </row>
    <row r="1060" spans="1:5" x14ac:dyDescent="0.25">
      <c r="A1060" s="286"/>
      <c r="B1060" s="289"/>
      <c r="C1060" s="290"/>
      <c r="D1060" s="292"/>
      <c r="E1060" s="173" t="s">
        <v>1050</v>
      </c>
    </row>
    <row r="1061" spans="1:5" x14ac:dyDescent="0.25">
      <c r="A1061" s="293" t="s">
        <v>1581</v>
      </c>
      <c r="B1061" s="295" t="s">
        <v>1563</v>
      </c>
      <c r="C1061" s="296"/>
      <c r="D1061" s="299" t="s">
        <v>41</v>
      </c>
      <c r="E1061" s="170" t="s">
        <v>1049</v>
      </c>
    </row>
    <row r="1062" spans="1:5" x14ac:dyDescent="0.25">
      <c r="A1062" s="294"/>
      <c r="B1062" s="297"/>
      <c r="C1062" s="298"/>
      <c r="D1062" s="300"/>
      <c r="E1062" s="171" t="s">
        <v>1050</v>
      </c>
    </row>
    <row r="1063" spans="1:5" x14ac:dyDescent="0.25">
      <c r="A1063" s="285" t="s">
        <v>1582</v>
      </c>
      <c r="B1063" s="287" t="s">
        <v>1583</v>
      </c>
      <c r="C1063" s="288"/>
      <c r="D1063" s="291" t="s">
        <v>41</v>
      </c>
      <c r="E1063" s="172" t="s">
        <v>1049</v>
      </c>
    </row>
    <row r="1064" spans="1:5" x14ac:dyDescent="0.25">
      <c r="A1064" s="286"/>
      <c r="B1064" s="289"/>
      <c r="C1064" s="290"/>
      <c r="D1064" s="292"/>
      <c r="E1064" s="173" t="s">
        <v>1050</v>
      </c>
    </row>
    <row r="1065" spans="1:5" x14ac:dyDescent="0.25">
      <c r="A1065" s="293" t="s">
        <v>1584</v>
      </c>
      <c r="B1065" s="295" t="s">
        <v>1583</v>
      </c>
      <c r="C1065" s="296"/>
      <c r="D1065" s="299" t="s">
        <v>41</v>
      </c>
      <c r="E1065" s="170" t="s">
        <v>1049</v>
      </c>
    </row>
    <row r="1066" spans="1:5" x14ac:dyDescent="0.25">
      <c r="A1066" s="294"/>
      <c r="B1066" s="297"/>
      <c r="C1066" s="298"/>
      <c r="D1066" s="300"/>
      <c r="E1066" s="171" t="s">
        <v>1050</v>
      </c>
    </row>
    <row r="1067" spans="1:5" x14ac:dyDescent="0.25">
      <c r="A1067" s="285" t="s">
        <v>1585</v>
      </c>
      <c r="B1067" s="287" t="s">
        <v>1583</v>
      </c>
      <c r="C1067" s="288"/>
      <c r="D1067" s="291" t="s">
        <v>41</v>
      </c>
      <c r="E1067" s="172" t="s">
        <v>1049</v>
      </c>
    </row>
    <row r="1068" spans="1:5" x14ac:dyDescent="0.25">
      <c r="A1068" s="286"/>
      <c r="B1068" s="289"/>
      <c r="C1068" s="290"/>
      <c r="D1068" s="292"/>
      <c r="E1068" s="173" t="s">
        <v>1050</v>
      </c>
    </row>
    <row r="1069" spans="1:5" x14ac:dyDescent="0.25">
      <c r="A1069" s="293" t="s">
        <v>1536</v>
      </c>
      <c r="B1069" s="295" t="s">
        <v>1583</v>
      </c>
      <c r="C1069" s="296"/>
      <c r="D1069" s="299" t="s">
        <v>41</v>
      </c>
      <c r="E1069" s="170" t="s">
        <v>1049</v>
      </c>
    </row>
    <row r="1070" spans="1:5" x14ac:dyDescent="0.25">
      <c r="A1070" s="294"/>
      <c r="B1070" s="297"/>
      <c r="C1070" s="298"/>
      <c r="D1070" s="300"/>
      <c r="E1070" s="171" t="s">
        <v>1050</v>
      </c>
    </row>
    <row r="1071" spans="1:5" x14ac:dyDescent="0.25">
      <c r="A1071" s="285" t="s">
        <v>1586</v>
      </c>
      <c r="B1071" s="287" t="s">
        <v>1587</v>
      </c>
      <c r="C1071" s="288"/>
      <c r="D1071" s="291" t="s">
        <v>41</v>
      </c>
      <c r="E1071" s="172" t="s">
        <v>1049</v>
      </c>
    </row>
    <row r="1072" spans="1:5" x14ac:dyDescent="0.25">
      <c r="A1072" s="286"/>
      <c r="B1072" s="289"/>
      <c r="C1072" s="290"/>
      <c r="D1072" s="292"/>
      <c r="E1072" s="173" t="s">
        <v>1050</v>
      </c>
    </row>
    <row r="1073" spans="1:5" x14ac:dyDescent="0.25">
      <c r="A1073" s="293" t="s">
        <v>1588</v>
      </c>
      <c r="B1073" s="295" t="s">
        <v>1587</v>
      </c>
      <c r="C1073" s="296"/>
      <c r="D1073" s="299" t="s">
        <v>41</v>
      </c>
      <c r="E1073" s="170" t="s">
        <v>1049</v>
      </c>
    </row>
    <row r="1074" spans="1:5" x14ac:dyDescent="0.25">
      <c r="A1074" s="294"/>
      <c r="B1074" s="297"/>
      <c r="C1074" s="298"/>
      <c r="D1074" s="300"/>
      <c r="E1074" s="171" t="s">
        <v>1050</v>
      </c>
    </row>
    <row r="1075" spans="1:5" x14ac:dyDescent="0.25">
      <c r="A1075" s="285" t="s">
        <v>1589</v>
      </c>
      <c r="B1075" s="287" t="s">
        <v>1587</v>
      </c>
      <c r="C1075" s="288"/>
      <c r="D1075" s="291" t="s">
        <v>41</v>
      </c>
      <c r="E1075" s="172" t="s">
        <v>1049</v>
      </c>
    </row>
    <row r="1076" spans="1:5" x14ac:dyDescent="0.25">
      <c r="A1076" s="286"/>
      <c r="B1076" s="289"/>
      <c r="C1076" s="290"/>
      <c r="D1076" s="292"/>
      <c r="E1076" s="173" t="s">
        <v>1050</v>
      </c>
    </row>
    <row r="1077" spans="1:5" x14ac:dyDescent="0.25">
      <c r="A1077" s="293" t="s">
        <v>1590</v>
      </c>
      <c r="B1077" s="295" t="s">
        <v>1587</v>
      </c>
      <c r="C1077" s="296"/>
      <c r="D1077" s="299" t="s">
        <v>41</v>
      </c>
      <c r="E1077" s="170" t="s">
        <v>1049</v>
      </c>
    </row>
    <row r="1078" spans="1:5" x14ac:dyDescent="0.25">
      <c r="A1078" s="294"/>
      <c r="B1078" s="297"/>
      <c r="C1078" s="298"/>
      <c r="D1078" s="300"/>
      <c r="E1078" s="171" t="s">
        <v>1050</v>
      </c>
    </row>
    <row r="1079" spans="1:5" x14ac:dyDescent="0.25">
      <c r="A1079" s="285" t="s">
        <v>1591</v>
      </c>
      <c r="B1079" s="287" t="s">
        <v>1592</v>
      </c>
      <c r="C1079" s="288"/>
      <c r="D1079" s="291" t="s">
        <v>41</v>
      </c>
      <c r="E1079" s="172" t="s">
        <v>1049</v>
      </c>
    </row>
    <row r="1080" spans="1:5" x14ac:dyDescent="0.25">
      <c r="A1080" s="286"/>
      <c r="B1080" s="289"/>
      <c r="C1080" s="290"/>
      <c r="D1080" s="292"/>
      <c r="E1080" s="173" t="s">
        <v>1050</v>
      </c>
    </row>
    <row r="1081" spans="1:5" x14ac:dyDescent="0.25">
      <c r="A1081" s="293" t="s">
        <v>1593</v>
      </c>
      <c r="B1081" s="295" t="s">
        <v>1592</v>
      </c>
      <c r="C1081" s="296"/>
      <c r="D1081" s="299" t="s">
        <v>41</v>
      </c>
      <c r="E1081" s="170" t="s">
        <v>1049</v>
      </c>
    </row>
    <row r="1082" spans="1:5" x14ac:dyDescent="0.25">
      <c r="A1082" s="294"/>
      <c r="B1082" s="297"/>
      <c r="C1082" s="298"/>
      <c r="D1082" s="300"/>
      <c r="E1082" s="171" t="s">
        <v>1050</v>
      </c>
    </row>
    <row r="1083" spans="1:5" x14ac:dyDescent="0.25">
      <c r="A1083" s="285" t="s">
        <v>1594</v>
      </c>
      <c r="B1083" s="287" t="s">
        <v>1592</v>
      </c>
      <c r="C1083" s="288"/>
      <c r="D1083" s="291" t="s">
        <v>41</v>
      </c>
      <c r="E1083" s="172" t="s">
        <v>1049</v>
      </c>
    </row>
    <row r="1084" spans="1:5" x14ac:dyDescent="0.25">
      <c r="A1084" s="286"/>
      <c r="B1084" s="289"/>
      <c r="C1084" s="290"/>
      <c r="D1084" s="292"/>
      <c r="E1084" s="173" t="s">
        <v>1050</v>
      </c>
    </row>
    <row r="1085" spans="1:5" x14ac:dyDescent="0.25">
      <c r="A1085" s="293" t="s">
        <v>1595</v>
      </c>
      <c r="B1085" s="295" t="s">
        <v>1592</v>
      </c>
      <c r="C1085" s="296"/>
      <c r="D1085" s="299" t="s">
        <v>41</v>
      </c>
      <c r="E1085" s="170" t="s">
        <v>1049</v>
      </c>
    </row>
    <row r="1086" spans="1:5" x14ac:dyDescent="0.25">
      <c r="A1086" s="294"/>
      <c r="B1086" s="297"/>
      <c r="C1086" s="298"/>
      <c r="D1086" s="300"/>
      <c r="E1086" s="171" t="s">
        <v>1050</v>
      </c>
    </row>
    <row r="1087" spans="1:5" x14ac:dyDescent="0.25">
      <c r="A1087" s="285" t="s">
        <v>1596</v>
      </c>
      <c r="B1087" s="287" t="s">
        <v>1592</v>
      </c>
      <c r="C1087" s="288"/>
      <c r="D1087" s="291" t="s">
        <v>41</v>
      </c>
      <c r="E1087" s="172" t="s">
        <v>1049</v>
      </c>
    </row>
    <row r="1088" spans="1:5" x14ac:dyDescent="0.25">
      <c r="A1088" s="286"/>
      <c r="B1088" s="289"/>
      <c r="C1088" s="290"/>
      <c r="D1088" s="292"/>
      <c r="E1088" s="173" t="s">
        <v>1050</v>
      </c>
    </row>
    <row r="1089" spans="1:5" x14ac:dyDescent="0.25">
      <c r="A1089" s="293" t="s">
        <v>1597</v>
      </c>
      <c r="B1089" s="295" t="s">
        <v>1598</v>
      </c>
      <c r="C1089" s="296"/>
      <c r="D1089" s="299" t="s">
        <v>41</v>
      </c>
      <c r="E1089" s="170" t="s">
        <v>1049</v>
      </c>
    </row>
    <row r="1090" spans="1:5" x14ac:dyDescent="0.25">
      <c r="A1090" s="294"/>
      <c r="B1090" s="297"/>
      <c r="C1090" s="298"/>
      <c r="D1090" s="300"/>
      <c r="E1090" s="171" t="s">
        <v>1050</v>
      </c>
    </row>
    <row r="1091" spans="1:5" x14ac:dyDescent="0.25">
      <c r="A1091" s="285" t="s">
        <v>1167</v>
      </c>
      <c r="B1091" s="287" t="s">
        <v>1598</v>
      </c>
      <c r="C1091" s="288"/>
      <c r="D1091" s="291" t="s">
        <v>41</v>
      </c>
      <c r="E1091" s="172" t="s">
        <v>1049</v>
      </c>
    </row>
    <row r="1092" spans="1:5" x14ac:dyDescent="0.25">
      <c r="A1092" s="286"/>
      <c r="B1092" s="289"/>
      <c r="C1092" s="290"/>
      <c r="D1092" s="292"/>
      <c r="E1092" s="173" t="s">
        <v>1050</v>
      </c>
    </row>
    <row r="1093" spans="1:5" x14ac:dyDescent="0.25">
      <c r="A1093" s="293" t="s">
        <v>1599</v>
      </c>
      <c r="B1093" s="295" t="s">
        <v>1598</v>
      </c>
      <c r="C1093" s="296"/>
      <c r="D1093" s="299" t="s">
        <v>41</v>
      </c>
      <c r="E1093" s="170" t="s">
        <v>1049</v>
      </c>
    </row>
    <row r="1094" spans="1:5" x14ac:dyDescent="0.25">
      <c r="A1094" s="294"/>
      <c r="B1094" s="297"/>
      <c r="C1094" s="298"/>
      <c r="D1094" s="300"/>
      <c r="E1094" s="171" t="s">
        <v>1050</v>
      </c>
    </row>
    <row r="1095" spans="1:5" x14ac:dyDescent="0.25">
      <c r="A1095" s="285" t="s">
        <v>1600</v>
      </c>
      <c r="B1095" s="287" t="s">
        <v>1598</v>
      </c>
      <c r="C1095" s="288"/>
      <c r="D1095" s="291" t="s">
        <v>41</v>
      </c>
      <c r="E1095" s="172" t="s">
        <v>1049</v>
      </c>
    </row>
    <row r="1096" spans="1:5" x14ac:dyDescent="0.25">
      <c r="A1096" s="286"/>
      <c r="B1096" s="289"/>
      <c r="C1096" s="290"/>
      <c r="D1096" s="292"/>
      <c r="E1096" s="173" t="s">
        <v>1050</v>
      </c>
    </row>
    <row r="1097" spans="1:5" x14ac:dyDescent="0.25">
      <c r="A1097" s="293" t="s">
        <v>1601</v>
      </c>
      <c r="B1097" s="295" t="s">
        <v>1598</v>
      </c>
      <c r="C1097" s="296"/>
      <c r="D1097" s="299" t="s">
        <v>41</v>
      </c>
      <c r="E1097" s="170" t="s">
        <v>1049</v>
      </c>
    </row>
    <row r="1098" spans="1:5" x14ac:dyDescent="0.25">
      <c r="A1098" s="294"/>
      <c r="B1098" s="297"/>
      <c r="C1098" s="298"/>
      <c r="D1098" s="300"/>
      <c r="E1098" s="171" t="s">
        <v>1050</v>
      </c>
    </row>
    <row r="1099" spans="1:5" x14ac:dyDescent="0.25">
      <c r="A1099" s="285" t="s">
        <v>1602</v>
      </c>
      <c r="B1099" s="287" t="s">
        <v>1598</v>
      </c>
      <c r="C1099" s="288"/>
      <c r="D1099" s="291" t="s">
        <v>41</v>
      </c>
      <c r="E1099" s="172" t="s">
        <v>1049</v>
      </c>
    </row>
    <row r="1100" spans="1:5" x14ac:dyDescent="0.25">
      <c r="A1100" s="286"/>
      <c r="B1100" s="289"/>
      <c r="C1100" s="290"/>
      <c r="D1100" s="292"/>
      <c r="E1100" s="173" t="s">
        <v>1050</v>
      </c>
    </row>
    <row r="1101" spans="1:5" x14ac:dyDescent="0.25">
      <c r="A1101" s="293" t="s">
        <v>1603</v>
      </c>
      <c r="B1101" s="295" t="s">
        <v>1604</v>
      </c>
      <c r="C1101" s="296"/>
      <c r="D1101" s="299" t="s">
        <v>41</v>
      </c>
      <c r="E1101" s="170" t="s">
        <v>1049</v>
      </c>
    </row>
    <row r="1102" spans="1:5" x14ac:dyDescent="0.25">
      <c r="A1102" s="294"/>
      <c r="B1102" s="297"/>
      <c r="C1102" s="298"/>
      <c r="D1102" s="300"/>
      <c r="E1102" s="171" t="s">
        <v>1050</v>
      </c>
    </row>
    <row r="1103" spans="1:5" x14ac:dyDescent="0.25">
      <c r="A1103" s="285" t="s">
        <v>1605</v>
      </c>
      <c r="B1103" s="287" t="s">
        <v>1604</v>
      </c>
      <c r="C1103" s="288"/>
      <c r="D1103" s="291" t="s">
        <v>41</v>
      </c>
      <c r="E1103" s="172" t="s">
        <v>1049</v>
      </c>
    </row>
    <row r="1104" spans="1:5" x14ac:dyDescent="0.25">
      <c r="A1104" s="286"/>
      <c r="B1104" s="289"/>
      <c r="C1104" s="290"/>
      <c r="D1104" s="292"/>
      <c r="E1104" s="173" t="s">
        <v>1050</v>
      </c>
    </row>
    <row r="1105" spans="1:5" x14ac:dyDescent="0.25">
      <c r="A1105" s="293" t="s">
        <v>1606</v>
      </c>
      <c r="B1105" s="295" t="s">
        <v>1604</v>
      </c>
      <c r="C1105" s="296"/>
      <c r="D1105" s="299" t="s">
        <v>41</v>
      </c>
      <c r="E1105" s="170" t="s">
        <v>1049</v>
      </c>
    </row>
    <row r="1106" spans="1:5" x14ac:dyDescent="0.25">
      <c r="A1106" s="294"/>
      <c r="B1106" s="297"/>
      <c r="C1106" s="298"/>
      <c r="D1106" s="300"/>
      <c r="E1106" s="171" t="s">
        <v>1050</v>
      </c>
    </row>
    <row r="1107" spans="1:5" x14ac:dyDescent="0.25">
      <c r="A1107" s="285" t="s">
        <v>1607</v>
      </c>
      <c r="B1107" s="287" t="s">
        <v>1604</v>
      </c>
      <c r="C1107" s="288"/>
      <c r="D1107" s="291" t="s">
        <v>41</v>
      </c>
      <c r="E1107" s="172" t="s">
        <v>1049</v>
      </c>
    </row>
    <row r="1108" spans="1:5" x14ac:dyDescent="0.25">
      <c r="A1108" s="286"/>
      <c r="B1108" s="289"/>
      <c r="C1108" s="290"/>
      <c r="D1108" s="292"/>
      <c r="E1108" s="173" t="s">
        <v>1050</v>
      </c>
    </row>
    <row r="1109" spans="1:5" x14ac:dyDescent="0.25">
      <c r="A1109" s="293" t="s">
        <v>1608</v>
      </c>
      <c r="B1109" s="295" t="s">
        <v>1604</v>
      </c>
      <c r="C1109" s="296"/>
      <c r="D1109" s="299" t="s">
        <v>41</v>
      </c>
      <c r="E1109" s="170" t="s">
        <v>1049</v>
      </c>
    </row>
    <row r="1110" spans="1:5" x14ac:dyDescent="0.25">
      <c r="A1110" s="294"/>
      <c r="B1110" s="297"/>
      <c r="C1110" s="298"/>
      <c r="D1110" s="300"/>
      <c r="E1110" s="171" t="s">
        <v>1050</v>
      </c>
    </row>
    <row r="1111" spans="1:5" x14ac:dyDescent="0.25">
      <c r="A1111" s="285" t="s">
        <v>1609</v>
      </c>
      <c r="B1111" s="287" t="s">
        <v>1604</v>
      </c>
      <c r="C1111" s="288"/>
      <c r="D1111" s="291" t="s">
        <v>41</v>
      </c>
      <c r="E1111" s="172" t="s">
        <v>1049</v>
      </c>
    </row>
    <row r="1112" spans="1:5" x14ac:dyDescent="0.25">
      <c r="A1112" s="286"/>
      <c r="B1112" s="289"/>
      <c r="C1112" s="290"/>
      <c r="D1112" s="292"/>
      <c r="E1112" s="173" t="s">
        <v>1050</v>
      </c>
    </row>
    <row r="1113" spans="1:5" x14ac:dyDescent="0.25">
      <c r="A1113" s="293" t="s">
        <v>1610</v>
      </c>
      <c r="B1113" s="295" t="s">
        <v>1604</v>
      </c>
      <c r="C1113" s="296"/>
      <c r="D1113" s="299" t="s">
        <v>41</v>
      </c>
      <c r="E1113" s="170" t="s">
        <v>1049</v>
      </c>
    </row>
    <row r="1114" spans="1:5" x14ac:dyDescent="0.25">
      <c r="A1114" s="294"/>
      <c r="B1114" s="297"/>
      <c r="C1114" s="298"/>
      <c r="D1114" s="300"/>
      <c r="E1114" s="171" t="s">
        <v>1050</v>
      </c>
    </row>
    <row r="1115" spans="1:5" x14ac:dyDescent="0.25">
      <c r="A1115" s="285" t="s">
        <v>1611</v>
      </c>
      <c r="B1115" s="287" t="s">
        <v>1612</v>
      </c>
      <c r="C1115" s="288"/>
      <c r="D1115" s="291" t="s">
        <v>41</v>
      </c>
      <c r="E1115" s="172" t="s">
        <v>1049</v>
      </c>
    </row>
    <row r="1116" spans="1:5" x14ac:dyDescent="0.25">
      <c r="A1116" s="286"/>
      <c r="B1116" s="289"/>
      <c r="C1116" s="290"/>
      <c r="D1116" s="292"/>
      <c r="E1116" s="173" t="s">
        <v>1050</v>
      </c>
    </row>
    <row r="1117" spans="1:5" x14ac:dyDescent="0.25">
      <c r="A1117" s="293" t="s">
        <v>1613</v>
      </c>
      <c r="B1117" s="295" t="s">
        <v>1612</v>
      </c>
      <c r="C1117" s="296"/>
      <c r="D1117" s="299" t="s">
        <v>41</v>
      </c>
      <c r="E1117" s="170" t="s">
        <v>1049</v>
      </c>
    </row>
    <row r="1118" spans="1:5" x14ac:dyDescent="0.25">
      <c r="A1118" s="294"/>
      <c r="B1118" s="297"/>
      <c r="C1118" s="298"/>
      <c r="D1118" s="300"/>
      <c r="E1118" s="171" t="s">
        <v>1050</v>
      </c>
    </row>
    <row r="1119" spans="1:5" x14ac:dyDescent="0.25">
      <c r="A1119" s="285" t="s">
        <v>1614</v>
      </c>
      <c r="B1119" s="287" t="s">
        <v>1612</v>
      </c>
      <c r="C1119" s="288"/>
      <c r="D1119" s="291" t="s">
        <v>41</v>
      </c>
      <c r="E1119" s="172" t="s">
        <v>1049</v>
      </c>
    </row>
    <row r="1120" spans="1:5" x14ac:dyDescent="0.25">
      <c r="A1120" s="286"/>
      <c r="B1120" s="289"/>
      <c r="C1120" s="290"/>
      <c r="D1120" s="292"/>
      <c r="E1120" s="173" t="s">
        <v>1050</v>
      </c>
    </row>
    <row r="1121" spans="1:5" x14ac:dyDescent="0.25">
      <c r="A1121" s="293" t="s">
        <v>1615</v>
      </c>
      <c r="B1121" s="295" t="s">
        <v>1612</v>
      </c>
      <c r="C1121" s="296"/>
      <c r="D1121" s="299" t="s">
        <v>41</v>
      </c>
      <c r="E1121" s="170" t="s">
        <v>1049</v>
      </c>
    </row>
    <row r="1122" spans="1:5" x14ac:dyDescent="0.25">
      <c r="A1122" s="294"/>
      <c r="B1122" s="297"/>
      <c r="C1122" s="298"/>
      <c r="D1122" s="300"/>
      <c r="E1122" s="171" t="s">
        <v>1050</v>
      </c>
    </row>
    <row r="1123" spans="1:5" x14ac:dyDescent="0.25">
      <c r="A1123" s="285" t="s">
        <v>1616</v>
      </c>
      <c r="B1123" s="287" t="s">
        <v>1612</v>
      </c>
      <c r="C1123" s="288"/>
      <c r="D1123" s="291" t="s">
        <v>41</v>
      </c>
      <c r="E1123" s="172" t="s">
        <v>1049</v>
      </c>
    </row>
    <row r="1124" spans="1:5" x14ac:dyDescent="0.25">
      <c r="A1124" s="286"/>
      <c r="B1124" s="289"/>
      <c r="C1124" s="290"/>
      <c r="D1124" s="292"/>
      <c r="E1124" s="173" t="s">
        <v>1050</v>
      </c>
    </row>
    <row r="1125" spans="1:5" x14ac:dyDescent="0.25">
      <c r="A1125" s="293" t="s">
        <v>1617</v>
      </c>
      <c r="B1125" s="295" t="s">
        <v>1612</v>
      </c>
      <c r="C1125" s="296"/>
      <c r="D1125" s="299" t="s">
        <v>41</v>
      </c>
      <c r="E1125" s="170" t="s">
        <v>1049</v>
      </c>
    </row>
    <row r="1126" spans="1:5" x14ac:dyDescent="0.25">
      <c r="A1126" s="294"/>
      <c r="B1126" s="297"/>
      <c r="C1126" s="298"/>
      <c r="D1126" s="300"/>
      <c r="E1126" s="171" t="s">
        <v>1050</v>
      </c>
    </row>
    <row r="1127" spans="1:5" x14ac:dyDescent="0.25">
      <c r="A1127" s="285" t="s">
        <v>1618</v>
      </c>
      <c r="B1127" s="287" t="s">
        <v>1612</v>
      </c>
      <c r="C1127" s="288"/>
      <c r="D1127" s="291" t="s">
        <v>41</v>
      </c>
      <c r="E1127" s="172" t="s">
        <v>1049</v>
      </c>
    </row>
    <row r="1128" spans="1:5" x14ac:dyDescent="0.25">
      <c r="A1128" s="286"/>
      <c r="B1128" s="289"/>
      <c r="C1128" s="290"/>
      <c r="D1128" s="292"/>
      <c r="E1128" s="173" t="s">
        <v>1050</v>
      </c>
    </row>
    <row r="1129" spans="1:5" x14ac:dyDescent="0.25">
      <c r="A1129" s="293" t="s">
        <v>1619</v>
      </c>
      <c r="B1129" s="295" t="s">
        <v>1612</v>
      </c>
      <c r="C1129" s="296"/>
      <c r="D1129" s="299" t="s">
        <v>41</v>
      </c>
      <c r="E1129" s="170" t="s">
        <v>1049</v>
      </c>
    </row>
    <row r="1130" spans="1:5" x14ac:dyDescent="0.25">
      <c r="A1130" s="294"/>
      <c r="B1130" s="297"/>
      <c r="C1130" s="298"/>
      <c r="D1130" s="300"/>
      <c r="E1130" s="171" t="s">
        <v>1050</v>
      </c>
    </row>
    <row r="1131" spans="1:5" x14ac:dyDescent="0.25">
      <c r="A1131" s="285" t="s">
        <v>1459</v>
      </c>
      <c r="B1131" s="287"/>
      <c r="C1131" s="288"/>
      <c r="D1131" s="291" t="s">
        <v>41</v>
      </c>
      <c r="E1131" s="172" t="s">
        <v>1049</v>
      </c>
    </row>
    <row r="1132" spans="1:5" x14ac:dyDescent="0.25">
      <c r="A1132" s="286"/>
      <c r="B1132" s="289"/>
      <c r="C1132" s="290"/>
      <c r="D1132" s="292"/>
      <c r="E1132" s="173" t="s">
        <v>1050</v>
      </c>
    </row>
    <row r="1133" spans="1:5" x14ac:dyDescent="0.25">
      <c r="A1133" s="293" t="s">
        <v>1481</v>
      </c>
      <c r="B1133" s="295"/>
      <c r="C1133" s="296"/>
      <c r="D1133" s="299" t="s">
        <v>41</v>
      </c>
      <c r="E1133" s="170" t="s">
        <v>1049</v>
      </c>
    </row>
    <row r="1134" spans="1:5" x14ac:dyDescent="0.25">
      <c r="A1134" s="294"/>
      <c r="B1134" s="297"/>
      <c r="C1134" s="298"/>
      <c r="D1134" s="300"/>
      <c r="E1134" s="171" t="s">
        <v>1050</v>
      </c>
    </row>
    <row r="1135" spans="1:5" x14ac:dyDescent="0.25">
      <c r="A1135" s="285" t="s">
        <v>1487</v>
      </c>
      <c r="B1135" s="287"/>
      <c r="C1135" s="288"/>
      <c r="D1135" s="291" t="s">
        <v>41</v>
      </c>
      <c r="E1135" s="172" t="s">
        <v>1049</v>
      </c>
    </row>
    <row r="1136" spans="1:5" x14ac:dyDescent="0.25">
      <c r="A1136" s="286"/>
      <c r="B1136" s="289"/>
      <c r="C1136" s="290"/>
      <c r="D1136" s="292"/>
      <c r="E1136" s="173" t="s">
        <v>1050</v>
      </c>
    </row>
    <row r="1137" spans="1:5" x14ac:dyDescent="0.25">
      <c r="A1137" s="293" t="s">
        <v>1492</v>
      </c>
      <c r="B1137" s="295"/>
      <c r="C1137" s="296"/>
      <c r="D1137" s="299" t="s">
        <v>41</v>
      </c>
      <c r="E1137" s="170" t="s">
        <v>1049</v>
      </c>
    </row>
    <row r="1138" spans="1:5" x14ac:dyDescent="0.25">
      <c r="A1138" s="294"/>
      <c r="B1138" s="297"/>
      <c r="C1138" s="298"/>
      <c r="D1138" s="300"/>
      <c r="E1138" s="171" t="s">
        <v>1050</v>
      </c>
    </row>
    <row r="1139" spans="1:5" x14ac:dyDescent="0.25">
      <c r="A1139" s="285" t="s">
        <v>1503</v>
      </c>
      <c r="B1139" s="287"/>
      <c r="C1139" s="288"/>
      <c r="D1139" s="291" t="s">
        <v>41</v>
      </c>
      <c r="E1139" s="172" t="s">
        <v>1049</v>
      </c>
    </row>
    <row r="1140" spans="1:5" x14ac:dyDescent="0.25">
      <c r="A1140" s="286"/>
      <c r="B1140" s="289"/>
      <c r="C1140" s="290"/>
      <c r="D1140" s="292"/>
      <c r="E1140" s="173" t="s">
        <v>1050</v>
      </c>
    </row>
    <row r="1141" spans="1:5" x14ac:dyDescent="0.25">
      <c r="A1141" s="293" t="s">
        <v>1510</v>
      </c>
      <c r="B1141" s="295"/>
      <c r="C1141" s="296"/>
      <c r="D1141" s="299" t="s">
        <v>41</v>
      </c>
      <c r="E1141" s="170" t="s">
        <v>1049</v>
      </c>
    </row>
    <row r="1142" spans="1:5" x14ac:dyDescent="0.25">
      <c r="A1142" s="294"/>
      <c r="B1142" s="297"/>
      <c r="C1142" s="298"/>
      <c r="D1142" s="300"/>
      <c r="E1142" s="171" t="s">
        <v>1050</v>
      </c>
    </row>
    <row r="1143" spans="1:5" x14ac:dyDescent="0.25">
      <c r="A1143" s="285" t="s">
        <v>1518</v>
      </c>
      <c r="B1143" s="287"/>
      <c r="C1143" s="288"/>
      <c r="D1143" s="291" t="s">
        <v>41</v>
      </c>
      <c r="E1143" s="172" t="s">
        <v>1049</v>
      </c>
    </row>
    <row r="1144" spans="1:5" x14ac:dyDescent="0.25">
      <c r="A1144" s="286"/>
      <c r="B1144" s="289"/>
      <c r="C1144" s="290"/>
      <c r="D1144" s="292"/>
      <c r="E1144" s="173" t="s">
        <v>1050</v>
      </c>
    </row>
    <row r="1145" spans="1:5" x14ac:dyDescent="0.25">
      <c r="A1145" s="293" t="s">
        <v>1522</v>
      </c>
      <c r="B1145" s="295"/>
      <c r="C1145" s="296"/>
      <c r="D1145" s="299" t="s">
        <v>41</v>
      </c>
      <c r="E1145" s="170" t="s">
        <v>1049</v>
      </c>
    </row>
    <row r="1146" spans="1:5" x14ac:dyDescent="0.25">
      <c r="A1146" s="294"/>
      <c r="B1146" s="297"/>
      <c r="C1146" s="298"/>
      <c r="D1146" s="300"/>
      <c r="E1146" s="171" t="s">
        <v>1050</v>
      </c>
    </row>
    <row r="1147" spans="1:5" x14ac:dyDescent="0.25">
      <c r="A1147" s="285" t="s">
        <v>1538</v>
      </c>
      <c r="B1147" s="287"/>
      <c r="C1147" s="288"/>
      <c r="D1147" s="291" t="s">
        <v>41</v>
      </c>
      <c r="E1147" s="172" t="s">
        <v>1049</v>
      </c>
    </row>
    <row r="1148" spans="1:5" x14ac:dyDescent="0.25">
      <c r="A1148" s="286"/>
      <c r="B1148" s="289"/>
      <c r="C1148" s="290"/>
      <c r="D1148" s="292"/>
      <c r="E1148" s="173" t="s">
        <v>1050</v>
      </c>
    </row>
    <row r="1149" spans="1:5" x14ac:dyDescent="0.25">
      <c r="A1149" s="293" t="s">
        <v>1544</v>
      </c>
      <c r="B1149" s="295"/>
      <c r="C1149" s="296"/>
      <c r="D1149" s="299" t="s">
        <v>41</v>
      </c>
      <c r="E1149" s="170" t="s">
        <v>1049</v>
      </c>
    </row>
    <row r="1150" spans="1:5" x14ac:dyDescent="0.25">
      <c r="A1150" s="294"/>
      <c r="B1150" s="297"/>
      <c r="C1150" s="298"/>
      <c r="D1150" s="300"/>
      <c r="E1150" s="171" t="s">
        <v>1050</v>
      </c>
    </row>
    <row r="1151" spans="1:5" x14ac:dyDescent="0.25">
      <c r="A1151" s="285" t="s">
        <v>1553</v>
      </c>
      <c r="B1151" s="287"/>
      <c r="C1151" s="288"/>
      <c r="D1151" s="291" t="s">
        <v>41</v>
      </c>
      <c r="E1151" s="172" t="s">
        <v>1049</v>
      </c>
    </row>
    <row r="1152" spans="1:5" x14ac:dyDescent="0.25">
      <c r="A1152" s="286"/>
      <c r="B1152" s="289"/>
      <c r="C1152" s="290"/>
      <c r="D1152" s="292"/>
      <c r="E1152" s="173" t="s">
        <v>1050</v>
      </c>
    </row>
    <row r="1153" spans="1:5" x14ac:dyDescent="0.25">
      <c r="A1153" s="293" t="s">
        <v>1583</v>
      </c>
      <c r="B1153" s="295"/>
      <c r="C1153" s="296"/>
      <c r="D1153" s="299" t="s">
        <v>41</v>
      </c>
      <c r="E1153" s="170" t="s">
        <v>1049</v>
      </c>
    </row>
    <row r="1154" spans="1:5" x14ac:dyDescent="0.25">
      <c r="A1154" s="294"/>
      <c r="B1154" s="297"/>
      <c r="C1154" s="298"/>
      <c r="D1154" s="300"/>
      <c r="E1154" s="171" t="s">
        <v>1050</v>
      </c>
    </row>
    <row r="1155" spans="1:5" x14ac:dyDescent="0.25">
      <c r="A1155" s="285" t="s">
        <v>1587</v>
      </c>
      <c r="B1155" s="287"/>
      <c r="C1155" s="288"/>
      <c r="D1155" s="291" t="s">
        <v>41</v>
      </c>
      <c r="E1155" s="172" t="s">
        <v>1049</v>
      </c>
    </row>
    <row r="1156" spans="1:5" x14ac:dyDescent="0.25">
      <c r="A1156" s="286"/>
      <c r="B1156" s="289"/>
      <c r="C1156" s="290"/>
      <c r="D1156" s="292"/>
      <c r="E1156" s="173" t="s">
        <v>1050</v>
      </c>
    </row>
    <row r="1157" spans="1:5" x14ac:dyDescent="0.25">
      <c r="A1157" s="293" t="s">
        <v>1592</v>
      </c>
      <c r="B1157" s="295"/>
      <c r="C1157" s="296"/>
      <c r="D1157" s="299" t="s">
        <v>41</v>
      </c>
      <c r="E1157" s="170" t="s">
        <v>1049</v>
      </c>
    </row>
    <row r="1158" spans="1:5" x14ac:dyDescent="0.25">
      <c r="A1158" s="294"/>
      <c r="B1158" s="297"/>
      <c r="C1158" s="298"/>
      <c r="D1158" s="300"/>
      <c r="E1158" s="171" t="s">
        <v>1050</v>
      </c>
    </row>
    <row r="1159" spans="1:5" x14ac:dyDescent="0.25">
      <c r="A1159" s="285" t="s">
        <v>1598</v>
      </c>
      <c r="B1159" s="287"/>
      <c r="C1159" s="288"/>
      <c r="D1159" s="291" t="s">
        <v>41</v>
      </c>
      <c r="E1159" s="172" t="s">
        <v>1049</v>
      </c>
    </row>
    <row r="1160" spans="1:5" x14ac:dyDescent="0.25">
      <c r="A1160" s="286"/>
      <c r="B1160" s="289"/>
      <c r="C1160" s="290"/>
      <c r="D1160" s="292"/>
      <c r="E1160" s="173" t="s">
        <v>1050</v>
      </c>
    </row>
    <row r="1161" spans="1:5" x14ac:dyDescent="0.25">
      <c r="A1161" s="293" t="s">
        <v>1604</v>
      </c>
      <c r="B1161" s="295"/>
      <c r="C1161" s="296"/>
      <c r="D1161" s="299" t="s">
        <v>41</v>
      </c>
      <c r="E1161" s="170" t="s">
        <v>1049</v>
      </c>
    </row>
    <row r="1162" spans="1:5" x14ac:dyDescent="0.25">
      <c r="A1162" s="294"/>
      <c r="B1162" s="297"/>
      <c r="C1162" s="298"/>
      <c r="D1162" s="300"/>
      <c r="E1162" s="171" t="s">
        <v>1050</v>
      </c>
    </row>
    <row r="1163" spans="1:5" x14ac:dyDescent="0.25">
      <c r="A1163" s="285" t="s">
        <v>1563</v>
      </c>
      <c r="B1163" s="287"/>
      <c r="C1163" s="288"/>
      <c r="D1163" s="291" t="s">
        <v>41</v>
      </c>
      <c r="E1163" s="172" t="s">
        <v>1049</v>
      </c>
    </row>
    <row r="1164" spans="1:5" x14ac:dyDescent="0.25">
      <c r="A1164" s="286"/>
      <c r="B1164" s="289"/>
      <c r="C1164" s="290"/>
      <c r="D1164" s="292"/>
      <c r="E1164" s="173" t="s">
        <v>1050</v>
      </c>
    </row>
    <row r="1165" spans="1:5" x14ac:dyDescent="0.25">
      <c r="A1165" s="293" t="s">
        <v>1569</v>
      </c>
      <c r="B1165" s="295" t="s">
        <v>1518</v>
      </c>
      <c r="C1165" s="296"/>
      <c r="D1165" s="299" t="s">
        <v>41</v>
      </c>
      <c r="E1165" s="170" t="s">
        <v>1049</v>
      </c>
    </row>
    <row r="1166" spans="1:5" x14ac:dyDescent="0.25">
      <c r="A1166" s="294"/>
      <c r="B1166" s="297"/>
      <c r="C1166" s="298"/>
      <c r="D1166" s="300"/>
      <c r="E1166" s="171" t="s">
        <v>1050</v>
      </c>
    </row>
    <row r="1167" spans="1:5" x14ac:dyDescent="0.25">
      <c r="A1167" s="285" t="s">
        <v>1620</v>
      </c>
      <c r="B1167" s="287" t="s">
        <v>1459</v>
      </c>
      <c r="C1167" s="288"/>
      <c r="D1167" s="291" t="s">
        <v>41</v>
      </c>
      <c r="E1167" s="172" t="s">
        <v>1049</v>
      </c>
    </row>
    <row r="1168" spans="1:5" x14ac:dyDescent="0.25">
      <c r="A1168" s="286"/>
      <c r="B1168" s="289"/>
      <c r="C1168" s="290"/>
      <c r="D1168" s="292"/>
      <c r="E1168" s="173" t="s">
        <v>1050</v>
      </c>
    </row>
    <row r="1169" spans="1:5" x14ac:dyDescent="0.25">
      <c r="A1169" s="293" t="s">
        <v>1621</v>
      </c>
      <c r="B1169" s="295" t="s">
        <v>1481</v>
      </c>
      <c r="C1169" s="296"/>
      <c r="D1169" s="299" t="s">
        <v>41</v>
      </c>
      <c r="E1169" s="170" t="s">
        <v>1049</v>
      </c>
    </row>
    <row r="1170" spans="1:5" x14ac:dyDescent="0.25">
      <c r="A1170" s="294"/>
      <c r="B1170" s="297"/>
      <c r="C1170" s="298"/>
      <c r="D1170" s="300"/>
      <c r="E1170" s="171" t="s">
        <v>1050</v>
      </c>
    </row>
    <row r="1171" spans="1:5" x14ac:dyDescent="0.25">
      <c r="A1171" s="285" t="s">
        <v>1369</v>
      </c>
      <c r="B1171" s="287" t="s">
        <v>1487</v>
      </c>
      <c r="C1171" s="288"/>
      <c r="D1171" s="291" t="s">
        <v>41</v>
      </c>
      <c r="E1171" s="172" t="s">
        <v>1049</v>
      </c>
    </row>
    <row r="1172" spans="1:5" x14ac:dyDescent="0.25">
      <c r="A1172" s="286"/>
      <c r="B1172" s="289"/>
      <c r="C1172" s="290"/>
      <c r="D1172" s="292"/>
      <c r="E1172" s="173" t="s">
        <v>1050</v>
      </c>
    </row>
    <row r="1173" spans="1:5" x14ac:dyDescent="0.25">
      <c r="A1173" s="293" t="s">
        <v>1622</v>
      </c>
      <c r="B1173" s="295" t="s">
        <v>1492</v>
      </c>
      <c r="C1173" s="296"/>
      <c r="D1173" s="299" t="s">
        <v>41</v>
      </c>
      <c r="E1173" s="170" t="s">
        <v>1049</v>
      </c>
    </row>
    <row r="1174" spans="1:5" x14ac:dyDescent="0.25">
      <c r="A1174" s="294"/>
      <c r="B1174" s="297"/>
      <c r="C1174" s="298"/>
      <c r="D1174" s="300"/>
      <c r="E1174" s="171" t="s">
        <v>1050</v>
      </c>
    </row>
    <row r="1175" spans="1:5" x14ac:dyDescent="0.25">
      <c r="A1175" s="285" t="s">
        <v>1179</v>
      </c>
      <c r="B1175" s="287" t="s">
        <v>1503</v>
      </c>
      <c r="C1175" s="288"/>
      <c r="D1175" s="291" t="s">
        <v>41</v>
      </c>
      <c r="E1175" s="172" t="s">
        <v>1049</v>
      </c>
    </row>
    <row r="1176" spans="1:5" x14ac:dyDescent="0.25">
      <c r="A1176" s="286"/>
      <c r="B1176" s="289"/>
      <c r="C1176" s="290"/>
      <c r="D1176" s="292"/>
      <c r="E1176" s="173" t="s">
        <v>1050</v>
      </c>
    </row>
    <row r="1177" spans="1:5" x14ac:dyDescent="0.25">
      <c r="A1177" s="293" t="s">
        <v>1623</v>
      </c>
      <c r="B1177" s="295" t="s">
        <v>1522</v>
      </c>
      <c r="C1177" s="296"/>
      <c r="D1177" s="299" t="s">
        <v>41</v>
      </c>
      <c r="E1177" s="170" t="s">
        <v>1049</v>
      </c>
    </row>
    <row r="1178" spans="1:5" x14ac:dyDescent="0.25">
      <c r="A1178" s="294"/>
      <c r="B1178" s="297"/>
      <c r="C1178" s="298"/>
      <c r="D1178" s="300"/>
      <c r="E1178" s="171" t="s">
        <v>1050</v>
      </c>
    </row>
    <row r="1179" spans="1:5" x14ac:dyDescent="0.25">
      <c r="A1179" s="285" t="s">
        <v>1624</v>
      </c>
      <c r="B1179" s="287" t="s">
        <v>1522</v>
      </c>
      <c r="C1179" s="288"/>
      <c r="D1179" s="291" t="s">
        <v>41</v>
      </c>
      <c r="E1179" s="172" t="s">
        <v>1049</v>
      </c>
    </row>
    <row r="1180" spans="1:5" x14ac:dyDescent="0.25">
      <c r="A1180" s="286"/>
      <c r="B1180" s="289"/>
      <c r="C1180" s="290"/>
      <c r="D1180" s="292"/>
      <c r="E1180" s="173" t="s">
        <v>1050</v>
      </c>
    </row>
    <row r="1181" spans="1:5" x14ac:dyDescent="0.25">
      <c r="A1181" s="293" t="s">
        <v>1625</v>
      </c>
      <c r="B1181" s="295" t="s">
        <v>1538</v>
      </c>
      <c r="C1181" s="296"/>
      <c r="D1181" s="299" t="s">
        <v>41</v>
      </c>
      <c r="E1181" s="170" t="s">
        <v>1049</v>
      </c>
    </row>
    <row r="1182" spans="1:5" x14ac:dyDescent="0.25">
      <c r="A1182" s="294"/>
      <c r="B1182" s="297"/>
      <c r="C1182" s="298"/>
      <c r="D1182" s="300"/>
      <c r="E1182" s="171" t="s">
        <v>1050</v>
      </c>
    </row>
    <row r="1183" spans="1:5" x14ac:dyDescent="0.25">
      <c r="A1183" s="285" t="s">
        <v>1626</v>
      </c>
      <c r="B1183" s="287" t="s">
        <v>1553</v>
      </c>
      <c r="C1183" s="288"/>
      <c r="D1183" s="291" t="s">
        <v>41</v>
      </c>
      <c r="E1183" s="172" t="s">
        <v>1049</v>
      </c>
    </row>
    <row r="1184" spans="1:5" x14ac:dyDescent="0.25">
      <c r="A1184" s="286"/>
      <c r="B1184" s="289"/>
      <c r="C1184" s="290"/>
      <c r="D1184" s="292"/>
      <c r="E1184" s="173" t="s">
        <v>1050</v>
      </c>
    </row>
    <row r="1185" spans="1:5" x14ac:dyDescent="0.25">
      <c r="A1185" s="293" t="s">
        <v>1627</v>
      </c>
      <c r="B1185" s="295" t="s">
        <v>1563</v>
      </c>
      <c r="C1185" s="296"/>
      <c r="D1185" s="299" t="s">
        <v>41</v>
      </c>
      <c r="E1185" s="170" t="s">
        <v>1049</v>
      </c>
    </row>
    <row r="1186" spans="1:5" x14ac:dyDescent="0.25">
      <c r="A1186" s="294"/>
      <c r="B1186" s="297"/>
      <c r="C1186" s="298"/>
      <c r="D1186" s="300"/>
      <c r="E1186" s="171" t="s">
        <v>1050</v>
      </c>
    </row>
    <row r="1187" spans="1:5" x14ac:dyDescent="0.25">
      <c r="A1187" s="285" t="s">
        <v>1628</v>
      </c>
      <c r="B1187" s="287" t="s">
        <v>1459</v>
      </c>
      <c r="C1187" s="288"/>
      <c r="D1187" s="291" t="s">
        <v>41</v>
      </c>
      <c r="E1187" s="172" t="s">
        <v>1049</v>
      </c>
    </row>
    <row r="1188" spans="1:5" x14ac:dyDescent="0.25">
      <c r="A1188" s="286"/>
      <c r="B1188" s="289"/>
      <c r="C1188" s="290"/>
      <c r="D1188" s="292"/>
      <c r="E1188" s="173" t="s">
        <v>1050</v>
      </c>
    </row>
    <row r="1189" spans="1:5" x14ac:dyDescent="0.25">
      <c r="A1189" s="293" t="s">
        <v>1629</v>
      </c>
      <c r="B1189" s="295" t="s">
        <v>1510</v>
      </c>
      <c r="C1189" s="296"/>
      <c r="D1189" s="299" t="s">
        <v>41</v>
      </c>
      <c r="E1189" s="170" t="s">
        <v>1049</v>
      </c>
    </row>
    <row r="1190" spans="1:5" x14ac:dyDescent="0.25">
      <c r="A1190" s="294"/>
      <c r="B1190" s="297"/>
      <c r="C1190" s="298"/>
      <c r="D1190" s="300"/>
      <c r="E1190" s="171" t="s">
        <v>1050</v>
      </c>
    </row>
    <row r="1191" spans="1:5" x14ac:dyDescent="0.25">
      <c r="A1191" s="285" t="s">
        <v>1630</v>
      </c>
      <c r="B1191" s="287" t="s">
        <v>1544</v>
      </c>
      <c r="C1191" s="288"/>
      <c r="D1191" s="291" t="s">
        <v>41</v>
      </c>
      <c r="E1191" s="172" t="s">
        <v>1049</v>
      </c>
    </row>
    <row r="1192" spans="1:5" x14ac:dyDescent="0.25">
      <c r="A1192" s="286"/>
      <c r="B1192" s="289"/>
      <c r="C1192" s="290"/>
      <c r="D1192" s="292"/>
      <c r="E1192" s="173" t="s">
        <v>1050</v>
      </c>
    </row>
    <row r="1193" spans="1:5" x14ac:dyDescent="0.25">
      <c r="A1193" s="293" t="s">
        <v>1631</v>
      </c>
      <c r="B1193" s="295" t="s">
        <v>1544</v>
      </c>
      <c r="C1193" s="296"/>
      <c r="D1193" s="299" t="s">
        <v>41</v>
      </c>
      <c r="E1193" s="170" t="s">
        <v>1049</v>
      </c>
    </row>
    <row r="1194" spans="1:5" x14ac:dyDescent="0.25">
      <c r="A1194" s="294"/>
      <c r="B1194" s="297"/>
      <c r="C1194" s="298"/>
      <c r="D1194" s="300"/>
      <c r="E1194" s="171" t="s">
        <v>1050</v>
      </c>
    </row>
    <row r="1195" spans="1:5" x14ac:dyDescent="0.25">
      <c r="A1195" s="285" t="s">
        <v>1612</v>
      </c>
      <c r="B1195" s="287"/>
      <c r="C1195" s="288"/>
      <c r="D1195" s="291" t="s">
        <v>41</v>
      </c>
      <c r="E1195" s="172" t="s">
        <v>1049</v>
      </c>
    </row>
    <row r="1196" spans="1:5" x14ac:dyDescent="0.25">
      <c r="A1196" s="286"/>
      <c r="B1196" s="289"/>
      <c r="C1196" s="290"/>
      <c r="D1196" s="292"/>
      <c r="E1196" s="173" t="s">
        <v>1050</v>
      </c>
    </row>
    <row r="1197" spans="1:5" x14ac:dyDescent="0.25">
      <c r="A1197" s="293" t="s">
        <v>1632</v>
      </c>
      <c r="B1197" s="295" t="s">
        <v>1459</v>
      </c>
      <c r="C1197" s="296"/>
      <c r="D1197" s="299" t="s">
        <v>41</v>
      </c>
      <c r="E1197" s="170" t="s">
        <v>1049</v>
      </c>
    </row>
    <row r="1198" spans="1:5" x14ac:dyDescent="0.25">
      <c r="A1198" s="294"/>
      <c r="B1198" s="297"/>
      <c r="C1198" s="298"/>
      <c r="D1198" s="300"/>
      <c r="E1198" s="171" t="s">
        <v>1050</v>
      </c>
    </row>
    <row r="1199" spans="1:5" x14ac:dyDescent="0.25">
      <c r="A1199" s="285" t="s">
        <v>1633</v>
      </c>
      <c r="B1199" s="287" t="s">
        <v>1459</v>
      </c>
      <c r="C1199" s="288"/>
      <c r="D1199" s="291" t="s">
        <v>41</v>
      </c>
      <c r="E1199" s="172" t="s">
        <v>1049</v>
      </c>
    </row>
    <row r="1200" spans="1:5" x14ac:dyDescent="0.25">
      <c r="A1200" s="286"/>
      <c r="B1200" s="289"/>
      <c r="C1200" s="290"/>
      <c r="D1200" s="292"/>
      <c r="E1200" s="173" t="s">
        <v>1050</v>
      </c>
    </row>
    <row r="1201" spans="1:5" x14ac:dyDescent="0.25">
      <c r="A1201" s="293" t="s">
        <v>1634</v>
      </c>
      <c r="B1201" s="295" t="s">
        <v>1459</v>
      </c>
      <c r="C1201" s="296"/>
      <c r="D1201" s="299" t="s">
        <v>41</v>
      </c>
      <c r="E1201" s="170" t="s">
        <v>1049</v>
      </c>
    </row>
    <row r="1202" spans="1:5" x14ac:dyDescent="0.25">
      <c r="A1202" s="294"/>
      <c r="B1202" s="297"/>
      <c r="C1202" s="298"/>
      <c r="D1202" s="300"/>
      <c r="E1202" s="171" t="s">
        <v>1050</v>
      </c>
    </row>
    <row r="1203" spans="1:5" x14ac:dyDescent="0.25">
      <c r="A1203" s="285" t="s">
        <v>1635</v>
      </c>
      <c r="B1203" s="287" t="s">
        <v>1492</v>
      </c>
      <c r="C1203" s="288"/>
      <c r="D1203" s="291" t="s">
        <v>41</v>
      </c>
      <c r="E1203" s="172" t="s">
        <v>1049</v>
      </c>
    </row>
    <row r="1204" spans="1:5" x14ac:dyDescent="0.25">
      <c r="A1204" s="286"/>
      <c r="B1204" s="289"/>
      <c r="C1204" s="290"/>
      <c r="D1204" s="292"/>
      <c r="E1204" s="173" t="s">
        <v>1050</v>
      </c>
    </row>
    <row r="1205" spans="1:5" x14ac:dyDescent="0.25">
      <c r="A1205" s="293" t="s">
        <v>1636</v>
      </c>
      <c r="B1205" s="295"/>
      <c r="C1205" s="296"/>
      <c r="D1205" s="299" t="s">
        <v>42</v>
      </c>
      <c r="E1205" s="170" t="s">
        <v>1049</v>
      </c>
    </row>
    <row r="1206" spans="1:5" x14ac:dyDescent="0.25">
      <c r="A1206" s="294"/>
      <c r="B1206" s="297"/>
      <c r="C1206" s="298"/>
      <c r="D1206" s="300"/>
      <c r="E1206" s="171" t="s">
        <v>1050</v>
      </c>
    </row>
    <row r="1207" spans="1:5" x14ac:dyDescent="0.25">
      <c r="A1207" s="285" t="s">
        <v>1637</v>
      </c>
      <c r="B1207" s="287"/>
      <c r="C1207" s="288"/>
      <c r="D1207" s="291" t="s">
        <v>42</v>
      </c>
      <c r="E1207" s="172" t="s">
        <v>1049</v>
      </c>
    </row>
    <row r="1208" spans="1:5" x14ac:dyDescent="0.25">
      <c r="A1208" s="286"/>
      <c r="B1208" s="289"/>
      <c r="C1208" s="290"/>
      <c r="D1208" s="292"/>
      <c r="E1208" s="173" t="s">
        <v>1050</v>
      </c>
    </row>
    <row r="1209" spans="1:5" x14ac:dyDescent="0.25">
      <c r="A1209" s="293" t="s">
        <v>1638</v>
      </c>
      <c r="B1209" s="295"/>
      <c r="C1209" s="296"/>
      <c r="D1209" s="299" t="s">
        <v>42</v>
      </c>
      <c r="E1209" s="170" t="s">
        <v>1049</v>
      </c>
    </row>
    <row r="1210" spans="1:5" x14ac:dyDescent="0.25">
      <c r="A1210" s="294"/>
      <c r="B1210" s="297"/>
      <c r="C1210" s="298"/>
      <c r="D1210" s="300"/>
      <c r="E1210" s="171" t="s">
        <v>1050</v>
      </c>
    </row>
    <row r="1211" spans="1:5" x14ac:dyDescent="0.25">
      <c r="A1211" s="285" t="s">
        <v>1639</v>
      </c>
      <c r="B1211" s="287"/>
      <c r="C1211" s="288"/>
      <c r="D1211" s="291" t="s">
        <v>42</v>
      </c>
      <c r="E1211" s="172" t="s">
        <v>1049</v>
      </c>
    </row>
    <row r="1212" spans="1:5" x14ac:dyDescent="0.25">
      <c r="A1212" s="286"/>
      <c r="B1212" s="289"/>
      <c r="C1212" s="290"/>
      <c r="D1212" s="292"/>
      <c r="E1212" s="173" t="s">
        <v>1050</v>
      </c>
    </row>
    <row r="1213" spans="1:5" x14ac:dyDescent="0.25">
      <c r="A1213" s="293" t="s">
        <v>1640</v>
      </c>
      <c r="B1213" s="295"/>
      <c r="C1213" s="296"/>
      <c r="D1213" s="299" t="s">
        <v>42</v>
      </c>
      <c r="E1213" s="170" t="s">
        <v>1049</v>
      </c>
    </row>
    <row r="1214" spans="1:5" x14ac:dyDescent="0.25">
      <c r="A1214" s="294"/>
      <c r="B1214" s="297"/>
      <c r="C1214" s="298"/>
      <c r="D1214" s="300"/>
      <c r="E1214" s="171" t="s">
        <v>1050</v>
      </c>
    </row>
    <row r="1215" spans="1:5" x14ac:dyDescent="0.25">
      <c r="A1215" s="285" t="s">
        <v>1641</v>
      </c>
      <c r="B1215" s="287"/>
      <c r="C1215" s="288"/>
      <c r="D1215" s="291" t="s">
        <v>42</v>
      </c>
      <c r="E1215" s="172" t="s">
        <v>1049</v>
      </c>
    </row>
    <row r="1216" spans="1:5" x14ac:dyDescent="0.25">
      <c r="A1216" s="286"/>
      <c r="B1216" s="289"/>
      <c r="C1216" s="290"/>
      <c r="D1216" s="292"/>
      <c r="E1216" s="173" t="s">
        <v>1050</v>
      </c>
    </row>
    <row r="1217" spans="1:5" x14ac:dyDescent="0.25">
      <c r="A1217" s="293" t="s">
        <v>1642</v>
      </c>
      <c r="B1217" s="295"/>
      <c r="C1217" s="296"/>
      <c r="D1217" s="299" t="s">
        <v>42</v>
      </c>
      <c r="E1217" s="170" t="s">
        <v>1049</v>
      </c>
    </row>
    <row r="1218" spans="1:5" x14ac:dyDescent="0.25">
      <c r="A1218" s="294"/>
      <c r="B1218" s="297"/>
      <c r="C1218" s="298"/>
      <c r="D1218" s="300"/>
      <c r="E1218" s="171" t="s">
        <v>1050</v>
      </c>
    </row>
    <row r="1219" spans="1:5" x14ac:dyDescent="0.25">
      <c r="A1219" s="285" t="s">
        <v>1643</v>
      </c>
      <c r="B1219" s="287"/>
      <c r="C1219" s="288"/>
      <c r="D1219" s="291" t="s">
        <v>42</v>
      </c>
      <c r="E1219" s="172" t="s">
        <v>1049</v>
      </c>
    </row>
    <row r="1220" spans="1:5" x14ac:dyDescent="0.25">
      <c r="A1220" s="286"/>
      <c r="B1220" s="289"/>
      <c r="C1220" s="290"/>
      <c r="D1220" s="292"/>
      <c r="E1220" s="173" t="s">
        <v>1050</v>
      </c>
    </row>
    <row r="1221" spans="1:5" x14ac:dyDescent="0.25">
      <c r="A1221" s="293" t="s">
        <v>1644</v>
      </c>
      <c r="B1221" s="295" t="s">
        <v>1645</v>
      </c>
      <c r="C1221" s="296"/>
      <c r="D1221" s="299" t="s">
        <v>42</v>
      </c>
      <c r="E1221" s="170" t="s">
        <v>1049</v>
      </c>
    </row>
    <row r="1222" spans="1:5" x14ac:dyDescent="0.25">
      <c r="A1222" s="294"/>
      <c r="B1222" s="297"/>
      <c r="C1222" s="298"/>
      <c r="D1222" s="300"/>
      <c r="E1222" s="171" t="s">
        <v>1050</v>
      </c>
    </row>
    <row r="1223" spans="1:5" x14ac:dyDescent="0.25">
      <c r="A1223" s="285" t="s">
        <v>1539</v>
      </c>
      <c r="B1223" s="287" t="s">
        <v>1645</v>
      </c>
      <c r="C1223" s="288"/>
      <c r="D1223" s="291" t="s">
        <v>42</v>
      </c>
      <c r="E1223" s="172" t="s">
        <v>1049</v>
      </c>
    </row>
    <row r="1224" spans="1:5" x14ac:dyDescent="0.25">
      <c r="A1224" s="286"/>
      <c r="B1224" s="289"/>
      <c r="C1224" s="290"/>
      <c r="D1224" s="292"/>
      <c r="E1224" s="173" t="s">
        <v>1050</v>
      </c>
    </row>
    <row r="1225" spans="1:5" x14ac:dyDescent="0.25">
      <c r="A1225" s="293" t="s">
        <v>1646</v>
      </c>
      <c r="B1225" s="295" t="s">
        <v>1645</v>
      </c>
      <c r="C1225" s="296"/>
      <c r="D1225" s="299" t="s">
        <v>42</v>
      </c>
      <c r="E1225" s="170" t="s">
        <v>1049</v>
      </c>
    </row>
    <row r="1226" spans="1:5" x14ac:dyDescent="0.25">
      <c r="A1226" s="294"/>
      <c r="B1226" s="297"/>
      <c r="C1226" s="298"/>
      <c r="D1226" s="300"/>
      <c r="E1226" s="171" t="s">
        <v>1050</v>
      </c>
    </row>
    <row r="1227" spans="1:5" x14ac:dyDescent="0.25">
      <c r="A1227" s="285" t="s">
        <v>1647</v>
      </c>
      <c r="B1227" s="287" t="s">
        <v>1645</v>
      </c>
      <c r="C1227" s="288"/>
      <c r="D1227" s="291" t="s">
        <v>42</v>
      </c>
      <c r="E1227" s="172" t="s">
        <v>1049</v>
      </c>
    </row>
    <row r="1228" spans="1:5" x14ac:dyDescent="0.25">
      <c r="A1228" s="286"/>
      <c r="B1228" s="289"/>
      <c r="C1228" s="290"/>
      <c r="D1228" s="292"/>
      <c r="E1228" s="173" t="s">
        <v>1050</v>
      </c>
    </row>
    <row r="1229" spans="1:5" x14ac:dyDescent="0.25">
      <c r="A1229" s="293" t="s">
        <v>1648</v>
      </c>
      <c r="B1229" s="295" t="s">
        <v>1645</v>
      </c>
      <c r="C1229" s="296"/>
      <c r="D1229" s="299" t="s">
        <v>42</v>
      </c>
      <c r="E1229" s="170" t="s">
        <v>1049</v>
      </c>
    </row>
    <row r="1230" spans="1:5" x14ac:dyDescent="0.25">
      <c r="A1230" s="294"/>
      <c r="B1230" s="297"/>
      <c r="C1230" s="298"/>
      <c r="D1230" s="300"/>
      <c r="E1230" s="171" t="s">
        <v>1050</v>
      </c>
    </row>
    <row r="1231" spans="1:5" x14ac:dyDescent="0.25">
      <c r="A1231" s="285" t="s">
        <v>1649</v>
      </c>
      <c r="B1231" s="287" t="s">
        <v>1645</v>
      </c>
      <c r="C1231" s="288"/>
      <c r="D1231" s="291" t="s">
        <v>42</v>
      </c>
      <c r="E1231" s="172" t="s">
        <v>1049</v>
      </c>
    </row>
    <row r="1232" spans="1:5" x14ac:dyDescent="0.25">
      <c r="A1232" s="286"/>
      <c r="B1232" s="289"/>
      <c r="C1232" s="290"/>
      <c r="D1232" s="292"/>
      <c r="E1232" s="173" t="s">
        <v>1050</v>
      </c>
    </row>
    <row r="1233" spans="1:5" x14ac:dyDescent="0.25">
      <c r="A1233" s="293" t="s">
        <v>1650</v>
      </c>
      <c r="B1233" s="295" t="s">
        <v>1645</v>
      </c>
      <c r="C1233" s="296"/>
      <c r="D1233" s="299" t="s">
        <v>42</v>
      </c>
      <c r="E1233" s="170" t="s">
        <v>1049</v>
      </c>
    </row>
    <row r="1234" spans="1:5" x14ac:dyDescent="0.25">
      <c r="A1234" s="294"/>
      <c r="B1234" s="297"/>
      <c r="C1234" s="298"/>
      <c r="D1234" s="300"/>
      <c r="E1234" s="171" t="s">
        <v>1050</v>
      </c>
    </row>
    <row r="1235" spans="1:5" x14ac:dyDescent="0.25">
      <c r="A1235" s="285" t="s">
        <v>1651</v>
      </c>
      <c r="B1235" s="287" t="s">
        <v>1645</v>
      </c>
      <c r="C1235" s="288"/>
      <c r="D1235" s="291" t="s">
        <v>42</v>
      </c>
      <c r="E1235" s="172" t="s">
        <v>1049</v>
      </c>
    </row>
    <row r="1236" spans="1:5" x14ac:dyDescent="0.25">
      <c r="A1236" s="286"/>
      <c r="B1236" s="289"/>
      <c r="C1236" s="290"/>
      <c r="D1236" s="292"/>
      <c r="E1236" s="173" t="s">
        <v>1050</v>
      </c>
    </row>
    <row r="1237" spans="1:5" x14ac:dyDescent="0.25">
      <c r="A1237" s="293" t="s">
        <v>1652</v>
      </c>
      <c r="B1237" s="295" t="s">
        <v>1645</v>
      </c>
      <c r="C1237" s="296"/>
      <c r="D1237" s="299" t="s">
        <v>42</v>
      </c>
      <c r="E1237" s="170" t="s">
        <v>1049</v>
      </c>
    </row>
    <row r="1238" spans="1:5" x14ac:dyDescent="0.25">
      <c r="A1238" s="294"/>
      <c r="B1238" s="297"/>
      <c r="C1238" s="298"/>
      <c r="D1238" s="300"/>
      <c r="E1238" s="171" t="s">
        <v>1050</v>
      </c>
    </row>
    <row r="1239" spans="1:5" x14ac:dyDescent="0.25">
      <c r="A1239" s="285" t="s">
        <v>1559</v>
      </c>
      <c r="B1239" s="287" t="s">
        <v>1645</v>
      </c>
      <c r="C1239" s="288"/>
      <c r="D1239" s="291" t="s">
        <v>42</v>
      </c>
      <c r="E1239" s="172" t="s">
        <v>1049</v>
      </c>
    </row>
    <row r="1240" spans="1:5" x14ac:dyDescent="0.25">
      <c r="A1240" s="286"/>
      <c r="B1240" s="289"/>
      <c r="C1240" s="290"/>
      <c r="D1240" s="292"/>
      <c r="E1240" s="173" t="s">
        <v>1050</v>
      </c>
    </row>
    <row r="1241" spans="1:5" x14ac:dyDescent="0.25">
      <c r="A1241" s="293" t="s">
        <v>1653</v>
      </c>
      <c r="B1241" s="295" t="s">
        <v>1645</v>
      </c>
      <c r="C1241" s="296"/>
      <c r="D1241" s="299" t="s">
        <v>42</v>
      </c>
      <c r="E1241" s="170" t="s">
        <v>1049</v>
      </c>
    </row>
    <row r="1242" spans="1:5" x14ac:dyDescent="0.25">
      <c r="A1242" s="294"/>
      <c r="B1242" s="297"/>
      <c r="C1242" s="298"/>
      <c r="D1242" s="300"/>
      <c r="E1242" s="171" t="s">
        <v>1050</v>
      </c>
    </row>
    <row r="1243" spans="1:5" x14ac:dyDescent="0.25">
      <c r="A1243" s="285" t="s">
        <v>1654</v>
      </c>
      <c r="B1243" s="287" t="s">
        <v>1645</v>
      </c>
      <c r="C1243" s="288"/>
      <c r="D1243" s="291" t="s">
        <v>42</v>
      </c>
      <c r="E1243" s="172" t="s">
        <v>1049</v>
      </c>
    </row>
    <row r="1244" spans="1:5" x14ac:dyDescent="0.25">
      <c r="A1244" s="286"/>
      <c r="B1244" s="289"/>
      <c r="C1244" s="290"/>
      <c r="D1244" s="292"/>
      <c r="E1244" s="173" t="s">
        <v>1050</v>
      </c>
    </row>
    <row r="1245" spans="1:5" x14ac:dyDescent="0.25">
      <c r="A1245" s="293" t="s">
        <v>1655</v>
      </c>
      <c r="B1245" s="295" t="s">
        <v>1645</v>
      </c>
      <c r="C1245" s="296"/>
      <c r="D1245" s="299" t="s">
        <v>42</v>
      </c>
      <c r="E1245" s="170" t="s">
        <v>1049</v>
      </c>
    </row>
    <row r="1246" spans="1:5" x14ac:dyDescent="0.25">
      <c r="A1246" s="294"/>
      <c r="B1246" s="297"/>
      <c r="C1246" s="298"/>
      <c r="D1246" s="300"/>
      <c r="E1246" s="171" t="s">
        <v>1050</v>
      </c>
    </row>
    <row r="1247" spans="1:5" x14ac:dyDescent="0.25">
      <c r="A1247" s="285" t="s">
        <v>1656</v>
      </c>
      <c r="B1247" s="287" t="s">
        <v>1645</v>
      </c>
      <c r="C1247" s="288"/>
      <c r="D1247" s="291" t="s">
        <v>42</v>
      </c>
      <c r="E1247" s="172" t="s">
        <v>1049</v>
      </c>
    </row>
    <row r="1248" spans="1:5" x14ac:dyDescent="0.25">
      <c r="A1248" s="286"/>
      <c r="B1248" s="289"/>
      <c r="C1248" s="290"/>
      <c r="D1248" s="292"/>
      <c r="E1248" s="173" t="s">
        <v>1050</v>
      </c>
    </row>
    <row r="1249" spans="1:5" x14ac:dyDescent="0.25">
      <c r="A1249" s="293" t="s">
        <v>1657</v>
      </c>
      <c r="B1249" s="295" t="s">
        <v>1645</v>
      </c>
      <c r="C1249" s="296"/>
      <c r="D1249" s="299" t="s">
        <v>42</v>
      </c>
      <c r="E1249" s="170" t="s">
        <v>1049</v>
      </c>
    </row>
    <row r="1250" spans="1:5" x14ac:dyDescent="0.25">
      <c r="A1250" s="294"/>
      <c r="B1250" s="297"/>
      <c r="C1250" s="298"/>
      <c r="D1250" s="300"/>
      <c r="E1250" s="171" t="s">
        <v>1050</v>
      </c>
    </row>
    <row r="1251" spans="1:5" x14ac:dyDescent="0.25">
      <c r="A1251" s="285" t="s">
        <v>1658</v>
      </c>
      <c r="B1251" s="287" t="s">
        <v>1645</v>
      </c>
      <c r="C1251" s="288"/>
      <c r="D1251" s="291" t="s">
        <v>42</v>
      </c>
      <c r="E1251" s="172" t="s">
        <v>1049</v>
      </c>
    </row>
    <row r="1252" spans="1:5" x14ac:dyDescent="0.25">
      <c r="A1252" s="286"/>
      <c r="B1252" s="289"/>
      <c r="C1252" s="290"/>
      <c r="D1252" s="292"/>
      <c r="E1252" s="173" t="s">
        <v>1050</v>
      </c>
    </row>
    <row r="1253" spans="1:5" x14ac:dyDescent="0.25">
      <c r="A1253" s="293" t="s">
        <v>1659</v>
      </c>
      <c r="B1253" s="295" t="s">
        <v>1645</v>
      </c>
      <c r="C1253" s="296"/>
      <c r="D1253" s="299" t="s">
        <v>42</v>
      </c>
      <c r="E1253" s="170" t="s">
        <v>1049</v>
      </c>
    </row>
    <row r="1254" spans="1:5" x14ac:dyDescent="0.25">
      <c r="A1254" s="294"/>
      <c r="B1254" s="297"/>
      <c r="C1254" s="298"/>
      <c r="D1254" s="300"/>
      <c r="E1254" s="171" t="s">
        <v>1050</v>
      </c>
    </row>
    <row r="1255" spans="1:5" x14ac:dyDescent="0.25">
      <c r="A1255" s="285" t="s">
        <v>1660</v>
      </c>
      <c r="B1255" s="287" t="s">
        <v>1661</v>
      </c>
      <c r="C1255" s="288"/>
      <c r="D1255" s="291" t="s">
        <v>42</v>
      </c>
      <c r="E1255" s="172" t="s">
        <v>1049</v>
      </c>
    </row>
    <row r="1256" spans="1:5" x14ac:dyDescent="0.25">
      <c r="A1256" s="286"/>
      <c r="B1256" s="289"/>
      <c r="C1256" s="290"/>
      <c r="D1256" s="292"/>
      <c r="E1256" s="173" t="s">
        <v>1050</v>
      </c>
    </row>
    <row r="1257" spans="1:5" x14ac:dyDescent="0.25">
      <c r="A1257" s="293" t="s">
        <v>1662</v>
      </c>
      <c r="B1257" s="295" t="s">
        <v>1661</v>
      </c>
      <c r="C1257" s="296"/>
      <c r="D1257" s="299" t="s">
        <v>42</v>
      </c>
      <c r="E1257" s="170" t="s">
        <v>1049</v>
      </c>
    </row>
    <row r="1258" spans="1:5" x14ac:dyDescent="0.25">
      <c r="A1258" s="294"/>
      <c r="B1258" s="297"/>
      <c r="C1258" s="298"/>
      <c r="D1258" s="300"/>
      <c r="E1258" s="171" t="s">
        <v>1050</v>
      </c>
    </row>
    <row r="1259" spans="1:5" x14ac:dyDescent="0.25">
      <c r="A1259" s="285" t="s">
        <v>1663</v>
      </c>
      <c r="B1259" s="287" t="s">
        <v>1661</v>
      </c>
      <c r="C1259" s="288"/>
      <c r="D1259" s="291" t="s">
        <v>42</v>
      </c>
      <c r="E1259" s="172" t="s">
        <v>1049</v>
      </c>
    </row>
    <row r="1260" spans="1:5" x14ac:dyDescent="0.25">
      <c r="A1260" s="286"/>
      <c r="B1260" s="289"/>
      <c r="C1260" s="290"/>
      <c r="D1260" s="292"/>
      <c r="E1260" s="173" t="s">
        <v>1050</v>
      </c>
    </row>
    <row r="1261" spans="1:5" x14ac:dyDescent="0.25">
      <c r="A1261" s="293" t="s">
        <v>1664</v>
      </c>
      <c r="B1261" s="295" t="s">
        <v>1661</v>
      </c>
      <c r="C1261" s="296"/>
      <c r="D1261" s="299" t="s">
        <v>42</v>
      </c>
      <c r="E1261" s="170" t="s">
        <v>1049</v>
      </c>
    </row>
    <row r="1262" spans="1:5" x14ac:dyDescent="0.25">
      <c r="A1262" s="294"/>
      <c r="B1262" s="297"/>
      <c r="C1262" s="298"/>
      <c r="D1262" s="300"/>
      <c r="E1262" s="171" t="s">
        <v>1050</v>
      </c>
    </row>
    <row r="1263" spans="1:5" x14ac:dyDescent="0.25">
      <c r="A1263" s="285" t="s">
        <v>1665</v>
      </c>
      <c r="B1263" s="287" t="s">
        <v>1661</v>
      </c>
      <c r="C1263" s="288"/>
      <c r="D1263" s="291" t="s">
        <v>42</v>
      </c>
      <c r="E1263" s="172" t="s">
        <v>1049</v>
      </c>
    </row>
    <row r="1264" spans="1:5" x14ac:dyDescent="0.25">
      <c r="A1264" s="286"/>
      <c r="B1264" s="289"/>
      <c r="C1264" s="290"/>
      <c r="D1264" s="292"/>
      <c r="E1264" s="173" t="s">
        <v>1050</v>
      </c>
    </row>
    <row r="1265" spans="1:5" x14ac:dyDescent="0.25">
      <c r="A1265" s="293" t="s">
        <v>1666</v>
      </c>
      <c r="B1265" s="295" t="s">
        <v>1661</v>
      </c>
      <c r="C1265" s="296"/>
      <c r="D1265" s="299" t="s">
        <v>42</v>
      </c>
      <c r="E1265" s="170" t="s">
        <v>1049</v>
      </c>
    </row>
    <row r="1266" spans="1:5" x14ac:dyDescent="0.25">
      <c r="A1266" s="294"/>
      <c r="B1266" s="297"/>
      <c r="C1266" s="298"/>
      <c r="D1266" s="300"/>
      <c r="E1266" s="171" t="s">
        <v>1667</v>
      </c>
    </row>
    <row r="1267" spans="1:5" x14ac:dyDescent="0.25">
      <c r="A1267" s="285" t="s">
        <v>1668</v>
      </c>
      <c r="B1267" s="287" t="s">
        <v>1661</v>
      </c>
      <c r="C1267" s="288"/>
      <c r="D1267" s="291" t="s">
        <v>42</v>
      </c>
      <c r="E1267" s="172" t="s">
        <v>1049</v>
      </c>
    </row>
    <row r="1268" spans="1:5" x14ac:dyDescent="0.25">
      <c r="A1268" s="286"/>
      <c r="B1268" s="289"/>
      <c r="C1268" s="290"/>
      <c r="D1268" s="292"/>
      <c r="E1268" s="173" t="s">
        <v>1050</v>
      </c>
    </row>
    <row r="1269" spans="1:5" x14ac:dyDescent="0.25">
      <c r="A1269" s="293" t="s">
        <v>1669</v>
      </c>
      <c r="B1269" s="295" t="s">
        <v>1661</v>
      </c>
      <c r="C1269" s="296"/>
      <c r="D1269" s="299" t="s">
        <v>42</v>
      </c>
      <c r="E1269" s="170" t="s">
        <v>1049</v>
      </c>
    </row>
    <row r="1270" spans="1:5" x14ac:dyDescent="0.25">
      <c r="A1270" s="294"/>
      <c r="B1270" s="297"/>
      <c r="C1270" s="298"/>
      <c r="D1270" s="300"/>
      <c r="E1270" s="171" t="s">
        <v>1667</v>
      </c>
    </row>
    <row r="1271" spans="1:5" x14ac:dyDescent="0.25">
      <c r="A1271" s="285" t="s">
        <v>1670</v>
      </c>
      <c r="B1271" s="287" t="s">
        <v>1661</v>
      </c>
      <c r="C1271" s="288"/>
      <c r="D1271" s="291" t="s">
        <v>42</v>
      </c>
      <c r="E1271" s="172" t="s">
        <v>1049</v>
      </c>
    </row>
    <row r="1272" spans="1:5" x14ac:dyDescent="0.25">
      <c r="A1272" s="286"/>
      <c r="B1272" s="289"/>
      <c r="C1272" s="290"/>
      <c r="D1272" s="292"/>
      <c r="E1272" s="173" t="s">
        <v>1050</v>
      </c>
    </row>
    <row r="1273" spans="1:5" x14ac:dyDescent="0.25">
      <c r="A1273" s="293" t="s">
        <v>1671</v>
      </c>
      <c r="B1273" s="295" t="s">
        <v>1661</v>
      </c>
      <c r="C1273" s="296"/>
      <c r="D1273" s="299" t="s">
        <v>42</v>
      </c>
      <c r="E1273" s="170" t="s">
        <v>1049</v>
      </c>
    </row>
    <row r="1274" spans="1:5" x14ac:dyDescent="0.25">
      <c r="A1274" s="294"/>
      <c r="B1274" s="297"/>
      <c r="C1274" s="298"/>
      <c r="D1274" s="300"/>
      <c r="E1274" s="171" t="s">
        <v>1050</v>
      </c>
    </row>
    <row r="1275" spans="1:5" x14ac:dyDescent="0.25">
      <c r="A1275" s="285" t="s">
        <v>1672</v>
      </c>
      <c r="B1275" s="287" t="s">
        <v>1673</v>
      </c>
      <c r="C1275" s="288"/>
      <c r="D1275" s="291" t="s">
        <v>42</v>
      </c>
      <c r="E1275" s="172" t="s">
        <v>1049</v>
      </c>
    </row>
    <row r="1276" spans="1:5" x14ac:dyDescent="0.25">
      <c r="A1276" s="286"/>
      <c r="B1276" s="289"/>
      <c r="C1276" s="290"/>
      <c r="D1276" s="292"/>
      <c r="E1276" s="173" t="s">
        <v>1050</v>
      </c>
    </row>
    <row r="1277" spans="1:5" x14ac:dyDescent="0.25">
      <c r="A1277" s="293" t="s">
        <v>1674</v>
      </c>
      <c r="B1277" s="295" t="s">
        <v>1673</v>
      </c>
      <c r="C1277" s="296"/>
      <c r="D1277" s="299" t="s">
        <v>42</v>
      </c>
      <c r="E1277" s="170" t="s">
        <v>1049</v>
      </c>
    </row>
    <row r="1278" spans="1:5" x14ac:dyDescent="0.25">
      <c r="A1278" s="294"/>
      <c r="B1278" s="297"/>
      <c r="C1278" s="298"/>
      <c r="D1278" s="300"/>
      <c r="E1278" s="171" t="s">
        <v>1050</v>
      </c>
    </row>
    <row r="1279" spans="1:5" x14ac:dyDescent="0.25">
      <c r="A1279" s="285" t="s">
        <v>1675</v>
      </c>
      <c r="B1279" s="287" t="s">
        <v>1673</v>
      </c>
      <c r="C1279" s="288"/>
      <c r="D1279" s="291" t="s">
        <v>42</v>
      </c>
      <c r="E1279" s="172" t="s">
        <v>1049</v>
      </c>
    </row>
    <row r="1280" spans="1:5" x14ac:dyDescent="0.25">
      <c r="A1280" s="286"/>
      <c r="B1280" s="289"/>
      <c r="C1280" s="290"/>
      <c r="D1280" s="292"/>
      <c r="E1280" s="173" t="s">
        <v>1050</v>
      </c>
    </row>
    <row r="1281" spans="1:5" x14ac:dyDescent="0.25">
      <c r="A1281" s="293" t="s">
        <v>1676</v>
      </c>
      <c r="B1281" s="295" t="s">
        <v>1673</v>
      </c>
      <c r="C1281" s="296"/>
      <c r="D1281" s="299" t="s">
        <v>42</v>
      </c>
      <c r="E1281" s="170" t="s">
        <v>1049</v>
      </c>
    </row>
    <row r="1282" spans="1:5" x14ac:dyDescent="0.25">
      <c r="A1282" s="294"/>
      <c r="B1282" s="297"/>
      <c r="C1282" s="298"/>
      <c r="D1282" s="300"/>
      <c r="E1282" s="171" t="s">
        <v>1050</v>
      </c>
    </row>
    <row r="1283" spans="1:5" x14ac:dyDescent="0.25">
      <c r="A1283" s="285" t="s">
        <v>1677</v>
      </c>
      <c r="B1283" s="287" t="s">
        <v>1673</v>
      </c>
      <c r="C1283" s="288"/>
      <c r="D1283" s="291" t="s">
        <v>42</v>
      </c>
      <c r="E1283" s="172" t="s">
        <v>1049</v>
      </c>
    </row>
    <row r="1284" spans="1:5" x14ac:dyDescent="0.25">
      <c r="A1284" s="286"/>
      <c r="B1284" s="289"/>
      <c r="C1284" s="290"/>
      <c r="D1284" s="292"/>
      <c r="E1284" s="173" t="s">
        <v>1050</v>
      </c>
    </row>
    <row r="1285" spans="1:5" x14ac:dyDescent="0.25">
      <c r="A1285" s="293" t="s">
        <v>1678</v>
      </c>
      <c r="B1285" s="295" t="s">
        <v>1673</v>
      </c>
      <c r="C1285" s="296"/>
      <c r="D1285" s="299" t="s">
        <v>42</v>
      </c>
      <c r="E1285" s="170" t="s">
        <v>1049</v>
      </c>
    </row>
    <row r="1286" spans="1:5" x14ac:dyDescent="0.25">
      <c r="A1286" s="294"/>
      <c r="B1286" s="297"/>
      <c r="C1286" s="298"/>
      <c r="D1286" s="300"/>
      <c r="E1286" s="171" t="s">
        <v>1050</v>
      </c>
    </row>
    <row r="1287" spans="1:5" x14ac:dyDescent="0.25">
      <c r="A1287" s="285" t="s">
        <v>1679</v>
      </c>
      <c r="B1287" s="287" t="s">
        <v>1673</v>
      </c>
      <c r="C1287" s="288"/>
      <c r="D1287" s="291" t="s">
        <v>42</v>
      </c>
      <c r="E1287" s="172" t="s">
        <v>1049</v>
      </c>
    </row>
    <row r="1288" spans="1:5" x14ac:dyDescent="0.25">
      <c r="A1288" s="286"/>
      <c r="B1288" s="289"/>
      <c r="C1288" s="290"/>
      <c r="D1288" s="292"/>
      <c r="E1288" s="173" t="s">
        <v>1050</v>
      </c>
    </row>
    <row r="1289" spans="1:5" x14ac:dyDescent="0.25">
      <c r="A1289" s="293" t="s">
        <v>1680</v>
      </c>
      <c r="B1289" s="295" t="s">
        <v>1645</v>
      </c>
      <c r="C1289" s="296"/>
      <c r="D1289" s="299" t="s">
        <v>42</v>
      </c>
      <c r="E1289" s="170" t="s">
        <v>1049</v>
      </c>
    </row>
    <row r="1290" spans="1:5" x14ac:dyDescent="0.25">
      <c r="A1290" s="294"/>
      <c r="B1290" s="297"/>
      <c r="C1290" s="298"/>
      <c r="D1290" s="300"/>
      <c r="E1290" s="171" t="s">
        <v>1050</v>
      </c>
    </row>
    <row r="1291" spans="1:5" x14ac:dyDescent="0.25">
      <c r="A1291" s="285" t="s">
        <v>1681</v>
      </c>
      <c r="B1291" s="287" t="s">
        <v>1673</v>
      </c>
      <c r="C1291" s="288"/>
      <c r="D1291" s="291" t="s">
        <v>42</v>
      </c>
      <c r="E1291" s="172" t="s">
        <v>1049</v>
      </c>
    </row>
    <row r="1292" spans="1:5" x14ac:dyDescent="0.25">
      <c r="A1292" s="286"/>
      <c r="B1292" s="289"/>
      <c r="C1292" s="290"/>
      <c r="D1292" s="292"/>
      <c r="E1292" s="173" t="s">
        <v>1050</v>
      </c>
    </row>
    <row r="1293" spans="1:5" x14ac:dyDescent="0.25">
      <c r="A1293" s="293" t="s">
        <v>1682</v>
      </c>
      <c r="B1293" s="295" t="s">
        <v>1673</v>
      </c>
      <c r="C1293" s="296"/>
      <c r="D1293" s="299" t="s">
        <v>42</v>
      </c>
      <c r="E1293" s="170" t="s">
        <v>1049</v>
      </c>
    </row>
    <row r="1294" spans="1:5" x14ac:dyDescent="0.25">
      <c r="A1294" s="294"/>
      <c r="B1294" s="297"/>
      <c r="C1294" s="298"/>
      <c r="D1294" s="300"/>
      <c r="E1294" s="171" t="s">
        <v>1050</v>
      </c>
    </row>
    <row r="1295" spans="1:5" x14ac:dyDescent="0.25">
      <c r="A1295" s="285" t="s">
        <v>1683</v>
      </c>
      <c r="B1295" s="287" t="s">
        <v>1673</v>
      </c>
      <c r="C1295" s="288"/>
      <c r="D1295" s="291" t="s">
        <v>42</v>
      </c>
      <c r="E1295" s="172" t="s">
        <v>1049</v>
      </c>
    </row>
    <row r="1296" spans="1:5" x14ac:dyDescent="0.25">
      <c r="A1296" s="286"/>
      <c r="B1296" s="289"/>
      <c r="C1296" s="290"/>
      <c r="D1296" s="292"/>
      <c r="E1296" s="173" t="s">
        <v>1050</v>
      </c>
    </row>
    <row r="1297" spans="1:5" x14ac:dyDescent="0.25">
      <c r="A1297" s="293" t="s">
        <v>1684</v>
      </c>
      <c r="B1297" s="295" t="s">
        <v>1673</v>
      </c>
      <c r="C1297" s="296"/>
      <c r="D1297" s="299" t="s">
        <v>42</v>
      </c>
      <c r="E1297" s="170" t="s">
        <v>1049</v>
      </c>
    </row>
    <row r="1298" spans="1:5" x14ac:dyDescent="0.25">
      <c r="A1298" s="294"/>
      <c r="B1298" s="297"/>
      <c r="C1298" s="298"/>
      <c r="D1298" s="300"/>
      <c r="E1298" s="171" t="s">
        <v>1050</v>
      </c>
    </row>
    <row r="1299" spans="1:5" x14ac:dyDescent="0.25">
      <c r="A1299" s="285" t="s">
        <v>1685</v>
      </c>
      <c r="B1299" s="287" t="s">
        <v>1673</v>
      </c>
      <c r="C1299" s="288"/>
      <c r="D1299" s="291" t="s">
        <v>42</v>
      </c>
      <c r="E1299" s="172" t="s">
        <v>1049</v>
      </c>
    </row>
    <row r="1300" spans="1:5" x14ac:dyDescent="0.25">
      <c r="A1300" s="286"/>
      <c r="B1300" s="289"/>
      <c r="C1300" s="290"/>
      <c r="D1300" s="292"/>
      <c r="E1300" s="173" t="s">
        <v>1050</v>
      </c>
    </row>
    <row r="1301" spans="1:5" x14ac:dyDescent="0.25">
      <c r="A1301" s="293" t="s">
        <v>1686</v>
      </c>
      <c r="B1301" s="295" t="s">
        <v>1673</v>
      </c>
      <c r="C1301" s="296"/>
      <c r="D1301" s="299" t="s">
        <v>42</v>
      </c>
      <c r="E1301" s="170" t="s">
        <v>1049</v>
      </c>
    </row>
    <row r="1302" spans="1:5" x14ac:dyDescent="0.25">
      <c r="A1302" s="294"/>
      <c r="B1302" s="297"/>
      <c r="C1302" s="298"/>
      <c r="D1302" s="300"/>
      <c r="E1302" s="171" t="s">
        <v>1050</v>
      </c>
    </row>
    <row r="1303" spans="1:5" x14ac:dyDescent="0.25">
      <c r="A1303" s="285" t="s">
        <v>1687</v>
      </c>
      <c r="B1303" s="287" t="s">
        <v>1673</v>
      </c>
      <c r="C1303" s="288"/>
      <c r="D1303" s="291" t="s">
        <v>42</v>
      </c>
      <c r="E1303" s="172" t="s">
        <v>1049</v>
      </c>
    </row>
    <row r="1304" spans="1:5" x14ac:dyDescent="0.25">
      <c r="A1304" s="286"/>
      <c r="B1304" s="289"/>
      <c r="C1304" s="290"/>
      <c r="D1304" s="292"/>
      <c r="E1304" s="173" t="s">
        <v>1050</v>
      </c>
    </row>
    <row r="1305" spans="1:5" x14ac:dyDescent="0.25">
      <c r="A1305" s="293" t="s">
        <v>1688</v>
      </c>
      <c r="B1305" s="295" t="s">
        <v>1689</v>
      </c>
      <c r="C1305" s="296"/>
      <c r="D1305" s="299" t="s">
        <v>42</v>
      </c>
      <c r="E1305" s="170" t="s">
        <v>1049</v>
      </c>
    </row>
    <row r="1306" spans="1:5" x14ac:dyDescent="0.25">
      <c r="A1306" s="294"/>
      <c r="B1306" s="297"/>
      <c r="C1306" s="298"/>
      <c r="D1306" s="300"/>
      <c r="E1306" s="171" t="s">
        <v>1050</v>
      </c>
    </row>
    <row r="1307" spans="1:5" x14ac:dyDescent="0.25">
      <c r="A1307" s="285" t="s">
        <v>1690</v>
      </c>
      <c r="B1307" s="287" t="s">
        <v>1689</v>
      </c>
      <c r="C1307" s="288"/>
      <c r="D1307" s="291" t="s">
        <v>42</v>
      </c>
      <c r="E1307" s="172" t="s">
        <v>1049</v>
      </c>
    </row>
    <row r="1308" spans="1:5" x14ac:dyDescent="0.25">
      <c r="A1308" s="286"/>
      <c r="B1308" s="289"/>
      <c r="C1308" s="290"/>
      <c r="D1308" s="292"/>
      <c r="E1308" s="173" t="s">
        <v>1050</v>
      </c>
    </row>
    <row r="1309" spans="1:5" x14ac:dyDescent="0.25">
      <c r="A1309" s="293" t="s">
        <v>1691</v>
      </c>
      <c r="B1309" s="295" t="s">
        <v>1692</v>
      </c>
      <c r="C1309" s="296"/>
      <c r="D1309" s="299" t="s">
        <v>42</v>
      </c>
      <c r="E1309" s="170" t="s">
        <v>1049</v>
      </c>
    </row>
    <row r="1310" spans="1:5" x14ac:dyDescent="0.25">
      <c r="A1310" s="294"/>
      <c r="B1310" s="297"/>
      <c r="C1310" s="298"/>
      <c r="D1310" s="300"/>
      <c r="E1310" s="171" t="s">
        <v>1050</v>
      </c>
    </row>
    <row r="1311" spans="1:5" x14ac:dyDescent="0.25">
      <c r="A1311" s="285" t="s">
        <v>1693</v>
      </c>
      <c r="B1311" s="287" t="s">
        <v>1692</v>
      </c>
      <c r="C1311" s="288"/>
      <c r="D1311" s="291" t="s">
        <v>42</v>
      </c>
      <c r="E1311" s="172" t="s">
        <v>1049</v>
      </c>
    </row>
    <row r="1312" spans="1:5" x14ac:dyDescent="0.25">
      <c r="A1312" s="286"/>
      <c r="B1312" s="289"/>
      <c r="C1312" s="290"/>
      <c r="D1312" s="292"/>
      <c r="E1312" s="173" t="s">
        <v>1050</v>
      </c>
    </row>
    <row r="1313" spans="1:5" x14ac:dyDescent="0.25">
      <c r="A1313" s="293" t="s">
        <v>1694</v>
      </c>
      <c r="B1313" s="295" t="s">
        <v>1692</v>
      </c>
      <c r="C1313" s="296"/>
      <c r="D1313" s="299" t="s">
        <v>42</v>
      </c>
      <c r="E1313" s="170" t="s">
        <v>1049</v>
      </c>
    </row>
    <row r="1314" spans="1:5" x14ac:dyDescent="0.25">
      <c r="A1314" s="294"/>
      <c r="B1314" s="297"/>
      <c r="C1314" s="298"/>
      <c r="D1314" s="300"/>
      <c r="E1314" s="171" t="s">
        <v>1050</v>
      </c>
    </row>
    <row r="1315" spans="1:5" x14ac:dyDescent="0.25">
      <c r="A1315" s="285" t="s">
        <v>1695</v>
      </c>
      <c r="B1315" s="287" t="s">
        <v>1692</v>
      </c>
      <c r="C1315" s="288"/>
      <c r="D1315" s="291" t="s">
        <v>42</v>
      </c>
      <c r="E1315" s="172" t="s">
        <v>1049</v>
      </c>
    </row>
    <row r="1316" spans="1:5" x14ac:dyDescent="0.25">
      <c r="A1316" s="286"/>
      <c r="B1316" s="289"/>
      <c r="C1316" s="290"/>
      <c r="D1316" s="292"/>
      <c r="E1316" s="173" t="s">
        <v>1050</v>
      </c>
    </row>
    <row r="1317" spans="1:5" x14ac:dyDescent="0.25">
      <c r="A1317" s="293" t="s">
        <v>1696</v>
      </c>
      <c r="B1317" s="295" t="s">
        <v>1689</v>
      </c>
      <c r="C1317" s="296"/>
      <c r="D1317" s="299" t="s">
        <v>42</v>
      </c>
      <c r="E1317" s="170" t="s">
        <v>1049</v>
      </c>
    </row>
    <row r="1318" spans="1:5" x14ac:dyDescent="0.25">
      <c r="A1318" s="294"/>
      <c r="B1318" s="297"/>
      <c r="C1318" s="298"/>
      <c r="D1318" s="300"/>
      <c r="E1318" s="171" t="s">
        <v>1050</v>
      </c>
    </row>
    <row r="1319" spans="1:5" x14ac:dyDescent="0.25">
      <c r="A1319" s="285" t="s">
        <v>1697</v>
      </c>
      <c r="B1319" s="287" t="s">
        <v>1689</v>
      </c>
      <c r="C1319" s="288"/>
      <c r="D1319" s="291" t="s">
        <v>42</v>
      </c>
      <c r="E1319" s="172" t="s">
        <v>1049</v>
      </c>
    </row>
    <row r="1320" spans="1:5" x14ac:dyDescent="0.25">
      <c r="A1320" s="286"/>
      <c r="B1320" s="289"/>
      <c r="C1320" s="290"/>
      <c r="D1320" s="292"/>
      <c r="E1320" s="173" t="s">
        <v>1050</v>
      </c>
    </row>
    <row r="1321" spans="1:5" x14ac:dyDescent="0.25">
      <c r="A1321" s="293" t="s">
        <v>1698</v>
      </c>
      <c r="B1321" s="295" t="s">
        <v>1689</v>
      </c>
      <c r="C1321" s="296"/>
      <c r="D1321" s="299" t="s">
        <v>42</v>
      </c>
      <c r="E1321" s="170" t="s">
        <v>1049</v>
      </c>
    </row>
    <row r="1322" spans="1:5" x14ac:dyDescent="0.25">
      <c r="A1322" s="294"/>
      <c r="B1322" s="297"/>
      <c r="C1322" s="298"/>
      <c r="D1322" s="300"/>
      <c r="E1322" s="171" t="s">
        <v>1050</v>
      </c>
    </row>
    <row r="1323" spans="1:5" x14ac:dyDescent="0.25">
      <c r="A1323" s="285" t="s">
        <v>1699</v>
      </c>
      <c r="B1323" s="287" t="s">
        <v>1700</v>
      </c>
      <c r="C1323" s="288"/>
      <c r="D1323" s="291" t="s">
        <v>42</v>
      </c>
      <c r="E1323" s="172" t="s">
        <v>1049</v>
      </c>
    </row>
    <row r="1324" spans="1:5" x14ac:dyDescent="0.25">
      <c r="A1324" s="286"/>
      <c r="B1324" s="289"/>
      <c r="C1324" s="290"/>
      <c r="D1324" s="292"/>
      <c r="E1324" s="173" t="s">
        <v>1050</v>
      </c>
    </row>
    <row r="1325" spans="1:5" x14ac:dyDescent="0.25">
      <c r="A1325" s="293" t="s">
        <v>1701</v>
      </c>
      <c r="B1325" s="295" t="s">
        <v>1700</v>
      </c>
      <c r="C1325" s="296"/>
      <c r="D1325" s="299" t="s">
        <v>42</v>
      </c>
      <c r="E1325" s="170" t="s">
        <v>1049</v>
      </c>
    </row>
    <row r="1326" spans="1:5" x14ac:dyDescent="0.25">
      <c r="A1326" s="294"/>
      <c r="B1326" s="297"/>
      <c r="C1326" s="298"/>
      <c r="D1326" s="300"/>
      <c r="E1326" s="171" t="s">
        <v>1050</v>
      </c>
    </row>
    <row r="1327" spans="1:5" x14ac:dyDescent="0.25">
      <c r="A1327" s="285" t="s">
        <v>1702</v>
      </c>
      <c r="B1327" s="287" t="s">
        <v>1700</v>
      </c>
      <c r="C1327" s="288"/>
      <c r="D1327" s="291" t="s">
        <v>42</v>
      </c>
      <c r="E1327" s="172" t="s">
        <v>1049</v>
      </c>
    </row>
    <row r="1328" spans="1:5" x14ac:dyDescent="0.25">
      <c r="A1328" s="286"/>
      <c r="B1328" s="289"/>
      <c r="C1328" s="290"/>
      <c r="D1328" s="292"/>
      <c r="E1328" s="173" t="s">
        <v>1050</v>
      </c>
    </row>
    <row r="1329" spans="1:5" x14ac:dyDescent="0.25">
      <c r="A1329" s="293" t="s">
        <v>1703</v>
      </c>
      <c r="B1329" s="295" t="s">
        <v>1700</v>
      </c>
      <c r="C1329" s="296"/>
      <c r="D1329" s="299" t="s">
        <v>42</v>
      </c>
      <c r="E1329" s="170" t="s">
        <v>1049</v>
      </c>
    </row>
    <row r="1330" spans="1:5" x14ac:dyDescent="0.25">
      <c r="A1330" s="294"/>
      <c r="B1330" s="297"/>
      <c r="C1330" s="298"/>
      <c r="D1330" s="300"/>
      <c r="E1330" s="171" t="s">
        <v>1050</v>
      </c>
    </row>
    <row r="1331" spans="1:5" x14ac:dyDescent="0.25">
      <c r="A1331" s="285" t="s">
        <v>1704</v>
      </c>
      <c r="B1331" s="287" t="s">
        <v>1700</v>
      </c>
      <c r="C1331" s="288"/>
      <c r="D1331" s="291" t="s">
        <v>42</v>
      </c>
      <c r="E1331" s="172" t="s">
        <v>1049</v>
      </c>
    </row>
    <row r="1332" spans="1:5" x14ac:dyDescent="0.25">
      <c r="A1332" s="286"/>
      <c r="B1332" s="289"/>
      <c r="C1332" s="290"/>
      <c r="D1332" s="292"/>
      <c r="E1332" s="173" t="s">
        <v>1050</v>
      </c>
    </row>
    <row r="1333" spans="1:5" x14ac:dyDescent="0.25">
      <c r="A1333" s="293" t="s">
        <v>1705</v>
      </c>
      <c r="B1333" s="295" t="s">
        <v>1706</v>
      </c>
      <c r="C1333" s="296"/>
      <c r="D1333" s="299" t="s">
        <v>42</v>
      </c>
      <c r="E1333" s="170" t="s">
        <v>1049</v>
      </c>
    </row>
    <row r="1334" spans="1:5" x14ac:dyDescent="0.25">
      <c r="A1334" s="294"/>
      <c r="B1334" s="297"/>
      <c r="C1334" s="298"/>
      <c r="D1334" s="300"/>
      <c r="E1334" s="171" t="s">
        <v>1050</v>
      </c>
    </row>
    <row r="1335" spans="1:5" x14ac:dyDescent="0.25">
      <c r="A1335" s="285" t="s">
        <v>1707</v>
      </c>
      <c r="B1335" s="287" t="s">
        <v>1706</v>
      </c>
      <c r="C1335" s="288"/>
      <c r="D1335" s="291" t="s">
        <v>42</v>
      </c>
      <c r="E1335" s="172" t="s">
        <v>1049</v>
      </c>
    </row>
    <row r="1336" spans="1:5" x14ac:dyDescent="0.25">
      <c r="A1336" s="286"/>
      <c r="B1336" s="289"/>
      <c r="C1336" s="290"/>
      <c r="D1336" s="292"/>
      <c r="E1336" s="173" t="s">
        <v>1050</v>
      </c>
    </row>
    <row r="1337" spans="1:5" x14ac:dyDescent="0.25">
      <c r="A1337" s="293" t="s">
        <v>1708</v>
      </c>
      <c r="B1337" s="295" t="s">
        <v>1706</v>
      </c>
      <c r="C1337" s="296"/>
      <c r="D1337" s="299" t="s">
        <v>42</v>
      </c>
      <c r="E1337" s="170" t="s">
        <v>1049</v>
      </c>
    </row>
    <row r="1338" spans="1:5" x14ac:dyDescent="0.25">
      <c r="A1338" s="294"/>
      <c r="B1338" s="297"/>
      <c r="C1338" s="298"/>
      <c r="D1338" s="300"/>
      <c r="E1338" s="171" t="s">
        <v>1050</v>
      </c>
    </row>
    <row r="1339" spans="1:5" x14ac:dyDescent="0.25">
      <c r="A1339" s="285" t="s">
        <v>1709</v>
      </c>
      <c r="B1339" s="287" t="s">
        <v>1710</v>
      </c>
      <c r="C1339" s="288"/>
      <c r="D1339" s="291" t="s">
        <v>42</v>
      </c>
      <c r="E1339" s="172" t="s">
        <v>1049</v>
      </c>
    </row>
    <row r="1340" spans="1:5" x14ac:dyDescent="0.25">
      <c r="A1340" s="286"/>
      <c r="B1340" s="289"/>
      <c r="C1340" s="290"/>
      <c r="D1340" s="292"/>
      <c r="E1340" s="173" t="s">
        <v>1050</v>
      </c>
    </row>
    <row r="1341" spans="1:5" x14ac:dyDescent="0.25">
      <c r="A1341" s="293" t="s">
        <v>1711</v>
      </c>
      <c r="B1341" s="295" t="s">
        <v>1710</v>
      </c>
      <c r="C1341" s="296"/>
      <c r="D1341" s="299" t="s">
        <v>42</v>
      </c>
      <c r="E1341" s="170" t="s">
        <v>1049</v>
      </c>
    </row>
    <row r="1342" spans="1:5" x14ac:dyDescent="0.25">
      <c r="A1342" s="294"/>
      <c r="B1342" s="297"/>
      <c r="C1342" s="298"/>
      <c r="D1342" s="300"/>
      <c r="E1342" s="171" t="s">
        <v>1050</v>
      </c>
    </row>
    <row r="1343" spans="1:5" x14ac:dyDescent="0.25">
      <c r="A1343" s="285" t="s">
        <v>1712</v>
      </c>
      <c r="B1343" s="287" t="s">
        <v>1710</v>
      </c>
      <c r="C1343" s="288"/>
      <c r="D1343" s="291" t="s">
        <v>42</v>
      </c>
      <c r="E1343" s="172" t="s">
        <v>1049</v>
      </c>
    </row>
    <row r="1344" spans="1:5" x14ac:dyDescent="0.25">
      <c r="A1344" s="286"/>
      <c r="B1344" s="289"/>
      <c r="C1344" s="290"/>
      <c r="D1344" s="292"/>
      <c r="E1344" s="173" t="s">
        <v>1050</v>
      </c>
    </row>
    <row r="1345" spans="1:5" x14ac:dyDescent="0.25">
      <c r="A1345" s="293" t="s">
        <v>1713</v>
      </c>
      <c r="B1345" s="295" t="s">
        <v>1710</v>
      </c>
      <c r="C1345" s="296"/>
      <c r="D1345" s="299" t="s">
        <v>42</v>
      </c>
      <c r="E1345" s="170" t="s">
        <v>1049</v>
      </c>
    </row>
    <row r="1346" spans="1:5" x14ac:dyDescent="0.25">
      <c r="A1346" s="294"/>
      <c r="B1346" s="297"/>
      <c r="C1346" s="298"/>
      <c r="D1346" s="300"/>
      <c r="E1346" s="171" t="s">
        <v>1050</v>
      </c>
    </row>
    <row r="1347" spans="1:5" x14ac:dyDescent="0.25">
      <c r="A1347" s="285" t="s">
        <v>1714</v>
      </c>
      <c r="B1347" s="287" t="s">
        <v>1710</v>
      </c>
      <c r="C1347" s="288"/>
      <c r="D1347" s="291" t="s">
        <v>42</v>
      </c>
      <c r="E1347" s="172" t="s">
        <v>1049</v>
      </c>
    </row>
    <row r="1348" spans="1:5" x14ac:dyDescent="0.25">
      <c r="A1348" s="286"/>
      <c r="B1348" s="289"/>
      <c r="C1348" s="290"/>
      <c r="D1348" s="292"/>
      <c r="E1348" s="173" t="s">
        <v>1050</v>
      </c>
    </row>
    <row r="1349" spans="1:5" x14ac:dyDescent="0.25">
      <c r="A1349" s="293" t="s">
        <v>1715</v>
      </c>
      <c r="B1349" s="295" t="s">
        <v>1710</v>
      </c>
      <c r="C1349" s="296"/>
      <c r="D1349" s="299" t="s">
        <v>42</v>
      </c>
      <c r="E1349" s="170" t="s">
        <v>1049</v>
      </c>
    </row>
    <row r="1350" spans="1:5" x14ac:dyDescent="0.25">
      <c r="A1350" s="294"/>
      <c r="B1350" s="297"/>
      <c r="C1350" s="298"/>
      <c r="D1350" s="300"/>
      <c r="E1350" s="171" t="s">
        <v>1050</v>
      </c>
    </row>
    <row r="1351" spans="1:5" x14ac:dyDescent="0.25">
      <c r="A1351" s="285" t="s">
        <v>1716</v>
      </c>
      <c r="B1351" s="287" t="s">
        <v>1710</v>
      </c>
      <c r="C1351" s="288"/>
      <c r="D1351" s="291" t="s">
        <v>42</v>
      </c>
      <c r="E1351" s="172" t="s">
        <v>1049</v>
      </c>
    </row>
    <row r="1352" spans="1:5" x14ac:dyDescent="0.25">
      <c r="A1352" s="286"/>
      <c r="B1352" s="289"/>
      <c r="C1352" s="290"/>
      <c r="D1352" s="292"/>
      <c r="E1352" s="173" t="s">
        <v>1050</v>
      </c>
    </row>
    <row r="1353" spans="1:5" x14ac:dyDescent="0.25">
      <c r="A1353" s="293" t="s">
        <v>1717</v>
      </c>
      <c r="B1353" s="295" t="s">
        <v>1718</v>
      </c>
      <c r="C1353" s="296"/>
      <c r="D1353" s="299" t="s">
        <v>42</v>
      </c>
      <c r="E1353" s="170" t="s">
        <v>1049</v>
      </c>
    </row>
    <row r="1354" spans="1:5" x14ac:dyDescent="0.25">
      <c r="A1354" s="294"/>
      <c r="B1354" s="297"/>
      <c r="C1354" s="298"/>
      <c r="D1354" s="300"/>
      <c r="E1354" s="171" t="s">
        <v>1050</v>
      </c>
    </row>
    <row r="1355" spans="1:5" x14ac:dyDescent="0.25">
      <c r="A1355" s="285" t="s">
        <v>1719</v>
      </c>
      <c r="B1355" s="287" t="s">
        <v>1718</v>
      </c>
      <c r="C1355" s="288"/>
      <c r="D1355" s="291" t="s">
        <v>42</v>
      </c>
      <c r="E1355" s="172" t="s">
        <v>1049</v>
      </c>
    </row>
    <row r="1356" spans="1:5" x14ac:dyDescent="0.25">
      <c r="A1356" s="286"/>
      <c r="B1356" s="289"/>
      <c r="C1356" s="290"/>
      <c r="D1356" s="292"/>
      <c r="E1356" s="173" t="s">
        <v>1050</v>
      </c>
    </row>
    <row r="1357" spans="1:5" x14ac:dyDescent="0.25">
      <c r="A1357" s="293" t="s">
        <v>1720</v>
      </c>
      <c r="B1357" s="295" t="s">
        <v>1718</v>
      </c>
      <c r="C1357" s="296"/>
      <c r="D1357" s="299" t="s">
        <v>42</v>
      </c>
      <c r="E1357" s="170" t="s">
        <v>1049</v>
      </c>
    </row>
    <row r="1358" spans="1:5" x14ac:dyDescent="0.25">
      <c r="A1358" s="294"/>
      <c r="B1358" s="297"/>
      <c r="C1358" s="298"/>
      <c r="D1358" s="300"/>
      <c r="E1358" s="171" t="s">
        <v>1050</v>
      </c>
    </row>
    <row r="1359" spans="1:5" x14ac:dyDescent="0.25">
      <c r="A1359" s="285" t="s">
        <v>1721</v>
      </c>
      <c r="B1359" s="287" t="s">
        <v>1718</v>
      </c>
      <c r="C1359" s="288"/>
      <c r="D1359" s="291" t="s">
        <v>42</v>
      </c>
      <c r="E1359" s="172" t="s">
        <v>1049</v>
      </c>
    </row>
    <row r="1360" spans="1:5" x14ac:dyDescent="0.25">
      <c r="A1360" s="286"/>
      <c r="B1360" s="289"/>
      <c r="C1360" s="290"/>
      <c r="D1360" s="292"/>
      <c r="E1360" s="173" t="s">
        <v>1050</v>
      </c>
    </row>
    <row r="1361" spans="1:5" x14ac:dyDescent="0.25">
      <c r="A1361" s="293" t="s">
        <v>1722</v>
      </c>
      <c r="B1361" s="295" t="s">
        <v>1718</v>
      </c>
      <c r="C1361" s="296"/>
      <c r="D1361" s="299" t="s">
        <v>42</v>
      </c>
      <c r="E1361" s="170" t="s">
        <v>1049</v>
      </c>
    </row>
    <row r="1362" spans="1:5" x14ac:dyDescent="0.25">
      <c r="A1362" s="294"/>
      <c r="B1362" s="297"/>
      <c r="C1362" s="298"/>
      <c r="D1362" s="300"/>
      <c r="E1362" s="171" t="s">
        <v>1050</v>
      </c>
    </row>
    <row r="1363" spans="1:5" x14ac:dyDescent="0.25">
      <c r="A1363" s="285" t="s">
        <v>1723</v>
      </c>
      <c r="B1363" s="287" t="s">
        <v>1692</v>
      </c>
      <c r="C1363" s="288"/>
      <c r="D1363" s="291" t="s">
        <v>42</v>
      </c>
      <c r="E1363" s="172" t="s">
        <v>1049</v>
      </c>
    </row>
    <row r="1364" spans="1:5" x14ac:dyDescent="0.25">
      <c r="A1364" s="286"/>
      <c r="B1364" s="289"/>
      <c r="C1364" s="290"/>
      <c r="D1364" s="292"/>
      <c r="E1364" s="173" t="s">
        <v>1050</v>
      </c>
    </row>
    <row r="1365" spans="1:5" x14ac:dyDescent="0.25">
      <c r="A1365" s="293" t="s">
        <v>1645</v>
      </c>
      <c r="B1365" s="295"/>
      <c r="C1365" s="296"/>
      <c r="D1365" s="299" t="s">
        <v>42</v>
      </c>
      <c r="E1365" s="170" t="s">
        <v>1049</v>
      </c>
    </row>
    <row r="1366" spans="1:5" x14ac:dyDescent="0.25">
      <c r="A1366" s="294"/>
      <c r="B1366" s="297"/>
      <c r="C1366" s="298"/>
      <c r="D1366" s="300"/>
      <c r="E1366" s="171" t="s">
        <v>1050</v>
      </c>
    </row>
    <row r="1367" spans="1:5" x14ac:dyDescent="0.25">
      <c r="A1367" s="285" t="s">
        <v>1673</v>
      </c>
      <c r="B1367" s="287"/>
      <c r="C1367" s="288"/>
      <c r="D1367" s="291" t="s">
        <v>42</v>
      </c>
      <c r="E1367" s="172" t="s">
        <v>1049</v>
      </c>
    </row>
    <row r="1368" spans="1:5" x14ac:dyDescent="0.25">
      <c r="A1368" s="286"/>
      <c r="B1368" s="289"/>
      <c r="C1368" s="290"/>
      <c r="D1368" s="292"/>
      <c r="E1368" s="173" t="s">
        <v>1050</v>
      </c>
    </row>
    <row r="1369" spans="1:5" x14ac:dyDescent="0.25">
      <c r="A1369" s="293" t="s">
        <v>1692</v>
      </c>
      <c r="B1369" s="295"/>
      <c r="C1369" s="296"/>
      <c r="D1369" s="299" t="s">
        <v>42</v>
      </c>
      <c r="E1369" s="170" t="s">
        <v>1049</v>
      </c>
    </row>
    <row r="1370" spans="1:5" x14ac:dyDescent="0.25">
      <c r="A1370" s="294"/>
      <c r="B1370" s="297"/>
      <c r="C1370" s="298"/>
      <c r="D1370" s="300"/>
      <c r="E1370" s="171" t="s">
        <v>1050</v>
      </c>
    </row>
    <row r="1371" spans="1:5" x14ac:dyDescent="0.25">
      <c r="A1371" s="285" t="s">
        <v>1700</v>
      </c>
      <c r="B1371" s="287"/>
      <c r="C1371" s="288"/>
      <c r="D1371" s="291" t="s">
        <v>42</v>
      </c>
      <c r="E1371" s="172" t="s">
        <v>1049</v>
      </c>
    </row>
    <row r="1372" spans="1:5" x14ac:dyDescent="0.25">
      <c r="A1372" s="286"/>
      <c r="B1372" s="289"/>
      <c r="C1372" s="290"/>
      <c r="D1372" s="292"/>
      <c r="E1372" s="173" t="s">
        <v>1050</v>
      </c>
    </row>
    <row r="1373" spans="1:5" x14ac:dyDescent="0.25">
      <c r="A1373" s="293" t="s">
        <v>1661</v>
      </c>
      <c r="B1373" s="295"/>
      <c r="C1373" s="296"/>
      <c r="D1373" s="299" t="s">
        <v>42</v>
      </c>
      <c r="E1373" s="170" t="s">
        <v>1049</v>
      </c>
    </row>
    <row r="1374" spans="1:5" x14ac:dyDescent="0.25">
      <c r="A1374" s="294"/>
      <c r="B1374" s="297"/>
      <c r="C1374" s="298"/>
      <c r="D1374" s="300"/>
      <c r="E1374" s="171" t="s">
        <v>1050</v>
      </c>
    </row>
    <row r="1375" spans="1:5" x14ac:dyDescent="0.25">
      <c r="A1375" s="285" t="s">
        <v>1724</v>
      </c>
      <c r="B1375" s="287" t="s">
        <v>1692</v>
      </c>
      <c r="C1375" s="288"/>
      <c r="D1375" s="291" t="s">
        <v>42</v>
      </c>
      <c r="E1375" s="172" t="s">
        <v>1049</v>
      </c>
    </row>
    <row r="1376" spans="1:5" x14ac:dyDescent="0.25">
      <c r="A1376" s="286"/>
      <c r="B1376" s="289"/>
      <c r="C1376" s="290"/>
      <c r="D1376" s="292"/>
      <c r="E1376" s="173" t="s">
        <v>1050</v>
      </c>
    </row>
    <row r="1377" spans="1:5" x14ac:dyDescent="0.25">
      <c r="A1377" s="293" t="s">
        <v>1725</v>
      </c>
      <c r="B1377" s="295"/>
      <c r="C1377" s="296"/>
      <c r="D1377" s="299" t="s">
        <v>42</v>
      </c>
      <c r="E1377" s="170" t="s">
        <v>1049</v>
      </c>
    </row>
    <row r="1378" spans="1:5" x14ac:dyDescent="0.25">
      <c r="A1378" s="294"/>
      <c r="B1378" s="297"/>
      <c r="C1378" s="298"/>
      <c r="D1378" s="300"/>
      <c r="E1378" s="171" t="s">
        <v>1050</v>
      </c>
    </row>
    <row r="1379" spans="1:5" x14ac:dyDescent="0.25">
      <c r="A1379" s="285" t="s">
        <v>1726</v>
      </c>
      <c r="B1379" s="287" t="s">
        <v>1718</v>
      </c>
      <c r="C1379" s="288"/>
      <c r="D1379" s="291" t="s">
        <v>42</v>
      </c>
      <c r="E1379" s="172" t="s">
        <v>1049</v>
      </c>
    </row>
    <row r="1380" spans="1:5" x14ac:dyDescent="0.25">
      <c r="A1380" s="286"/>
      <c r="B1380" s="289"/>
      <c r="C1380" s="290"/>
      <c r="D1380" s="292"/>
      <c r="E1380" s="173" t="s">
        <v>1050</v>
      </c>
    </row>
    <row r="1381" spans="1:5" x14ac:dyDescent="0.25">
      <c r="A1381" s="293" t="s">
        <v>1706</v>
      </c>
      <c r="B1381" s="295"/>
      <c r="C1381" s="296"/>
      <c r="D1381" s="299" t="s">
        <v>42</v>
      </c>
      <c r="E1381" s="170" t="s">
        <v>1049</v>
      </c>
    </row>
    <row r="1382" spans="1:5" x14ac:dyDescent="0.25">
      <c r="A1382" s="294"/>
      <c r="B1382" s="297"/>
      <c r="C1382" s="298"/>
      <c r="D1382" s="300"/>
      <c r="E1382" s="171" t="s">
        <v>1050</v>
      </c>
    </row>
    <row r="1383" spans="1:5" x14ac:dyDescent="0.25">
      <c r="A1383" s="285" t="s">
        <v>1689</v>
      </c>
      <c r="B1383" s="287"/>
      <c r="C1383" s="288"/>
      <c r="D1383" s="291" t="s">
        <v>42</v>
      </c>
      <c r="E1383" s="172" t="s">
        <v>1049</v>
      </c>
    </row>
    <row r="1384" spans="1:5" x14ac:dyDescent="0.25">
      <c r="A1384" s="286"/>
      <c r="B1384" s="289"/>
      <c r="C1384" s="290"/>
      <c r="D1384" s="292"/>
      <c r="E1384" s="173" t="s">
        <v>1050</v>
      </c>
    </row>
    <row r="1385" spans="1:5" x14ac:dyDescent="0.25">
      <c r="A1385" s="293" t="s">
        <v>1710</v>
      </c>
      <c r="B1385" s="295"/>
      <c r="C1385" s="296"/>
      <c r="D1385" s="299" t="s">
        <v>42</v>
      </c>
      <c r="E1385" s="170" t="s">
        <v>1049</v>
      </c>
    </row>
    <row r="1386" spans="1:5" x14ac:dyDescent="0.25">
      <c r="A1386" s="294"/>
      <c r="B1386" s="297"/>
      <c r="C1386" s="298"/>
      <c r="D1386" s="300"/>
      <c r="E1386" s="171" t="s">
        <v>1050</v>
      </c>
    </row>
    <row r="1387" spans="1:5" x14ac:dyDescent="0.25">
      <c r="A1387" s="285" t="s">
        <v>1718</v>
      </c>
      <c r="B1387" s="287"/>
      <c r="C1387" s="288"/>
      <c r="D1387" s="291" t="s">
        <v>42</v>
      </c>
      <c r="E1387" s="172" t="s">
        <v>1049</v>
      </c>
    </row>
    <row r="1388" spans="1:5" x14ac:dyDescent="0.25">
      <c r="A1388" s="286"/>
      <c r="B1388" s="289"/>
      <c r="C1388" s="290"/>
      <c r="D1388" s="292"/>
      <c r="E1388" s="173" t="s">
        <v>1050</v>
      </c>
    </row>
    <row r="1389" spans="1:5" x14ac:dyDescent="0.25">
      <c r="A1389" s="293" t="s">
        <v>1727</v>
      </c>
      <c r="B1389" s="295" t="s">
        <v>1728</v>
      </c>
      <c r="C1389" s="296"/>
      <c r="D1389" s="299" t="s">
        <v>43</v>
      </c>
      <c r="E1389" s="170" t="s">
        <v>1049</v>
      </c>
    </row>
    <row r="1390" spans="1:5" x14ac:dyDescent="0.25">
      <c r="A1390" s="294"/>
      <c r="B1390" s="297"/>
      <c r="C1390" s="298"/>
      <c r="D1390" s="300"/>
      <c r="E1390" s="171" t="s">
        <v>1050</v>
      </c>
    </row>
    <row r="1391" spans="1:5" x14ac:dyDescent="0.25">
      <c r="A1391" s="285" t="s">
        <v>1729</v>
      </c>
      <c r="B1391" s="287" t="s">
        <v>1728</v>
      </c>
      <c r="C1391" s="288"/>
      <c r="D1391" s="291" t="s">
        <v>43</v>
      </c>
      <c r="E1391" s="172" t="s">
        <v>1049</v>
      </c>
    </row>
    <row r="1392" spans="1:5" x14ac:dyDescent="0.25">
      <c r="A1392" s="286"/>
      <c r="B1392" s="289"/>
      <c r="C1392" s="290"/>
      <c r="D1392" s="292"/>
      <c r="E1392" s="173" t="s">
        <v>1050</v>
      </c>
    </row>
    <row r="1393" spans="1:5" x14ac:dyDescent="0.25">
      <c r="A1393" s="293" t="s">
        <v>1730</v>
      </c>
      <c r="B1393" s="295" t="s">
        <v>1728</v>
      </c>
      <c r="C1393" s="296"/>
      <c r="D1393" s="299" t="s">
        <v>43</v>
      </c>
      <c r="E1393" s="170" t="s">
        <v>1049</v>
      </c>
    </row>
    <row r="1394" spans="1:5" x14ac:dyDescent="0.25">
      <c r="A1394" s="294"/>
      <c r="B1394" s="297"/>
      <c r="C1394" s="298"/>
      <c r="D1394" s="300"/>
      <c r="E1394" s="171" t="s">
        <v>1050</v>
      </c>
    </row>
    <row r="1395" spans="1:5" x14ac:dyDescent="0.25">
      <c r="A1395" s="285" t="s">
        <v>1311</v>
      </c>
      <c r="B1395" s="287" t="s">
        <v>1728</v>
      </c>
      <c r="C1395" s="288"/>
      <c r="D1395" s="291" t="s">
        <v>43</v>
      </c>
      <c r="E1395" s="172" t="s">
        <v>1049</v>
      </c>
    </row>
    <row r="1396" spans="1:5" x14ac:dyDescent="0.25">
      <c r="A1396" s="286"/>
      <c r="B1396" s="289"/>
      <c r="C1396" s="290"/>
      <c r="D1396" s="292"/>
      <c r="E1396" s="173" t="s">
        <v>1050</v>
      </c>
    </row>
    <row r="1397" spans="1:5" x14ac:dyDescent="0.25">
      <c r="A1397" s="293" t="s">
        <v>1731</v>
      </c>
      <c r="B1397" s="295" t="s">
        <v>1728</v>
      </c>
      <c r="C1397" s="296"/>
      <c r="D1397" s="299" t="s">
        <v>43</v>
      </c>
      <c r="E1397" s="170" t="s">
        <v>1049</v>
      </c>
    </row>
    <row r="1398" spans="1:5" x14ac:dyDescent="0.25">
      <c r="A1398" s="294"/>
      <c r="B1398" s="297"/>
      <c r="C1398" s="298"/>
      <c r="D1398" s="300"/>
      <c r="E1398" s="171" t="s">
        <v>1050</v>
      </c>
    </row>
    <row r="1399" spans="1:5" x14ac:dyDescent="0.25">
      <c r="A1399" s="285" t="s">
        <v>1732</v>
      </c>
      <c r="B1399" s="287" t="s">
        <v>1728</v>
      </c>
      <c r="C1399" s="288"/>
      <c r="D1399" s="291" t="s">
        <v>43</v>
      </c>
      <c r="E1399" s="172" t="s">
        <v>1049</v>
      </c>
    </row>
    <row r="1400" spans="1:5" x14ac:dyDescent="0.25">
      <c r="A1400" s="286"/>
      <c r="B1400" s="289"/>
      <c r="C1400" s="290"/>
      <c r="D1400" s="292"/>
      <c r="E1400" s="173" t="s">
        <v>1050</v>
      </c>
    </row>
    <row r="1401" spans="1:5" x14ac:dyDescent="0.25">
      <c r="A1401" s="293" t="s">
        <v>1733</v>
      </c>
      <c r="B1401" s="295" t="s">
        <v>1728</v>
      </c>
      <c r="C1401" s="296"/>
      <c r="D1401" s="299" t="s">
        <v>43</v>
      </c>
      <c r="E1401" s="170" t="s">
        <v>1049</v>
      </c>
    </row>
    <row r="1402" spans="1:5" x14ac:dyDescent="0.25">
      <c r="A1402" s="294"/>
      <c r="B1402" s="297"/>
      <c r="C1402" s="298"/>
      <c r="D1402" s="300"/>
      <c r="E1402" s="171" t="s">
        <v>1050</v>
      </c>
    </row>
    <row r="1403" spans="1:5" x14ac:dyDescent="0.25">
      <c r="A1403" s="285" t="s">
        <v>1734</v>
      </c>
      <c r="B1403" s="287" t="s">
        <v>1728</v>
      </c>
      <c r="C1403" s="288"/>
      <c r="D1403" s="291" t="s">
        <v>43</v>
      </c>
      <c r="E1403" s="172" t="s">
        <v>1049</v>
      </c>
    </row>
    <row r="1404" spans="1:5" x14ac:dyDescent="0.25">
      <c r="A1404" s="286"/>
      <c r="B1404" s="289"/>
      <c r="C1404" s="290"/>
      <c r="D1404" s="292"/>
      <c r="E1404" s="173" t="s">
        <v>1050</v>
      </c>
    </row>
    <row r="1405" spans="1:5" x14ac:dyDescent="0.25">
      <c r="A1405" s="293" t="s">
        <v>1735</v>
      </c>
      <c r="B1405" s="295" t="s">
        <v>1728</v>
      </c>
      <c r="C1405" s="296"/>
      <c r="D1405" s="299" t="s">
        <v>43</v>
      </c>
      <c r="E1405" s="170" t="s">
        <v>1049</v>
      </c>
    </row>
    <row r="1406" spans="1:5" x14ac:dyDescent="0.25">
      <c r="A1406" s="294"/>
      <c r="B1406" s="297"/>
      <c r="C1406" s="298"/>
      <c r="D1406" s="300"/>
      <c r="E1406" s="171" t="s">
        <v>1050</v>
      </c>
    </row>
    <row r="1407" spans="1:5" x14ac:dyDescent="0.25">
      <c r="A1407" s="285" t="s">
        <v>1736</v>
      </c>
      <c r="B1407" s="287" t="s">
        <v>1728</v>
      </c>
      <c r="C1407" s="288"/>
      <c r="D1407" s="291" t="s">
        <v>43</v>
      </c>
      <c r="E1407" s="172" t="s">
        <v>1049</v>
      </c>
    </row>
    <row r="1408" spans="1:5" x14ac:dyDescent="0.25">
      <c r="A1408" s="286"/>
      <c r="B1408" s="289"/>
      <c r="C1408" s="290"/>
      <c r="D1408" s="292"/>
      <c r="E1408" s="173" t="s">
        <v>1050</v>
      </c>
    </row>
    <row r="1409" spans="1:5" x14ac:dyDescent="0.25">
      <c r="A1409" s="293" t="s">
        <v>1737</v>
      </c>
      <c r="B1409" s="295" t="s">
        <v>1728</v>
      </c>
      <c r="C1409" s="296"/>
      <c r="D1409" s="299" t="s">
        <v>43</v>
      </c>
      <c r="E1409" s="170" t="s">
        <v>1049</v>
      </c>
    </row>
    <row r="1410" spans="1:5" x14ac:dyDescent="0.25">
      <c r="A1410" s="294"/>
      <c r="B1410" s="297"/>
      <c r="C1410" s="298"/>
      <c r="D1410" s="300"/>
      <c r="E1410" s="171" t="s">
        <v>1050</v>
      </c>
    </row>
    <row r="1411" spans="1:5" x14ac:dyDescent="0.25">
      <c r="A1411" s="285" t="s">
        <v>1738</v>
      </c>
      <c r="B1411" s="287" t="s">
        <v>1728</v>
      </c>
      <c r="C1411" s="288"/>
      <c r="D1411" s="291" t="s">
        <v>43</v>
      </c>
      <c r="E1411" s="172" t="s">
        <v>1049</v>
      </c>
    </row>
    <row r="1412" spans="1:5" x14ac:dyDescent="0.25">
      <c r="A1412" s="286"/>
      <c r="B1412" s="289"/>
      <c r="C1412" s="290"/>
      <c r="D1412" s="292"/>
      <c r="E1412" s="173" t="s">
        <v>1050</v>
      </c>
    </row>
    <row r="1413" spans="1:5" x14ac:dyDescent="0.25">
      <c r="A1413" s="293" t="s">
        <v>1739</v>
      </c>
      <c r="B1413" s="295" t="s">
        <v>1728</v>
      </c>
      <c r="C1413" s="296"/>
      <c r="D1413" s="299" t="s">
        <v>43</v>
      </c>
      <c r="E1413" s="170" t="s">
        <v>1049</v>
      </c>
    </row>
    <row r="1414" spans="1:5" x14ac:dyDescent="0.25">
      <c r="A1414" s="294"/>
      <c r="B1414" s="297"/>
      <c r="C1414" s="298"/>
      <c r="D1414" s="300"/>
      <c r="E1414" s="171" t="s">
        <v>1050</v>
      </c>
    </row>
    <row r="1415" spans="1:5" x14ac:dyDescent="0.25">
      <c r="A1415" s="285" t="s">
        <v>1740</v>
      </c>
      <c r="B1415" s="287" t="s">
        <v>1728</v>
      </c>
      <c r="C1415" s="288"/>
      <c r="D1415" s="291" t="s">
        <v>43</v>
      </c>
      <c r="E1415" s="172" t="s">
        <v>1049</v>
      </c>
    </row>
    <row r="1416" spans="1:5" x14ac:dyDescent="0.25">
      <c r="A1416" s="286"/>
      <c r="B1416" s="289"/>
      <c r="C1416" s="290"/>
      <c r="D1416" s="292"/>
      <c r="E1416" s="173" t="s">
        <v>1050</v>
      </c>
    </row>
    <row r="1417" spans="1:5" x14ac:dyDescent="0.25">
      <c r="A1417" s="293" t="s">
        <v>1741</v>
      </c>
      <c r="B1417" s="295" t="s">
        <v>1728</v>
      </c>
      <c r="C1417" s="296"/>
      <c r="D1417" s="299" t="s">
        <v>43</v>
      </c>
      <c r="E1417" s="170" t="s">
        <v>1049</v>
      </c>
    </row>
    <row r="1418" spans="1:5" x14ac:dyDescent="0.25">
      <c r="A1418" s="294"/>
      <c r="B1418" s="297"/>
      <c r="C1418" s="298"/>
      <c r="D1418" s="300"/>
      <c r="E1418" s="171" t="s">
        <v>1050</v>
      </c>
    </row>
    <row r="1419" spans="1:5" x14ac:dyDescent="0.25">
      <c r="A1419" s="285" t="s">
        <v>1742</v>
      </c>
      <c r="B1419" s="287" t="s">
        <v>1728</v>
      </c>
      <c r="C1419" s="288"/>
      <c r="D1419" s="291" t="s">
        <v>43</v>
      </c>
      <c r="E1419" s="172" t="s">
        <v>1049</v>
      </c>
    </row>
    <row r="1420" spans="1:5" x14ac:dyDescent="0.25">
      <c r="A1420" s="286"/>
      <c r="B1420" s="289"/>
      <c r="C1420" s="290"/>
      <c r="D1420" s="292"/>
      <c r="E1420" s="173" t="s">
        <v>1050</v>
      </c>
    </row>
    <row r="1421" spans="1:5" x14ac:dyDescent="0.25">
      <c r="A1421" s="293" t="s">
        <v>1743</v>
      </c>
      <c r="B1421" s="295" t="s">
        <v>1728</v>
      </c>
      <c r="C1421" s="296"/>
      <c r="D1421" s="299" t="s">
        <v>43</v>
      </c>
      <c r="E1421" s="170" t="s">
        <v>1049</v>
      </c>
    </row>
    <row r="1422" spans="1:5" x14ac:dyDescent="0.25">
      <c r="A1422" s="294"/>
      <c r="B1422" s="297"/>
      <c r="C1422" s="298"/>
      <c r="D1422" s="300"/>
      <c r="E1422" s="171" t="s">
        <v>1050</v>
      </c>
    </row>
    <row r="1423" spans="1:5" x14ac:dyDescent="0.25">
      <c r="A1423" s="285" t="s">
        <v>1744</v>
      </c>
      <c r="B1423" s="287" t="s">
        <v>1728</v>
      </c>
      <c r="C1423" s="288"/>
      <c r="D1423" s="291" t="s">
        <v>43</v>
      </c>
      <c r="E1423" s="172" t="s">
        <v>1049</v>
      </c>
    </row>
    <row r="1424" spans="1:5" x14ac:dyDescent="0.25">
      <c r="A1424" s="286"/>
      <c r="B1424" s="289"/>
      <c r="C1424" s="290"/>
      <c r="D1424" s="292"/>
      <c r="E1424" s="173" t="s">
        <v>1050</v>
      </c>
    </row>
    <row r="1425" spans="1:5" x14ac:dyDescent="0.25">
      <c r="A1425" s="293" t="s">
        <v>1745</v>
      </c>
      <c r="B1425" s="295" t="s">
        <v>1728</v>
      </c>
      <c r="C1425" s="296"/>
      <c r="D1425" s="299" t="s">
        <v>43</v>
      </c>
      <c r="E1425" s="170" t="s">
        <v>1049</v>
      </c>
    </row>
    <row r="1426" spans="1:5" x14ac:dyDescent="0.25">
      <c r="A1426" s="294"/>
      <c r="B1426" s="297"/>
      <c r="C1426" s="298"/>
      <c r="D1426" s="300"/>
      <c r="E1426" s="171" t="s">
        <v>1050</v>
      </c>
    </row>
    <row r="1427" spans="1:5" x14ac:dyDescent="0.25">
      <c r="A1427" s="285" t="s">
        <v>1746</v>
      </c>
      <c r="B1427" s="287" t="s">
        <v>1747</v>
      </c>
      <c r="C1427" s="288"/>
      <c r="D1427" s="291" t="s">
        <v>43</v>
      </c>
      <c r="E1427" s="172" t="s">
        <v>1049</v>
      </c>
    </row>
    <row r="1428" spans="1:5" x14ac:dyDescent="0.25">
      <c r="A1428" s="286"/>
      <c r="B1428" s="289"/>
      <c r="C1428" s="290"/>
      <c r="D1428" s="292"/>
      <c r="E1428" s="173" t="s">
        <v>1050</v>
      </c>
    </row>
    <row r="1429" spans="1:5" x14ac:dyDescent="0.25">
      <c r="A1429" s="293" t="s">
        <v>1748</v>
      </c>
      <c r="B1429" s="295" t="s">
        <v>1747</v>
      </c>
      <c r="C1429" s="296"/>
      <c r="D1429" s="299" t="s">
        <v>43</v>
      </c>
      <c r="E1429" s="170" t="s">
        <v>1049</v>
      </c>
    </row>
    <row r="1430" spans="1:5" x14ac:dyDescent="0.25">
      <c r="A1430" s="294"/>
      <c r="B1430" s="297"/>
      <c r="C1430" s="298"/>
      <c r="D1430" s="300"/>
      <c r="E1430" s="171" t="s">
        <v>1050</v>
      </c>
    </row>
    <row r="1431" spans="1:5" x14ac:dyDescent="0.25">
      <c r="A1431" s="285" t="s">
        <v>1749</v>
      </c>
      <c r="B1431" s="287" t="s">
        <v>1747</v>
      </c>
      <c r="C1431" s="288"/>
      <c r="D1431" s="291" t="s">
        <v>43</v>
      </c>
      <c r="E1431" s="172" t="s">
        <v>1049</v>
      </c>
    </row>
    <row r="1432" spans="1:5" x14ac:dyDescent="0.25">
      <c r="A1432" s="286"/>
      <c r="B1432" s="289"/>
      <c r="C1432" s="290"/>
      <c r="D1432" s="292"/>
      <c r="E1432" s="173" t="s">
        <v>1050</v>
      </c>
    </row>
    <row r="1433" spans="1:5" x14ac:dyDescent="0.25">
      <c r="A1433" s="293" t="s">
        <v>1750</v>
      </c>
      <c r="B1433" s="295" t="s">
        <v>1747</v>
      </c>
      <c r="C1433" s="296"/>
      <c r="D1433" s="299" t="s">
        <v>43</v>
      </c>
      <c r="E1433" s="170" t="s">
        <v>1049</v>
      </c>
    </row>
    <row r="1434" spans="1:5" x14ac:dyDescent="0.25">
      <c r="A1434" s="294"/>
      <c r="B1434" s="297"/>
      <c r="C1434" s="298"/>
      <c r="D1434" s="300"/>
      <c r="E1434" s="171" t="s">
        <v>1050</v>
      </c>
    </row>
    <row r="1435" spans="1:5" x14ac:dyDescent="0.25">
      <c r="A1435" s="285" t="s">
        <v>1751</v>
      </c>
      <c r="B1435" s="287" t="s">
        <v>1747</v>
      </c>
      <c r="C1435" s="288"/>
      <c r="D1435" s="291" t="s">
        <v>43</v>
      </c>
      <c r="E1435" s="172" t="s">
        <v>1049</v>
      </c>
    </row>
    <row r="1436" spans="1:5" x14ac:dyDescent="0.25">
      <c r="A1436" s="286"/>
      <c r="B1436" s="289"/>
      <c r="C1436" s="290"/>
      <c r="D1436" s="292"/>
      <c r="E1436" s="173" t="s">
        <v>1050</v>
      </c>
    </row>
    <row r="1437" spans="1:5" x14ac:dyDescent="0.25">
      <c r="A1437" s="293" t="s">
        <v>1752</v>
      </c>
      <c r="B1437" s="295" t="s">
        <v>1747</v>
      </c>
      <c r="C1437" s="296"/>
      <c r="D1437" s="299" t="s">
        <v>43</v>
      </c>
      <c r="E1437" s="170" t="s">
        <v>1049</v>
      </c>
    </row>
    <row r="1438" spans="1:5" x14ac:dyDescent="0.25">
      <c r="A1438" s="294"/>
      <c r="B1438" s="297"/>
      <c r="C1438" s="298"/>
      <c r="D1438" s="300"/>
      <c r="E1438" s="171" t="s">
        <v>1050</v>
      </c>
    </row>
    <row r="1439" spans="1:5" x14ac:dyDescent="0.25">
      <c r="A1439" s="285" t="s">
        <v>1566</v>
      </c>
      <c r="B1439" s="287" t="s">
        <v>1747</v>
      </c>
      <c r="C1439" s="288"/>
      <c r="D1439" s="291" t="s">
        <v>43</v>
      </c>
      <c r="E1439" s="172" t="s">
        <v>1049</v>
      </c>
    </row>
    <row r="1440" spans="1:5" x14ac:dyDescent="0.25">
      <c r="A1440" s="286"/>
      <c r="B1440" s="289"/>
      <c r="C1440" s="290"/>
      <c r="D1440" s="292"/>
      <c r="E1440" s="173" t="s">
        <v>1050</v>
      </c>
    </row>
    <row r="1441" spans="1:5" x14ac:dyDescent="0.25">
      <c r="A1441" s="293" t="s">
        <v>1753</v>
      </c>
      <c r="B1441" s="295" t="s">
        <v>1747</v>
      </c>
      <c r="C1441" s="296"/>
      <c r="D1441" s="299" t="s">
        <v>43</v>
      </c>
      <c r="E1441" s="170" t="s">
        <v>1049</v>
      </c>
    </row>
    <row r="1442" spans="1:5" x14ac:dyDescent="0.25">
      <c r="A1442" s="294"/>
      <c r="B1442" s="297"/>
      <c r="C1442" s="298"/>
      <c r="D1442" s="300"/>
      <c r="E1442" s="171" t="s">
        <v>1050</v>
      </c>
    </row>
    <row r="1443" spans="1:5" x14ac:dyDescent="0.25">
      <c r="A1443" s="285" t="s">
        <v>1754</v>
      </c>
      <c r="B1443" s="287" t="s">
        <v>1747</v>
      </c>
      <c r="C1443" s="288"/>
      <c r="D1443" s="291" t="s">
        <v>43</v>
      </c>
      <c r="E1443" s="172" t="s">
        <v>1049</v>
      </c>
    </row>
    <row r="1444" spans="1:5" x14ac:dyDescent="0.25">
      <c r="A1444" s="286"/>
      <c r="B1444" s="289"/>
      <c r="C1444" s="290"/>
      <c r="D1444" s="292"/>
      <c r="E1444" s="173" t="s">
        <v>1050</v>
      </c>
    </row>
    <row r="1445" spans="1:5" x14ac:dyDescent="0.25">
      <c r="A1445" s="293" t="s">
        <v>1755</v>
      </c>
      <c r="B1445" s="295" t="s">
        <v>1747</v>
      </c>
      <c r="C1445" s="296"/>
      <c r="D1445" s="299" t="s">
        <v>43</v>
      </c>
      <c r="E1445" s="170" t="s">
        <v>1049</v>
      </c>
    </row>
    <row r="1446" spans="1:5" x14ac:dyDescent="0.25">
      <c r="A1446" s="294"/>
      <c r="B1446" s="297"/>
      <c r="C1446" s="298"/>
      <c r="D1446" s="300"/>
      <c r="E1446" s="171" t="s">
        <v>1050</v>
      </c>
    </row>
    <row r="1447" spans="1:5" x14ac:dyDescent="0.25">
      <c r="A1447" s="285" t="s">
        <v>1756</v>
      </c>
      <c r="B1447" s="287" t="s">
        <v>1747</v>
      </c>
      <c r="C1447" s="288"/>
      <c r="D1447" s="291" t="s">
        <v>43</v>
      </c>
      <c r="E1447" s="172" t="s">
        <v>1049</v>
      </c>
    </row>
    <row r="1448" spans="1:5" x14ac:dyDescent="0.25">
      <c r="A1448" s="286"/>
      <c r="B1448" s="289"/>
      <c r="C1448" s="290"/>
      <c r="D1448" s="292"/>
      <c r="E1448" s="173" t="s">
        <v>1050</v>
      </c>
    </row>
    <row r="1449" spans="1:5" x14ac:dyDescent="0.25">
      <c r="A1449" s="293" t="s">
        <v>1757</v>
      </c>
      <c r="B1449" s="295" t="s">
        <v>1758</v>
      </c>
      <c r="C1449" s="296"/>
      <c r="D1449" s="299" t="s">
        <v>43</v>
      </c>
      <c r="E1449" s="170" t="s">
        <v>1049</v>
      </c>
    </row>
    <row r="1450" spans="1:5" x14ac:dyDescent="0.25">
      <c r="A1450" s="294"/>
      <c r="B1450" s="297"/>
      <c r="C1450" s="298"/>
      <c r="D1450" s="300"/>
      <c r="E1450" s="171" t="s">
        <v>1050</v>
      </c>
    </row>
    <row r="1451" spans="1:5" x14ac:dyDescent="0.25">
      <c r="A1451" s="285" t="s">
        <v>1759</v>
      </c>
      <c r="B1451" s="287" t="s">
        <v>1758</v>
      </c>
      <c r="C1451" s="288"/>
      <c r="D1451" s="291" t="s">
        <v>43</v>
      </c>
      <c r="E1451" s="172" t="s">
        <v>1049</v>
      </c>
    </row>
    <row r="1452" spans="1:5" x14ac:dyDescent="0.25">
      <c r="A1452" s="286"/>
      <c r="B1452" s="289"/>
      <c r="C1452" s="290"/>
      <c r="D1452" s="292"/>
      <c r="E1452" s="173" t="s">
        <v>1050</v>
      </c>
    </row>
    <row r="1453" spans="1:5" x14ac:dyDescent="0.25">
      <c r="A1453" s="293" t="s">
        <v>1760</v>
      </c>
      <c r="B1453" s="295" t="s">
        <v>1758</v>
      </c>
      <c r="C1453" s="296"/>
      <c r="D1453" s="299" t="s">
        <v>43</v>
      </c>
      <c r="E1453" s="170" t="s">
        <v>1049</v>
      </c>
    </row>
    <row r="1454" spans="1:5" x14ac:dyDescent="0.25">
      <c r="A1454" s="294"/>
      <c r="B1454" s="297"/>
      <c r="C1454" s="298"/>
      <c r="D1454" s="300"/>
      <c r="E1454" s="171" t="s">
        <v>1050</v>
      </c>
    </row>
    <row r="1455" spans="1:5" x14ac:dyDescent="0.25">
      <c r="A1455" s="285" t="s">
        <v>1761</v>
      </c>
      <c r="B1455" s="287" t="s">
        <v>1758</v>
      </c>
      <c r="C1455" s="288"/>
      <c r="D1455" s="291" t="s">
        <v>43</v>
      </c>
      <c r="E1455" s="172" t="s">
        <v>1049</v>
      </c>
    </row>
    <row r="1456" spans="1:5" x14ac:dyDescent="0.25">
      <c r="A1456" s="286"/>
      <c r="B1456" s="289"/>
      <c r="C1456" s="290"/>
      <c r="D1456" s="292"/>
      <c r="E1456" s="173" t="s">
        <v>1050</v>
      </c>
    </row>
    <row r="1457" spans="1:5" x14ac:dyDescent="0.25">
      <c r="A1457" s="293" t="s">
        <v>1536</v>
      </c>
      <c r="B1457" s="295" t="s">
        <v>1758</v>
      </c>
      <c r="C1457" s="296"/>
      <c r="D1457" s="299" t="s">
        <v>43</v>
      </c>
      <c r="E1457" s="170" t="s">
        <v>1049</v>
      </c>
    </row>
    <row r="1458" spans="1:5" x14ac:dyDescent="0.25">
      <c r="A1458" s="294"/>
      <c r="B1458" s="297"/>
      <c r="C1458" s="298"/>
      <c r="D1458" s="300"/>
      <c r="E1458" s="171" t="s">
        <v>1050</v>
      </c>
    </row>
    <row r="1459" spans="1:5" x14ac:dyDescent="0.25">
      <c r="A1459" s="285" t="s">
        <v>1762</v>
      </c>
      <c r="B1459" s="287" t="s">
        <v>1758</v>
      </c>
      <c r="C1459" s="288"/>
      <c r="D1459" s="291" t="s">
        <v>43</v>
      </c>
      <c r="E1459" s="172" t="s">
        <v>1049</v>
      </c>
    </row>
    <row r="1460" spans="1:5" x14ac:dyDescent="0.25">
      <c r="A1460" s="286"/>
      <c r="B1460" s="289"/>
      <c r="C1460" s="290"/>
      <c r="D1460" s="292"/>
      <c r="E1460" s="173" t="s">
        <v>1050</v>
      </c>
    </row>
    <row r="1461" spans="1:5" x14ac:dyDescent="0.25">
      <c r="A1461" s="293" t="s">
        <v>1763</v>
      </c>
      <c r="B1461" s="295" t="s">
        <v>1758</v>
      </c>
      <c r="C1461" s="296"/>
      <c r="D1461" s="299" t="s">
        <v>43</v>
      </c>
      <c r="E1461" s="170" t="s">
        <v>1049</v>
      </c>
    </row>
    <row r="1462" spans="1:5" x14ac:dyDescent="0.25">
      <c r="A1462" s="294"/>
      <c r="B1462" s="297"/>
      <c r="C1462" s="298"/>
      <c r="D1462" s="300"/>
      <c r="E1462" s="171" t="s">
        <v>1050</v>
      </c>
    </row>
    <row r="1463" spans="1:5" x14ac:dyDescent="0.25">
      <c r="A1463" s="285" t="s">
        <v>1764</v>
      </c>
      <c r="B1463" s="287" t="s">
        <v>1758</v>
      </c>
      <c r="C1463" s="288"/>
      <c r="D1463" s="291" t="s">
        <v>43</v>
      </c>
      <c r="E1463" s="172" t="s">
        <v>1049</v>
      </c>
    </row>
    <row r="1464" spans="1:5" x14ac:dyDescent="0.25">
      <c r="A1464" s="286"/>
      <c r="B1464" s="289"/>
      <c r="C1464" s="290"/>
      <c r="D1464" s="292"/>
      <c r="E1464" s="173" t="s">
        <v>1050</v>
      </c>
    </row>
    <row r="1465" spans="1:5" x14ac:dyDescent="0.25">
      <c r="A1465" s="293" t="s">
        <v>1765</v>
      </c>
      <c r="B1465" s="295" t="s">
        <v>1758</v>
      </c>
      <c r="C1465" s="296"/>
      <c r="D1465" s="299" t="s">
        <v>43</v>
      </c>
      <c r="E1465" s="170" t="s">
        <v>1049</v>
      </c>
    </row>
    <row r="1466" spans="1:5" x14ac:dyDescent="0.25">
      <c r="A1466" s="294"/>
      <c r="B1466" s="297"/>
      <c r="C1466" s="298"/>
      <c r="D1466" s="300"/>
      <c r="E1466" s="171" t="s">
        <v>1050</v>
      </c>
    </row>
    <row r="1467" spans="1:5" x14ac:dyDescent="0.25">
      <c r="A1467" s="285" t="s">
        <v>1766</v>
      </c>
      <c r="B1467" s="287" t="s">
        <v>1758</v>
      </c>
      <c r="C1467" s="288"/>
      <c r="D1467" s="291" t="s">
        <v>43</v>
      </c>
      <c r="E1467" s="172" t="s">
        <v>1049</v>
      </c>
    </row>
    <row r="1468" spans="1:5" x14ac:dyDescent="0.25">
      <c r="A1468" s="286"/>
      <c r="B1468" s="289"/>
      <c r="C1468" s="290"/>
      <c r="D1468" s="292"/>
      <c r="E1468" s="173" t="s">
        <v>1050</v>
      </c>
    </row>
    <row r="1469" spans="1:5" x14ac:dyDescent="0.25">
      <c r="A1469" s="293" t="s">
        <v>1767</v>
      </c>
      <c r="B1469" s="295" t="s">
        <v>1758</v>
      </c>
      <c r="C1469" s="296"/>
      <c r="D1469" s="299" t="s">
        <v>43</v>
      </c>
      <c r="E1469" s="170" t="s">
        <v>1049</v>
      </c>
    </row>
    <row r="1470" spans="1:5" x14ac:dyDescent="0.25">
      <c r="A1470" s="294"/>
      <c r="B1470" s="297"/>
      <c r="C1470" s="298"/>
      <c r="D1470" s="300"/>
      <c r="E1470" s="171" t="s">
        <v>1050</v>
      </c>
    </row>
    <row r="1471" spans="1:5" x14ac:dyDescent="0.25">
      <c r="A1471" s="285" t="s">
        <v>1768</v>
      </c>
      <c r="B1471" s="287" t="s">
        <v>1758</v>
      </c>
      <c r="C1471" s="288"/>
      <c r="D1471" s="291" t="s">
        <v>43</v>
      </c>
      <c r="E1471" s="172" t="s">
        <v>1049</v>
      </c>
    </row>
    <row r="1472" spans="1:5" x14ac:dyDescent="0.25">
      <c r="A1472" s="286"/>
      <c r="B1472" s="289"/>
      <c r="C1472" s="290"/>
      <c r="D1472" s="292"/>
      <c r="E1472" s="173" t="s">
        <v>1050</v>
      </c>
    </row>
    <row r="1473" spans="1:5" x14ac:dyDescent="0.25">
      <c r="A1473" s="293" t="s">
        <v>1769</v>
      </c>
      <c r="B1473" s="295" t="s">
        <v>1758</v>
      </c>
      <c r="C1473" s="296"/>
      <c r="D1473" s="299" t="s">
        <v>43</v>
      </c>
      <c r="E1473" s="170" t="s">
        <v>1049</v>
      </c>
    </row>
    <row r="1474" spans="1:5" x14ac:dyDescent="0.25">
      <c r="A1474" s="294"/>
      <c r="B1474" s="297"/>
      <c r="C1474" s="298"/>
      <c r="D1474" s="300"/>
      <c r="E1474" s="171" t="s">
        <v>1050</v>
      </c>
    </row>
    <row r="1475" spans="1:5" x14ac:dyDescent="0.25">
      <c r="A1475" s="285" t="s">
        <v>1770</v>
      </c>
      <c r="B1475" s="287" t="s">
        <v>1758</v>
      </c>
      <c r="C1475" s="288"/>
      <c r="D1475" s="291" t="s">
        <v>43</v>
      </c>
      <c r="E1475" s="172" t="s">
        <v>1049</v>
      </c>
    </row>
    <row r="1476" spans="1:5" x14ac:dyDescent="0.25">
      <c r="A1476" s="286"/>
      <c r="B1476" s="289"/>
      <c r="C1476" s="290"/>
      <c r="D1476" s="292"/>
      <c r="E1476" s="173" t="s">
        <v>1050</v>
      </c>
    </row>
    <row r="1477" spans="1:5" x14ac:dyDescent="0.25">
      <c r="A1477" s="293" t="s">
        <v>1771</v>
      </c>
      <c r="B1477" s="295" t="s">
        <v>1772</v>
      </c>
      <c r="C1477" s="296"/>
      <c r="D1477" s="299" t="s">
        <v>43</v>
      </c>
      <c r="E1477" s="170" t="s">
        <v>1049</v>
      </c>
    </row>
    <row r="1478" spans="1:5" x14ac:dyDescent="0.25">
      <c r="A1478" s="294"/>
      <c r="B1478" s="297"/>
      <c r="C1478" s="298"/>
      <c r="D1478" s="300"/>
      <c r="E1478" s="171" t="s">
        <v>1050</v>
      </c>
    </row>
    <row r="1479" spans="1:5" x14ac:dyDescent="0.25">
      <c r="A1479" s="285" t="s">
        <v>1773</v>
      </c>
      <c r="B1479" s="287" t="s">
        <v>1772</v>
      </c>
      <c r="C1479" s="288"/>
      <c r="D1479" s="291" t="s">
        <v>43</v>
      </c>
      <c r="E1479" s="172" t="s">
        <v>1049</v>
      </c>
    </row>
    <row r="1480" spans="1:5" x14ac:dyDescent="0.25">
      <c r="A1480" s="286"/>
      <c r="B1480" s="289"/>
      <c r="C1480" s="290"/>
      <c r="D1480" s="292"/>
      <c r="E1480" s="173" t="s">
        <v>1050</v>
      </c>
    </row>
    <row r="1481" spans="1:5" x14ac:dyDescent="0.25">
      <c r="A1481" s="293" t="s">
        <v>1774</v>
      </c>
      <c r="B1481" s="295" t="s">
        <v>1772</v>
      </c>
      <c r="C1481" s="296"/>
      <c r="D1481" s="299" t="s">
        <v>43</v>
      </c>
      <c r="E1481" s="170" t="s">
        <v>1049</v>
      </c>
    </row>
    <row r="1482" spans="1:5" x14ac:dyDescent="0.25">
      <c r="A1482" s="294"/>
      <c r="B1482" s="297"/>
      <c r="C1482" s="298"/>
      <c r="D1482" s="300"/>
      <c r="E1482" s="171" t="s">
        <v>1050</v>
      </c>
    </row>
    <row r="1483" spans="1:5" x14ac:dyDescent="0.25">
      <c r="A1483" s="285" t="s">
        <v>1775</v>
      </c>
      <c r="B1483" s="287" t="s">
        <v>1772</v>
      </c>
      <c r="C1483" s="288"/>
      <c r="D1483" s="291" t="s">
        <v>43</v>
      </c>
      <c r="E1483" s="172" t="s">
        <v>1049</v>
      </c>
    </row>
    <row r="1484" spans="1:5" x14ac:dyDescent="0.25">
      <c r="A1484" s="286"/>
      <c r="B1484" s="289"/>
      <c r="C1484" s="290"/>
      <c r="D1484" s="292"/>
      <c r="E1484" s="173" t="s">
        <v>1050</v>
      </c>
    </row>
    <row r="1485" spans="1:5" x14ac:dyDescent="0.25">
      <c r="A1485" s="293" t="s">
        <v>1748</v>
      </c>
      <c r="B1485" s="295" t="s">
        <v>1772</v>
      </c>
      <c r="C1485" s="296"/>
      <c r="D1485" s="299" t="s">
        <v>43</v>
      </c>
      <c r="E1485" s="170" t="s">
        <v>1049</v>
      </c>
    </row>
    <row r="1486" spans="1:5" x14ac:dyDescent="0.25">
      <c r="A1486" s="294"/>
      <c r="B1486" s="297"/>
      <c r="C1486" s="298"/>
      <c r="D1486" s="300"/>
      <c r="E1486" s="171" t="s">
        <v>1050</v>
      </c>
    </row>
    <row r="1487" spans="1:5" x14ac:dyDescent="0.25">
      <c r="A1487" s="285" t="s">
        <v>1776</v>
      </c>
      <c r="B1487" s="287" t="s">
        <v>1772</v>
      </c>
      <c r="C1487" s="288"/>
      <c r="D1487" s="291" t="s">
        <v>43</v>
      </c>
      <c r="E1487" s="172" t="s">
        <v>1049</v>
      </c>
    </row>
    <row r="1488" spans="1:5" x14ac:dyDescent="0.25">
      <c r="A1488" s="286"/>
      <c r="B1488" s="289"/>
      <c r="C1488" s="290"/>
      <c r="D1488" s="292"/>
      <c r="E1488" s="173" t="s">
        <v>1050</v>
      </c>
    </row>
    <row r="1489" spans="1:5" x14ac:dyDescent="0.25">
      <c r="A1489" s="293" t="s">
        <v>1731</v>
      </c>
      <c r="B1489" s="295" t="s">
        <v>1772</v>
      </c>
      <c r="C1489" s="296"/>
      <c r="D1489" s="299" t="s">
        <v>43</v>
      </c>
      <c r="E1489" s="170" t="s">
        <v>1049</v>
      </c>
    </row>
    <row r="1490" spans="1:5" x14ac:dyDescent="0.25">
      <c r="A1490" s="294"/>
      <c r="B1490" s="297"/>
      <c r="C1490" s="298"/>
      <c r="D1490" s="300"/>
      <c r="E1490" s="171" t="s">
        <v>1050</v>
      </c>
    </row>
    <row r="1491" spans="1:5" x14ac:dyDescent="0.25">
      <c r="A1491" s="285" t="s">
        <v>1777</v>
      </c>
      <c r="B1491" s="287" t="s">
        <v>1772</v>
      </c>
      <c r="C1491" s="288"/>
      <c r="D1491" s="291" t="s">
        <v>43</v>
      </c>
      <c r="E1491" s="172" t="s">
        <v>1049</v>
      </c>
    </row>
    <row r="1492" spans="1:5" x14ac:dyDescent="0.25">
      <c r="A1492" s="286"/>
      <c r="B1492" s="289"/>
      <c r="C1492" s="290"/>
      <c r="D1492" s="292"/>
      <c r="E1492" s="173" t="s">
        <v>1050</v>
      </c>
    </row>
    <row r="1493" spans="1:5" x14ac:dyDescent="0.25">
      <c r="A1493" s="293" t="s">
        <v>1778</v>
      </c>
      <c r="B1493" s="295" t="s">
        <v>1772</v>
      </c>
      <c r="C1493" s="296"/>
      <c r="D1493" s="299" t="s">
        <v>43</v>
      </c>
      <c r="E1493" s="170" t="s">
        <v>1049</v>
      </c>
    </row>
    <row r="1494" spans="1:5" x14ac:dyDescent="0.25">
      <c r="A1494" s="294"/>
      <c r="B1494" s="297"/>
      <c r="C1494" s="298"/>
      <c r="D1494" s="300"/>
      <c r="E1494" s="171" t="s">
        <v>1050</v>
      </c>
    </row>
    <row r="1495" spans="1:5" x14ac:dyDescent="0.25">
      <c r="A1495" s="285" t="s">
        <v>1779</v>
      </c>
      <c r="B1495" s="287" t="s">
        <v>1772</v>
      </c>
      <c r="C1495" s="288"/>
      <c r="D1495" s="291" t="s">
        <v>43</v>
      </c>
      <c r="E1495" s="172" t="s">
        <v>1049</v>
      </c>
    </row>
    <row r="1496" spans="1:5" x14ac:dyDescent="0.25">
      <c r="A1496" s="286"/>
      <c r="B1496" s="289"/>
      <c r="C1496" s="290"/>
      <c r="D1496" s="292"/>
      <c r="E1496" s="173" t="s">
        <v>1050</v>
      </c>
    </row>
    <row r="1497" spans="1:5" x14ac:dyDescent="0.25">
      <c r="A1497" s="293" t="s">
        <v>1780</v>
      </c>
      <c r="B1497" s="295" t="s">
        <v>1772</v>
      </c>
      <c r="C1497" s="296"/>
      <c r="D1497" s="299" t="s">
        <v>43</v>
      </c>
      <c r="E1497" s="170" t="s">
        <v>1049</v>
      </c>
    </row>
    <row r="1498" spans="1:5" x14ac:dyDescent="0.25">
      <c r="A1498" s="294"/>
      <c r="B1498" s="297"/>
      <c r="C1498" s="298"/>
      <c r="D1498" s="300"/>
      <c r="E1498" s="171" t="s">
        <v>1050</v>
      </c>
    </row>
    <row r="1499" spans="1:5" x14ac:dyDescent="0.25">
      <c r="A1499" s="285" t="s">
        <v>1781</v>
      </c>
      <c r="B1499" s="287" t="s">
        <v>1772</v>
      </c>
      <c r="C1499" s="288"/>
      <c r="D1499" s="291" t="s">
        <v>43</v>
      </c>
      <c r="E1499" s="172" t="s">
        <v>1049</v>
      </c>
    </row>
    <row r="1500" spans="1:5" x14ac:dyDescent="0.25">
      <c r="A1500" s="286"/>
      <c r="B1500" s="289"/>
      <c r="C1500" s="290"/>
      <c r="D1500" s="292"/>
      <c r="E1500" s="173" t="s">
        <v>1050</v>
      </c>
    </row>
    <row r="1501" spans="1:5" x14ac:dyDescent="0.25">
      <c r="A1501" s="293" t="s">
        <v>1782</v>
      </c>
      <c r="B1501" s="295" t="s">
        <v>1772</v>
      </c>
      <c r="C1501" s="296"/>
      <c r="D1501" s="299" t="s">
        <v>43</v>
      </c>
      <c r="E1501" s="170" t="s">
        <v>1049</v>
      </c>
    </row>
    <row r="1502" spans="1:5" x14ac:dyDescent="0.25">
      <c r="A1502" s="294"/>
      <c r="B1502" s="297"/>
      <c r="C1502" s="298"/>
      <c r="D1502" s="300"/>
      <c r="E1502" s="171" t="s">
        <v>1050</v>
      </c>
    </row>
    <row r="1503" spans="1:5" x14ac:dyDescent="0.25">
      <c r="A1503" s="285" t="s">
        <v>1783</v>
      </c>
      <c r="B1503" s="287" t="s">
        <v>1772</v>
      </c>
      <c r="C1503" s="288"/>
      <c r="D1503" s="291" t="s">
        <v>43</v>
      </c>
      <c r="E1503" s="172" t="s">
        <v>1049</v>
      </c>
    </row>
    <row r="1504" spans="1:5" x14ac:dyDescent="0.25">
      <c r="A1504" s="286"/>
      <c r="B1504" s="289"/>
      <c r="C1504" s="290"/>
      <c r="D1504" s="292"/>
      <c r="E1504" s="173" t="s">
        <v>1050</v>
      </c>
    </row>
    <row r="1505" spans="1:5" x14ac:dyDescent="0.25">
      <c r="A1505" s="293" t="s">
        <v>1575</v>
      </c>
      <c r="B1505" s="295" t="s">
        <v>1772</v>
      </c>
      <c r="C1505" s="296"/>
      <c r="D1505" s="299" t="s">
        <v>43</v>
      </c>
      <c r="E1505" s="170" t="s">
        <v>1049</v>
      </c>
    </row>
    <row r="1506" spans="1:5" x14ac:dyDescent="0.25">
      <c r="A1506" s="294"/>
      <c r="B1506" s="297"/>
      <c r="C1506" s="298"/>
      <c r="D1506" s="300"/>
      <c r="E1506" s="171" t="s">
        <v>1050</v>
      </c>
    </row>
    <row r="1507" spans="1:5" x14ac:dyDescent="0.25">
      <c r="A1507" s="285" t="s">
        <v>1784</v>
      </c>
      <c r="B1507" s="287" t="s">
        <v>1772</v>
      </c>
      <c r="C1507" s="288"/>
      <c r="D1507" s="291" t="s">
        <v>43</v>
      </c>
      <c r="E1507" s="172" t="s">
        <v>1049</v>
      </c>
    </row>
    <row r="1508" spans="1:5" x14ac:dyDescent="0.25">
      <c r="A1508" s="286"/>
      <c r="B1508" s="289"/>
      <c r="C1508" s="290"/>
      <c r="D1508" s="292"/>
      <c r="E1508" s="173" t="s">
        <v>1050</v>
      </c>
    </row>
    <row r="1509" spans="1:5" x14ac:dyDescent="0.25">
      <c r="A1509" s="293" t="s">
        <v>1777</v>
      </c>
      <c r="B1509" s="295" t="s">
        <v>1785</v>
      </c>
      <c r="C1509" s="296"/>
      <c r="D1509" s="299" t="s">
        <v>43</v>
      </c>
      <c r="E1509" s="170" t="s">
        <v>1049</v>
      </c>
    </row>
    <row r="1510" spans="1:5" x14ac:dyDescent="0.25">
      <c r="A1510" s="294"/>
      <c r="B1510" s="297"/>
      <c r="C1510" s="298"/>
      <c r="D1510" s="300"/>
      <c r="E1510" s="171" t="s">
        <v>1050</v>
      </c>
    </row>
    <row r="1511" spans="1:5" x14ac:dyDescent="0.25">
      <c r="A1511" s="285" t="s">
        <v>1786</v>
      </c>
      <c r="B1511" s="287" t="s">
        <v>1785</v>
      </c>
      <c r="C1511" s="288"/>
      <c r="D1511" s="291" t="s">
        <v>43</v>
      </c>
      <c r="E1511" s="172" t="s">
        <v>1049</v>
      </c>
    </row>
    <row r="1512" spans="1:5" x14ac:dyDescent="0.25">
      <c r="A1512" s="286"/>
      <c r="B1512" s="289"/>
      <c r="C1512" s="290"/>
      <c r="D1512" s="292"/>
      <c r="E1512" s="173" t="s">
        <v>1050</v>
      </c>
    </row>
    <row r="1513" spans="1:5" x14ac:dyDescent="0.25">
      <c r="A1513" s="293" t="s">
        <v>1787</v>
      </c>
      <c r="B1513" s="295" t="s">
        <v>1785</v>
      </c>
      <c r="C1513" s="296"/>
      <c r="D1513" s="299" t="s">
        <v>43</v>
      </c>
      <c r="E1513" s="170" t="s">
        <v>1049</v>
      </c>
    </row>
    <row r="1514" spans="1:5" x14ac:dyDescent="0.25">
      <c r="A1514" s="294"/>
      <c r="B1514" s="297"/>
      <c r="C1514" s="298"/>
      <c r="D1514" s="300"/>
      <c r="E1514" s="171" t="s">
        <v>1050</v>
      </c>
    </row>
    <row r="1515" spans="1:5" x14ac:dyDescent="0.25">
      <c r="A1515" s="285" t="s">
        <v>1788</v>
      </c>
      <c r="B1515" s="287" t="s">
        <v>1785</v>
      </c>
      <c r="C1515" s="288"/>
      <c r="D1515" s="291" t="s">
        <v>43</v>
      </c>
      <c r="E1515" s="172" t="s">
        <v>1049</v>
      </c>
    </row>
    <row r="1516" spans="1:5" x14ac:dyDescent="0.25">
      <c r="A1516" s="286"/>
      <c r="B1516" s="289"/>
      <c r="C1516" s="290"/>
      <c r="D1516" s="292"/>
      <c r="E1516" s="173" t="s">
        <v>1050</v>
      </c>
    </row>
    <row r="1517" spans="1:5" x14ac:dyDescent="0.25">
      <c r="A1517" s="293" t="s">
        <v>1789</v>
      </c>
      <c r="B1517" s="295" t="s">
        <v>1785</v>
      </c>
      <c r="C1517" s="296"/>
      <c r="D1517" s="299" t="s">
        <v>43</v>
      </c>
      <c r="E1517" s="170" t="s">
        <v>1049</v>
      </c>
    </row>
    <row r="1518" spans="1:5" x14ac:dyDescent="0.25">
      <c r="A1518" s="294"/>
      <c r="B1518" s="297"/>
      <c r="C1518" s="298"/>
      <c r="D1518" s="300"/>
      <c r="E1518" s="171" t="s">
        <v>1050</v>
      </c>
    </row>
    <row r="1519" spans="1:5" x14ac:dyDescent="0.25">
      <c r="A1519" s="285" t="s">
        <v>1790</v>
      </c>
      <c r="B1519" s="287" t="s">
        <v>1785</v>
      </c>
      <c r="C1519" s="288"/>
      <c r="D1519" s="291" t="s">
        <v>43</v>
      </c>
      <c r="E1519" s="172" t="s">
        <v>1049</v>
      </c>
    </row>
    <row r="1520" spans="1:5" x14ac:dyDescent="0.25">
      <c r="A1520" s="286"/>
      <c r="B1520" s="289"/>
      <c r="C1520" s="290"/>
      <c r="D1520" s="292"/>
      <c r="E1520" s="173" t="s">
        <v>1050</v>
      </c>
    </row>
    <row r="1521" spans="1:5" x14ac:dyDescent="0.25">
      <c r="A1521" s="293" t="s">
        <v>1791</v>
      </c>
      <c r="B1521" s="295" t="s">
        <v>1785</v>
      </c>
      <c r="C1521" s="296"/>
      <c r="D1521" s="299" t="s">
        <v>43</v>
      </c>
      <c r="E1521" s="170" t="s">
        <v>1049</v>
      </c>
    </row>
    <row r="1522" spans="1:5" x14ac:dyDescent="0.25">
      <c r="A1522" s="294"/>
      <c r="B1522" s="297"/>
      <c r="C1522" s="298"/>
      <c r="D1522" s="300"/>
      <c r="E1522" s="171" t="s">
        <v>1050</v>
      </c>
    </row>
    <row r="1523" spans="1:5" x14ac:dyDescent="0.25">
      <c r="A1523" s="285" t="s">
        <v>1473</v>
      </c>
      <c r="B1523" s="287" t="s">
        <v>1785</v>
      </c>
      <c r="C1523" s="288"/>
      <c r="D1523" s="291" t="s">
        <v>43</v>
      </c>
      <c r="E1523" s="172" t="s">
        <v>1049</v>
      </c>
    </row>
    <row r="1524" spans="1:5" x14ac:dyDescent="0.25">
      <c r="A1524" s="286"/>
      <c r="B1524" s="289"/>
      <c r="C1524" s="290"/>
      <c r="D1524" s="292"/>
      <c r="E1524" s="173" t="s">
        <v>1050</v>
      </c>
    </row>
    <row r="1525" spans="1:5" x14ac:dyDescent="0.25">
      <c r="A1525" s="293" t="s">
        <v>1792</v>
      </c>
      <c r="B1525" s="295" t="s">
        <v>1785</v>
      </c>
      <c r="C1525" s="296"/>
      <c r="D1525" s="299" t="s">
        <v>43</v>
      </c>
      <c r="E1525" s="170" t="s">
        <v>1049</v>
      </c>
    </row>
    <row r="1526" spans="1:5" x14ac:dyDescent="0.25">
      <c r="A1526" s="294"/>
      <c r="B1526" s="297"/>
      <c r="C1526" s="298"/>
      <c r="D1526" s="300"/>
      <c r="E1526" s="171" t="s">
        <v>1050</v>
      </c>
    </row>
    <row r="1527" spans="1:5" x14ac:dyDescent="0.25">
      <c r="A1527" s="285" t="s">
        <v>1793</v>
      </c>
      <c r="B1527" s="287" t="s">
        <v>1785</v>
      </c>
      <c r="C1527" s="288"/>
      <c r="D1527" s="291" t="s">
        <v>43</v>
      </c>
      <c r="E1527" s="172" t="s">
        <v>1049</v>
      </c>
    </row>
    <row r="1528" spans="1:5" x14ac:dyDescent="0.25">
      <c r="A1528" s="286"/>
      <c r="B1528" s="289"/>
      <c r="C1528" s="290"/>
      <c r="D1528" s="292"/>
      <c r="E1528" s="173" t="s">
        <v>1050</v>
      </c>
    </row>
    <row r="1529" spans="1:5" x14ac:dyDescent="0.25">
      <c r="A1529" s="293" t="s">
        <v>1794</v>
      </c>
      <c r="B1529" s="295" t="s">
        <v>1785</v>
      </c>
      <c r="C1529" s="296"/>
      <c r="D1529" s="299" t="s">
        <v>43</v>
      </c>
      <c r="E1529" s="170" t="s">
        <v>1049</v>
      </c>
    </row>
    <row r="1530" spans="1:5" x14ac:dyDescent="0.25">
      <c r="A1530" s="294"/>
      <c r="B1530" s="297"/>
      <c r="C1530" s="298"/>
      <c r="D1530" s="300"/>
      <c r="E1530" s="171" t="s">
        <v>1050</v>
      </c>
    </row>
    <row r="1531" spans="1:5" x14ac:dyDescent="0.25">
      <c r="A1531" s="285" t="s">
        <v>1795</v>
      </c>
      <c r="B1531" s="287" t="s">
        <v>1796</v>
      </c>
      <c r="C1531" s="288"/>
      <c r="D1531" s="291" t="s">
        <v>43</v>
      </c>
      <c r="E1531" s="172" t="s">
        <v>1049</v>
      </c>
    </row>
    <row r="1532" spans="1:5" x14ac:dyDescent="0.25">
      <c r="A1532" s="286"/>
      <c r="B1532" s="289"/>
      <c r="C1532" s="290"/>
      <c r="D1532" s="292"/>
      <c r="E1532" s="173" t="s">
        <v>1050</v>
      </c>
    </row>
    <row r="1533" spans="1:5" x14ac:dyDescent="0.25">
      <c r="A1533" s="293" t="s">
        <v>1797</v>
      </c>
      <c r="B1533" s="295" t="s">
        <v>1796</v>
      </c>
      <c r="C1533" s="296"/>
      <c r="D1533" s="299" t="s">
        <v>43</v>
      </c>
      <c r="E1533" s="170" t="s">
        <v>1049</v>
      </c>
    </row>
    <row r="1534" spans="1:5" x14ac:dyDescent="0.25">
      <c r="A1534" s="294"/>
      <c r="B1534" s="297"/>
      <c r="C1534" s="298"/>
      <c r="D1534" s="300"/>
      <c r="E1534" s="171" t="s">
        <v>1050</v>
      </c>
    </row>
    <row r="1535" spans="1:5" x14ac:dyDescent="0.25">
      <c r="A1535" s="285" t="s">
        <v>1798</v>
      </c>
      <c r="B1535" s="287" t="s">
        <v>1796</v>
      </c>
      <c r="C1535" s="288"/>
      <c r="D1535" s="291" t="s">
        <v>43</v>
      </c>
      <c r="E1535" s="172" t="s">
        <v>1049</v>
      </c>
    </row>
    <row r="1536" spans="1:5" x14ac:dyDescent="0.25">
      <c r="A1536" s="286"/>
      <c r="B1536" s="289"/>
      <c r="C1536" s="290"/>
      <c r="D1536" s="292"/>
      <c r="E1536" s="173" t="s">
        <v>1050</v>
      </c>
    </row>
    <row r="1537" spans="1:5" x14ac:dyDescent="0.25">
      <c r="A1537" s="293" t="s">
        <v>1799</v>
      </c>
      <c r="B1537" s="295" t="s">
        <v>1796</v>
      </c>
      <c r="C1537" s="296"/>
      <c r="D1537" s="299" t="s">
        <v>43</v>
      </c>
      <c r="E1537" s="170" t="s">
        <v>1049</v>
      </c>
    </row>
    <row r="1538" spans="1:5" x14ac:dyDescent="0.25">
      <c r="A1538" s="294"/>
      <c r="B1538" s="297"/>
      <c r="C1538" s="298"/>
      <c r="D1538" s="300"/>
      <c r="E1538" s="171" t="s">
        <v>1050</v>
      </c>
    </row>
    <row r="1539" spans="1:5" x14ac:dyDescent="0.25">
      <c r="A1539" s="285" t="s">
        <v>1800</v>
      </c>
      <c r="B1539" s="287" t="s">
        <v>1796</v>
      </c>
      <c r="C1539" s="288"/>
      <c r="D1539" s="291" t="s">
        <v>43</v>
      </c>
      <c r="E1539" s="172" t="s">
        <v>1049</v>
      </c>
    </row>
    <row r="1540" spans="1:5" x14ac:dyDescent="0.25">
      <c r="A1540" s="286"/>
      <c r="B1540" s="289"/>
      <c r="C1540" s="290"/>
      <c r="D1540" s="292"/>
      <c r="E1540" s="173" t="s">
        <v>1050</v>
      </c>
    </row>
    <row r="1541" spans="1:5" x14ac:dyDescent="0.25">
      <c r="A1541" s="293" t="s">
        <v>1801</v>
      </c>
      <c r="B1541" s="295" t="s">
        <v>1796</v>
      </c>
      <c r="C1541" s="296"/>
      <c r="D1541" s="299" t="s">
        <v>43</v>
      </c>
      <c r="E1541" s="170" t="s">
        <v>1049</v>
      </c>
    </row>
    <row r="1542" spans="1:5" x14ac:dyDescent="0.25">
      <c r="A1542" s="294"/>
      <c r="B1542" s="297"/>
      <c r="C1542" s="298"/>
      <c r="D1542" s="300"/>
      <c r="E1542" s="171" t="s">
        <v>1050</v>
      </c>
    </row>
    <row r="1543" spans="1:5" x14ac:dyDescent="0.25">
      <c r="A1543" s="285" t="s">
        <v>1802</v>
      </c>
      <c r="B1543" s="287" t="s">
        <v>1796</v>
      </c>
      <c r="C1543" s="288"/>
      <c r="D1543" s="291" t="s">
        <v>43</v>
      </c>
      <c r="E1543" s="172" t="s">
        <v>1049</v>
      </c>
    </row>
    <row r="1544" spans="1:5" x14ac:dyDescent="0.25">
      <c r="A1544" s="286"/>
      <c r="B1544" s="289"/>
      <c r="C1544" s="290"/>
      <c r="D1544" s="292"/>
      <c r="E1544" s="173" t="s">
        <v>1050</v>
      </c>
    </row>
    <row r="1545" spans="1:5" x14ac:dyDescent="0.25">
      <c r="A1545" s="293" t="s">
        <v>1728</v>
      </c>
      <c r="B1545" s="295"/>
      <c r="C1545" s="296"/>
      <c r="D1545" s="299" t="s">
        <v>43</v>
      </c>
      <c r="E1545" s="170" t="s">
        <v>1049</v>
      </c>
    </row>
    <row r="1546" spans="1:5" x14ac:dyDescent="0.25">
      <c r="A1546" s="294"/>
      <c r="B1546" s="297"/>
      <c r="C1546" s="298"/>
      <c r="D1546" s="300"/>
      <c r="E1546" s="171" t="s">
        <v>1050</v>
      </c>
    </row>
    <row r="1547" spans="1:5" x14ac:dyDescent="0.25">
      <c r="A1547" s="285" t="s">
        <v>1747</v>
      </c>
      <c r="B1547" s="287"/>
      <c r="C1547" s="288"/>
      <c r="D1547" s="291" t="s">
        <v>43</v>
      </c>
      <c r="E1547" s="172" t="s">
        <v>1049</v>
      </c>
    </row>
    <row r="1548" spans="1:5" x14ac:dyDescent="0.25">
      <c r="A1548" s="286"/>
      <c r="B1548" s="289"/>
      <c r="C1548" s="290"/>
      <c r="D1548" s="292"/>
      <c r="E1548" s="173" t="s">
        <v>1050</v>
      </c>
    </row>
    <row r="1549" spans="1:5" x14ac:dyDescent="0.25">
      <c r="A1549" s="293" t="s">
        <v>1758</v>
      </c>
      <c r="B1549" s="295"/>
      <c r="C1549" s="296"/>
      <c r="D1549" s="299" t="s">
        <v>43</v>
      </c>
      <c r="E1549" s="170" t="s">
        <v>1049</v>
      </c>
    </row>
    <row r="1550" spans="1:5" x14ac:dyDescent="0.25">
      <c r="A1550" s="294"/>
      <c r="B1550" s="297"/>
      <c r="C1550" s="298"/>
      <c r="D1550" s="300"/>
      <c r="E1550" s="171" t="s">
        <v>1050</v>
      </c>
    </row>
    <row r="1551" spans="1:5" x14ac:dyDescent="0.25">
      <c r="A1551" s="285" t="s">
        <v>1772</v>
      </c>
      <c r="B1551" s="287"/>
      <c r="C1551" s="288"/>
      <c r="D1551" s="291" t="s">
        <v>43</v>
      </c>
      <c r="E1551" s="172" t="s">
        <v>1049</v>
      </c>
    </row>
    <row r="1552" spans="1:5" x14ac:dyDescent="0.25">
      <c r="A1552" s="286"/>
      <c r="B1552" s="289"/>
      <c r="C1552" s="290"/>
      <c r="D1552" s="292"/>
      <c r="E1552" s="173" t="s">
        <v>1050</v>
      </c>
    </row>
    <row r="1553" spans="1:5" x14ac:dyDescent="0.25">
      <c r="A1553" s="293" t="s">
        <v>1785</v>
      </c>
      <c r="B1553" s="295"/>
      <c r="C1553" s="296"/>
      <c r="D1553" s="299" t="s">
        <v>43</v>
      </c>
      <c r="E1553" s="170" t="s">
        <v>1049</v>
      </c>
    </row>
    <row r="1554" spans="1:5" x14ac:dyDescent="0.25">
      <c r="A1554" s="294"/>
      <c r="B1554" s="297"/>
      <c r="C1554" s="298"/>
      <c r="D1554" s="300"/>
      <c r="E1554" s="171" t="s">
        <v>1050</v>
      </c>
    </row>
    <row r="1555" spans="1:5" x14ac:dyDescent="0.25">
      <c r="A1555" s="285" t="s">
        <v>1803</v>
      </c>
      <c r="B1555" s="287" t="s">
        <v>1785</v>
      </c>
      <c r="C1555" s="288"/>
      <c r="D1555" s="291" t="s">
        <v>43</v>
      </c>
      <c r="E1555" s="172" t="s">
        <v>1049</v>
      </c>
    </row>
    <row r="1556" spans="1:5" x14ac:dyDescent="0.25">
      <c r="A1556" s="286"/>
      <c r="B1556" s="289"/>
      <c r="C1556" s="290"/>
      <c r="D1556" s="292"/>
      <c r="E1556" s="173" t="s">
        <v>1050</v>
      </c>
    </row>
    <row r="1557" spans="1:5" x14ac:dyDescent="0.25">
      <c r="A1557" s="293" t="s">
        <v>1777</v>
      </c>
      <c r="B1557" s="295" t="s">
        <v>1728</v>
      </c>
      <c r="C1557" s="296"/>
      <c r="D1557" s="299" t="s">
        <v>43</v>
      </c>
      <c r="E1557" s="170" t="s">
        <v>1049</v>
      </c>
    </row>
    <row r="1558" spans="1:5" x14ac:dyDescent="0.25">
      <c r="A1558" s="294"/>
      <c r="B1558" s="297"/>
      <c r="C1558" s="298"/>
      <c r="D1558" s="300"/>
      <c r="E1558" s="171" t="s">
        <v>1050</v>
      </c>
    </row>
    <row r="1559" spans="1:5" x14ac:dyDescent="0.25">
      <c r="A1559" s="285" t="s">
        <v>1804</v>
      </c>
      <c r="B1559" s="287" t="s">
        <v>1772</v>
      </c>
      <c r="C1559" s="288"/>
      <c r="D1559" s="291" t="s">
        <v>43</v>
      </c>
      <c r="E1559" s="172" t="s">
        <v>1049</v>
      </c>
    </row>
    <row r="1560" spans="1:5" x14ac:dyDescent="0.25">
      <c r="A1560" s="286"/>
      <c r="B1560" s="289"/>
      <c r="C1560" s="290"/>
      <c r="D1560" s="292"/>
      <c r="E1560" s="173" t="s">
        <v>1050</v>
      </c>
    </row>
    <row r="1561" spans="1:5" x14ac:dyDescent="0.25">
      <c r="A1561" s="293" t="s">
        <v>1805</v>
      </c>
      <c r="B1561" s="295" t="s">
        <v>1785</v>
      </c>
      <c r="C1561" s="296"/>
      <c r="D1561" s="299" t="s">
        <v>43</v>
      </c>
      <c r="E1561" s="170" t="s">
        <v>1049</v>
      </c>
    </row>
    <row r="1562" spans="1:5" x14ac:dyDescent="0.25">
      <c r="A1562" s="294"/>
      <c r="B1562" s="297"/>
      <c r="C1562" s="298"/>
      <c r="D1562" s="300"/>
      <c r="E1562" s="171" t="s">
        <v>1050</v>
      </c>
    </row>
    <row r="1563" spans="1:5" x14ac:dyDescent="0.25">
      <c r="A1563" s="285" t="s">
        <v>1432</v>
      </c>
      <c r="B1563" s="287" t="s">
        <v>1747</v>
      </c>
      <c r="C1563" s="288"/>
      <c r="D1563" s="291" t="s">
        <v>43</v>
      </c>
      <c r="E1563" s="172" t="s">
        <v>1049</v>
      </c>
    </row>
    <row r="1564" spans="1:5" x14ac:dyDescent="0.25">
      <c r="A1564" s="286"/>
      <c r="B1564" s="289"/>
      <c r="C1564" s="290"/>
      <c r="D1564" s="292"/>
      <c r="E1564" s="173" t="s">
        <v>1050</v>
      </c>
    </row>
    <row r="1565" spans="1:5" x14ac:dyDescent="0.25">
      <c r="A1565" s="293" t="s">
        <v>1796</v>
      </c>
      <c r="B1565" s="295"/>
      <c r="C1565" s="296"/>
      <c r="D1565" s="299" t="s">
        <v>43</v>
      </c>
      <c r="E1565" s="170" t="s">
        <v>1049</v>
      </c>
    </row>
    <row r="1566" spans="1:5" x14ac:dyDescent="0.25">
      <c r="A1566" s="294"/>
      <c r="B1566" s="297"/>
      <c r="C1566" s="298"/>
      <c r="D1566" s="300"/>
      <c r="E1566" s="171" t="s">
        <v>1050</v>
      </c>
    </row>
    <row r="1567" spans="1:5" x14ac:dyDescent="0.25">
      <c r="A1567" s="168" t="s">
        <v>1806</v>
      </c>
      <c r="B1567" s="274"/>
      <c r="C1567" s="275"/>
      <c r="D1567" s="158" t="s">
        <v>44</v>
      </c>
      <c r="E1567" s="169"/>
    </row>
    <row r="1568" spans="1:5" x14ac:dyDescent="0.25">
      <c r="A1568" s="166" t="s">
        <v>1807</v>
      </c>
      <c r="B1568" s="276"/>
      <c r="C1568" s="277"/>
      <c r="D1568" s="157" t="s">
        <v>44</v>
      </c>
      <c r="E1568" s="167"/>
    </row>
    <row r="1569" spans="1:5" x14ac:dyDescent="0.25">
      <c r="A1569" s="168" t="s">
        <v>1808</v>
      </c>
      <c r="B1569" s="274"/>
      <c r="C1569" s="275"/>
      <c r="D1569" s="158" t="s">
        <v>44</v>
      </c>
      <c r="E1569" s="169"/>
    </row>
    <row r="1570" spans="1:5" x14ac:dyDescent="0.25">
      <c r="A1570" s="166" t="s">
        <v>1809</v>
      </c>
      <c r="B1570" s="276"/>
      <c r="C1570" s="277"/>
      <c r="D1570" s="157" t="s">
        <v>44</v>
      </c>
      <c r="E1570" s="167"/>
    </row>
    <row r="1571" spans="1:5" x14ac:dyDescent="0.25">
      <c r="A1571" s="168" t="s">
        <v>1810</v>
      </c>
      <c r="B1571" s="274"/>
      <c r="C1571" s="275"/>
      <c r="D1571" s="158" t="s">
        <v>44</v>
      </c>
      <c r="E1571" s="169"/>
    </row>
    <row r="1572" spans="1:5" x14ac:dyDescent="0.25">
      <c r="A1572" s="166" t="s">
        <v>1811</v>
      </c>
      <c r="B1572" s="276"/>
      <c r="C1572" s="277"/>
      <c r="D1572" s="157" t="s">
        <v>44</v>
      </c>
      <c r="E1572" s="167"/>
    </row>
    <row r="1573" spans="1:5" x14ac:dyDescent="0.25">
      <c r="A1573" s="168" t="s">
        <v>1812</v>
      </c>
      <c r="B1573" s="274"/>
      <c r="C1573" s="275"/>
      <c r="D1573" s="158" t="s">
        <v>44</v>
      </c>
      <c r="E1573" s="169"/>
    </row>
    <row r="1574" spans="1:5" x14ac:dyDescent="0.25">
      <c r="A1574" s="166" t="s">
        <v>1813</v>
      </c>
      <c r="B1574" s="276"/>
      <c r="C1574" s="277"/>
      <c r="D1574" s="157" t="s">
        <v>44</v>
      </c>
      <c r="E1574" s="167"/>
    </row>
    <row r="1575" spans="1:5" x14ac:dyDescent="0.25">
      <c r="A1575" s="168" t="s">
        <v>1814</v>
      </c>
      <c r="B1575" s="274"/>
      <c r="C1575" s="275"/>
      <c r="D1575" s="158" t="s">
        <v>44</v>
      </c>
      <c r="E1575" s="169"/>
    </row>
    <row r="1576" spans="1:5" x14ac:dyDescent="0.25">
      <c r="A1576" s="166" t="s">
        <v>1815</v>
      </c>
      <c r="B1576" s="276"/>
      <c r="C1576" s="277"/>
      <c r="D1576" s="157" t="s">
        <v>44</v>
      </c>
      <c r="E1576" s="167"/>
    </row>
    <row r="1577" spans="1:5" x14ac:dyDescent="0.25">
      <c r="A1577" s="168" t="s">
        <v>1816</v>
      </c>
      <c r="B1577" s="274"/>
      <c r="C1577" s="275"/>
      <c r="D1577" s="158" t="s">
        <v>44</v>
      </c>
      <c r="E1577" s="169"/>
    </row>
    <row r="1578" spans="1:5" x14ac:dyDescent="0.25">
      <c r="A1578" s="293" t="s">
        <v>1817</v>
      </c>
      <c r="B1578" s="295"/>
      <c r="C1578" s="296"/>
      <c r="D1578" s="299" t="s">
        <v>44</v>
      </c>
      <c r="E1578" s="170" t="s">
        <v>1049</v>
      </c>
    </row>
    <row r="1579" spans="1:5" x14ac:dyDescent="0.25">
      <c r="A1579" s="294"/>
      <c r="B1579" s="297"/>
      <c r="C1579" s="298"/>
      <c r="D1579" s="300"/>
      <c r="E1579" s="171" t="s">
        <v>1050</v>
      </c>
    </row>
    <row r="1580" spans="1:5" x14ac:dyDescent="0.25">
      <c r="A1580" s="168" t="s">
        <v>1818</v>
      </c>
      <c r="B1580" s="274"/>
      <c r="C1580" s="275"/>
      <c r="D1580" s="158" t="s">
        <v>44</v>
      </c>
      <c r="E1580" s="169"/>
    </row>
    <row r="1581" spans="1:5" x14ac:dyDescent="0.25">
      <c r="A1581" s="166" t="s">
        <v>1819</v>
      </c>
      <c r="B1581" s="276"/>
      <c r="C1581" s="277"/>
      <c r="D1581" s="157" t="s">
        <v>44</v>
      </c>
      <c r="E1581" s="167"/>
    </row>
    <row r="1582" spans="1:5" x14ac:dyDescent="0.25">
      <c r="A1582" s="168" t="s">
        <v>1820</v>
      </c>
      <c r="B1582" s="274"/>
      <c r="C1582" s="275"/>
      <c r="D1582" s="158" t="s">
        <v>44</v>
      </c>
      <c r="E1582" s="169"/>
    </row>
    <row r="1583" spans="1:5" x14ac:dyDescent="0.25">
      <c r="A1583" s="166" t="s">
        <v>1821</v>
      </c>
      <c r="B1583" s="276"/>
      <c r="C1583" s="277"/>
      <c r="D1583" s="157" t="s">
        <v>44</v>
      </c>
      <c r="E1583" s="167"/>
    </row>
    <row r="1584" spans="1:5" x14ac:dyDescent="0.25">
      <c r="A1584" s="168" t="s">
        <v>1822</v>
      </c>
      <c r="B1584" s="274"/>
      <c r="C1584" s="275"/>
      <c r="D1584" s="158" t="s">
        <v>44</v>
      </c>
      <c r="E1584" s="169"/>
    </row>
    <row r="1585" spans="1:5" x14ac:dyDescent="0.25">
      <c r="A1585" s="166" t="s">
        <v>1823</v>
      </c>
      <c r="B1585" s="276"/>
      <c r="C1585" s="277"/>
      <c r="D1585" s="157" t="s">
        <v>44</v>
      </c>
      <c r="E1585" s="167"/>
    </row>
    <row r="1586" spans="1:5" x14ac:dyDescent="0.25">
      <c r="A1586" s="168" t="s">
        <v>1824</v>
      </c>
      <c r="B1586" s="274"/>
      <c r="C1586" s="275"/>
      <c r="D1586" s="158" t="s">
        <v>44</v>
      </c>
      <c r="E1586" s="169"/>
    </row>
    <row r="1587" spans="1:5" x14ac:dyDescent="0.25">
      <c r="A1587" s="293" t="s">
        <v>1825</v>
      </c>
      <c r="B1587" s="295" t="s">
        <v>1826</v>
      </c>
      <c r="C1587" s="296"/>
      <c r="D1587" s="299" t="s">
        <v>44</v>
      </c>
      <c r="E1587" s="170" t="s">
        <v>1049</v>
      </c>
    </row>
    <row r="1588" spans="1:5" x14ac:dyDescent="0.25">
      <c r="A1588" s="294"/>
      <c r="B1588" s="297"/>
      <c r="C1588" s="298"/>
      <c r="D1588" s="300"/>
      <c r="E1588" s="171" t="s">
        <v>1050</v>
      </c>
    </row>
    <row r="1589" spans="1:5" x14ac:dyDescent="0.25">
      <c r="A1589" s="285" t="s">
        <v>1827</v>
      </c>
      <c r="B1589" s="287" t="s">
        <v>1826</v>
      </c>
      <c r="C1589" s="288"/>
      <c r="D1589" s="291" t="s">
        <v>44</v>
      </c>
      <c r="E1589" s="172" t="s">
        <v>1049</v>
      </c>
    </row>
    <row r="1590" spans="1:5" x14ac:dyDescent="0.25">
      <c r="A1590" s="286"/>
      <c r="B1590" s="289"/>
      <c r="C1590" s="290"/>
      <c r="D1590" s="292"/>
      <c r="E1590" s="173" t="s">
        <v>1050</v>
      </c>
    </row>
    <row r="1591" spans="1:5" x14ac:dyDescent="0.25">
      <c r="A1591" s="293" t="s">
        <v>1828</v>
      </c>
      <c r="B1591" s="295" t="s">
        <v>1826</v>
      </c>
      <c r="C1591" s="296"/>
      <c r="D1591" s="299" t="s">
        <v>44</v>
      </c>
      <c r="E1591" s="170" t="s">
        <v>1049</v>
      </c>
    </row>
    <row r="1592" spans="1:5" x14ac:dyDescent="0.25">
      <c r="A1592" s="294"/>
      <c r="B1592" s="297"/>
      <c r="C1592" s="298"/>
      <c r="D1592" s="300"/>
      <c r="E1592" s="171" t="s">
        <v>1050</v>
      </c>
    </row>
    <row r="1593" spans="1:5" x14ac:dyDescent="0.25">
      <c r="A1593" s="285" t="s">
        <v>1829</v>
      </c>
      <c r="B1593" s="287" t="s">
        <v>1826</v>
      </c>
      <c r="C1593" s="288"/>
      <c r="D1593" s="291" t="s">
        <v>44</v>
      </c>
      <c r="E1593" s="172" t="s">
        <v>1049</v>
      </c>
    </row>
    <row r="1594" spans="1:5" x14ac:dyDescent="0.25">
      <c r="A1594" s="286"/>
      <c r="B1594" s="289"/>
      <c r="C1594" s="290"/>
      <c r="D1594" s="292"/>
      <c r="E1594" s="173" t="s">
        <v>1050</v>
      </c>
    </row>
    <row r="1595" spans="1:5" x14ac:dyDescent="0.25">
      <c r="A1595" s="293" t="s">
        <v>1830</v>
      </c>
      <c r="B1595" s="295" t="s">
        <v>1826</v>
      </c>
      <c r="C1595" s="296"/>
      <c r="D1595" s="299" t="s">
        <v>44</v>
      </c>
      <c r="E1595" s="170" t="s">
        <v>1049</v>
      </c>
    </row>
    <row r="1596" spans="1:5" x14ac:dyDescent="0.25">
      <c r="A1596" s="294"/>
      <c r="B1596" s="297"/>
      <c r="C1596" s="298"/>
      <c r="D1596" s="300"/>
      <c r="E1596" s="171" t="s">
        <v>1050</v>
      </c>
    </row>
    <row r="1597" spans="1:5" x14ac:dyDescent="0.25">
      <c r="A1597" s="285" t="s">
        <v>1831</v>
      </c>
      <c r="B1597" s="287" t="s">
        <v>1826</v>
      </c>
      <c r="C1597" s="288"/>
      <c r="D1597" s="291" t="s">
        <v>44</v>
      </c>
      <c r="E1597" s="172" t="s">
        <v>1049</v>
      </c>
    </row>
    <row r="1598" spans="1:5" x14ac:dyDescent="0.25">
      <c r="A1598" s="286"/>
      <c r="B1598" s="289"/>
      <c r="C1598" s="290"/>
      <c r="D1598" s="292"/>
      <c r="E1598" s="173" t="s">
        <v>1050</v>
      </c>
    </row>
    <row r="1599" spans="1:5" x14ac:dyDescent="0.25">
      <c r="A1599" s="293" t="s">
        <v>1832</v>
      </c>
      <c r="B1599" s="295" t="s">
        <v>1826</v>
      </c>
      <c r="C1599" s="296"/>
      <c r="D1599" s="299" t="s">
        <v>44</v>
      </c>
      <c r="E1599" s="170" t="s">
        <v>1049</v>
      </c>
    </row>
    <row r="1600" spans="1:5" x14ac:dyDescent="0.25">
      <c r="A1600" s="294"/>
      <c r="B1600" s="297"/>
      <c r="C1600" s="298"/>
      <c r="D1600" s="300"/>
      <c r="E1600" s="171" t="s">
        <v>1050</v>
      </c>
    </row>
    <row r="1601" spans="1:5" x14ac:dyDescent="0.25">
      <c r="A1601" s="285" t="s">
        <v>1833</v>
      </c>
      <c r="B1601" s="287" t="s">
        <v>1826</v>
      </c>
      <c r="C1601" s="288"/>
      <c r="D1601" s="291" t="s">
        <v>44</v>
      </c>
      <c r="E1601" s="172" t="s">
        <v>1049</v>
      </c>
    </row>
    <row r="1602" spans="1:5" x14ac:dyDescent="0.25">
      <c r="A1602" s="286"/>
      <c r="B1602" s="289"/>
      <c r="C1602" s="290"/>
      <c r="D1602" s="292"/>
      <c r="E1602" s="173" t="s">
        <v>1050</v>
      </c>
    </row>
    <row r="1603" spans="1:5" x14ac:dyDescent="0.25">
      <c r="A1603" s="293" t="s">
        <v>1834</v>
      </c>
      <c r="B1603" s="295" t="s">
        <v>1826</v>
      </c>
      <c r="C1603" s="296"/>
      <c r="D1603" s="299" t="s">
        <v>44</v>
      </c>
      <c r="E1603" s="170" t="s">
        <v>1049</v>
      </c>
    </row>
    <row r="1604" spans="1:5" x14ac:dyDescent="0.25">
      <c r="A1604" s="294"/>
      <c r="B1604" s="297"/>
      <c r="C1604" s="298"/>
      <c r="D1604" s="300"/>
      <c r="E1604" s="171" t="s">
        <v>1050</v>
      </c>
    </row>
    <row r="1605" spans="1:5" x14ac:dyDescent="0.25">
      <c r="A1605" s="285" t="s">
        <v>1835</v>
      </c>
      <c r="B1605" s="287" t="s">
        <v>1826</v>
      </c>
      <c r="C1605" s="288"/>
      <c r="D1605" s="291" t="s">
        <v>44</v>
      </c>
      <c r="E1605" s="172" t="s">
        <v>1049</v>
      </c>
    </row>
    <row r="1606" spans="1:5" x14ac:dyDescent="0.25">
      <c r="A1606" s="286"/>
      <c r="B1606" s="289"/>
      <c r="C1606" s="290"/>
      <c r="D1606" s="292"/>
      <c r="E1606" s="173" t="s">
        <v>1050</v>
      </c>
    </row>
    <row r="1607" spans="1:5" x14ac:dyDescent="0.25">
      <c r="A1607" s="293" t="s">
        <v>1836</v>
      </c>
      <c r="B1607" s="295" t="s">
        <v>1826</v>
      </c>
      <c r="C1607" s="296"/>
      <c r="D1607" s="299" t="s">
        <v>44</v>
      </c>
      <c r="E1607" s="170" t="s">
        <v>1049</v>
      </c>
    </row>
    <row r="1608" spans="1:5" x14ac:dyDescent="0.25">
      <c r="A1608" s="294"/>
      <c r="B1608" s="297"/>
      <c r="C1608" s="298"/>
      <c r="D1608" s="300"/>
      <c r="E1608" s="171" t="s">
        <v>1050</v>
      </c>
    </row>
    <row r="1609" spans="1:5" x14ac:dyDescent="0.25">
      <c r="A1609" s="285" t="s">
        <v>1837</v>
      </c>
      <c r="B1609" s="287" t="s">
        <v>1826</v>
      </c>
      <c r="C1609" s="288"/>
      <c r="D1609" s="291" t="s">
        <v>44</v>
      </c>
      <c r="E1609" s="172" t="s">
        <v>1049</v>
      </c>
    </row>
    <row r="1610" spans="1:5" x14ac:dyDescent="0.25">
      <c r="A1610" s="286"/>
      <c r="B1610" s="289"/>
      <c r="C1610" s="290"/>
      <c r="D1610" s="292"/>
      <c r="E1610" s="173" t="s">
        <v>1050</v>
      </c>
    </row>
    <row r="1611" spans="1:5" x14ac:dyDescent="0.25">
      <c r="A1611" s="293" t="s">
        <v>1838</v>
      </c>
      <c r="B1611" s="295" t="s">
        <v>1826</v>
      </c>
      <c r="C1611" s="296"/>
      <c r="D1611" s="299" t="s">
        <v>44</v>
      </c>
      <c r="E1611" s="170" t="s">
        <v>1049</v>
      </c>
    </row>
    <row r="1612" spans="1:5" x14ac:dyDescent="0.25">
      <c r="A1612" s="294"/>
      <c r="B1612" s="297"/>
      <c r="C1612" s="298"/>
      <c r="D1612" s="300"/>
      <c r="E1612" s="171" t="s">
        <v>1050</v>
      </c>
    </row>
    <row r="1613" spans="1:5" x14ac:dyDescent="0.25">
      <c r="A1613" s="285" t="s">
        <v>1839</v>
      </c>
      <c r="B1613" s="287" t="s">
        <v>1826</v>
      </c>
      <c r="C1613" s="288"/>
      <c r="D1613" s="291" t="s">
        <v>44</v>
      </c>
      <c r="E1613" s="172" t="s">
        <v>1049</v>
      </c>
    </row>
    <row r="1614" spans="1:5" x14ac:dyDescent="0.25">
      <c r="A1614" s="286"/>
      <c r="B1614" s="289"/>
      <c r="C1614" s="290"/>
      <c r="D1614" s="292"/>
      <c r="E1614" s="173" t="s">
        <v>1050</v>
      </c>
    </row>
    <row r="1615" spans="1:5" x14ac:dyDescent="0.25">
      <c r="A1615" s="293" t="s">
        <v>1840</v>
      </c>
      <c r="B1615" s="295" t="s">
        <v>1826</v>
      </c>
      <c r="C1615" s="296"/>
      <c r="D1615" s="299" t="s">
        <v>44</v>
      </c>
      <c r="E1615" s="170" t="s">
        <v>1049</v>
      </c>
    </row>
    <row r="1616" spans="1:5" x14ac:dyDescent="0.25">
      <c r="A1616" s="294"/>
      <c r="B1616" s="297"/>
      <c r="C1616" s="298"/>
      <c r="D1616" s="300"/>
      <c r="E1616" s="171" t="s">
        <v>1050</v>
      </c>
    </row>
    <row r="1617" spans="1:5" x14ac:dyDescent="0.25">
      <c r="A1617" s="285" t="s">
        <v>1841</v>
      </c>
      <c r="B1617" s="287" t="s">
        <v>1826</v>
      </c>
      <c r="C1617" s="288"/>
      <c r="D1617" s="291" t="s">
        <v>44</v>
      </c>
      <c r="E1617" s="172" t="s">
        <v>1049</v>
      </c>
    </row>
    <row r="1618" spans="1:5" x14ac:dyDescent="0.25">
      <c r="A1618" s="286"/>
      <c r="B1618" s="289"/>
      <c r="C1618" s="290"/>
      <c r="D1618" s="292"/>
      <c r="E1618" s="173" t="s">
        <v>1050</v>
      </c>
    </row>
    <row r="1619" spans="1:5" x14ac:dyDescent="0.25">
      <c r="A1619" s="293" t="s">
        <v>1842</v>
      </c>
      <c r="B1619" s="295" t="s">
        <v>1826</v>
      </c>
      <c r="C1619" s="296"/>
      <c r="D1619" s="299" t="s">
        <v>44</v>
      </c>
      <c r="E1619" s="170" t="s">
        <v>1049</v>
      </c>
    </row>
    <row r="1620" spans="1:5" x14ac:dyDescent="0.25">
      <c r="A1620" s="294"/>
      <c r="B1620" s="297"/>
      <c r="C1620" s="298"/>
      <c r="D1620" s="300"/>
      <c r="E1620" s="171" t="s">
        <v>1050</v>
      </c>
    </row>
    <row r="1621" spans="1:5" x14ac:dyDescent="0.25">
      <c r="A1621" s="285" t="s">
        <v>1843</v>
      </c>
      <c r="B1621" s="287" t="s">
        <v>1826</v>
      </c>
      <c r="C1621" s="288"/>
      <c r="D1621" s="291" t="s">
        <v>44</v>
      </c>
      <c r="E1621" s="172" t="s">
        <v>1049</v>
      </c>
    </row>
    <row r="1622" spans="1:5" x14ac:dyDescent="0.25">
      <c r="A1622" s="286"/>
      <c r="B1622" s="289"/>
      <c r="C1622" s="290"/>
      <c r="D1622" s="292"/>
      <c r="E1622" s="173" t="s">
        <v>1050</v>
      </c>
    </row>
    <row r="1623" spans="1:5" x14ac:dyDescent="0.25">
      <c r="A1623" s="293" t="s">
        <v>1844</v>
      </c>
      <c r="B1623" s="295" t="s">
        <v>1826</v>
      </c>
      <c r="C1623" s="296"/>
      <c r="D1623" s="299" t="s">
        <v>44</v>
      </c>
      <c r="E1623" s="170" t="s">
        <v>1049</v>
      </c>
    </row>
    <row r="1624" spans="1:5" x14ac:dyDescent="0.25">
      <c r="A1624" s="294"/>
      <c r="B1624" s="297"/>
      <c r="C1624" s="298"/>
      <c r="D1624" s="300"/>
      <c r="E1624" s="171" t="s">
        <v>1050</v>
      </c>
    </row>
    <row r="1625" spans="1:5" x14ac:dyDescent="0.25">
      <c r="A1625" s="285" t="s">
        <v>1845</v>
      </c>
      <c r="B1625" s="287" t="s">
        <v>1826</v>
      </c>
      <c r="C1625" s="288"/>
      <c r="D1625" s="291" t="s">
        <v>44</v>
      </c>
      <c r="E1625" s="172" t="s">
        <v>1049</v>
      </c>
    </row>
    <row r="1626" spans="1:5" x14ac:dyDescent="0.25">
      <c r="A1626" s="286"/>
      <c r="B1626" s="289"/>
      <c r="C1626" s="290"/>
      <c r="D1626" s="292"/>
      <c r="E1626" s="173" t="s">
        <v>1050</v>
      </c>
    </row>
    <row r="1627" spans="1:5" x14ac:dyDescent="0.25">
      <c r="A1627" s="293" t="s">
        <v>1846</v>
      </c>
      <c r="B1627" s="295" t="s">
        <v>1826</v>
      </c>
      <c r="C1627" s="296"/>
      <c r="D1627" s="299" t="s">
        <v>44</v>
      </c>
      <c r="E1627" s="170" t="s">
        <v>1049</v>
      </c>
    </row>
    <row r="1628" spans="1:5" x14ac:dyDescent="0.25">
      <c r="A1628" s="294"/>
      <c r="B1628" s="297"/>
      <c r="C1628" s="298"/>
      <c r="D1628" s="300"/>
      <c r="E1628" s="171" t="s">
        <v>1050</v>
      </c>
    </row>
    <row r="1629" spans="1:5" x14ac:dyDescent="0.25">
      <c r="A1629" s="285" t="s">
        <v>1847</v>
      </c>
      <c r="B1629" s="287" t="s">
        <v>1826</v>
      </c>
      <c r="C1629" s="288"/>
      <c r="D1629" s="291" t="s">
        <v>44</v>
      </c>
      <c r="E1629" s="172" t="s">
        <v>1049</v>
      </c>
    </row>
    <row r="1630" spans="1:5" x14ac:dyDescent="0.25">
      <c r="A1630" s="286"/>
      <c r="B1630" s="289"/>
      <c r="C1630" s="290"/>
      <c r="D1630" s="292"/>
      <c r="E1630" s="173" t="s">
        <v>1050</v>
      </c>
    </row>
    <row r="1631" spans="1:5" x14ac:dyDescent="0.25">
      <c r="A1631" s="293" t="s">
        <v>1848</v>
      </c>
      <c r="B1631" s="295" t="s">
        <v>1826</v>
      </c>
      <c r="C1631" s="296"/>
      <c r="D1631" s="299" t="s">
        <v>44</v>
      </c>
      <c r="E1631" s="170" t="s">
        <v>1049</v>
      </c>
    </row>
    <row r="1632" spans="1:5" x14ac:dyDescent="0.25">
      <c r="A1632" s="294"/>
      <c r="B1632" s="297"/>
      <c r="C1632" s="298"/>
      <c r="D1632" s="300"/>
      <c r="E1632" s="171" t="s">
        <v>1050</v>
      </c>
    </row>
    <row r="1633" spans="1:5" x14ac:dyDescent="0.25">
      <c r="A1633" s="285" t="s">
        <v>1849</v>
      </c>
      <c r="B1633" s="287" t="s">
        <v>1826</v>
      </c>
      <c r="C1633" s="288"/>
      <c r="D1633" s="291" t="s">
        <v>44</v>
      </c>
      <c r="E1633" s="172" t="s">
        <v>1049</v>
      </c>
    </row>
    <row r="1634" spans="1:5" x14ac:dyDescent="0.25">
      <c r="A1634" s="286"/>
      <c r="B1634" s="289"/>
      <c r="C1634" s="290"/>
      <c r="D1634" s="292"/>
      <c r="E1634" s="173" t="s">
        <v>1050</v>
      </c>
    </row>
    <row r="1635" spans="1:5" x14ac:dyDescent="0.25">
      <c r="A1635" s="293" t="s">
        <v>1850</v>
      </c>
      <c r="B1635" s="295" t="s">
        <v>1851</v>
      </c>
      <c r="C1635" s="296"/>
      <c r="D1635" s="299" t="s">
        <v>44</v>
      </c>
      <c r="E1635" s="170" t="s">
        <v>1049</v>
      </c>
    </row>
    <row r="1636" spans="1:5" x14ac:dyDescent="0.25">
      <c r="A1636" s="294"/>
      <c r="B1636" s="297"/>
      <c r="C1636" s="298"/>
      <c r="D1636" s="300"/>
      <c r="E1636" s="171" t="s">
        <v>1050</v>
      </c>
    </row>
    <row r="1637" spans="1:5" x14ac:dyDescent="0.25">
      <c r="A1637" s="285" t="s">
        <v>1852</v>
      </c>
      <c r="B1637" s="287" t="s">
        <v>1851</v>
      </c>
      <c r="C1637" s="288"/>
      <c r="D1637" s="291" t="s">
        <v>44</v>
      </c>
      <c r="E1637" s="172" t="s">
        <v>1049</v>
      </c>
    </row>
    <row r="1638" spans="1:5" x14ac:dyDescent="0.25">
      <c r="A1638" s="286"/>
      <c r="B1638" s="289"/>
      <c r="C1638" s="290"/>
      <c r="D1638" s="292"/>
      <c r="E1638" s="173" t="s">
        <v>1050</v>
      </c>
    </row>
    <row r="1639" spans="1:5" x14ac:dyDescent="0.25">
      <c r="A1639" s="293" t="s">
        <v>1853</v>
      </c>
      <c r="B1639" s="295" t="s">
        <v>1851</v>
      </c>
      <c r="C1639" s="296"/>
      <c r="D1639" s="299" t="s">
        <v>44</v>
      </c>
      <c r="E1639" s="170" t="s">
        <v>1049</v>
      </c>
    </row>
    <row r="1640" spans="1:5" x14ac:dyDescent="0.25">
      <c r="A1640" s="294"/>
      <c r="B1640" s="297"/>
      <c r="C1640" s="298"/>
      <c r="D1640" s="300"/>
      <c r="E1640" s="171" t="s">
        <v>1050</v>
      </c>
    </row>
    <row r="1641" spans="1:5" x14ac:dyDescent="0.25">
      <c r="A1641" s="285" t="s">
        <v>1854</v>
      </c>
      <c r="B1641" s="287" t="s">
        <v>1851</v>
      </c>
      <c r="C1641" s="288"/>
      <c r="D1641" s="291" t="s">
        <v>44</v>
      </c>
      <c r="E1641" s="172" t="s">
        <v>1049</v>
      </c>
    </row>
    <row r="1642" spans="1:5" x14ac:dyDescent="0.25">
      <c r="A1642" s="286"/>
      <c r="B1642" s="289"/>
      <c r="C1642" s="290"/>
      <c r="D1642" s="292"/>
      <c r="E1642" s="173" t="s">
        <v>1050</v>
      </c>
    </row>
    <row r="1643" spans="1:5" x14ac:dyDescent="0.25">
      <c r="A1643" s="293" t="s">
        <v>1855</v>
      </c>
      <c r="B1643" s="295" t="s">
        <v>1851</v>
      </c>
      <c r="C1643" s="296"/>
      <c r="D1643" s="299" t="s">
        <v>44</v>
      </c>
      <c r="E1643" s="170" t="s">
        <v>1049</v>
      </c>
    </row>
    <row r="1644" spans="1:5" x14ac:dyDescent="0.25">
      <c r="A1644" s="294"/>
      <c r="B1644" s="297"/>
      <c r="C1644" s="298"/>
      <c r="D1644" s="300"/>
      <c r="E1644" s="171" t="s">
        <v>1050</v>
      </c>
    </row>
    <row r="1645" spans="1:5" x14ac:dyDescent="0.25">
      <c r="A1645" s="285" t="s">
        <v>1856</v>
      </c>
      <c r="B1645" s="287" t="s">
        <v>1851</v>
      </c>
      <c r="C1645" s="288"/>
      <c r="D1645" s="291" t="s">
        <v>44</v>
      </c>
      <c r="E1645" s="172" t="s">
        <v>1049</v>
      </c>
    </row>
    <row r="1646" spans="1:5" x14ac:dyDescent="0.25">
      <c r="A1646" s="286"/>
      <c r="B1646" s="289"/>
      <c r="C1646" s="290"/>
      <c r="D1646" s="292"/>
      <c r="E1646" s="173" t="s">
        <v>1050</v>
      </c>
    </row>
    <row r="1647" spans="1:5" x14ac:dyDescent="0.25">
      <c r="A1647" s="293" t="s">
        <v>1857</v>
      </c>
      <c r="B1647" s="295" t="s">
        <v>1851</v>
      </c>
      <c r="C1647" s="296"/>
      <c r="D1647" s="299" t="s">
        <v>44</v>
      </c>
      <c r="E1647" s="170" t="s">
        <v>1049</v>
      </c>
    </row>
    <row r="1648" spans="1:5" x14ac:dyDescent="0.25">
      <c r="A1648" s="294"/>
      <c r="B1648" s="297"/>
      <c r="C1648" s="298"/>
      <c r="D1648" s="300"/>
      <c r="E1648" s="171" t="s">
        <v>1050</v>
      </c>
    </row>
    <row r="1649" spans="1:5" x14ac:dyDescent="0.25">
      <c r="A1649" s="285" t="s">
        <v>1858</v>
      </c>
      <c r="B1649" s="287" t="s">
        <v>1859</v>
      </c>
      <c r="C1649" s="288"/>
      <c r="D1649" s="291" t="s">
        <v>44</v>
      </c>
      <c r="E1649" s="172" t="s">
        <v>1049</v>
      </c>
    </row>
    <row r="1650" spans="1:5" x14ac:dyDescent="0.25">
      <c r="A1650" s="286"/>
      <c r="B1650" s="289"/>
      <c r="C1650" s="290"/>
      <c r="D1650" s="292"/>
      <c r="E1650" s="173" t="s">
        <v>1050</v>
      </c>
    </row>
    <row r="1651" spans="1:5" x14ac:dyDescent="0.25">
      <c r="A1651" s="293" t="s">
        <v>1860</v>
      </c>
      <c r="B1651" s="295" t="s">
        <v>1859</v>
      </c>
      <c r="C1651" s="296"/>
      <c r="D1651" s="299" t="s">
        <v>44</v>
      </c>
      <c r="E1651" s="170" t="s">
        <v>1049</v>
      </c>
    </row>
    <row r="1652" spans="1:5" x14ac:dyDescent="0.25">
      <c r="A1652" s="294"/>
      <c r="B1652" s="297"/>
      <c r="C1652" s="298"/>
      <c r="D1652" s="300"/>
      <c r="E1652" s="171" t="s">
        <v>1050</v>
      </c>
    </row>
    <row r="1653" spans="1:5" x14ac:dyDescent="0.25">
      <c r="A1653" s="285" t="s">
        <v>1861</v>
      </c>
      <c r="B1653" s="287" t="s">
        <v>1859</v>
      </c>
      <c r="C1653" s="288"/>
      <c r="D1653" s="291" t="s">
        <v>44</v>
      </c>
      <c r="E1653" s="172" t="s">
        <v>1049</v>
      </c>
    </row>
    <row r="1654" spans="1:5" x14ac:dyDescent="0.25">
      <c r="A1654" s="286"/>
      <c r="B1654" s="289"/>
      <c r="C1654" s="290"/>
      <c r="D1654" s="292"/>
      <c r="E1654" s="173" t="s">
        <v>1050</v>
      </c>
    </row>
    <row r="1655" spans="1:5" x14ac:dyDescent="0.25">
      <c r="A1655" s="293" t="s">
        <v>1862</v>
      </c>
      <c r="B1655" s="295" t="s">
        <v>1859</v>
      </c>
      <c r="C1655" s="296"/>
      <c r="D1655" s="299" t="s">
        <v>44</v>
      </c>
      <c r="E1655" s="170" t="s">
        <v>1049</v>
      </c>
    </row>
    <row r="1656" spans="1:5" x14ac:dyDescent="0.25">
      <c r="A1656" s="294"/>
      <c r="B1656" s="297"/>
      <c r="C1656" s="298"/>
      <c r="D1656" s="300"/>
      <c r="E1656" s="171" t="s">
        <v>1050</v>
      </c>
    </row>
    <row r="1657" spans="1:5" x14ac:dyDescent="0.25">
      <c r="A1657" s="285" t="s">
        <v>1863</v>
      </c>
      <c r="B1657" s="287" t="s">
        <v>1859</v>
      </c>
      <c r="C1657" s="288"/>
      <c r="D1657" s="291" t="s">
        <v>44</v>
      </c>
      <c r="E1657" s="172" t="s">
        <v>1049</v>
      </c>
    </row>
    <row r="1658" spans="1:5" x14ac:dyDescent="0.25">
      <c r="A1658" s="286"/>
      <c r="B1658" s="289"/>
      <c r="C1658" s="290"/>
      <c r="D1658" s="292"/>
      <c r="E1658" s="173" t="s">
        <v>1050</v>
      </c>
    </row>
    <row r="1659" spans="1:5" x14ac:dyDescent="0.25">
      <c r="A1659" s="293" t="s">
        <v>1864</v>
      </c>
      <c r="B1659" s="295" t="s">
        <v>1859</v>
      </c>
      <c r="C1659" s="296"/>
      <c r="D1659" s="299" t="s">
        <v>44</v>
      </c>
      <c r="E1659" s="170" t="s">
        <v>1049</v>
      </c>
    </row>
    <row r="1660" spans="1:5" x14ac:dyDescent="0.25">
      <c r="A1660" s="294"/>
      <c r="B1660" s="297"/>
      <c r="C1660" s="298"/>
      <c r="D1660" s="300"/>
      <c r="E1660" s="171" t="s">
        <v>1050</v>
      </c>
    </row>
    <row r="1661" spans="1:5" x14ac:dyDescent="0.25">
      <c r="A1661" s="285" t="s">
        <v>1865</v>
      </c>
      <c r="B1661" s="287" t="s">
        <v>1859</v>
      </c>
      <c r="C1661" s="288"/>
      <c r="D1661" s="291" t="s">
        <v>44</v>
      </c>
      <c r="E1661" s="172" t="s">
        <v>1049</v>
      </c>
    </row>
    <row r="1662" spans="1:5" x14ac:dyDescent="0.25">
      <c r="A1662" s="286"/>
      <c r="B1662" s="289"/>
      <c r="C1662" s="290"/>
      <c r="D1662" s="292"/>
      <c r="E1662" s="173" t="s">
        <v>1050</v>
      </c>
    </row>
    <row r="1663" spans="1:5" x14ac:dyDescent="0.25">
      <c r="A1663" s="293" t="s">
        <v>1866</v>
      </c>
      <c r="B1663" s="295" t="s">
        <v>1859</v>
      </c>
      <c r="C1663" s="296"/>
      <c r="D1663" s="299" t="s">
        <v>44</v>
      </c>
      <c r="E1663" s="170" t="s">
        <v>1049</v>
      </c>
    </row>
    <row r="1664" spans="1:5" x14ac:dyDescent="0.25">
      <c r="A1664" s="294"/>
      <c r="B1664" s="297"/>
      <c r="C1664" s="298"/>
      <c r="D1664" s="300"/>
      <c r="E1664" s="171" t="s">
        <v>1050</v>
      </c>
    </row>
    <row r="1665" spans="1:5" x14ac:dyDescent="0.25">
      <c r="A1665" s="285" t="s">
        <v>1867</v>
      </c>
      <c r="B1665" s="287" t="s">
        <v>1868</v>
      </c>
      <c r="C1665" s="288"/>
      <c r="D1665" s="291" t="s">
        <v>44</v>
      </c>
      <c r="E1665" s="172" t="s">
        <v>1049</v>
      </c>
    </row>
    <row r="1666" spans="1:5" x14ac:dyDescent="0.25">
      <c r="A1666" s="286"/>
      <c r="B1666" s="289"/>
      <c r="C1666" s="290"/>
      <c r="D1666" s="292"/>
      <c r="E1666" s="173" t="s">
        <v>1050</v>
      </c>
    </row>
    <row r="1667" spans="1:5" x14ac:dyDescent="0.25">
      <c r="A1667" s="293" t="s">
        <v>1869</v>
      </c>
      <c r="B1667" s="295" t="s">
        <v>1868</v>
      </c>
      <c r="C1667" s="296"/>
      <c r="D1667" s="299" t="s">
        <v>44</v>
      </c>
      <c r="E1667" s="170" t="s">
        <v>1049</v>
      </c>
    </row>
    <row r="1668" spans="1:5" x14ac:dyDescent="0.25">
      <c r="A1668" s="294"/>
      <c r="B1668" s="297"/>
      <c r="C1668" s="298"/>
      <c r="D1668" s="300"/>
      <c r="E1668" s="171" t="s">
        <v>1050</v>
      </c>
    </row>
    <row r="1669" spans="1:5" x14ac:dyDescent="0.25">
      <c r="A1669" s="285" t="s">
        <v>1870</v>
      </c>
      <c r="B1669" s="287" t="s">
        <v>1868</v>
      </c>
      <c r="C1669" s="288"/>
      <c r="D1669" s="291" t="s">
        <v>44</v>
      </c>
      <c r="E1669" s="172" t="s">
        <v>1049</v>
      </c>
    </row>
    <row r="1670" spans="1:5" x14ac:dyDescent="0.25">
      <c r="A1670" s="286"/>
      <c r="B1670" s="289"/>
      <c r="C1670" s="290"/>
      <c r="D1670" s="292"/>
      <c r="E1670" s="173" t="s">
        <v>1050</v>
      </c>
    </row>
    <row r="1671" spans="1:5" x14ac:dyDescent="0.25">
      <c r="A1671" s="293" t="s">
        <v>1871</v>
      </c>
      <c r="B1671" s="295" t="s">
        <v>1868</v>
      </c>
      <c r="C1671" s="296"/>
      <c r="D1671" s="299" t="s">
        <v>44</v>
      </c>
      <c r="E1671" s="170" t="s">
        <v>1049</v>
      </c>
    </row>
    <row r="1672" spans="1:5" x14ac:dyDescent="0.25">
      <c r="A1672" s="294"/>
      <c r="B1672" s="297"/>
      <c r="C1672" s="298"/>
      <c r="D1672" s="300"/>
      <c r="E1672" s="171" t="s">
        <v>1050</v>
      </c>
    </row>
    <row r="1673" spans="1:5" x14ac:dyDescent="0.25">
      <c r="A1673" s="285" t="s">
        <v>1872</v>
      </c>
      <c r="B1673" s="287" t="s">
        <v>1868</v>
      </c>
      <c r="C1673" s="288"/>
      <c r="D1673" s="291" t="s">
        <v>44</v>
      </c>
      <c r="E1673" s="172" t="s">
        <v>1049</v>
      </c>
    </row>
    <row r="1674" spans="1:5" x14ac:dyDescent="0.25">
      <c r="A1674" s="286"/>
      <c r="B1674" s="289"/>
      <c r="C1674" s="290"/>
      <c r="D1674" s="292"/>
      <c r="E1674" s="173" t="s">
        <v>1050</v>
      </c>
    </row>
    <row r="1675" spans="1:5" x14ac:dyDescent="0.25">
      <c r="A1675" s="293" t="s">
        <v>1873</v>
      </c>
      <c r="B1675" s="295" t="s">
        <v>1874</v>
      </c>
      <c r="C1675" s="296"/>
      <c r="D1675" s="299" t="s">
        <v>44</v>
      </c>
      <c r="E1675" s="170" t="s">
        <v>1049</v>
      </c>
    </row>
    <row r="1676" spans="1:5" x14ac:dyDescent="0.25">
      <c r="A1676" s="294"/>
      <c r="B1676" s="297"/>
      <c r="C1676" s="298"/>
      <c r="D1676" s="300"/>
      <c r="E1676" s="171" t="s">
        <v>1050</v>
      </c>
    </row>
    <row r="1677" spans="1:5" x14ac:dyDescent="0.25">
      <c r="A1677" s="285" t="s">
        <v>1875</v>
      </c>
      <c r="B1677" s="287" t="s">
        <v>1868</v>
      </c>
      <c r="C1677" s="288"/>
      <c r="D1677" s="291" t="s">
        <v>44</v>
      </c>
      <c r="E1677" s="172" t="s">
        <v>1049</v>
      </c>
    </row>
    <row r="1678" spans="1:5" x14ac:dyDescent="0.25">
      <c r="A1678" s="286"/>
      <c r="B1678" s="289"/>
      <c r="C1678" s="290"/>
      <c r="D1678" s="292"/>
      <c r="E1678" s="173" t="s">
        <v>1050</v>
      </c>
    </row>
    <row r="1679" spans="1:5" x14ac:dyDescent="0.25">
      <c r="A1679" s="293" t="s">
        <v>1876</v>
      </c>
      <c r="B1679" s="295" t="s">
        <v>1868</v>
      </c>
      <c r="C1679" s="296"/>
      <c r="D1679" s="299" t="s">
        <v>44</v>
      </c>
      <c r="E1679" s="170" t="s">
        <v>1049</v>
      </c>
    </row>
    <row r="1680" spans="1:5" x14ac:dyDescent="0.25">
      <c r="A1680" s="294"/>
      <c r="B1680" s="297"/>
      <c r="C1680" s="298"/>
      <c r="D1680" s="300"/>
      <c r="E1680" s="171" t="s">
        <v>1050</v>
      </c>
    </row>
    <row r="1681" spans="1:5" x14ac:dyDescent="0.25">
      <c r="A1681" s="285" t="s">
        <v>1877</v>
      </c>
      <c r="B1681" s="287" t="s">
        <v>1874</v>
      </c>
      <c r="C1681" s="288"/>
      <c r="D1681" s="291" t="s">
        <v>44</v>
      </c>
      <c r="E1681" s="172" t="s">
        <v>1049</v>
      </c>
    </row>
    <row r="1682" spans="1:5" x14ac:dyDescent="0.25">
      <c r="A1682" s="286"/>
      <c r="B1682" s="289"/>
      <c r="C1682" s="290"/>
      <c r="D1682" s="292"/>
      <c r="E1682" s="173" t="s">
        <v>1050</v>
      </c>
    </row>
    <row r="1683" spans="1:5" x14ac:dyDescent="0.25">
      <c r="A1683" s="293" t="s">
        <v>1878</v>
      </c>
      <c r="B1683" s="295" t="s">
        <v>1874</v>
      </c>
      <c r="C1683" s="296"/>
      <c r="D1683" s="299" t="s">
        <v>44</v>
      </c>
      <c r="E1683" s="170" t="s">
        <v>1049</v>
      </c>
    </row>
    <row r="1684" spans="1:5" x14ac:dyDescent="0.25">
      <c r="A1684" s="294"/>
      <c r="B1684" s="297"/>
      <c r="C1684" s="298"/>
      <c r="D1684" s="300"/>
      <c r="E1684" s="171" t="s">
        <v>1050</v>
      </c>
    </row>
    <row r="1685" spans="1:5" x14ac:dyDescent="0.25">
      <c r="A1685" s="285" t="s">
        <v>1879</v>
      </c>
      <c r="B1685" s="287" t="s">
        <v>1868</v>
      </c>
      <c r="C1685" s="288"/>
      <c r="D1685" s="291" t="s">
        <v>44</v>
      </c>
      <c r="E1685" s="172" t="s">
        <v>1049</v>
      </c>
    </row>
    <row r="1686" spans="1:5" x14ac:dyDescent="0.25">
      <c r="A1686" s="286"/>
      <c r="B1686" s="289"/>
      <c r="C1686" s="290"/>
      <c r="D1686" s="292"/>
      <c r="E1686" s="173" t="s">
        <v>1050</v>
      </c>
    </row>
    <row r="1687" spans="1:5" x14ac:dyDescent="0.25">
      <c r="A1687" s="293" t="s">
        <v>1880</v>
      </c>
      <c r="B1687" s="295" t="s">
        <v>1868</v>
      </c>
      <c r="C1687" s="296"/>
      <c r="D1687" s="299" t="s">
        <v>44</v>
      </c>
      <c r="E1687" s="170" t="s">
        <v>1049</v>
      </c>
    </row>
    <row r="1688" spans="1:5" x14ac:dyDescent="0.25">
      <c r="A1688" s="294"/>
      <c r="B1688" s="297"/>
      <c r="C1688" s="298"/>
      <c r="D1688" s="300"/>
      <c r="E1688" s="171" t="s">
        <v>1050</v>
      </c>
    </row>
    <row r="1689" spans="1:5" x14ac:dyDescent="0.25">
      <c r="A1689" s="285" t="s">
        <v>1881</v>
      </c>
      <c r="B1689" s="287" t="s">
        <v>1868</v>
      </c>
      <c r="C1689" s="288"/>
      <c r="D1689" s="291" t="s">
        <v>44</v>
      </c>
      <c r="E1689" s="172" t="s">
        <v>1049</v>
      </c>
    </row>
    <row r="1690" spans="1:5" x14ac:dyDescent="0.25">
      <c r="A1690" s="286"/>
      <c r="B1690" s="289"/>
      <c r="C1690" s="290"/>
      <c r="D1690" s="292"/>
      <c r="E1690" s="173" t="s">
        <v>1050</v>
      </c>
    </row>
    <row r="1691" spans="1:5" x14ac:dyDescent="0.25">
      <c r="A1691" s="293" t="s">
        <v>1882</v>
      </c>
      <c r="B1691" s="295" t="s">
        <v>1874</v>
      </c>
      <c r="C1691" s="296"/>
      <c r="D1691" s="299" t="s">
        <v>44</v>
      </c>
      <c r="E1691" s="170" t="s">
        <v>1049</v>
      </c>
    </row>
    <row r="1692" spans="1:5" x14ac:dyDescent="0.25">
      <c r="A1692" s="294"/>
      <c r="B1692" s="297"/>
      <c r="C1692" s="298"/>
      <c r="D1692" s="300"/>
      <c r="E1692" s="171" t="s">
        <v>1050</v>
      </c>
    </row>
    <row r="1693" spans="1:5" x14ac:dyDescent="0.25">
      <c r="A1693" s="285" t="s">
        <v>1883</v>
      </c>
      <c r="B1693" s="287" t="s">
        <v>1868</v>
      </c>
      <c r="C1693" s="288"/>
      <c r="D1693" s="291" t="s">
        <v>44</v>
      </c>
      <c r="E1693" s="172" t="s">
        <v>1049</v>
      </c>
    </row>
    <row r="1694" spans="1:5" x14ac:dyDescent="0.25">
      <c r="A1694" s="286"/>
      <c r="B1694" s="289"/>
      <c r="C1694" s="290"/>
      <c r="D1694" s="292"/>
      <c r="E1694" s="173" t="s">
        <v>1050</v>
      </c>
    </row>
    <row r="1695" spans="1:5" x14ac:dyDescent="0.25">
      <c r="A1695" s="293" t="s">
        <v>1884</v>
      </c>
      <c r="B1695" s="295" t="s">
        <v>1868</v>
      </c>
      <c r="C1695" s="296"/>
      <c r="D1695" s="299" t="s">
        <v>44</v>
      </c>
      <c r="E1695" s="170" t="s">
        <v>1049</v>
      </c>
    </row>
    <row r="1696" spans="1:5" x14ac:dyDescent="0.25">
      <c r="A1696" s="294"/>
      <c r="B1696" s="297"/>
      <c r="C1696" s="298"/>
      <c r="D1696" s="300"/>
      <c r="E1696" s="171" t="s">
        <v>1050</v>
      </c>
    </row>
    <row r="1697" spans="1:5" x14ac:dyDescent="0.25">
      <c r="A1697" s="285" t="s">
        <v>1885</v>
      </c>
      <c r="B1697" s="287" t="s">
        <v>1868</v>
      </c>
      <c r="C1697" s="288"/>
      <c r="D1697" s="291" t="s">
        <v>44</v>
      </c>
      <c r="E1697" s="172" t="s">
        <v>1049</v>
      </c>
    </row>
    <row r="1698" spans="1:5" x14ac:dyDescent="0.25">
      <c r="A1698" s="286"/>
      <c r="B1698" s="289"/>
      <c r="C1698" s="290"/>
      <c r="D1698" s="292"/>
      <c r="E1698" s="173" t="s">
        <v>1050</v>
      </c>
    </row>
    <row r="1699" spans="1:5" x14ac:dyDescent="0.25">
      <c r="A1699" s="293" t="s">
        <v>1886</v>
      </c>
      <c r="B1699" s="295" t="s">
        <v>1868</v>
      </c>
      <c r="C1699" s="296"/>
      <c r="D1699" s="299" t="s">
        <v>44</v>
      </c>
      <c r="E1699" s="170" t="s">
        <v>1049</v>
      </c>
    </row>
    <row r="1700" spans="1:5" x14ac:dyDescent="0.25">
      <c r="A1700" s="294"/>
      <c r="B1700" s="297"/>
      <c r="C1700" s="298"/>
      <c r="D1700" s="300"/>
      <c r="E1700" s="171" t="s">
        <v>1050</v>
      </c>
    </row>
    <row r="1701" spans="1:5" x14ac:dyDescent="0.25">
      <c r="A1701" s="285" t="s">
        <v>1887</v>
      </c>
      <c r="B1701" s="287" t="s">
        <v>1868</v>
      </c>
      <c r="C1701" s="288"/>
      <c r="D1701" s="291" t="s">
        <v>44</v>
      </c>
      <c r="E1701" s="172" t="s">
        <v>1049</v>
      </c>
    </row>
    <row r="1702" spans="1:5" x14ac:dyDescent="0.25">
      <c r="A1702" s="286"/>
      <c r="B1702" s="289"/>
      <c r="C1702" s="290"/>
      <c r="D1702" s="292"/>
      <c r="E1702" s="173" t="s">
        <v>1050</v>
      </c>
    </row>
    <row r="1703" spans="1:5" x14ac:dyDescent="0.25">
      <c r="A1703" s="293" t="s">
        <v>1888</v>
      </c>
      <c r="B1703" s="295" t="s">
        <v>1868</v>
      </c>
      <c r="C1703" s="296"/>
      <c r="D1703" s="299" t="s">
        <v>44</v>
      </c>
      <c r="E1703" s="170" t="s">
        <v>1049</v>
      </c>
    </row>
    <row r="1704" spans="1:5" x14ac:dyDescent="0.25">
      <c r="A1704" s="294"/>
      <c r="B1704" s="297"/>
      <c r="C1704" s="298"/>
      <c r="D1704" s="300"/>
      <c r="E1704" s="171" t="s">
        <v>1050</v>
      </c>
    </row>
    <row r="1705" spans="1:5" x14ac:dyDescent="0.25">
      <c r="A1705" s="285" t="s">
        <v>1889</v>
      </c>
      <c r="B1705" s="287" t="s">
        <v>1890</v>
      </c>
      <c r="C1705" s="288"/>
      <c r="D1705" s="291" t="s">
        <v>44</v>
      </c>
      <c r="E1705" s="172" t="s">
        <v>1049</v>
      </c>
    </row>
    <row r="1706" spans="1:5" x14ac:dyDescent="0.25">
      <c r="A1706" s="286"/>
      <c r="B1706" s="289"/>
      <c r="C1706" s="290"/>
      <c r="D1706" s="292"/>
      <c r="E1706" s="173" t="s">
        <v>1050</v>
      </c>
    </row>
    <row r="1707" spans="1:5" x14ac:dyDescent="0.25">
      <c r="A1707" s="293" t="s">
        <v>1891</v>
      </c>
      <c r="B1707" s="295" t="s">
        <v>1890</v>
      </c>
      <c r="C1707" s="296"/>
      <c r="D1707" s="299" t="s">
        <v>44</v>
      </c>
      <c r="E1707" s="170" t="s">
        <v>1049</v>
      </c>
    </row>
    <row r="1708" spans="1:5" x14ac:dyDescent="0.25">
      <c r="A1708" s="294"/>
      <c r="B1708" s="297"/>
      <c r="C1708" s="298"/>
      <c r="D1708" s="300"/>
      <c r="E1708" s="171" t="s">
        <v>1050</v>
      </c>
    </row>
    <row r="1709" spans="1:5" x14ac:dyDescent="0.25">
      <c r="A1709" s="285" t="s">
        <v>1892</v>
      </c>
      <c r="B1709" s="287" t="s">
        <v>1890</v>
      </c>
      <c r="C1709" s="288"/>
      <c r="D1709" s="291" t="s">
        <v>44</v>
      </c>
      <c r="E1709" s="172" t="s">
        <v>1049</v>
      </c>
    </row>
    <row r="1710" spans="1:5" x14ac:dyDescent="0.25">
      <c r="A1710" s="286"/>
      <c r="B1710" s="289"/>
      <c r="C1710" s="290"/>
      <c r="D1710" s="292"/>
      <c r="E1710" s="173" t="s">
        <v>1050</v>
      </c>
    </row>
    <row r="1711" spans="1:5" x14ac:dyDescent="0.25">
      <c r="A1711" s="293" t="s">
        <v>1893</v>
      </c>
      <c r="B1711" s="295" t="s">
        <v>1890</v>
      </c>
      <c r="C1711" s="296"/>
      <c r="D1711" s="299" t="s">
        <v>44</v>
      </c>
      <c r="E1711" s="170" t="s">
        <v>1049</v>
      </c>
    </row>
    <row r="1712" spans="1:5" x14ac:dyDescent="0.25">
      <c r="A1712" s="294"/>
      <c r="B1712" s="297"/>
      <c r="C1712" s="298"/>
      <c r="D1712" s="300"/>
      <c r="E1712" s="171" t="s">
        <v>1050</v>
      </c>
    </row>
    <row r="1713" spans="1:5" x14ac:dyDescent="0.25">
      <c r="A1713" s="285" t="s">
        <v>1894</v>
      </c>
      <c r="B1713" s="287" t="s">
        <v>1890</v>
      </c>
      <c r="C1713" s="288"/>
      <c r="D1713" s="291" t="s">
        <v>44</v>
      </c>
      <c r="E1713" s="172" t="s">
        <v>1049</v>
      </c>
    </row>
    <row r="1714" spans="1:5" x14ac:dyDescent="0.25">
      <c r="A1714" s="286"/>
      <c r="B1714" s="289"/>
      <c r="C1714" s="290"/>
      <c r="D1714" s="292"/>
      <c r="E1714" s="173" t="s">
        <v>1050</v>
      </c>
    </row>
    <row r="1715" spans="1:5" x14ac:dyDescent="0.25">
      <c r="A1715" s="293" t="s">
        <v>1895</v>
      </c>
      <c r="B1715" s="295" t="s">
        <v>1890</v>
      </c>
      <c r="C1715" s="296"/>
      <c r="D1715" s="299" t="s">
        <v>44</v>
      </c>
      <c r="E1715" s="170" t="s">
        <v>1049</v>
      </c>
    </row>
    <row r="1716" spans="1:5" x14ac:dyDescent="0.25">
      <c r="A1716" s="294"/>
      <c r="B1716" s="297"/>
      <c r="C1716" s="298"/>
      <c r="D1716" s="300"/>
      <c r="E1716" s="171" t="s">
        <v>1050</v>
      </c>
    </row>
    <row r="1717" spans="1:5" x14ac:dyDescent="0.25">
      <c r="A1717" s="285" t="s">
        <v>1896</v>
      </c>
      <c r="B1717" s="287" t="s">
        <v>1890</v>
      </c>
      <c r="C1717" s="288"/>
      <c r="D1717" s="291" t="s">
        <v>44</v>
      </c>
      <c r="E1717" s="172" t="s">
        <v>1049</v>
      </c>
    </row>
    <row r="1718" spans="1:5" x14ac:dyDescent="0.25">
      <c r="A1718" s="286"/>
      <c r="B1718" s="289"/>
      <c r="C1718" s="290"/>
      <c r="D1718" s="292"/>
      <c r="E1718" s="173" t="s">
        <v>1050</v>
      </c>
    </row>
    <row r="1719" spans="1:5" x14ac:dyDescent="0.25">
      <c r="A1719" s="293" t="s">
        <v>1858</v>
      </c>
      <c r="B1719" s="295" t="s">
        <v>1890</v>
      </c>
      <c r="C1719" s="296"/>
      <c r="D1719" s="299" t="s">
        <v>44</v>
      </c>
      <c r="E1719" s="170" t="s">
        <v>1049</v>
      </c>
    </row>
    <row r="1720" spans="1:5" x14ac:dyDescent="0.25">
      <c r="A1720" s="294"/>
      <c r="B1720" s="297"/>
      <c r="C1720" s="298"/>
      <c r="D1720" s="300"/>
      <c r="E1720" s="171" t="s">
        <v>1050</v>
      </c>
    </row>
    <row r="1721" spans="1:5" x14ac:dyDescent="0.25">
      <c r="A1721" s="285" t="s">
        <v>1897</v>
      </c>
      <c r="B1721" s="287" t="s">
        <v>1898</v>
      </c>
      <c r="C1721" s="288"/>
      <c r="D1721" s="291" t="s">
        <v>44</v>
      </c>
      <c r="E1721" s="172" t="s">
        <v>1049</v>
      </c>
    </row>
    <row r="1722" spans="1:5" x14ac:dyDescent="0.25">
      <c r="A1722" s="286"/>
      <c r="B1722" s="289"/>
      <c r="C1722" s="290"/>
      <c r="D1722" s="292"/>
      <c r="E1722" s="173" t="s">
        <v>1050</v>
      </c>
    </row>
    <row r="1723" spans="1:5" x14ac:dyDescent="0.25">
      <c r="A1723" s="293" t="s">
        <v>1899</v>
      </c>
      <c r="B1723" s="295" t="s">
        <v>1898</v>
      </c>
      <c r="C1723" s="296"/>
      <c r="D1723" s="299" t="s">
        <v>44</v>
      </c>
      <c r="E1723" s="170" t="s">
        <v>1049</v>
      </c>
    </row>
    <row r="1724" spans="1:5" x14ac:dyDescent="0.25">
      <c r="A1724" s="294"/>
      <c r="B1724" s="297"/>
      <c r="C1724" s="298"/>
      <c r="D1724" s="300"/>
      <c r="E1724" s="171" t="s">
        <v>1050</v>
      </c>
    </row>
    <row r="1725" spans="1:5" x14ac:dyDescent="0.25">
      <c r="A1725" s="285" t="s">
        <v>1900</v>
      </c>
      <c r="B1725" s="287" t="s">
        <v>1898</v>
      </c>
      <c r="C1725" s="288"/>
      <c r="D1725" s="291" t="s">
        <v>44</v>
      </c>
      <c r="E1725" s="172" t="s">
        <v>1049</v>
      </c>
    </row>
    <row r="1726" spans="1:5" x14ac:dyDescent="0.25">
      <c r="A1726" s="286"/>
      <c r="B1726" s="289"/>
      <c r="C1726" s="290"/>
      <c r="D1726" s="292"/>
      <c r="E1726" s="173" t="s">
        <v>1050</v>
      </c>
    </row>
    <row r="1727" spans="1:5" x14ac:dyDescent="0.25">
      <c r="A1727" s="293" t="s">
        <v>1901</v>
      </c>
      <c r="B1727" s="295" t="s">
        <v>1898</v>
      </c>
      <c r="C1727" s="296"/>
      <c r="D1727" s="299" t="s">
        <v>44</v>
      </c>
      <c r="E1727" s="170" t="s">
        <v>1049</v>
      </c>
    </row>
    <row r="1728" spans="1:5" x14ac:dyDescent="0.25">
      <c r="A1728" s="294"/>
      <c r="B1728" s="297"/>
      <c r="C1728" s="298"/>
      <c r="D1728" s="300"/>
      <c r="E1728" s="171" t="s">
        <v>1050</v>
      </c>
    </row>
    <row r="1729" spans="1:5" x14ac:dyDescent="0.25">
      <c r="A1729" s="285" t="s">
        <v>1902</v>
      </c>
      <c r="B1729" s="287" t="s">
        <v>1898</v>
      </c>
      <c r="C1729" s="288"/>
      <c r="D1729" s="291" t="s">
        <v>44</v>
      </c>
      <c r="E1729" s="172" t="s">
        <v>1049</v>
      </c>
    </row>
    <row r="1730" spans="1:5" x14ac:dyDescent="0.25">
      <c r="A1730" s="286"/>
      <c r="B1730" s="289"/>
      <c r="C1730" s="290"/>
      <c r="D1730" s="292"/>
      <c r="E1730" s="173" t="s">
        <v>1050</v>
      </c>
    </row>
    <row r="1731" spans="1:5" x14ac:dyDescent="0.25">
      <c r="A1731" s="293" t="s">
        <v>1903</v>
      </c>
      <c r="B1731" s="295" t="s">
        <v>1898</v>
      </c>
      <c r="C1731" s="296"/>
      <c r="D1731" s="299" t="s">
        <v>44</v>
      </c>
      <c r="E1731" s="170" t="s">
        <v>1049</v>
      </c>
    </row>
    <row r="1732" spans="1:5" x14ac:dyDescent="0.25">
      <c r="A1732" s="294"/>
      <c r="B1732" s="297"/>
      <c r="C1732" s="298"/>
      <c r="D1732" s="300"/>
      <c r="E1732" s="171" t="s">
        <v>1050</v>
      </c>
    </row>
    <row r="1733" spans="1:5" x14ac:dyDescent="0.25">
      <c r="A1733" s="285" t="s">
        <v>1904</v>
      </c>
      <c r="B1733" s="287" t="s">
        <v>1898</v>
      </c>
      <c r="C1733" s="288"/>
      <c r="D1733" s="291" t="s">
        <v>44</v>
      </c>
      <c r="E1733" s="172" t="s">
        <v>1049</v>
      </c>
    </row>
    <row r="1734" spans="1:5" x14ac:dyDescent="0.25">
      <c r="A1734" s="286"/>
      <c r="B1734" s="289"/>
      <c r="C1734" s="290"/>
      <c r="D1734" s="292"/>
      <c r="E1734" s="173" t="s">
        <v>1050</v>
      </c>
    </row>
    <row r="1735" spans="1:5" x14ac:dyDescent="0.25">
      <c r="A1735" s="293" t="s">
        <v>1905</v>
      </c>
      <c r="B1735" s="295" t="s">
        <v>1898</v>
      </c>
      <c r="C1735" s="296"/>
      <c r="D1735" s="299" t="s">
        <v>44</v>
      </c>
      <c r="E1735" s="170" t="s">
        <v>1049</v>
      </c>
    </row>
    <row r="1736" spans="1:5" x14ac:dyDescent="0.25">
      <c r="A1736" s="294"/>
      <c r="B1736" s="297"/>
      <c r="C1736" s="298"/>
      <c r="D1736" s="300"/>
      <c r="E1736" s="171" t="s">
        <v>1050</v>
      </c>
    </row>
    <row r="1737" spans="1:5" x14ac:dyDescent="0.25">
      <c r="A1737" s="285" t="s">
        <v>1906</v>
      </c>
      <c r="B1737" s="287" t="s">
        <v>1898</v>
      </c>
      <c r="C1737" s="288"/>
      <c r="D1737" s="291" t="s">
        <v>44</v>
      </c>
      <c r="E1737" s="172" t="s">
        <v>1049</v>
      </c>
    </row>
    <row r="1738" spans="1:5" x14ac:dyDescent="0.25">
      <c r="A1738" s="286"/>
      <c r="B1738" s="289"/>
      <c r="C1738" s="290"/>
      <c r="D1738" s="292"/>
      <c r="E1738" s="173" t="s">
        <v>1050</v>
      </c>
    </row>
    <row r="1739" spans="1:5" x14ac:dyDescent="0.25">
      <c r="A1739" s="293" t="s">
        <v>1907</v>
      </c>
      <c r="B1739" s="295" t="s">
        <v>1898</v>
      </c>
      <c r="C1739" s="296"/>
      <c r="D1739" s="299" t="s">
        <v>44</v>
      </c>
      <c r="E1739" s="170" t="s">
        <v>1049</v>
      </c>
    </row>
    <row r="1740" spans="1:5" x14ac:dyDescent="0.25">
      <c r="A1740" s="294"/>
      <c r="B1740" s="297"/>
      <c r="C1740" s="298"/>
      <c r="D1740" s="300"/>
      <c r="E1740" s="171" t="s">
        <v>1050</v>
      </c>
    </row>
    <row r="1741" spans="1:5" x14ac:dyDescent="0.25">
      <c r="A1741" s="285" t="s">
        <v>1908</v>
      </c>
      <c r="B1741" s="287" t="s">
        <v>1898</v>
      </c>
      <c r="C1741" s="288"/>
      <c r="D1741" s="291" t="s">
        <v>44</v>
      </c>
      <c r="E1741" s="172" t="s">
        <v>1049</v>
      </c>
    </row>
    <row r="1742" spans="1:5" x14ac:dyDescent="0.25">
      <c r="A1742" s="286"/>
      <c r="B1742" s="289"/>
      <c r="C1742" s="290"/>
      <c r="D1742" s="292"/>
      <c r="E1742" s="173" t="s">
        <v>1050</v>
      </c>
    </row>
    <row r="1743" spans="1:5" x14ac:dyDescent="0.25">
      <c r="A1743" s="293" t="s">
        <v>1909</v>
      </c>
      <c r="B1743" s="295" t="s">
        <v>1898</v>
      </c>
      <c r="C1743" s="296"/>
      <c r="D1743" s="299" t="s">
        <v>44</v>
      </c>
      <c r="E1743" s="170" t="s">
        <v>1049</v>
      </c>
    </row>
    <row r="1744" spans="1:5" x14ac:dyDescent="0.25">
      <c r="A1744" s="294"/>
      <c r="B1744" s="297"/>
      <c r="C1744" s="298"/>
      <c r="D1744" s="300"/>
      <c r="E1744" s="171" t="s">
        <v>1050</v>
      </c>
    </row>
    <row r="1745" spans="1:5" x14ac:dyDescent="0.25">
      <c r="A1745" s="285" t="s">
        <v>1910</v>
      </c>
      <c r="B1745" s="287" t="s">
        <v>1898</v>
      </c>
      <c r="C1745" s="288"/>
      <c r="D1745" s="291" t="s">
        <v>44</v>
      </c>
      <c r="E1745" s="172" t="s">
        <v>1049</v>
      </c>
    </row>
    <row r="1746" spans="1:5" x14ac:dyDescent="0.25">
      <c r="A1746" s="286"/>
      <c r="B1746" s="289"/>
      <c r="C1746" s="290"/>
      <c r="D1746" s="292"/>
      <c r="E1746" s="173" t="s">
        <v>1050</v>
      </c>
    </row>
    <row r="1747" spans="1:5" x14ac:dyDescent="0.25">
      <c r="A1747" s="293" t="s">
        <v>1911</v>
      </c>
      <c r="B1747" s="295" t="s">
        <v>1912</v>
      </c>
      <c r="C1747" s="296"/>
      <c r="D1747" s="299" t="s">
        <v>44</v>
      </c>
      <c r="E1747" s="170" t="s">
        <v>1049</v>
      </c>
    </row>
    <row r="1748" spans="1:5" x14ac:dyDescent="0.25">
      <c r="A1748" s="294"/>
      <c r="B1748" s="297"/>
      <c r="C1748" s="298"/>
      <c r="D1748" s="300"/>
      <c r="E1748" s="171" t="s">
        <v>1050</v>
      </c>
    </row>
    <row r="1749" spans="1:5" x14ac:dyDescent="0.25">
      <c r="A1749" s="285" t="s">
        <v>1913</v>
      </c>
      <c r="B1749" s="287" t="s">
        <v>1912</v>
      </c>
      <c r="C1749" s="288"/>
      <c r="D1749" s="291" t="s">
        <v>44</v>
      </c>
      <c r="E1749" s="172" t="s">
        <v>1049</v>
      </c>
    </row>
    <row r="1750" spans="1:5" x14ac:dyDescent="0.25">
      <c r="A1750" s="286"/>
      <c r="B1750" s="289"/>
      <c r="C1750" s="290"/>
      <c r="D1750" s="292"/>
      <c r="E1750" s="173" t="s">
        <v>1050</v>
      </c>
    </row>
    <row r="1751" spans="1:5" x14ac:dyDescent="0.25">
      <c r="A1751" s="293" t="s">
        <v>1914</v>
      </c>
      <c r="B1751" s="295" t="s">
        <v>1912</v>
      </c>
      <c r="C1751" s="296"/>
      <c r="D1751" s="299" t="s">
        <v>44</v>
      </c>
      <c r="E1751" s="170" t="s">
        <v>1049</v>
      </c>
    </row>
    <row r="1752" spans="1:5" x14ac:dyDescent="0.25">
      <c r="A1752" s="294"/>
      <c r="B1752" s="297"/>
      <c r="C1752" s="298"/>
      <c r="D1752" s="300"/>
      <c r="E1752" s="171" t="s">
        <v>1050</v>
      </c>
    </row>
    <row r="1753" spans="1:5" x14ac:dyDescent="0.25">
      <c r="A1753" s="285" t="s">
        <v>1915</v>
      </c>
      <c r="B1753" s="287" t="s">
        <v>1912</v>
      </c>
      <c r="C1753" s="288"/>
      <c r="D1753" s="291" t="s">
        <v>44</v>
      </c>
      <c r="E1753" s="172" t="s">
        <v>1049</v>
      </c>
    </row>
    <row r="1754" spans="1:5" x14ac:dyDescent="0.25">
      <c r="A1754" s="286"/>
      <c r="B1754" s="289"/>
      <c r="C1754" s="290"/>
      <c r="D1754" s="292"/>
      <c r="E1754" s="173" t="s">
        <v>1050</v>
      </c>
    </row>
    <row r="1755" spans="1:5" x14ac:dyDescent="0.25">
      <c r="A1755" s="293" t="s">
        <v>1916</v>
      </c>
      <c r="B1755" s="295" t="s">
        <v>1912</v>
      </c>
      <c r="C1755" s="296"/>
      <c r="D1755" s="299" t="s">
        <v>44</v>
      </c>
      <c r="E1755" s="170" t="s">
        <v>1049</v>
      </c>
    </row>
    <row r="1756" spans="1:5" x14ac:dyDescent="0.25">
      <c r="A1756" s="294"/>
      <c r="B1756" s="297"/>
      <c r="C1756" s="298"/>
      <c r="D1756" s="300"/>
      <c r="E1756" s="171" t="s">
        <v>1050</v>
      </c>
    </row>
    <row r="1757" spans="1:5" x14ac:dyDescent="0.25">
      <c r="A1757" s="285" t="s">
        <v>1917</v>
      </c>
      <c r="B1757" s="287" t="s">
        <v>1918</v>
      </c>
      <c r="C1757" s="288"/>
      <c r="D1757" s="291" t="s">
        <v>44</v>
      </c>
      <c r="E1757" s="172" t="s">
        <v>1049</v>
      </c>
    </row>
    <row r="1758" spans="1:5" x14ac:dyDescent="0.25">
      <c r="A1758" s="286"/>
      <c r="B1758" s="289"/>
      <c r="C1758" s="290"/>
      <c r="D1758" s="292"/>
      <c r="E1758" s="173" t="s">
        <v>1050</v>
      </c>
    </row>
    <row r="1759" spans="1:5" x14ac:dyDescent="0.25">
      <c r="A1759" s="293" t="s">
        <v>1919</v>
      </c>
      <c r="B1759" s="295" t="s">
        <v>1918</v>
      </c>
      <c r="C1759" s="296"/>
      <c r="D1759" s="299" t="s">
        <v>44</v>
      </c>
      <c r="E1759" s="170" t="s">
        <v>1049</v>
      </c>
    </row>
    <row r="1760" spans="1:5" x14ac:dyDescent="0.25">
      <c r="A1760" s="294"/>
      <c r="B1760" s="297"/>
      <c r="C1760" s="298"/>
      <c r="D1760" s="300"/>
      <c r="E1760" s="171" t="s">
        <v>1050</v>
      </c>
    </row>
    <row r="1761" spans="1:5" x14ac:dyDescent="0.25">
      <c r="A1761" s="285" t="s">
        <v>1920</v>
      </c>
      <c r="B1761" s="287" t="s">
        <v>1918</v>
      </c>
      <c r="C1761" s="288"/>
      <c r="D1761" s="291" t="s">
        <v>44</v>
      </c>
      <c r="E1761" s="172" t="s">
        <v>1049</v>
      </c>
    </row>
    <row r="1762" spans="1:5" x14ac:dyDescent="0.25">
      <c r="A1762" s="286"/>
      <c r="B1762" s="289"/>
      <c r="C1762" s="290"/>
      <c r="D1762" s="292"/>
      <c r="E1762" s="173" t="s">
        <v>1050</v>
      </c>
    </row>
    <row r="1763" spans="1:5" x14ac:dyDescent="0.25">
      <c r="A1763" s="293" t="s">
        <v>1921</v>
      </c>
      <c r="B1763" s="295" t="s">
        <v>1918</v>
      </c>
      <c r="C1763" s="296"/>
      <c r="D1763" s="299" t="s">
        <v>44</v>
      </c>
      <c r="E1763" s="170" t="s">
        <v>1049</v>
      </c>
    </row>
    <row r="1764" spans="1:5" x14ac:dyDescent="0.25">
      <c r="A1764" s="294"/>
      <c r="B1764" s="297"/>
      <c r="C1764" s="298"/>
      <c r="D1764" s="300"/>
      <c r="E1764" s="171" t="s">
        <v>1050</v>
      </c>
    </row>
    <row r="1765" spans="1:5" x14ac:dyDescent="0.25">
      <c r="A1765" s="285" t="s">
        <v>1922</v>
      </c>
      <c r="B1765" s="287" t="s">
        <v>1923</v>
      </c>
      <c r="C1765" s="288"/>
      <c r="D1765" s="291" t="s">
        <v>44</v>
      </c>
      <c r="E1765" s="172" t="s">
        <v>1049</v>
      </c>
    </row>
    <row r="1766" spans="1:5" x14ac:dyDescent="0.25">
      <c r="A1766" s="286"/>
      <c r="B1766" s="289"/>
      <c r="C1766" s="290"/>
      <c r="D1766" s="292"/>
      <c r="E1766" s="173" t="s">
        <v>1050</v>
      </c>
    </row>
    <row r="1767" spans="1:5" x14ac:dyDescent="0.25">
      <c r="A1767" s="293" t="s">
        <v>1924</v>
      </c>
      <c r="B1767" s="295" t="s">
        <v>1923</v>
      </c>
      <c r="C1767" s="296"/>
      <c r="D1767" s="299" t="s">
        <v>44</v>
      </c>
      <c r="E1767" s="170" t="s">
        <v>1049</v>
      </c>
    </row>
    <row r="1768" spans="1:5" x14ac:dyDescent="0.25">
      <c r="A1768" s="294"/>
      <c r="B1768" s="297"/>
      <c r="C1768" s="298"/>
      <c r="D1768" s="300"/>
      <c r="E1768" s="171" t="s">
        <v>1050</v>
      </c>
    </row>
    <row r="1769" spans="1:5" x14ac:dyDescent="0.25">
      <c r="A1769" s="285" t="s">
        <v>1925</v>
      </c>
      <c r="B1769" s="287" t="s">
        <v>1923</v>
      </c>
      <c r="C1769" s="288"/>
      <c r="D1769" s="291" t="s">
        <v>44</v>
      </c>
      <c r="E1769" s="172" t="s">
        <v>1049</v>
      </c>
    </row>
    <row r="1770" spans="1:5" x14ac:dyDescent="0.25">
      <c r="A1770" s="286"/>
      <c r="B1770" s="289"/>
      <c r="C1770" s="290"/>
      <c r="D1770" s="292"/>
      <c r="E1770" s="173" t="s">
        <v>1050</v>
      </c>
    </row>
    <row r="1771" spans="1:5" x14ac:dyDescent="0.25">
      <c r="A1771" s="293" t="s">
        <v>1926</v>
      </c>
      <c r="B1771" s="295" t="s">
        <v>1923</v>
      </c>
      <c r="C1771" s="296"/>
      <c r="D1771" s="299" t="s">
        <v>44</v>
      </c>
      <c r="E1771" s="170" t="s">
        <v>1049</v>
      </c>
    </row>
    <row r="1772" spans="1:5" x14ac:dyDescent="0.25">
      <c r="A1772" s="294"/>
      <c r="B1772" s="297"/>
      <c r="C1772" s="298"/>
      <c r="D1772" s="300"/>
      <c r="E1772" s="171" t="s">
        <v>1050</v>
      </c>
    </row>
    <row r="1773" spans="1:5" x14ac:dyDescent="0.25">
      <c r="A1773" s="285" t="s">
        <v>1927</v>
      </c>
      <c r="B1773" s="287" t="s">
        <v>1923</v>
      </c>
      <c r="C1773" s="288"/>
      <c r="D1773" s="291" t="s">
        <v>44</v>
      </c>
      <c r="E1773" s="172" t="s">
        <v>1049</v>
      </c>
    </row>
    <row r="1774" spans="1:5" x14ac:dyDescent="0.25">
      <c r="A1774" s="286"/>
      <c r="B1774" s="289"/>
      <c r="C1774" s="290"/>
      <c r="D1774" s="292"/>
      <c r="E1774" s="173" t="s">
        <v>1050</v>
      </c>
    </row>
    <row r="1775" spans="1:5" x14ac:dyDescent="0.25">
      <c r="A1775" s="293" t="s">
        <v>1928</v>
      </c>
      <c r="B1775" s="295" t="s">
        <v>1923</v>
      </c>
      <c r="C1775" s="296"/>
      <c r="D1775" s="299" t="s">
        <v>44</v>
      </c>
      <c r="E1775" s="170" t="s">
        <v>1049</v>
      </c>
    </row>
    <row r="1776" spans="1:5" x14ac:dyDescent="0.25">
      <c r="A1776" s="294"/>
      <c r="B1776" s="297"/>
      <c r="C1776" s="298"/>
      <c r="D1776" s="300"/>
      <c r="E1776" s="171" t="s">
        <v>1050</v>
      </c>
    </row>
    <row r="1777" spans="1:5" x14ac:dyDescent="0.25">
      <c r="A1777" s="285" t="s">
        <v>1929</v>
      </c>
      <c r="B1777" s="287" t="s">
        <v>1923</v>
      </c>
      <c r="C1777" s="288"/>
      <c r="D1777" s="291" t="s">
        <v>44</v>
      </c>
      <c r="E1777" s="172" t="s">
        <v>1049</v>
      </c>
    </row>
    <row r="1778" spans="1:5" x14ac:dyDescent="0.25">
      <c r="A1778" s="286"/>
      <c r="B1778" s="289"/>
      <c r="C1778" s="290"/>
      <c r="D1778" s="292"/>
      <c r="E1778" s="173" t="s">
        <v>1050</v>
      </c>
    </row>
    <row r="1779" spans="1:5" x14ac:dyDescent="0.25">
      <c r="A1779" s="293" t="s">
        <v>1930</v>
      </c>
      <c r="B1779" s="295" t="s">
        <v>1923</v>
      </c>
      <c r="C1779" s="296"/>
      <c r="D1779" s="299" t="s">
        <v>44</v>
      </c>
      <c r="E1779" s="170" t="s">
        <v>1049</v>
      </c>
    </row>
    <row r="1780" spans="1:5" x14ac:dyDescent="0.25">
      <c r="A1780" s="294"/>
      <c r="B1780" s="297"/>
      <c r="C1780" s="298"/>
      <c r="D1780" s="300"/>
      <c r="E1780" s="171" t="s">
        <v>1050</v>
      </c>
    </row>
    <row r="1781" spans="1:5" x14ac:dyDescent="0.25">
      <c r="A1781" s="285" t="s">
        <v>1931</v>
      </c>
      <c r="B1781" s="287" t="s">
        <v>1923</v>
      </c>
      <c r="C1781" s="288"/>
      <c r="D1781" s="291" t="s">
        <v>44</v>
      </c>
      <c r="E1781" s="172" t="s">
        <v>1049</v>
      </c>
    </row>
    <row r="1782" spans="1:5" x14ac:dyDescent="0.25">
      <c r="A1782" s="286"/>
      <c r="B1782" s="289"/>
      <c r="C1782" s="290"/>
      <c r="D1782" s="292"/>
      <c r="E1782" s="173" t="s">
        <v>1050</v>
      </c>
    </row>
    <row r="1783" spans="1:5" x14ac:dyDescent="0.25">
      <c r="A1783" s="293" t="s">
        <v>1932</v>
      </c>
      <c r="B1783" s="295" t="s">
        <v>1933</v>
      </c>
      <c r="C1783" s="296"/>
      <c r="D1783" s="299" t="s">
        <v>44</v>
      </c>
      <c r="E1783" s="170" t="s">
        <v>1049</v>
      </c>
    </row>
    <row r="1784" spans="1:5" x14ac:dyDescent="0.25">
      <c r="A1784" s="294"/>
      <c r="B1784" s="297"/>
      <c r="C1784" s="298"/>
      <c r="D1784" s="300"/>
      <c r="E1784" s="171" t="s">
        <v>1050</v>
      </c>
    </row>
    <row r="1785" spans="1:5" x14ac:dyDescent="0.25">
      <c r="A1785" s="285" t="s">
        <v>1934</v>
      </c>
      <c r="B1785" s="287" t="s">
        <v>1933</v>
      </c>
      <c r="C1785" s="288"/>
      <c r="D1785" s="291" t="s">
        <v>44</v>
      </c>
      <c r="E1785" s="172" t="s">
        <v>1049</v>
      </c>
    </row>
    <row r="1786" spans="1:5" x14ac:dyDescent="0.25">
      <c r="A1786" s="286"/>
      <c r="B1786" s="289"/>
      <c r="C1786" s="290"/>
      <c r="D1786" s="292"/>
      <c r="E1786" s="173" t="s">
        <v>1050</v>
      </c>
    </row>
    <row r="1787" spans="1:5" x14ac:dyDescent="0.25">
      <c r="A1787" s="293" t="s">
        <v>1935</v>
      </c>
      <c r="B1787" s="295" t="s">
        <v>1933</v>
      </c>
      <c r="C1787" s="296"/>
      <c r="D1787" s="299" t="s">
        <v>44</v>
      </c>
      <c r="E1787" s="170" t="s">
        <v>1049</v>
      </c>
    </row>
    <row r="1788" spans="1:5" x14ac:dyDescent="0.25">
      <c r="A1788" s="294"/>
      <c r="B1788" s="297"/>
      <c r="C1788" s="298"/>
      <c r="D1788" s="300"/>
      <c r="E1788" s="171" t="s">
        <v>1050</v>
      </c>
    </row>
    <row r="1789" spans="1:5" x14ac:dyDescent="0.25">
      <c r="A1789" s="285" t="s">
        <v>1936</v>
      </c>
      <c r="B1789" s="287" t="s">
        <v>1933</v>
      </c>
      <c r="C1789" s="288"/>
      <c r="D1789" s="291" t="s">
        <v>44</v>
      </c>
      <c r="E1789" s="172" t="s">
        <v>1049</v>
      </c>
    </row>
    <row r="1790" spans="1:5" x14ac:dyDescent="0.25">
      <c r="A1790" s="286"/>
      <c r="B1790" s="289"/>
      <c r="C1790" s="290"/>
      <c r="D1790" s="292"/>
      <c r="E1790" s="173" t="s">
        <v>1050</v>
      </c>
    </row>
    <row r="1791" spans="1:5" x14ac:dyDescent="0.25">
      <c r="A1791" s="293" t="s">
        <v>1937</v>
      </c>
      <c r="B1791" s="295" t="s">
        <v>1933</v>
      </c>
      <c r="C1791" s="296"/>
      <c r="D1791" s="299" t="s">
        <v>44</v>
      </c>
      <c r="E1791" s="170" t="s">
        <v>1049</v>
      </c>
    </row>
    <row r="1792" spans="1:5" x14ac:dyDescent="0.25">
      <c r="A1792" s="294"/>
      <c r="B1792" s="297"/>
      <c r="C1792" s="298"/>
      <c r="D1792" s="300"/>
      <c r="E1792" s="171" t="s">
        <v>1050</v>
      </c>
    </row>
    <row r="1793" spans="1:5" x14ac:dyDescent="0.25">
      <c r="A1793" s="285" t="s">
        <v>1938</v>
      </c>
      <c r="B1793" s="287" t="s">
        <v>1933</v>
      </c>
      <c r="C1793" s="288"/>
      <c r="D1793" s="291" t="s">
        <v>44</v>
      </c>
      <c r="E1793" s="172" t="s">
        <v>1049</v>
      </c>
    </row>
    <row r="1794" spans="1:5" x14ac:dyDescent="0.25">
      <c r="A1794" s="286"/>
      <c r="B1794" s="289"/>
      <c r="C1794" s="290"/>
      <c r="D1794" s="292"/>
      <c r="E1794" s="173" t="s">
        <v>1050</v>
      </c>
    </row>
    <row r="1795" spans="1:5" x14ac:dyDescent="0.25">
      <c r="A1795" s="293" t="s">
        <v>1939</v>
      </c>
      <c r="B1795" s="295" t="s">
        <v>1933</v>
      </c>
      <c r="C1795" s="296"/>
      <c r="D1795" s="299" t="s">
        <v>44</v>
      </c>
      <c r="E1795" s="170" t="s">
        <v>1049</v>
      </c>
    </row>
    <row r="1796" spans="1:5" x14ac:dyDescent="0.25">
      <c r="A1796" s="294"/>
      <c r="B1796" s="297"/>
      <c r="C1796" s="298"/>
      <c r="D1796" s="300"/>
      <c r="E1796" s="171" t="s">
        <v>1050</v>
      </c>
    </row>
    <row r="1797" spans="1:5" x14ac:dyDescent="0.25">
      <c r="A1797" s="285" t="s">
        <v>1940</v>
      </c>
      <c r="B1797" s="287" t="s">
        <v>1933</v>
      </c>
      <c r="C1797" s="288"/>
      <c r="D1797" s="291" t="s">
        <v>44</v>
      </c>
      <c r="E1797" s="172" t="s">
        <v>1049</v>
      </c>
    </row>
    <row r="1798" spans="1:5" x14ac:dyDescent="0.25">
      <c r="A1798" s="286"/>
      <c r="B1798" s="289"/>
      <c r="C1798" s="290"/>
      <c r="D1798" s="292"/>
      <c r="E1798" s="173" t="s">
        <v>1050</v>
      </c>
    </row>
    <row r="1799" spans="1:5" x14ac:dyDescent="0.25">
      <c r="A1799" s="293" t="s">
        <v>1941</v>
      </c>
      <c r="B1799" s="295" t="s">
        <v>1942</v>
      </c>
      <c r="C1799" s="296"/>
      <c r="D1799" s="299" t="s">
        <v>44</v>
      </c>
      <c r="E1799" s="170" t="s">
        <v>1049</v>
      </c>
    </row>
    <row r="1800" spans="1:5" x14ac:dyDescent="0.25">
      <c r="A1800" s="294"/>
      <c r="B1800" s="297"/>
      <c r="C1800" s="298"/>
      <c r="D1800" s="300"/>
      <c r="E1800" s="171" t="s">
        <v>1050</v>
      </c>
    </row>
    <row r="1801" spans="1:5" x14ac:dyDescent="0.25">
      <c r="A1801" s="285" t="s">
        <v>1943</v>
      </c>
      <c r="B1801" s="287" t="s">
        <v>1942</v>
      </c>
      <c r="C1801" s="288"/>
      <c r="D1801" s="291" t="s">
        <v>44</v>
      </c>
      <c r="E1801" s="172" t="s">
        <v>1049</v>
      </c>
    </row>
    <row r="1802" spans="1:5" x14ac:dyDescent="0.25">
      <c r="A1802" s="286"/>
      <c r="B1802" s="289"/>
      <c r="C1802" s="290"/>
      <c r="D1802" s="292"/>
      <c r="E1802" s="173" t="s">
        <v>1050</v>
      </c>
    </row>
    <row r="1803" spans="1:5" x14ac:dyDescent="0.25">
      <c r="A1803" s="293" t="s">
        <v>1944</v>
      </c>
      <c r="B1803" s="295" t="s">
        <v>1942</v>
      </c>
      <c r="C1803" s="296"/>
      <c r="D1803" s="299" t="s">
        <v>44</v>
      </c>
      <c r="E1803" s="170" t="s">
        <v>1049</v>
      </c>
    </row>
    <row r="1804" spans="1:5" x14ac:dyDescent="0.25">
      <c r="A1804" s="294"/>
      <c r="B1804" s="297"/>
      <c r="C1804" s="298"/>
      <c r="D1804" s="300"/>
      <c r="E1804" s="171" t="s">
        <v>1050</v>
      </c>
    </row>
    <row r="1805" spans="1:5" x14ac:dyDescent="0.25">
      <c r="A1805" s="285" t="s">
        <v>1945</v>
      </c>
      <c r="B1805" s="287" t="s">
        <v>1942</v>
      </c>
      <c r="C1805" s="288"/>
      <c r="D1805" s="291" t="s">
        <v>44</v>
      </c>
      <c r="E1805" s="172" t="s">
        <v>1049</v>
      </c>
    </row>
    <row r="1806" spans="1:5" x14ac:dyDescent="0.25">
      <c r="A1806" s="286"/>
      <c r="B1806" s="289"/>
      <c r="C1806" s="290"/>
      <c r="D1806" s="292"/>
      <c r="E1806" s="173" t="s">
        <v>1050</v>
      </c>
    </row>
    <row r="1807" spans="1:5" x14ac:dyDescent="0.25">
      <c r="A1807" s="293" t="s">
        <v>1946</v>
      </c>
      <c r="B1807" s="295" t="s">
        <v>1942</v>
      </c>
      <c r="C1807" s="296"/>
      <c r="D1807" s="299" t="s">
        <v>44</v>
      </c>
      <c r="E1807" s="170" t="s">
        <v>1049</v>
      </c>
    </row>
    <row r="1808" spans="1:5" x14ac:dyDescent="0.25">
      <c r="A1808" s="294"/>
      <c r="B1808" s="297"/>
      <c r="C1808" s="298"/>
      <c r="D1808" s="300"/>
      <c r="E1808" s="171" t="s">
        <v>1050</v>
      </c>
    </row>
    <row r="1809" spans="1:5" x14ac:dyDescent="0.25">
      <c r="A1809" s="285" t="s">
        <v>1947</v>
      </c>
      <c r="B1809" s="287" t="s">
        <v>1942</v>
      </c>
      <c r="C1809" s="288"/>
      <c r="D1809" s="291" t="s">
        <v>44</v>
      </c>
      <c r="E1809" s="172" t="s">
        <v>1049</v>
      </c>
    </row>
    <row r="1810" spans="1:5" x14ac:dyDescent="0.25">
      <c r="A1810" s="286"/>
      <c r="B1810" s="289"/>
      <c r="C1810" s="290"/>
      <c r="D1810" s="292"/>
      <c r="E1810" s="173" t="s">
        <v>1050</v>
      </c>
    </row>
    <row r="1811" spans="1:5" x14ac:dyDescent="0.25">
      <c r="A1811" s="293" t="s">
        <v>1948</v>
      </c>
      <c r="B1811" s="295" t="s">
        <v>1942</v>
      </c>
      <c r="C1811" s="296"/>
      <c r="D1811" s="299" t="s">
        <v>44</v>
      </c>
      <c r="E1811" s="170" t="s">
        <v>1049</v>
      </c>
    </row>
    <row r="1812" spans="1:5" x14ac:dyDescent="0.25">
      <c r="A1812" s="294"/>
      <c r="B1812" s="297"/>
      <c r="C1812" s="298"/>
      <c r="D1812" s="300"/>
      <c r="E1812" s="171" t="s">
        <v>1050</v>
      </c>
    </row>
    <row r="1813" spans="1:5" x14ac:dyDescent="0.25">
      <c r="A1813" s="285" t="s">
        <v>1949</v>
      </c>
      <c r="B1813" s="287" t="s">
        <v>1942</v>
      </c>
      <c r="C1813" s="288"/>
      <c r="D1813" s="291" t="s">
        <v>44</v>
      </c>
      <c r="E1813" s="172" t="s">
        <v>1049</v>
      </c>
    </row>
    <row r="1814" spans="1:5" x14ac:dyDescent="0.25">
      <c r="A1814" s="286"/>
      <c r="B1814" s="289"/>
      <c r="C1814" s="290"/>
      <c r="D1814" s="292"/>
      <c r="E1814" s="173" t="s">
        <v>1050</v>
      </c>
    </row>
    <row r="1815" spans="1:5" x14ac:dyDescent="0.25">
      <c r="A1815" s="293" t="s">
        <v>1950</v>
      </c>
      <c r="B1815" s="295" t="s">
        <v>1942</v>
      </c>
      <c r="C1815" s="296"/>
      <c r="D1815" s="299" t="s">
        <v>44</v>
      </c>
      <c r="E1815" s="170" t="s">
        <v>1049</v>
      </c>
    </row>
    <row r="1816" spans="1:5" x14ac:dyDescent="0.25">
      <c r="A1816" s="294"/>
      <c r="B1816" s="297"/>
      <c r="C1816" s="298"/>
      <c r="D1816" s="300"/>
      <c r="E1816" s="171" t="s">
        <v>1050</v>
      </c>
    </row>
    <row r="1817" spans="1:5" x14ac:dyDescent="0.25">
      <c r="A1817" s="285" t="s">
        <v>1951</v>
      </c>
      <c r="B1817" s="287" t="s">
        <v>1942</v>
      </c>
      <c r="C1817" s="288"/>
      <c r="D1817" s="291" t="s">
        <v>44</v>
      </c>
      <c r="E1817" s="172" t="s">
        <v>1049</v>
      </c>
    </row>
    <row r="1818" spans="1:5" x14ac:dyDescent="0.25">
      <c r="A1818" s="286"/>
      <c r="B1818" s="289"/>
      <c r="C1818" s="290"/>
      <c r="D1818" s="292"/>
      <c r="E1818" s="173" t="s">
        <v>1050</v>
      </c>
    </row>
    <row r="1819" spans="1:5" x14ac:dyDescent="0.25">
      <c r="A1819" s="293" t="s">
        <v>1952</v>
      </c>
      <c r="B1819" s="295" t="s">
        <v>1942</v>
      </c>
      <c r="C1819" s="296"/>
      <c r="D1819" s="299" t="s">
        <v>44</v>
      </c>
      <c r="E1819" s="170" t="s">
        <v>1049</v>
      </c>
    </row>
    <row r="1820" spans="1:5" x14ac:dyDescent="0.25">
      <c r="A1820" s="294"/>
      <c r="B1820" s="297"/>
      <c r="C1820" s="298"/>
      <c r="D1820" s="300"/>
      <c r="E1820" s="171" t="s">
        <v>1050</v>
      </c>
    </row>
    <row r="1821" spans="1:5" x14ac:dyDescent="0.25">
      <c r="A1821" s="285" t="s">
        <v>1953</v>
      </c>
      <c r="B1821" s="287" t="s">
        <v>1942</v>
      </c>
      <c r="C1821" s="288"/>
      <c r="D1821" s="291" t="s">
        <v>44</v>
      </c>
      <c r="E1821" s="172" t="s">
        <v>1049</v>
      </c>
    </row>
    <row r="1822" spans="1:5" x14ac:dyDescent="0.25">
      <c r="A1822" s="286"/>
      <c r="B1822" s="289"/>
      <c r="C1822" s="290"/>
      <c r="D1822" s="292"/>
      <c r="E1822" s="173" t="s">
        <v>1050</v>
      </c>
    </row>
    <row r="1823" spans="1:5" x14ac:dyDescent="0.25">
      <c r="A1823" s="293" t="s">
        <v>1954</v>
      </c>
      <c r="B1823" s="295" t="s">
        <v>1942</v>
      </c>
      <c r="C1823" s="296"/>
      <c r="D1823" s="299" t="s">
        <v>44</v>
      </c>
      <c r="E1823" s="170" t="s">
        <v>1049</v>
      </c>
    </row>
    <row r="1824" spans="1:5" x14ac:dyDescent="0.25">
      <c r="A1824" s="294"/>
      <c r="B1824" s="297"/>
      <c r="C1824" s="298"/>
      <c r="D1824" s="300"/>
      <c r="E1824" s="171" t="s">
        <v>1050</v>
      </c>
    </row>
    <row r="1825" spans="1:5" x14ac:dyDescent="0.25">
      <c r="A1825" s="285" t="s">
        <v>1955</v>
      </c>
      <c r="B1825" s="287" t="s">
        <v>1942</v>
      </c>
      <c r="C1825" s="288"/>
      <c r="D1825" s="291" t="s">
        <v>44</v>
      </c>
      <c r="E1825" s="172" t="s">
        <v>1049</v>
      </c>
    </row>
    <row r="1826" spans="1:5" x14ac:dyDescent="0.25">
      <c r="A1826" s="286"/>
      <c r="B1826" s="289"/>
      <c r="C1826" s="290"/>
      <c r="D1826" s="292"/>
      <c r="E1826" s="173" t="s">
        <v>1050</v>
      </c>
    </row>
    <row r="1827" spans="1:5" x14ac:dyDescent="0.25">
      <c r="A1827" s="293" t="s">
        <v>1956</v>
      </c>
      <c r="B1827" s="295" t="s">
        <v>1942</v>
      </c>
      <c r="C1827" s="296"/>
      <c r="D1827" s="299" t="s">
        <v>44</v>
      </c>
      <c r="E1827" s="170" t="s">
        <v>1049</v>
      </c>
    </row>
    <row r="1828" spans="1:5" x14ac:dyDescent="0.25">
      <c r="A1828" s="294"/>
      <c r="B1828" s="297"/>
      <c r="C1828" s="298"/>
      <c r="D1828" s="300"/>
      <c r="E1828" s="171" t="s">
        <v>1050</v>
      </c>
    </row>
    <row r="1829" spans="1:5" x14ac:dyDescent="0.25">
      <c r="A1829" s="285" t="s">
        <v>1957</v>
      </c>
      <c r="B1829" s="287" t="s">
        <v>1958</v>
      </c>
      <c r="C1829" s="288"/>
      <c r="D1829" s="291" t="s">
        <v>44</v>
      </c>
      <c r="E1829" s="172" t="s">
        <v>1049</v>
      </c>
    </row>
    <row r="1830" spans="1:5" x14ac:dyDescent="0.25">
      <c r="A1830" s="286"/>
      <c r="B1830" s="289"/>
      <c r="C1830" s="290"/>
      <c r="D1830" s="292"/>
      <c r="E1830" s="173" t="s">
        <v>1050</v>
      </c>
    </row>
    <row r="1831" spans="1:5" x14ac:dyDescent="0.25">
      <c r="A1831" s="293" t="s">
        <v>1959</v>
      </c>
      <c r="B1831" s="295" t="s">
        <v>1958</v>
      </c>
      <c r="C1831" s="296"/>
      <c r="D1831" s="299" t="s">
        <v>44</v>
      </c>
      <c r="E1831" s="170" t="s">
        <v>1049</v>
      </c>
    </row>
    <row r="1832" spans="1:5" x14ac:dyDescent="0.25">
      <c r="A1832" s="294"/>
      <c r="B1832" s="297"/>
      <c r="C1832" s="298"/>
      <c r="D1832" s="300"/>
      <c r="E1832" s="171" t="s">
        <v>1050</v>
      </c>
    </row>
    <row r="1833" spans="1:5" x14ac:dyDescent="0.25">
      <c r="A1833" s="285" t="s">
        <v>1960</v>
      </c>
      <c r="B1833" s="287" t="s">
        <v>1958</v>
      </c>
      <c r="C1833" s="288"/>
      <c r="D1833" s="291" t="s">
        <v>44</v>
      </c>
      <c r="E1833" s="172" t="s">
        <v>1049</v>
      </c>
    </row>
    <row r="1834" spans="1:5" x14ac:dyDescent="0.25">
      <c r="A1834" s="286"/>
      <c r="B1834" s="289"/>
      <c r="C1834" s="290"/>
      <c r="D1834" s="292"/>
      <c r="E1834" s="173" t="s">
        <v>1050</v>
      </c>
    </row>
    <row r="1835" spans="1:5" x14ac:dyDescent="0.25">
      <c r="A1835" s="293" t="s">
        <v>1961</v>
      </c>
      <c r="B1835" s="295" t="s">
        <v>1958</v>
      </c>
      <c r="C1835" s="296"/>
      <c r="D1835" s="299" t="s">
        <v>44</v>
      </c>
      <c r="E1835" s="170" t="s">
        <v>1049</v>
      </c>
    </row>
    <row r="1836" spans="1:5" x14ac:dyDescent="0.25">
      <c r="A1836" s="294"/>
      <c r="B1836" s="297"/>
      <c r="C1836" s="298"/>
      <c r="D1836" s="300"/>
      <c r="E1836" s="171" t="s">
        <v>1050</v>
      </c>
    </row>
    <row r="1837" spans="1:5" x14ac:dyDescent="0.25">
      <c r="A1837" s="285" t="s">
        <v>1962</v>
      </c>
      <c r="B1837" s="287" t="s">
        <v>1958</v>
      </c>
      <c r="C1837" s="288"/>
      <c r="D1837" s="291" t="s">
        <v>44</v>
      </c>
      <c r="E1837" s="172" t="s">
        <v>1049</v>
      </c>
    </row>
    <row r="1838" spans="1:5" x14ac:dyDescent="0.25">
      <c r="A1838" s="286"/>
      <c r="B1838" s="289"/>
      <c r="C1838" s="290"/>
      <c r="D1838" s="292"/>
      <c r="E1838" s="173" t="s">
        <v>1050</v>
      </c>
    </row>
    <row r="1839" spans="1:5" x14ac:dyDescent="0.25">
      <c r="A1839" s="293" t="s">
        <v>1963</v>
      </c>
      <c r="B1839" s="295" t="s">
        <v>1958</v>
      </c>
      <c r="C1839" s="296"/>
      <c r="D1839" s="299" t="s">
        <v>44</v>
      </c>
      <c r="E1839" s="170" t="s">
        <v>1049</v>
      </c>
    </row>
    <row r="1840" spans="1:5" x14ac:dyDescent="0.25">
      <c r="A1840" s="294"/>
      <c r="B1840" s="297"/>
      <c r="C1840" s="298"/>
      <c r="D1840" s="300"/>
      <c r="E1840" s="171" t="s">
        <v>1050</v>
      </c>
    </row>
    <row r="1841" spans="1:5" x14ac:dyDescent="0.25">
      <c r="A1841" s="285" t="s">
        <v>1964</v>
      </c>
      <c r="B1841" s="287" t="s">
        <v>1958</v>
      </c>
      <c r="C1841" s="288"/>
      <c r="D1841" s="291" t="s">
        <v>44</v>
      </c>
      <c r="E1841" s="172" t="s">
        <v>1049</v>
      </c>
    </row>
    <row r="1842" spans="1:5" x14ac:dyDescent="0.25">
      <c r="A1842" s="286"/>
      <c r="B1842" s="289"/>
      <c r="C1842" s="290"/>
      <c r="D1842" s="292"/>
      <c r="E1842" s="173" t="s">
        <v>1050</v>
      </c>
    </row>
    <row r="1843" spans="1:5" x14ac:dyDescent="0.25">
      <c r="A1843" s="293" t="s">
        <v>1965</v>
      </c>
      <c r="B1843" s="295" t="s">
        <v>1958</v>
      </c>
      <c r="C1843" s="296"/>
      <c r="D1843" s="299" t="s">
        <v>44</v>
      </c>
      <c r="E1843" s="170" t="s">
        <v>1049</v>
      </c>
    </row>
    <row r="1844" spans="1:5" x14ac:dyDescent="0.25">
      <c r="A1844" s="294"/>
      <c r="B1844" s="297"/>
      <c r="C1844" s="298"/>
      <c r="D1844" s="300"/>
      <c r="E1844" s="171" t="s">
        <v>1050</v>
      </c>
    </row>
    <row r="1845" spans="1:5" x14ac:dyDescent="0.25">
      <c r="A1845" s="285" t="s">
        <v>1966</v>
      </c>
      <c r="B1845" s="287" t="s">
        <v>1958</v>
      </c>
      <c r="C1845" s="288"/>
      <c r="D1845" s="291" t="s">
        <v>44</v>
      </c>
      <c r="E1845" s="172" t="s">
        <v>1049</v>
      </c>
    </row>
    <row r="1846" spans="1:5" x14ac:dyDescent="0.25">
      <c r="A1846" s="286"/>
      <c r="B1846" s="289"/>
      <c r="C1846" s="290"/>
      <c r="D1846" s="292"/>
      <c r="E1846" s="173" t="s">
        <v>1050</v>
      </c>
    </row>
    <row r="1847" spans="1:5" x14ac:dyDescent="0.25">
      <c r="A1847" s="293" t="s">
        <v>1967</v>
      </c>
      <c r="B1847" s="295" t="s">
        <v>1958</v>
      </c>
      <c r="C1847" s="296"/>
      <c r="D1847" s="299" t="s">
        <v>44</v>
      </c>
      <c r="E1847" s="170" t="s">
        <v>1049</v>
      </c>
    </row>
    <row r="1848" spans="1:5" x14ac:dyDescent="0.25">
      <c r="A1848" s="294"/>
      <c r="B1848" s="297"/>
      <c r="C1848" s="298"/>
      <c r="D1848" s="300"/>
      <c r="E1848" s="171" t="s">
        <v>1050</v>
      </c>
    </row>
    <row r="1849" spans="1:5" x14ac:dyDescent="0.25">
      <c r="A1849" s="285" t="s">
        <v>1968</v>
      </c>
      <c r="B1849" s="287" t="s">
        <v>1958</v>
      </c>
      <c r="C1849" s="288"/>
      <c r="D1849" s="291" t="s">
        <v>44</v>
      </c>
      <c r="E1849" s="172" t="s">
        <v>1049</v>
      </c>
    </row>
    <row r="1850" spans="1:5" x14ac:dyDescent="0.25">
      <c r="A1850" s="286"/>
      <c r="B1850" s="289"/>
      <c r="C1850" s="290"/>
      <c r="D1850" s="292"/>
      <c r="E1850" s="173" t="s">
        <v>1050</v>
      </c>
    </row>
    <row r="1851" spans="1:5" x14ac:dyDescent="0.25">
      <c r="A1851" s="293" t="s">
        <v>1969</v>
      </c>
      <c r="B1851" s="295" t="s">
        <v>1958</v>
      </c>
      <c r="C1851" s="296"/>
      <c r="D1851" s="299" t="s">
        <v>44</v>
      </c>
      <c r="E1851" s="170" t="s">
        <v>1049</v>
      </c>
    </row>
    <row r="1852" spans="1:5" x14ac:dyDescent="0.25">
      <c r="A1852" s="294"/>
      <c r="B1852" s="297"/>
      <c r="C1852" s="298"/>
      <c r="D1852" s="300"/>
      <c r="E1852" s="171" t="s">
        <v>1050</v>
      </c>
    </row>
    <row r="1853" spans="1:5" x14ac:dyDescent="0.25">
      <c r="A1853" s="285" t="s">
        <v>1970</v>
      </c>
      <c r="B1853" s="287" t="s">
        <v>1958</v>
      </c>
      <c r="C1853" s="288"/>
      <c r="D1853" s="291" t="s">
        <v>44</v>
      </c>
      <c r="E1853" s="172" t="s">
        <v>1049</v>
      </c>
    </row>
    <row r="1854" spans="1:5" x14ac:dyDescent="0.25">
      <c r="A1854" s="286"/>
      <c r="B1854" s="289"/>
      <c r="C1854" s="290"/>
      <c r="D1854" s="292"/>
      <c r="E1854" s="173" t="s">
        <v>1050</v>
      </c>
    </row>
    <row r="1855" spans="1:5" x14ac:dyDescent="0.25">
      <c r="A1855" s="293" t="s">
        <v>1971</v>
      </c>
      <c r="B1855" s="295" t="s">
        <v>1958</v>
      </c>
      <c r="C1855" s="296"/>
      <c r="D1855" s="299" t="s">
        <v>44</v>
      </c>
      <c r="E1855" s="170" t="s">
        <v>1049</v>
      </c>
    </row>
    <row r="1856" spans="1:5" x14ac:dyDescent="0.25">
      <c r="A1856" s="294"/>
      <c r="B1856" s="297"/>
      <c r="C1856" s="298"/>
      <c r="D1856" s="300"/>
      <c r="E1856" s="171" t="s">
        <v>1050</v>
      </c>
    </row>
    <row r="1857" spans="1:5" x14ac:dyDescent="0.25">
      <c r="A1857" s="285" t="s">
        <v>1972</v>
      </c>
      <c r="B1857" s="287" t="s">
        <v>1958</v>
      </c>
      <c r="C1857" s="288"/>
      <c r="D1857" s="291" t="s">
        <v>44</v>
      </c>
      <c r="E1857" s="172" t="s">
        <v>1049</v>
      </c>
    </row>
    <row r="1858" spans="1:5" x14ac:dyDescent="0.25">
      <c r="A1858" s="286"/>
      <c r="B1858" s="289"/>
      <c r="C1858" s="290"/>
      <c r="D1858" s="292"/>
      <c r="E1858" s="173" t="s">
        <v>1050</v>
      </c>
    </row>
    <row r="1859" spans="1:5" x14ac:dyDescent="0.25">
      <c r="A1859" s="293" t="s">
        <v>1973</v>
      </c>
      <c r="B1859" s="295" t="s">
        <v>1958</v>
      </c>
      <c r="C1859" s="296"/>
      <c r="D1859" s="299" t="s">
        <v>44</v>
      </c>
      <c r="E1859" s="170" t="s">
        <v>1049</v>
      </c>
    </row>
    <row r="1860" spans="1:5" x14ac:dyDescent="0.25">
      <c r="A1860" s="294"/>
      <c r="B1860" s="297"/>
      <c r="C1860" s="298"/>
      <c r="D1860" s="300"/>
      <c r="E1860" s="171" t="s">
        <v>1050</v>
      </c>
    </row>
    <row r="1861" spans="1:5" x14ac:dyDescent="0.25">
      <c r="A1861" s="285" t="s">
        <v>1974</v>
      </c>
      <c r="B1861" s="287" t="s">
        <v>1958</v>
      </c>
      <c r="C1861" s="288"/>
      <c r="D1861" s="291" t="s">
        <v>44</v>
      </c>
      <c r="E1861" s="172" t="s">
        <v>1049</v>
      </c>
    </row>
    <row r="1862" spans="1:5" x14ac:dyDescent="0.25">
      <c r="A1862" s="286"/>
      <c r="B1862" s="289"/>
      <c r="C1862" s="290"/>
      <c r="D1862" s="292"/>
      <c r="E1862" s="173" t="s">
        <v>1050</v>
      </c>
    </row>
    <row r="1863" spans="1:5" x14ac:dyDescent="0.25">
      <c r="A1863" s="293" t="s">
        <v>1975</v>
      </c>
      <c r="B1863" s="295" t="s">
        <v>1976</v>
      </c>
      <c r="C1863" s="296"/>
      <c r="D1863" s="299" t="s">
        <v>44</v>
      </c>
      <c r="E1863" s="170" t="s">
        <v>1049</v>
      </c>
    </row>
    <row r="1864" spans="1:5" x14ac:dyDescent="0.25">
      <c r="A1864" s="294"/>
      <c r="B1864" s="297"/>
      <c r="C1864" s="298"/>
      <c r="D1864" s="300"/>
      <c r="E1864" s="171" t="s">
        <v>1050</v>
      </c>
    </row>
    <row r="1865" spans="1:5" x14ac:dyDescent="0.25">
      <c r="A1865" s="285" t="s">
        <v>1977</v>
      </c>
      <c r="B1865" s="287" t="s">
        <v>1976</v>
      </c>
      <c r="C1865" s="288"/>
      <c r="D1865" s="291" t="s">
        <v>44</v>
      </c>
      <c r="E1865" s="172" t="s">
        <v>1049</v>
      </c>
    </row>
    <row r="1866" spans="1:5" x14ac:dyDescent="0.25">
      <c r="A1866" s="286"/>
      <c r="B1866" s="289"/>
      <c r="C1866" s="290"/>
      <c r="D1866" s="292"/>
      <c r="E1866" s="173" t="s">
        <v>1050</v>
      </c>
    </row>
    <row r="1867" spans="1:5" x14ac:dyDescent="0.25">
      <c r="A1867" s="293" t="s">
        <v>1777</v>
      </c>
      <c r="B1867" s="295" t="s">
        <v>1976</v>
      </c>
      <c r="C1867" s="296"/>
      <c r="D1867" s="299" t="s">
        <v>44</v>
      </c>
      <c r="E1867" s="170" t="s">
        <v>1049</v>
      </c>
    </row>
    <row r="1868" spans="1:5" x14ac:dyDescent="0.25">
      <c r="A1868" s="294"/>
      <c r="B1868" s="297"/>
      <c r="C1868" s="298"/>
      <c r="D1868" s="300"/>
      <c r="E1868" s="171" t="s">
        <v>1050</v>
      </c>
    </row>
    <row r="1869" spans="1:5" x14ac:dyDescent="0.25">
      <c r="A1869" s="285" t="s">
        <v>1536</v>
      </c>
      <c r="B1869" s="287" t="s">
        <v>1976</v>
      </c>
      <c r="C1869" s="288"/>
      <c r="D1869" s="291" t="s">
        <v>44</v>
      </c>
      <c r="E1869" s="172" t="s">
        <v>1049</v>
      </c>
    </row>
    <row r="1870" spans="1:5" x14ac:dyDescent="0.25">
      <c r="A1870" s="286"/>
      <c r="B1870" s="289"/>
      <c r="C1870" s="290"/>
      <c r="D1870" s="292"/>
      <c r="E1870" s="173" t="s">
        <v>1050</v>
      </c>
    </row>
    <row r="1871" spans="1:5" x14ac:dyDescent="0.25">
      <c r="A1871" s="293" t="s">
        <v>1978</v>
      </c>
      <c r="B1871" s="295" t="s">
        <v>1976</v>
      </c>
      <c r="C1871" s="296"/>
      <c r="D1871" s="299" t="s">
        <v>44</v>
      </c>
      <c r="E1871" s="170" t="s">
        <v>1049</v>
      </c>
    </row>
    <row r="1872" spans="1:5" x14ac:dyDescent="0.25">
      <c r="A1872" s="294"/>
      <c r="B1872" s="297"/>
      <c r="C1872" s="298"/>
      <c r="D1872" s="300"/>
      <c r="E1872" s="171" t="s">
        <v>1050</v>
      </c>
    </row>
    <row r="1873" spans="1:5" x14ac:dyDescent="0.25">
      <c r="A1873" s="285" t="s">
        <v>1979</v>
      </c>
      <c r="B1873" s="287" t="s">
        <v>1976</v>
      </c>
      <c r="C1873" s="288"/>
      <c r="D1873" s="291" t="s">
        <v>44</v>
      </c>
      <c r="E1873" s="172" t="s">
        <v>1049</v>
      </c>
    </row>
    <row r="1874" spans="1:5" x14ac:dyDescent="0.25">
      <c r="A1874" s="286"/>
      <c r="B1874" s="289"/>
      <c r="C1874" s="290"/>
      <c r="D1874" s="292"/>
      <c r="E1874" s="173" t="s">
        <v>1050</v>
      </c>
    </row>
    <row r="1875" spans="1:5" x14ac:dyDescent="0.25">
      <c r="A1875" s="293" t="s">
        <v>1980</v>
      </c>
      <c r="B1875" s="295" t="s">
        <v>1976</v>
      </c>
      <c r="C1875" s="296"/>
      <c r="D1875" s="299" t="s">
        <v>44</v>
      </c>
      <c r="E1875" s="170" t="s">
        <v>1049</v>
      </c>
    </row>
    <row r="1876" spans="1:5" x14ac:dyDescent="0.25">
      <c r="A1876" s="294"/>
      <c r="B1876" s="297"/>
      <c r="C1876" s="298"/>
      <c r="D1876" s="300"/>
      <c r="E1876" s="171" t="s">
        <v>1050</v>
      </c>
    </row>
    <row r="1877" spans="1:5" x14ac:dyDescent="0.25">
      <c r="A1877" s="285" t="s">
        <v>1981</v>
      </c>
      <c r="B1877" s="287" t="s">
        <v>1982</v>
      </c>
      <c r="C1877" s="288"/>
      <c r="D1877" s="291" t="s">
        <v>44</v>
      </c>
      <c r="E1877" s="172" t="s">
        <v>1049</v>
      </c>
    </row>
    <row r="1878" spans="1:5" x14ac:dyDescent="0.25">
      <c r="A1878" s="286"/>
      <c r="B1878" s="289"/>
      <c r="C1878" s="290"/>
      <c r="D1878" s="292"/>
      <c r="E1878" s="173" t="s">
        <v>1050</v>
      </c>
    </row>
    <row r="1879" spans="1:5" x14ac:dyDescent="0.25">
      <c r="A1879" s="293" t="s">
        <v>1983</v>
      </c>
      <c r="B1879" s="295" t="s">
        <v>1982</v>
      </c>
      <c r="C1879" s="296"/>
      <c r="D1879" s="299" t="s">
        <v>44</v>
      </c>
      <c r="E1879" s="170" t="s">
        <v>1049</v>
      </c>
    </row>
    <row r="1880" spans="1:5" x14ac:dyDescent="0.25">
      <c r="A1880" s="294"/>
      <c r="B1880" s="297"/>
      <c r="C1880" s="298"/>
      <c r="D1880" s="300"/>
      <c r="E1880" s="171" t="s">
        <v>1050</v>
      </c>
    </row>
    <row r="1881" spans="1:5" x14ac:dyDescent="0.25">
      <c r="A1881" s="285" t="s">
        <v>1984</v>
      </c>
      <c r="B1881" s="287" t="s">
        <v>1982</v>
      </c>
      <c r="C1881" s="288"/>
      <c r="D1881" s="291" t="s">
        <v>44</v>
      </c>
      <c r="E1881" s="172" t="s">
        <v>1049</v>
      </c>
    </row>
    <row r="1882" spans="1:5" x14ac:dyDescent="0.25">
      <c r="A1882" s="286"/>
      <c r="B1882" s="289"/>
      <c r="C1882" s="290"/>
      <c r="D1882" s="292"/>
      <c r="E1882" s="173" t="s">
        <v>1050</v>
      </c>
    </row>
    <row r="1883" spans="1:5" x14ac:dyDescent="0.25">
      <c r="A1883" s="293" t="s">
        <v>1985</v>
      </c>
      <c r="B1883" s="295" t="s">
        <v>1982</v>
      </c>
      <c r="C1883" s="296"/>
      <c r="D1883" s="299" t="s">
        <v>44</v>
      </c>
      <c r="E1883" s="170" t="s">
        <v>1049</v>
      </c>
    </row>
    <row r="1884" spans="1:5" x14ac:dyDescent="0.25">
      <c r="A1884" s="294"/>
      <c r="B1884" s="297"/>
      <c r="C1884" s="298"/>
      <c r="D1884" s="300"/>
      <c r="E1884" s="171" t="s">
        <v>1050</v>
      </c>
    </row>
    <row r="1885" spans="1:5" x14ac:dyDescent="0.25">
      <c r="A1885" s="285" t="s">
        <v>1986</v>
      </c>
      <c r="B1885" s="287" t="s">
        <v>1982</v>
      </c>
      <c r="C1885" s="288"/>
      <c r="D1885" s="291" t="s">
        <v>44</v>
      </c>
      <c r="E1885" s="172" t="s">
        <v>1049</v>
      </c>
    </row>
    <row r="1886" spans="1:5" x14ac:dyDescent="0.25">
      <c r="A1886" s="286"/>
      <c r="B1886" s="289"/>
      <c r="C1886" s="290"/>
      <c r="D1886" s="292"/>
      <c r="E1886" s="173" t="s">
        <v>1050</v>
      </c>
    </row>
    <row r="1887" spans="1:5" x14ac:dyDescent="0.25">
      <c r="A1887" s="293" t="s">
        <v>1987</v>
      </c>
      <c r="B1887" s="295" t="s">
        <v>1982</v>
      </c>
      <c r="C1887" s="296"/>
      <c r="D1887" s="299" t="s">
        <v>44</v>
      </c>
      <c r="E1887" s="170" t="s">
        <v>1049</v>
      </c>
    </row>
    <row r="1888" spans="1:5" x14ac:dyDescent="0.25">
      <c r="A1888" s="294"/>
      <c r="B1888" s="297"/>
      <c r="C1888" s="298"/>
      <c r="D1888" s="300"/>
      <c r="E1888" s="171" t="s">
        <v>1050</v>
      </c>
    </row>
    <row r="1889" spans="1:5" x14ac:dyDescent="0.25">
      <c r="A1889" s="285" t="s">
        <v>1988</v>
      </c>
      <c r="B1889" s="287" t="s">
        <v>1982</v>
      </c>
      <c r="C1889" s="288"/>
      <c r="D1889" s="291" t="s">
        <v>44</v>
      </c>
      <c r="E1889" s="172" t="s">
        <v>1049</v>
      </c>
    </row>
    <row r="1890" spans="1:5" x14ac:dyDescent="0.25">
      <c r="A1890" s="286"/>
      <c r="B1890" s="289"/>
      <c r="C1890" s="290"/>
      <c r="D1890" s="292"/>
      <c r="E1890" s="173" t="s">
        <v>1050</v>
      </c>
    </row>
    <row r="1891" spans="1:5" x14ac:dyDescent="0.25">
      <c r="A1891" s="293" t="s">
        <v>1989</v>
      </c>
      <c r="B1891" s="295" t="s">
        <v>1982</v>
      </c>
      <c r="C1891" s="296"/>
      <c r="D1891" s="299" t="s">
        <v>44</v>
      </c>
      <c r="E1891" s="170" t="s">
        <v>1049</v>
      </c>
    </row>
    <row r="1892" spans="1:5" x14ac:dyDescent="0.25">
      <c r="A1892" s="294"/>
      <c r="B1892" s="297"/>
      <c r="C1892" s="298"/>
      <c r="D1892" s="300"/>
      <c r="E1892" s="171" t="s">
        <v>1050</v>
      </c>
    </row>
    <row r="1893" spans="1:5" x14ac:dyDescent="0.25">
      <c r="A1893" s="285" t="s">
        <v>1990</v>
      </c>
      <c r="B1893" s="287" t="s">
        <v>1982</v>
      </c>
      <c r="C1893" s="288"/>
      <c r="D1893" s="291" t="s">
        <v>44</v>
      </c>
      <c r="E1893" s="172" t="s">
        <v>1049</v>
      </c>
    </row>
    <row r="1894" spans="1:5" x14ac:dyDescent="0.25">
      <c r="A1894" s="286"/>
      <c r="B1894" s="289"/>
      <c r="C1894" s="290"/>
      <c r="D1894" s="292"/>
      <c r="E1894" s="173" t="s">
        <v>1050</v>
      </c>
    </row>
    <row r="1895" spans="1:5" x14ac:dyDescent="0.25">
      <c r="A1895" s="293" t="s">
        <v>1991</v>
      </c>
      <c r="B1895" s="295" t="s">
        <v>1982</v>
      </c>
      <c r="C1895" s="296"/>
      <c r="D1895" s="299" t="s">
        <v>44</v>
      </c>
      <c r="E1895" s="170" t="s">
        <v>1049</v>
      </c>
    </row>
    <row r="1896" spans="1:5" x14ac:dyDescent="0.25">
      <c r="A1896" s="294"/>
      <c r="B1896" s="297"/>
      <c r="C1896" s="298"/>
      <c r="D1896" s="300"/>
      <c r="E1896" s="171" t="s">
        <v>1050</v>
      </c>
    </row>
    <row r="1897" spans="1:5" x14ac:dyDescent="0.25">
      <c r="A1897" s="285" t="s">
        <v>1992</v>
      </c>
      <c r="B1897" s="287" t="s">
        <v>1982</v>
      </c>
      <c r="C1897" s="288"/>
      <c r="D1897" s="291" t="s">
        <v>44</v>
      </c>
      <c r="E1897" s="172" t="s">
        <v>1049</v>
      </c>
    </row>
    <row r="1898" spans="1:5" x14ac:dyDescent="0.25">
      <c r="A1898" s="286"/>
      <c r="B1898" s="289"/>
      <c r="C1898" s="290"/>
      <c r="D1898" s="292"/>
      <c r="E1898" s="173" t="s">
        <v>1050</v>
      </c>
    </row>
    <row r="1899" spans="1:5" x14ac:dyDescent="0.25">
      <c r="A1899" s="293" t="s">
        <v>1993</v>
      </c>
      <c r="B1899" s="295" t="s">
        <v>1982</v>
      </c>
      <c r="C1899" s="296"/>
      <c r="D1899" s="299" t="s">
        <v>44</v>
      </c>
      <c r="E1899" s="170" t="s">
        <v>1049</v>
      </c>
    </row>
    <row r="1900" spans="1:5" x14ac:dyDescent="0.25">
      <c r="A1900" s="294"/>
      <c r="B1900" s="297"/>
      <c r="C1900" s="298"/>
      <c r="D1900" s="300"/>
      <c r="E1900" s="171" t="s">
        <v>1050</v>
      </c>
    </row>
    <row r="1901" spans="1:5" x14ac:dyDescent="0.25">
      <c r="A1901" s="285" t="s">
        <v>1994</v>
      </c>
      <c r="B1901" s="287" t="s">
        <v>1995</v>
      </c>
      <c r="C1901" s="288"/>
      <c r="D1901" s="291" t="s">
        <v>44</v>
      </c>
      <c r="E1901" s="172" t="s">
        <v>1049</v>
      </c>
    </row>
    <row r="1902" spans="1:5" x14ac:dyDescent="0.25">
      <c r="A1902" s="286"/>
      <c r="B1902" s="289"/>
      <c r="C1902" s="290"/>
      <c r="D1902" s="292"/>
      <c r="E1902" s="173" t="s">
        <v>1050</v>
      </c>
    </row>
    <row r="1903" spans="1:5" x14ac:dyDescent="0.25">
      <c r="A1903" s="293" t="s">
        <v>1996</v>
      </c>
      <c r="B1903" s="295" t="s">
        <v>1995</v>
      </c>
      <c r="C1903" s="296"/>
      <c r="D1903" s="299" t="s">
        <v>44</v>
      </c>
      <c r="E1903" s="170" t="s">
        <v>1049</v>
      </c>
    </row>
    <row r="1904" spans="1:5" x14ac:dyDescent="0.25">
      <c r="A1904" s="294"/>
      <c r="B1904" s="297"/>
      <c r="C1904" s="298"/>
      <c r="D1904" s="300"/>
      <c r="E1904" s="171" t="s">
        <v>1050</v>
      </c>
    </row>
    <row r="1905" spans="1:5" x14ac:dyDescent="0.25">
      <c r="A1905" s="285" t="s">
        <v>1622</v>
      </c>
      <c r="B1905" s="287" t="s">
        <v>1995</v>
      </c>
      <c r="C1905" s="288"/>
      <c r="D1905" s="291" t="s">
        <v>44</v>
      </c>
      <c r="E1905" s="172" t="s">
        <v>1049</v>
      </c>
    </row>
    <row r="1906" spans="1:5" x14ac:dyDescent="0.25">
      <c r="A1906" s="286"/>
      <c r="B1906" s="289"/>
      <c r="C1906" s="290"/>
      <c r="D1906" s="292"/>
      <c r="E1906" s="173" t="s">
        <v>1050</v>
      </c>
    </row>
    <row r="1907" spans="1:5" x14ac:dyDescent="0.25">
      <c r="A1907" s="293" t="s">
        <v>1997</v>
      </c>
      <c r="B1907" s="295" t="s">
        <v>1995</v>
      </c>
      <c r="C1907" s="296"/>
      <c r="D1907" s="299" t="s">
        <v>44</v>
      </c>
      <c r="E1907" s="170" t="s">
        <v>1049</v>
      </c>
    </row>
    <row r="1908" spans="1:5" x14ac:dyDescent="0.25">
      <c r="A1908" s="294"/>
      <c r="B1908" s="297"/>
      <c r="C1908" s="298"/>
      <c r="D1908" s="300"/>
      <c r="E1908" s="171" t="s">
        <v>1050</v>
      </c>
    </row>
    <row r="1909" spans="1:5" x14ac:dyDescent="0.25">
      <c r="A1909" s="285" t="s">
        <v>1998</v>
      </c>
      <c r="B1909" s="287" t="s">
        <v>1995</v>
      </c>
      <c r="C1909" s="288"/>
      <c r="D1909" s="291" t="s">
        <v>44</v>
      </c>
      <c r="E1909" s="172" t="s">
        <v>1049</v>
      </c>
    </row>
    <row r="1910" spans="1:5" x14ac:dyDescent="0.25">
      <c r="A1910" s="286"/>
      <c r="B1910" s="289"/>
      <c r="C1910" s="290"/>
      <c r="D1910" s="292"/>
      <c r="E1910" s="173" t="s">
        <v>1050</v>
      </c>
    </row>
    <row r="1911" spans="1:5" x14ac:dyDescent="0.25">
      <c r="A1911" s="293" t="s">
        <v>1999</v>
      </c>
      <c r="B1911" s="295" t="s">
        <v>2000</v>
      </c>
      <c r="C1911" s="296"/>
      <c r="D1911" s="299" t="s">
        <v>44</v>
      </c>
      <c r="E1911" s="170" t="s">
        <v>1049</v>
      </c>
    </row>
    <row r="1912" spans="1:5" x14ac:dyDescent="0.25">
      <c r="A1912" s="294"/>
      <c r="B1912" s="297"/>
      <c r="C1912" s="298"/>
      <c r="D1912" s="300"/>
      <c r="E1912" s="171" t="s">
        <v>1050</v>
      </c>
    </row>
    <row r="1913" spans="1:5" x14ac:dyDescent="0.25">
      <c r="A1913" s="285" t="s">
        <v>2001</v>
      </c>
      <c r="B1913" s="287" t="s">
        <v>2000</v>
      </c>
      <c r="C1913" s="288"/>
      <c r="D1913" s="291" t="s">
        <v>44</v>
      </c>
      <c r="E1913" s="172" t="s">
        <v>1049</v>
      </c>
    </row>
    <row r="1914" spans="1:5" x14ac:dyDescent="0.25">
      <c r="A1914" s="286"/>
      <c r="B1914" s="289"/>
      <c r="C1914" s="290"/>
      <c r="D1914" s="292"/>
      <c r="E1914" s="173" t="s">
        <v>1050</v>
      </c>
    </row>
    <row r="1915" spans="1:5" x14ac:dyDescent="0.25">
      <c r="A1915" s="293" t="s">
        <v>2002</v>
      </c>
      <c r="B1915" s="295" t="s">
        <v>2000</v>
      </c>
      <c r="C1915" s="296"/>
      <c r="D1915" s="299" t="s">
        <v>44</v>
      </c>
      <c r="E1915" s="170" t="s">
        <v>1049</v>
      </c>
    </row>
    <row r="1916" spans="1:5" x14ac:dyDescent="0.25">
      <c r="A1916" s="294"/>
      <c r="B1916" s="297"/>
      <c r="C1916" s="298"/>
      <c r="D1916" s="300"/>
      <c r="E1916" s="171" t="s">
        <v>1050</v>
      </c>
    </row>
    <row r="1917" spans="1:5" x14ac:dyDescent="0.25">
      <c r="A1917" s="285" t="s">
        <v>1350</v>
      </c>
      <c r="B1917" s="287" t="s">
        <v>2000</v>
      </c>
      <c r="C1917" s="288"/>
      <c r="D1917" s="291" t="s">
        <v>44</v>
      </c>
      <c r="E1917" s="172" t="s">
        <v>1049</v>
      </c>
    </row>
    <row r="1918" spans="1:5" x14ac:dyDescent="0.25">
      <c r="A1918" s="286"/>
      <c r="B1918" s="289"/>
      <c r="C1918" s="290"/>
      <c r="D1918" s="292"/>
      <c r="E1918" s="173" t="s">
        <v>1050</v>
      </c>
    </row>
    <row r="1919" spans="1:5" x14ac:dyDescent="0.25">
      <c r="A1919" s="293" t="s">
        <v>2003</v>
      </c>
      <c r="B1919" s="295" t="s">
        <v>2004</v>
      </c>
      <c r="C1919" s="296"/>
      <c r="D1919" s="299" t="s">
        <v>44</v>
      </c>
      <c r="E1919" s="170" t="s">
        <v>1049</v>
      </c>
    </row>
    <row r="1920" spans="1:5" x14ac:dyDescent="0.25">
      <c r="A1920" s="294"/>
      <c r="B1920" s="297"/>
      <c r="C1920" s="298"/>
      <c r="D1920" s="300"/>
      <c r="E1920" s="171" t="s">
        <v>1050</v>
      </c>
    </row>
    <row r="1921" spans="1:5" x14ac:dyDescent="0.25">
      <c r="A1921" s="285" t="s">
        <v>2005</v>
      </c>
      <c r="B1921" s="287" t="s">
        <v>2004</v>
      </c>
      <c r="C1921" s="288"/>
      <c r="D1921" s="291" t="s">
        <v>44</v>
      </c>
      <c r="E1921" s="172" t="s">
        <v>1049</v>
      </c>
    </row>
    <row r="1922" spans="1:5" x14ac:dyDescent="0.25">
      <c r="A1922" s="286"/>
      <c r="B1922" s="289"/>
      <c r="C1922" s="290"/>
      <c r="D1922" s="292"/>
      <c r="E1922" s="173" t="s">
        <v>1050</v>
      </c>
    </row>
    <row r="1923" spans="1:5" x14ac:dyDescent="0.25">
      <c r="A1923" s="293" t="s">
        <v>2006</v>
      </c>
      <c r="B1923" s="295" t="s">
        <v>2004</v>
      </c>
      <c r="C1923" s="296"/>
      <c r="D1923" s="299" t="s">
        <v>44</v>
      </c>
      <c r="E1923" s="170" t="s">
        <v>1049</v>
      </c>
    </row>
    <row r="1924" spans="1:5" x14ac:dyDescent="0.25">
      <c r="A1924" s="294"/>
      <c r="B1924" s="297"/>
      <c r="C1924" s="298"/>
      <c r="D1924" s="300"/>
      <c r="E1924" s="171" t="s">
        <v>1050</v>
      </c>
    </row>
    <row r="1925" spans="1:5" x14ac:dyDescent="0.25">
      <c r="A1925" s="285" t="s">
        <v>2007</v>
      </c>
      <c r="B1925" s="287" t="s">
        <v>2004</v>
      </c>
      <c r="C1925" s="288"/>
      <c r="D1925" s="291" t="s">
        <v>44</v>
      </c>
      <c r="E1925" s="172" t="s">
        <v>1049</v>
      </c>
    </row>
    <row r="1926" spans="1:5" x14ac:dyDescent="0.25">
      <c r="A1926" s="286"/>
      <c r="B1926" s="289"/>
      <c r="C1926" s="290"/>
      <c r="D1926" s="292"/>
      <c r="E1926" s="173" t="s">
        <v>1050</v>
      </c>
    </row>
    <row r="1927" spans="1:5" x14ac:dyDescent="0.25">
      <c r="A1927" s="293" t="s">
        <v>2008</v>
      </c>
      <c r="B1927" s="295" t="s">
        <v>2004</v>
      </c>
      <c r="C1927" s="296"/>
      <c r="D1927" s="299" t="s">
        <v>44</v>
      </c>
      <c r="E1927" s="170" t="s">
        <v>1049</v>
      </c>
    </row>
    <row r="1928" spans="1:5" x14ac:dyDescent="0.25">
      <c r="A1928" s="294"/>
      <c r="B1928" s="297"/>
      <c r="C1928" s="298"/>
      <c r="D1928" s="300"/>
      <c r="E1928" s="171" t="s">
        <v>1050</v>
      </c>
    </row>
    <row r="1929" spans="1:5" x14ac:dyDescent="0.25">
      <c r="A1929" s="285" t="s">
        <v>2009</v>
      </c>
      <c r="B1929" s="287" t="s">
        <v>2004</v>
      </c>
      <c r="C1929" s="288"/>
      <c r="D1929" s="291" t="s">
        <v>44</v>
      </c>
      <c r="E1929" s="172" t="s">
        <v>1049</v>
      </c>
    </row>
    <row r="1930" spans="1:5" x14ac:dyDescent="0.25">
      <c r="A1930" s="286"/>
      <c r="B1930" s="289"/>
      <c r="C1930" s="290"/>
      <c r="D1930" s="292"/>
      <c r="E1930" s="173" t="s">
        <v>1050</v>
      </c>
    </row>
    <row r="1931" spans="1:5" x14ac:dyDescent="0.25">
      <c r="A1931" s="293" t="s">
        <v>2010</v>
      </c>
      <c r="B1931" s="295" t="s">
        <v>2004</v>
      </c>
      <c r="C1931" s="296"/>
      <c r="D1931" s="299" t="s">
        <v>44</v>
      </c>
      <c r="E1931" s="170" t="s">
        <v>1049</v>
      </c>
    </row>
    <row r="1932" spans="1:5" x14ac:dyDescent="0.25">
      <c r="A1932" s="294"/>
      <c r="B1932" s="297"/>
      <c r="C1932" s="298"/>
      <c r="D1932" s="300"/>
      <c r="E1932" s="171" t="s">
        <v>1050</v>
      </c>
    </row>
    <row r="1933" spans="1:5" x14ac:dyDescent="0.25">
      <c r="A1933" s="285" t="s">
        <v>2011</v>
      </c>
      <c r="B1933" s="287" t="s">
        <v>2012</v>
      </c>
      <c r="C1933" s="288"/>
      <c r="D1933" s="291" t="s">
        <v>44</v>
      </c>
      <c r="E1933" s="172" t="s">
        <v>1049</v>
      </c>
    </row>
    <row r="1934" spans="1:5" x14ac:dyDescent="0.25">
      <c r="A1934" s="286"/>
      <c r="B1934" s="289"/>
      <c r="C1934" s="290"/>
      <c r="D1934" s="292"/>
      <c r="E1934" s="173" t="s">
        <v>1050</v>
      </c>
    </row>
    <row r="1935" spans="1:5" x14ac:dyDescent="0.25">
      <c r="A1935" s="293" t="s">
        <v>2013</v>
      </c>
      <c r="B1935" s="295" t="s">
        <v>2012</v>
      </c>
      <c r="C1935" s="296"/>
      <c r="D1935" s="299" t="s">
        <v>44</v>
      </c>
      <c r="E1935" s="170" t="s">
        <v>1049</v>
      </c>
    </row>
    <row r="1936" spans="1:5" x14ac:dyDescent="0.25">
      <c r="A1936" s="294"/>
      <c r="B1936" s="297"/>
      <c r="C1936" s="298"/>
      <c r="D1936" s="300"/>
      <c r="E1936" s="171" t="s">
        <v>1050</v>
      </c>
    </row>
    <row r="1937" spans="1:5" x14ac:dyDescent="0.25">
      <c r="A1937" s="285" t="s">
        <v>2014</v>
      </c>
      <c r="B1937" s="287" t="s">
        <v>2012</v>
      </c>
      <c r="C1937" s="288"/>
      <c r="D1937" s="291" t="s">
        <v>44</v>
      </c>
      <c r="E1937" s="172" t="s">
        <v>1049</v>
      </c>
    </row>
    <row r="1938" spans="1:5" x14ac:dyDescent="0.25">
      <c r="A1938" s="286"/>
      <c r="B1938" s="289"/>
      <c r="C1938" s="290"/>
      <c r="D1938" s="292"/>
      <c r="E1938" s="173" t="s">
        <v>1050</v>
      </c>
    </row>
    <row r="1939" spans="1:5" x14ac:dyDescent="0.25">
      <c r="A1939" s="293" t="s">
        <v>2015</v>
      </c>
      <c r="B1939" s="295" t="s">
        <v>2016</v>
      </c>
      <c r="C1939" s="296"/>
      <c r="D1939" s="299" t="s">
        <v>44</v>
      </c>
      <c r="E1939" s="170" t="s">
        <v>1049</v>
      </c>
    </row>
    <row r="1940" spans="1:5" x14ac:dyDescent="0.25">
      <c r="A1940" s="294"/>
      <c r="B1940" s="297"/>
      <c r="C1940" s="298"/>
      <c r="D1940" s="300"/>
      <c r="E1940" s="171" t="s">
        <v>1050</v>
      </c>
    </row>
    <row r="1941" spans="1:5" x14ac:dyDescent="0.25">
      <c r="A1941" s="285" t="s">
        <v>2017</v>
      </c>
      <c r="B1941" s="287" t="s">
        <v>2016</v>
      </c>
      <c r="C1941" s="288"/>
      <c r="D1941" s="291" t="s">
        <v>44</v>
      </c>
      <c r="E1941" s="172" t="s">
        <v>1049</v>
      </c>
    </row>
    <row r="1942" spans="1:5" x14ac:dyDescent="0.25">
      <c r="A1942" s="286"/>
      <c r="B1942" s="289"/>
      <c r="C1942" s="290"/>
      <c r="D1942" s="292"/>
      <c r="E1942" s="173" t="s">
        <v>1050</v>
      </c>
    </row>
    <row r="1943" spans="1:5" x14ac:dyDescent="0.25">
      <c r="A1943" s="293" t="s">
        <v>2018</v>
      </c>
      <c r="B1943" s="295" t="s">
        <v>2016</v>
      </c>
      <c r="C1943" s="296"/>
      <c r="D1943" s="299" t="s">
        <v>44</v>
      </c>
      <c r="E1943" s="170" t="s">
        <v>1049</v>
      </c>
    </row>
    <row r="1944" spans="1:5" x14ac:dyDescent="0.25">
      <c r="A1944" s="294"/>
      <c r="B1944" s="297"/>
      <c r="C1944" s="298"/>
      <c r="D1944" s="300"/>
      <c r="E1944" s="171" t="s">
        <v>1050</v>
      </c>
    </row>
    <row r="1945" spans="1:5" x14ac:dyDescent="0.25">
      <c r="A1945" s="285" t="s">
        <v>2019</v>
      </c>
      <c r="B1945" s="287" t="s">
        <v>2016</v>
      </c>
      <c r="C1945" s="288"/>
      <c r="D1945" s="291" t="s">
        <v>44</v>
      </c>
      <c r="E1945" s="172" t="s">
        <v>1049</v>
      </c>
    </row>
    <row r="1946" spans="1:5" x14ac:dyDescent="0.25">
      <c r="A1946" s="286"/>
      <c r="B1946" s="289"/>
      <c r="C1946" s="290"/>
      <c r="D1946" s="292"/>
      <c r="E1946" s="173" t="s">
        <v>1050</v>
      </c>
    </row>
    <row r="1947" spans="1:5" x14ac:dyDescent="0.25">
      <c r="A1947" s="293" t="s">
        <v>1826</v>
      </c>
      <c r="B1947" s="295"/>
      <c r="C1947" s="296"/>
      <c r="D1947" s="299" t="s">
        <v>44</v>
      </c>
      <c r="E1947" s="170" t="s">
        <v>1049</v>
      </c>
    </row>
    <row r="1948" spans="1:5" x14ac:dyDescent="0.25">
      <c r="A1948" s="294"/>
      <c r="B1948" s="297"/>
      <c r="C1948" s="298"/>
      <c r="D1948" s="300"/>
      <c r="E1948" s="171" t="s">
        <v>1050</v>
      </c>
    </row>
    <row r="1949" spans="1:5" x14ac:dyDescent="0.25">
      <c r="A1949" s="285" t="s">
        <v>1851</v>
      </c>
      <c r="B1949" s="287"/>
      <c r="C1949" s="288"/>
      <c r="D1949" s="291" t="s">
        <v>44</v>
      </c>
      <c r="E1949" s="172" t="s">
        <v>1049</v>
      </c>
    </row>
    <row r="1950" spans="1:5" x14ac:dyDescent="0.25">
      <c r="A1950" s="286"/>
      <c r="B1950" s="289"/>
      <c r="C1950" s="290"/>
      <c r="D1950" s="292"/>
      <c r="E1950" s="173" t="s">
        <v>1050</v>
      </c>
    </row>
    <row r="1951" spans="1:5" x14ac:dyDescent="0.25">
      <c r="A1951" s="293" t="s">
        <v>1859</v>
      </c>
      <c r="B1951" s="295"/>
      <c r="C1951" s="296"/>
      <c r="D1951" s="299" t="s">
        <v>44</v>
      </c>
      <c r="E1951" s="170" t="s">
        <v>1049</v>
      </c>
    </row>
    <row r="1952" spans="1:5" x14ac:dyDescent="0.25">
      <c r="A1952" s="294"/>
      <c r="B1952" s="297"/>
      <c r="C1952" s="298"/>
      <c r="D1952" s="300"/>
      <c r="E1952" s="171" t="s">
        <v>1050</v>
      </c>
    </row>
    <row r="1953" spans="1:5" x14ac:dyDescent="0.25">
      <c r="A1953" s="285" t="s">
        <v>1868</v>
      </c>
      <c r="B1953" s="287"/>
      <c r="C1953" s="288"/>
      <c r="D1953" s="291" t="s">
        <v>44</v>
      </c>
      <c r="E1953" s="172" t="s">
        <v>1049</v>
      </c>
    </row>
    <row r="1954" spans="1:5" x14ac:dyDescent="0.25">
      <c r="A1954" s="286"/>
      <c r="B1954" s="289"/>
      <c r="C1954" s="290"/>
      <c r="D1954" s="292"/>
      <c r="E1954" s="173" t="s">
        <v>1050</v>
      </c>
    </row>
    <row r="1955" spans="1:5" x14ac:dyDescent="0.25">
      <c r="A1955" s="293" t="s">
        <v>2020</v>
      </c>
      <c r="B1955" s="295"/>
      <c r="C1955" s="296"/>
      <c r="D1955" s="299" t="s">
        <v>44</v>
      </c>
      <c r="E1955" s="170" t="s">
        <v>1049</v>
      </c>
    </row>
    <row r="1956" spans="1:5" x14ac:dyDescent="0.25">
      <c r="A1956" s="294"/>
      <c r="B1956" s="297"/>
      <c r="C1956" s="298"/>
      <c r="D1956" s="300"/>
      <c r="E1956" s="171" t="s">
        <v>1050</v>
      </c>
    </row>
    <row r="1957" spans="1:5" x14ac:dyDescent="0.25">
      <c r="A1957" s="285" t="s">
        <v>1890</v>
      </c>
      <c r="B1957" s="287"/>
      <c r="C1957" s="288"/>
      <c r="D1957" s="291" t="s">
        <v>44</v>
      </c>
      <c r="E1957" s="172" t="s">
        <v>1049</v>
      </c>
    </row>
    <row r="1958" spans="1:5" x14ac:dyDescent="0.25">
      <c r="A1958" s="286"/>
      <c r="B1958" s="289"/>
      <c r="C1958" s="290"/>
      <c r="D1958" s="292"/>
      <c r="E1958" s="173" t="s">
        <v>1050</v>
      </c>
    </row>
    <row r="1959" spans="1:5" x14ac:dyDescent="0.25">
      <c r="A1959" s="293" t="s">
        <v>1898</v>
      </c>
      <c r="B1959" s="295"/>
      <c r="C1959" s="296"/>
      <c r="D1959" s="299" t="s">
        <v>44</v>
      </c>
      <c r="E1959" s="170" t="s">
        <v>1049</v>
      </c>
    </row>
    <row r="1960" spans="1:5" x14ac:dyDescent="0.25">
      <c r="A1960" s="294"/>
      <c r="B1960" s="297"/>
      <c r="C1960" s="298"/>
      <c r="D1960" s="300"/>
      <c r="E1960" s="171" t="s">
        <v>1050</v>
      </c>
    </row>
    <row r="1961" spans="1:5" x14ac:dyDescent="0.25">
      <c r="A1961" s="285" t="s">
        <v>1912</v>
      </c>
      <c r="B1961" s="287"/>
      <c r="C1961" s="288"/>
      <c r="D1961" s="291" t="s">
        <v>44</v>
      </c>
      <c r="E1961" s="172" t="s">
        <v>1049</v>
      </c>
    </row>
    <row r="1962" spans="1:5" x14ac:dyDescent="0.25">
      <c r="A1962" s="286"/>
      <c r="B1962" s="289"/>
      <c r="C1962" s="290"/>
      <c r="D1962" s="292"/>
      <c r="E1962" s="173" t="s">
        <v>1050</v>
      </c>
    </row>
    <row r="1963" spans="1:5" x14ac:dyDescent="0.25">
      <c r="A1963" s="293" t="s">
        <v>1918</v>
      </c>
      <c r="B1963" s="295"/>
      <c r="C1963" s="296"/>
      <c r="D1963" s="299" t="s">
        <v>44</v>
      </c>
      <c r="E1963" s="170" t="s">
        <v>1049</v>
      </c>
    </row>
    <row r="1964" spans="1:5" x14ac:dyDescent="0.25">
      <c r="A1964" s="294"/>
      <c r="B1964" s="297"/>
      <c r="C1964" s="298"/>
      <c r="D1964" s="300"/>
      <c r="E1964" s="171" t="s">
        <v>1050</v>
      </c>
    </row>
    <row r="1965" spans="1:5" x14ac:dyDescent="0.25">
      <c r="A1965" s="285" t="s">
        <v>1923</v>
      </c>
      <c r="B1965" s="287"/>
      <c r="C1965" s="288"/>
      <c r="D1965" s="291" t="s">
        <v>44</v>
      </c>
      <c r="E1965" s="172" t="s">
        <v>1049</v>
      </c>
    </row>
    <row r="1966" spans="1:5" x14ac:dyDescent="0.25">
      <c r="A1966" s="286"/>
      <c r="B1966" s="289"/>
      <c r="C1966" s="290"/>
      <c r="D1966" s="292"/>
      <c r="E1966" s="173" t="s">
        <v>1050</v>
      </c>
    </row>
    <row r="1967" spans="1:5" x14ac:dyDescent="0.25">
      <c r="A1967" s="293" t="s">
        <v>1933</v>
      </c>
      <c r="B1967" s="295"/>
      <c r="C1967" s="296"/>
      <c r="D1967" s="299" t="s">
        <v>44</v>
      </c>
      <c r="E1967" s="170" t="s">
        <v>1049</v>
      </c>
    </row>
    <row r="1968" spans="1:5" x14ac:dyDescent="0.25">
      <c r="A1968" s="294"/>
      <c r="B1968" s="297"/>
      <c r="C1968" s="298"/>
      <c r="D1968" s="300"/>
      <c r="E1968" s="171" t="s">
        <v>1050</v>
      </c>
    </row>
    <row r="1969" spans="1:5" x14ac:dyDescent="0.25">
      <c r="A1969" s="285" t="s">
        <v>1958</v>
      </c>
      <c r="B1969" s="287"/>
      <c r="C1969" s="288"/>
      <c r="D1969" s="291" t="s">
        <v>44</v>
      </c>
      <c r="E1969" s="172" t="s">
        <v>1049</v>
      </c>
    </row>
    <row r="1970" spans="1:5" x14ac:dyDescent="0.25">
      <c r="A1970" s="286"/>
      <c r="B1970" s="289"/>
      <c r="C1970" s="290"/>
      <c r="D1970" s="292"/>
      <c r="E1970" s="173" t="s">
        <v>1050</v>
      </c>
    </row>
    <row r="1971" spans="1:5" x14ac:dyDescent="0.25">
      <c r="A1971" s="293" t="s">
        <v>1976</v>
      </c>
      <c r="B1971" s="295"/>
      <c r="C1971" s="296"/>
      <c r="D1971" s="299" t="s">
        <v>44</v>
      </c>
      <c r="E1971" s="170" t="s">
        <v>1049</v>
      </c>
    </row>
    <row r="1972" spans="1:5" x14ac:dyDescent="0.25">
      <c r="A1972" s="294"/>
      <c r="B1972" s="297"/>
      <c r="C1972" s="298"/>
      <c r="D1972" s="300"/>
      <c r="E1972" s="171" t="s">
        <v>1050</v>
      </c>
    </row>
    <row r="1973" spans="1:5" x14ac:dyDescent="0.25">
      <c r="A1973" s="285" t="s">
        <v>1982</v>
      </c>
      <c r="B1973" s="287"/>
      <c r="C1973" s="288"/>
      <c r="D1973" s="291" t="s">
        <v>44</v>
      </c>
      <c r="E1973" s="172" t="s">
        <v>1049</v>
      </c>
    </row>
    <row r="1974" spans="1:5" x14ac:dyDescent="0.25">
      <c r="A1974" s="286"/>
      <c r="B1974" s="289"/>
      <c r="C1974" s="290"/>
      <c r="D1974" s="292"/>
      <c r="E1974" s="173" t="s">
        <v>1050</v>
      </c>
    </row>
    <row r="1975" spans="1:5" x14ac:dyDescent="0.25">
      <c r="A1975" s="293" t="s">
        <v>1995</v>
      </c>
      <c r="B1975" s="295"/>
      <c r="C1975" s="296"/>
      <c r="D1975" s="299" t="s">
        <v>44</v>
      </c>
      <c r="E1975" s="170" t="s">
        <v>1049</v>
      </c>
    </row>
    <row r="1976" spans="1:5" x14ac:dyDescent="0.25">
      <c r="A1976" s="294"/>
      <c r="B1976" s="297"/>
      <c r="C1976" s="298"/>
      <c r="D1976" s="300"/>
      <c r="E1976" s="171" t="s">
        <v>1050</v>
      </c>
    </row>
    <row r="1977" spans="1:5" x14ac:dyDescent="0.25">
      <c r="A1977" s="285" t="s">
        <v>2000</v>
      </c>
      <c r="B1977" s="287"/>
      <c r="C1977" s="288"/>
      <c r="D1977" s="291" t="s">
        <v>44</v>
      </c>
      <c r="E1977" s="172" t="s">
        <v>1049</v>
      </c>
    </row>
    <row r="1978" spans="1:5" x14ac:dyDescent="0.25">
      <c r="A1978" s="286"/>
      <c r="B1978" s="289"/>
      <c r="C1978" s="290"/>
      <c r="D1978" s="292"/>
      <c r="E1978" s="173" t="s">
        <v>1050</v>
      </c>
    </row>
    <row r="1979" spans="1:5" x14ac:dyDescent="0.25">
      <c r="A1979" s="293" t="s">
        <v>2004</v>
      </c>
      <c r="B1979" s="295"/>
      <c r="C1979" s="296"/>
      <c r="D1979" s="299" t="s">
        <v>44</v>
      </c>
      <c r="E1979" s="170" t="s">
        <v>1049</v>
      </c>
    </row>
    <row r="1980" spans="1:5" x14ac:dyDescent="0.25">
      <c r="A1980" s="294"/>
      <c r="B1980" s="297"/>
      <c r="C1980" s="298"/>
      <c r="D1980" s="300"/>
      <c r="E1980" s="171" t="s">
        <v>1050</v>
      </c>
    </row>
    <row r="1981" spans="1:5" x14ac:dyDescent="0.25">
      <c r="A1981" s="285" t="s">
        <v>2012</v>
      </c>
      <c r="B1981" s="287"/>
      <c r="C1981" s="288"/>
      <c r="D1981" s="291" t="s">
        <v>44</v>
      </c>
      <c r="E1981" s="172" t="s">
        <v>1049</v>
      </c>
    </row>
    <row r="1982" spans="1:5" x14ac:dyDescent="0.25">
      <c r="A1982" s="286"/>
      <c r="B1982" s="289"/>
      <c r="C1982" s="290"/>
      <c r="D1982" s="292"/>
      <c r="E1982" s="173" t="s">
        <v>1050</v>
      </c>
    </row>
    <row r="1983" spans="1:5" x14ac:dyDescent="0.25">
      <c r="A1983" s="293" t="s">
        <v>1942</v>
      </c>
      <c r="B1983" s="295"/>
      <c r="C1983" s="296"/>
      <c r="D1983" s="299" t="s">
        <v>44</v>
      </c>
      <c r="E1983" s="170" t="s">
        <v>1049</v>
      </c>
    </row>
    <row r="1984" spans="1:5" x14ac:dyDescent="0.25">
      <c r="A1984" s="294"/>
      <c r="B1984" s="297"/>
      <c r="C1984" s="298"/>
      <c r="D1984" s="300"/>
      <c r="E1984" s="171" t="s">
        <v>1050</v>
      </c>
    </row>
    <row r="1985" spans="1:5" x14ac:dyDescent="0.25">
      <c r="A1985" s="285" t="s">
        <v>2021</v>
      </c>
      <c r="B1985" s="287" t="s">
        <v>1826</v>
      </c>
      <c r="C1985" s="288"/>
      <c r="D1985" s="291" t="s">
        <v>44</v>
      </c>
      <c r="E1985" s="172" t="s">
        <v>1049</v>
      </c>
    </row>
    <row r="1986" spans="1:5" x14ac:dyDescent="0.25">
      <c r="A1986" s="286"/>
      <c r="B1986" s="289"/>
      <c r="C1986" s="290"/>
      <c r="D1986" s="292"/>
      <c r="E1986" s="173" t="s">
        <v>1050</v>
      </c>
    </row>
    <row r="1987" spans="1:5" x14ac:dyDescent="0.25">
      <c r="A1987" s="293" t="s">
        <v>2022</v>
      </c>
      <c r="B1987" s="295" t="s">
        <v>1826</v>
      </c>
      <c r="C1987" s="296"/>
      <c r="D1987" s="299" t="s">
        <v>44</v>
      </c>
      <c r="E1987" s="170" t="s">
        <v>1049</v>
      </c>
    </row>
    <row r="1988" spans="1:5" x14ac:dyDescent="0.25">
      <c r="A1988" s="294"/>
      <c r="B1988" s="297"/>
      <c r="C1988" s="298"/>
      <c r="D1988" s="300"/>
      <c r="E1988" s="171" t="s">
        <v>1050</v>
      </c>
    </row>
    <row r="1989" spans="1:5" x14ac:dyDescent="0.25">
      <c r="A1989" s="285" t="s">
        <v>2023</v>
      </c>
      <c r="B1989" s="287" t="s">
        <v>1826</v>
      </c>
      <c r="C1989" s="288"/>
      <c r="D1989" s="291" t="s">
        <v>44</v>
      </c>
      <c r="E1989" s="172" t="s">
        <v>1049</v>
      </c>
    </row>
    <row r="1990" spans="1:5" x14ac:dyDescent="0.25">
      <c r="A1990" s="286"/>
      <c r="B1990" s="289"/>
      <c r="C1990" s="290"/>
      <c r="D1990" s="292"/>
      <c r="E1990" s="173" t="s">
        <v>1050</v>
      </c>
    </row>
    <row r="1991" spans="1:5" x14ac:dyDescent="0.25">
      <c r="A1991" s="293" t="s">
        <v>2024</v>
      </c>
      <c r="B1991" s="295" t="s">
        <v>1851</v>
      </c>
      <c r="C1991" s="296"/>
      <c r="D1991" s="299" t="s">
        <v>44</v>
      </c>
      <c r="E1991" s="170" t="s">
        <v>1049</v>
      </c>
    </row>
    <row r="1992" spans="1:5" x14ac:dyDescent="0.25">
      <c r="A1992" s="294"/>
      <c r="B1992" s="297"/>
      <c r="C1992" s="298"/>
      <c r="D1992" s="300"/>
      <c r="E1992" s="171" t="s">
        <v>1050</v>
      </c>
    </row>
    <row r="1993" spans="1:5" x14ac:dyDescent="0.25">
      <c r="A1993" s="285" t="s">
        <v>2025</v>
      </c>
      <c r="B1993" s="287" t="s">
        <v>1851</v>
      </c>
      <c r="C1993" s="288"/>
      <c r="D1993" s="291" t="s">
        <v>44</v>
      </c>
      <c r="E1993" s="172" t="s">
        <v>1049</v>
      </c>
    </row>
    <row r="1994" spans="1:5" x14ac:dyDescent="0.25">
      <c r="A1994" s="286"/>
      <c r="B1994" s="289"/>
      <c r="C1994" s="290"/>
      <c r="D1994" s="292"/>
      <c r="E1994" s="173" t="s">
        <v>1050</v>
      </c>
    </row>
    <row r="1995" spans="1:5" x14ac:dyDescent="0.25">
      <c r="A1995" s="293" t="s">
        <v>1394</v>
      </c>
      <c r="B1995" s="295" t="s">
        <v>1859</v>
      </c>
      <c r="C1995" s="296"/>
      <c r="D1995" s="299" t="s">
        <v>44</v>
      </c>
      <c r="E1995" s="170" t="s">
        <v>1049</v>
      </c>
    </row>
    <row r="1996" spans="1:5" x14ac:dyDescent="0.25">
      <c r="A1996" s="294"/>
      <c r="B1996" s="297"/>
      <c r="C1996" s="298"/>
      <c r="D1996" s="300"/>
      <c r="E1996" s="171" t="s">
        <v>1050</v>
      </c>
    </row>
    <row r="1997" spans="1:5" x14ac:dyDescent="0.25">
      <c r="A1997" s="285" t="s">
        <v>2026</v>
      </c>
      <c r="B1997" s="287" t="s">
        <v>1859</v>
      </c>
      <c r="C1997" s="288"/>
      <c r="D1997" s="291" t="s">
        <v>44</v>
      </c>
      <c r="E1997" s="172" t="s">
        <v>1049</v>
      </c>
    </row>
    <row r="1998" spans="1:5" x14ac:dyDescent="0.25">
      <c r="A1998" s="286"/>
      <c r="B1998" s="289"/>
      <c r="C1998" s="290"/>
      <c r="D1998" s="292"/>
      <c r="E1998" s="173" t="s">
        <v>1050</v>
      </c>
    </row>
    <row r="1999" spans="1:5" x14ac:dyDescent="0.25">
      <c r="A1999" s="293" t="s">
        <v>2027</v>
      </c>
      <c r="B1999" s="295" t="s">
        <v>1859</v>
      </c>
      <c r="C1999" s="296"/>
      <c r="D1999" s="299" t="s">
        <v>44</v>
      </c>
      <c r="E1999" s="170" t="s">
        <v>1049</v>
      </c>
    </row>
    <row r="2000" spans="1:5" x14ac:dyDescent="0.25">
      <c r="A2000" s="294"/>
      <c r="B2000" s="297"/>
      <c r="C2000" s="298"/>
      <c r="D2000" s="300"/>
      <c r="E2000" s="171" t="s">
        <v>1050</v>
      </c>
    </row>
    <row r="2001" spans="1:5" x14ac:dyDescent="0.25">
      <c r="A2001" s="285" t="s">
        <v>2028</v>
      </c>
      <c r="B2001" s="287" t="s">
        <v>1890</v>
      </c>
      <c r="C2001" s="288"/>
      <c r="D2001" s="291" t="s">
        <v>44</v>
      </c>
      <c r="E2001" s="172" t="s">
        <v>1049</v>
      </c>
    </row>
    <row r="2002" spans="1:5" x14ac:dyDescent="0.25">
      <c r="A2002" s="286"/>
      <c r="B2002" s="289"/>
      <c r="C2002" s="290"/>
      <c r="D2002" s="292"/>
      <c r="E2002" s="173" t="s">
        <v>1050</v>
      </c>
    </row>
    <row r="2003" spans="1:5" x14ac:dyDescent="0.25">
      <c r="A2003" s="293" t="s">
        <v>2029</v>
      </c>
      <c r="B2003" s="295" t="s">
        <v>1898</v>
      </c>
      <c r="C2003" s="296"/>
      <c r="D2003" s="299" t="s">
        <v>44</v>
      </c>
      <c r="E2003" s="170" t="s">
        <v>1049</v>
      </c>
    </row>
    <row r="2004" spans="1:5" x14ac:dyDescent="0.25">
      <c r="A2004" s="294"/>
      <c r="B2004" s="297"/>
      <c r="C2004" s="298"/>
      <c r="D2004" s="300"/>
      <c r="E2004" s="171" t="s">
        <v>1050</v>
      </c>
    </row>
    <row r="2005" spans="1:5" x14ac:dyDescent="0.25">
      <c r="A2005" s="285" t="s">
        <v>2030</v>
      </c>
      <c r="B2005" s="287" t="s">
        <v>1912</v>
      </c>
      <c r="C2005" s="288"/>
      <c r="D2005" s="291" t="s">
        <v>44</v>
      </c>
      <c r="E2005" s="172" t="s">
        <v>1049</v>
      </c>
    </row>
    <row r="2006" spans="1:5" x14ac:dyDescent="0.25">
      <c r="A2006" s="286"/>
      <c r="B2006" s="289"/>
      <c r="C2006" s="290"/>
      <c r="D2006" s="292"/>
      <c r="E2006" s="173" t="s">
        <v>1050</v>
      </c>
    </row>
    <row r="2007" spans="1:5" x14ac:dyDescent="0.25">
      <c r="A2007" s="293" t="s">
        <v>2031</v>
      </c>
      <c r="B2007" s="295" t="s">
        <v>1923</v>
      </c>
      <c r="C2007" s="296"/>
      <c r="D2007" s="299" t="s">
        <v>44</v>
      </c>
      <c r="E2007" s="170" t="s">
        <v>1049</v>
      </c>
    </row>
    <row r="2008" spans="1:5" x14ac:dyDescent="0.25">
      <c r="A2008" s="294"/>
      <c r="B2008" s="297"/>
      <c r="C2008" s="298"/>
      <c r="D2008" s="300"/>
      <c r="E2008" s="171" t="s">
        <v>1050</v>
      </c>
    </row>
    <row r="2009" spans="1:5" x14ac:dyDescent="0.25">
      <c r="A2009" s="285" t="s">
        <v>2032</v>
      </c>
      <c r="B2009" s="287" t="s">
        <v>1923</v>
      </c>
      <c r="C2009" s="288"/>
      <c r="D2009" s="291" t="s">
        <v>44</v>
      </c>
      <c r="E2009" s="172" t="s">
        <v>1049</v>
      </c>
    </row>
    <row r="2010" spans="1:5" x14ac:dyDescent="0.25">
      <c r="A2010" s="286"/>
      <c r="B2010" s="289"/>
      <c r="C2010" s="290"/>
      <c r="D2010" s="292"/>
      <c r="E2010" s="173" t="s">
        <v>1050</v>
      </c>
    </row>
    <row r="2011" spans="1:5" x14ac:dyDescent="0.25">
      <c r="A2011" s="293" t="s">
        <v>2033</v>
      </c>
      <c r="B2011" s="295" t="s">
        <v>1933</v>
      </c>
      <c r="C2011" s="296"/>
      <c r="D2011" s="299" t="s">
        <v>44</v>
      </c>
      <c r="E2011" s="170" t="s">
        <v>1049</v>
      </c>
    </row>
    <row r="2012" spans="1:5" x14ac:dyDescent="0.25">
      <c r="A2012" s="294"/>
      <c r="B2012" s="297"/>
      <c r="C2012" s="298"/>
      <c r="D2012" s="300"/>
      <c r="E2012" s="171" t="s">
        <v>1050</v>
      </c>
    </row>
    <row r="2013" spans="1:5" x14ac:dyDescent="0.25">
      <c r="A2013" s="285" t="s">
        <v>2034</v>
      </c>
      <c r="B2013" s="287" t="s">
        <v>1933</v>
      </c>
      <c r="C2013" s="288"/>
      <c r="D2013" s="291" t="s">
        <v>44</v>
      </c>
      <c r="E2013" s="172" t="s">
        <v>1049</v>
      </c>
    </row>
    <row r="2014" spans="1:5" x14ac:dyDescent="0.25">
      <c r="A2014" s="286"/>
      <c r="B2014" s="289"/>
      <c r="C2014" s="290"/>
      <c r="D2014" s="292"/>
      <c r="E2014" s="173" t="s">
        <v>1050</v>
      </c>
    </row>
    <row r="2015" spans="1:5" x14ac:dyDescent="0.25">
      <c r="A2015" s="293" t="s">
        <v>2035</v>
      </c>
      <c r="B2015" s="295" t="s">
        <v>1976</v>
      </c>
      <c r="C2015" s="296"/>
      <c r="D2015" s="299" t="s">
        <v>44</v>
      </c>
      <c r="E2015" s="170" t="s">
        <v>1049</v>
      </c>
    </row>
    <row r="2016" spans="1:5" x14ac:dyDescent="0.25">
      <c r="A2016" s="294"/>
      <c r="B2016" s="297"/>
      <c r="C2016" s="298"/>
      <c r="D2016" s="300"/>
      <c r="E2016" s="171" t="s">
        <v>1050</v>
      </c>
    </row>
    <row r="2017" spans="1:5" x14ac:dyDescent="0.25">
      <c r="A2017" s="285" t="s">
        <v>2036</v>
      </c>
      <c r="B2017" s="287" t="s">
        <v>2004</v>
      </c>
      <c r="C2017" s="288"/>
      <c r="D2017" s="291" t="s">
        <v>44</v>
      </c>
      <c r="E2017" s="172" t="s">
        <v>1049</v>
      </c>
    </row>
    <row r="2018" spans="1:5" x14ac:dyDescent="0.25">
      <c r="A2018" s="286"/>
      <c r="B2018" s="289"/>
      <c r="C2018" s="290"/>
      <c r="D2018" s="292"/>
      <c r="E2018" s="173" t="s">
        <v>1050</v>
      </c>
    </row>
    <row r="2019" spans="1:5" x14ac:dyDescent="0.25">
      <c r="A2019" s="166" t="s">
        <v>2037</v>
      </c>
      <c r="B2019" s="276"/>
      <c r="C2019" s="277"/>
      <c r="D2019" s="157" t="s">
        <v>44</v>
      </c>
      <c r="E2019" s="167"/>
    </row>
    <row r="2020" spans="1:5" x14ac:dyDescent="0.25">
      <c r="A2020" s="285" t="s">
        <v>2038</v>
      </c>
      <c r="B2020" s="287" t="s">
        <v>1958</v>
      </c>
      <c r="C2020" s="288"/>
      <c r="D2020" s="291" t="s">
        <v>44</v>
      </c>
      <c r="E2020" s="172" t="s">
        <v>1049</v>
      </c>
    </row>
    <row r="2021" spans="1:5" x14ac:dyDescent="0.25">
      <c r="A2021" s="286"/>
      <c r="B2021" s="289"/>
      <c r="C2021" s="290"/>
      <c r="D2021" s="292"/>
      <c r="E2021" s="173" t="s">
        <v>1050</v>
      </c>
    </row>
    <row r="2022" spans="1:5" x14ac:dyDescent="0.25">
      <c r="A2022" s="293" t="s">
        <v>2039</v>
      </c>
      <c r="B2022" s="295" t="s">
        <v>1982</v>
      </c>
      <c r="C2022" s="296"/>
      <c r="D2022" s="299" t="s">
        <v>44</v>
      </c>
      <c r="E2022" s="170" t="s">
        <v>1049</v>
      </c>
    </row>
    <row r="2023" spans="1:5" x14ac:dyDescent="0.25">
      <c r="A2023" s="294"/>
      <c r="B2023" s="297"/>
      <c r="C2023" s="298"/>
      <c r="D2023" s="300"/>
      <c r="E2023" s="171" t="s">
        <v>1050</v>
      </c>
    </row>
    <row r="2024" spans="1:5" x14ac:dyDescent="0.25">
      <c r="A2024" s="285" t="s">
        <v>2040</v>
      </c>
      <c r="B2024" s="287" t="s">
        <v>2012</v>
      </c>
      <c r="C2024" s="288"/>
      <c r="D2024" s="291" t="s">
        <v>44</v>
      </c>
      <c r="E2024" s="172" t="s">
        <v>1049</v>
      </c>
    </row>
    <row r="2025" spans="1:5" x14ac:dyDescent="0.25">
      <c r="A2025" s="286"/>
      <c r="B2025" s="289"/>
      <c r="C2025" s="290"/>
      <c r="D2025" s="292"/>
      <c r="E2025" s="173" t="s">
        <v>1050</v>
      </c>
    </row>
    <row r="2026" spans="1:5" x14ac:dyDescent="0.25">
      <c r="A2026" s="293" t="s">
        <v>2041</v>
      </c>
      <c r="B2026" s="295" t="s">
        <v>2016</v>
      </c>
      <c r="C2026" s="296"/>
      <c r="D2026" s="299" t="s">
        <v>44</v>
      </c>
      <c r="E2026" s="170" t="s">
        <v>1049</v>
      </c>
    </row>
    <row r="2027" spans="1:5" x14ac:dyDescent="0.25">
      <c r="A2027" s="294"/>
      <c r="B2027" s="297"/>
      <c r="C2027" s="298"/>
      <c r="D2027" s="300"/>
      <c r="E2027" s="171" t="s">
        <v>1050</v>
      </c>
    </row>
    <row r="2028" spans="1:5" x14ac:dyDescent="0.25">
      <c r="A2028" s="285" t="s">
        <v>2042</v>
      </c>
      <c r="B2028" s="287" t="s">
        <v>1958</v>
      </c>
      <c r="C2028" s="288"/>
      <c r="D2028" s="291" t="s">
        <v>44</v>
      </c>
      <c r="E2028" s="172" t="s">
        <v>1049</v>
      </c>
    </row>
    <row r="2029" spans="1:5" x14ac:dyDescent="0.25">
      <c r="A2029" s="286"/>
      <c r="B2029" s="289"/>
      <c r="C2029" s="290"/>
      <c r="D2029" s="292"/>
      <c r="E2029" s="173" t="s">
        <v>1050</v>
      </c>
    </row>
    <row r="2030" spans="1:5" x14ac:dyDescent="0.25">
      <c r="A2030" s="293" t="s">
        <v>2043</v>
      </c>
      <c r="B2030" s="295" t="s">
        <v>1851</v>
      </c>
      <c r="C2030" s="296"/>
      <c r="D2030" s="299" t="s">
        <v>44</v>
      </c>
      <c r="E2030" s="170" t="s">
        <v>1049</v>
      </c>
    </row>
    <row r="2031" spans="1:5" x14ac:dyDescent="0.25">
      <c r="A2031" s="294"/>
      <c r="B2031" s="297"/>
      <c r="C2031" s="298"/>
      <c r="D2031" s="300"/>
      <c r="E2031" s="171" t="s">
        <v>1050</v>
      </c>
    </row>
    <row r="2032" spans="1:5" x14ac:dyDescent="0.25">
      <c r="A2032" s="285" t="s">
        <v>2044</v>
      </c>
      <c r="B2032" s="287" t="s">
        <v>1868</v>
      </c>
      <c r="C2032" s="288"/>
      <c r="D2032" s="291" t="s">
        <v>44</v>
      </c>
      <c r="E2032" s="172" t="s">
        <v>1049</v>
      </c>
    </row>
    <row r="2033" spans="1:5" x14ac:dyDescent="0.25">
      <c r="A2033" s="286"/>
      <c r="B2033" s="289"/>
      <c r="C2033" s="290"/>
      <c r="D2033" s="292"/>
      <c r="E2033" s="173" t="s">
        <v>1050</v>
      </c>
    </row>
    <row r="2034" spans="1:5" x14ac:dyDescent="0.25">
      <c r="A2034" s="293" t="s">
        <v>2045</v>
      </c>
      <c r="B2034" s="295" t="s">
        <v>1923</v>
      </c>
      <c r="C2034" s="296"/>
      <c r="D2034" s="299" t="s">
        <v>44</v>
      </c>
      <c r="E2034" s="170" t="s">
        <v>1049</v>
      </c>
    </row>
    <row r="2035" spans="1:5" x14ac:dyDescent="0.25">
      <c r="A2035" s="294"/>
      <c r="B2035" s="297"/>
      <c r="C2035" s="298"/>
      <c r="D2035" s="300"/>
      <c r="E2035" s="171" t="s">
        <v>1050</v>
      </c>
    </row>
    <row r="2036" spans="1:5" x14ac:dyDescent="0.25">
      <c r="A2036" s="285" t="s">
        <v>2046</v>
      </c>
      <c r="B2036" s="287" t="s">
        <v>1958</v>
      </c>
      <c r="C2036" s="288"/>
      <c r="D2036" s="291" t="s">
        <v>44</v>
      </c>
      <c r="E2036" s="172" t="s">
        <v>1049</v>
      </c>
    </row>
    <row r="2037" spans="1:5" x14ac:dyDescent="0.25">
      <c r="A2037" s="286"/>
      <c r="B2037" s="289"/>
      <c r="C2037" s="290"/>
      <c r="D2037" s="292"/>
      <c r="E2037" s="173" t="s">
        <v>1050</v>
      </c>
    </row>
    <row r="2038" spans="1:5" x14ac:dyDescent="0.25">
      <c r="A2038" s="293" t="s">
        <v>1474</v>
      </c>
      <c r="B2038" s="295" t="s">
        <v>1976</v>
      </c>
      <c r="C2038" s="296"/>
      <c r="D2038" s="299" t="s">
        <v>44</v>
      </c>
      <c r="E2038" s="170" t="s">
        <v>1049</v>
      </c>
    </row>
    <row r="2039" spans="1:5" x14ac:dyDescent="0.25">
      <c r="A2039" s="294"/>
      <c r="B2039" s="297"/>
      <c r="C2039" s="298"/>
      <c r="D2039" s="300"/>
      <c r="E2039" s="171" t="s">
        <v>1050</v>
      </c>
    </row>
    <row r="2040" spans="1:5" x14ac:dyDescent="0.25">
      <c r="A2040" s="285" t="s">
        <v>2047</v>
      </c>
      <c r="B2040" s="287" t="s">
        <v>1982</v>
      </c>
      <c r="C2040" s="288"/>
      <c r="D2040" s="291" t="s">
        <v>44</v>
      </c>
      <c r="E2040" s="172" t="s">
        <v>1049</v>
      </c>
    </row>
    <row r="2041" spans="1:5" x14ac:dyDescent="0.25">
      <c r="A2041" s="286"/>
      <c r="B2041" s="289"/>
      <c r="C2041" s="290"/>
      <c r="D2041" s="292"/>
      <c r="E2041" s="173" t="s">
        <v>1050</v>
      </c>
    </row>
    <row r="2042" spans="1:5" x14ac:dyDescent="0.25">
      <c r="A2042" s="293" t="s">
        <v>2048</v>
      </c>
      <c r="B2042" s="295" t="s">
        <v>2004</v>
      </c>
      <c r="C2042" s="296"/>
      <c r="D2042" s="299" t="s">
        <v>44</v>
      </c>
      <c r="E2042" s="170" t="s">
        <v>1049</v>
      </c>
    </row>
    <row r="2043" spans="1:5" x14ac:dyDescent="0.25">
      <c r="A2043" s="294"/>
      <c r="B2043" s="297"/>
      <c r="C2043" s="298"/>
      <c r="D2043" s="300"/>
      <c r="E2043" s="171" t="s">
        <v>1050</v>
      </c>
    </row>
    <row r="2044" spans="1:5" x14ac:dyDescent="0.25">
      <c r="A2044" s="285" t="s">
        <v>2049</v>
      </c>
      <c r="B2044" s="287" t="s">
        <v>1826</v>
      </c>
      <c r="C2044" s="288"/>
      <c r="D2044" s="291" t="s">
        <v>44</v>
      </c>
      <c r="E2044" s="172" t="s">
        <v>1049</v>
      </c>
    </row>
    <row r="2045" spans="1:5" x14ac:dyDescent="0.25">
      <c r="A2045" s="286"/>
      <c r="B2045" s="289"/>
      <c r="C2045" s="290"/>
      <c r="D2045" s="292"/>
      <c r="E2045" s="173" t="s">
        <v>1050</v>
      </c>
    </row>
    <row r="2046" spans="1:5" x14ac:dyDescent="0.25">
      <c r="A2046" s="293" t="s">
        <v>2050</v>
      </c>
      <c r="B2046" s="295" t="s">
        <v>1851</v>
      </c>
      <c r="C2046" s="296"/>
      <c r="D2046" s="299" t="s">
        <v>44</v>
      </c>
      <c r="E2046" s="170" t="s">
        <v>1049</v>
      </c>
    </row>
    <row r="2047" spans="1:5" x14ac:dyDescent="0.25">
      <c r="A2047" s="294"/>
      <c r="B2047" s="297"/>
      <c r="C2047" s="298"/>
      <c r="D2047" s="300"/>
      <c r="E2047" s="171" t="s">
        <v>1050</v>
      </c>
    </row>
    <row r="2048" spans="1:5" x14ac:dyDescent="0.25">
      <c r="A2048" s="285" t="s">
        <v>2016</v>
      </c>
      <c r="B2048" s="287"/>
      <c r="C2048" s="288"/>
      <c r="D2048" s="291" t="s">
        <v>44</v>
      </c>
      <c r="E2048" s="172" t="s">
        <v>1049</v>
      </c>
    </row>
    <row r="2049" spans="1:5" x14ac:dyDescent="0.25">
      <c r="A2049" s="286"/>
      <c r="B2049" s="289"/>
      <c r="C2049" s="290"/>
      <c r="D2049" s="292"/>
      <c r="E2049" s="173" t="s">
        <v>1050</v>
      </c>
    </row>
    <row r="2050" spans="1:5" x14ac:dyDescent="0.25">
      <c r="A2050" s="293" t="s">
        <v>1874</v>
      </c>
      <c r="B2050" s="295"/>
      <c r="C2050" s="296"/>
      <c r="D2050" s="299" t="s">
        <v>44</v>
      </c>
      <c r="E2050" s="170" t="s">
        <v>1049</v>
      </c>
    </row>
    <row r="2051" spans="1:5" ht="14.4" thickBot="1" x14ac:dyDescent="0.3">
      <c r="A2051" s="301"/>
      <c r="B2051" s="302"/>
      <c r="C2051" s="303"/>
      <c r="D2051" s="304"/>
      <c r="E2051" s="174" t="s">
        <v>1050</v>
      </c>
    </row>
  </sheetData>
  <mergeCells count="3045"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</mergeCells>
  <hyperlinks>
    <hyperlink ref="E8" r:id="rId1" display="http://hfo63.cfo.in.th/CheckDataDtl.aspx?orgid=00511&amp;balance=&amp;month=4&amp;year=2020&amp;thetype=%A7%BA%CB%B9%E8%C7%C2%A7%D2%B9" xr:uid="{00000000-0004-0000-0D00-000000000000}"/>
    <hyperlink ref="E9" r:id="rId2" display="http://hfo63.cfo.in.th/CheckDataDtl.aspx?orgid=00512&amp;balance=&amp;month=4&amp;year=2020&amp;thetype=%A7%BA%CB%B9%E8%C7%C2%A7%D2%B9" xr:uid="{00000000-0004-0000-0D00-000001000000}"/>
    <hyperlink ref="E10" r:id="rId3" display="http://hfo63.cfo.in.th/CheckDataDtl.aspx?orgid=00513&amp;balance=&amp;month=4&amp;year=2020&amp;thetype=%A7%BA%CB%B9%E8%C7%C2%A7%D2%B9" xr:uid="{00000000-0004-0000-0D00-000002000000}"/>
    <hyperlink ref="E11" r:id="rId4" display="http://hfo63.cfo.in.th/CheckDataDtl.aspx?orgid=00514&amp;balance=&amp;month=4&amp;year=2020&amp;thetype=%A7%BA%CB%B9%E8%C7%C2%A7%D2%B9" xr:uid="{00000000-0004-0000-0D00-000003000000}"/>
    <hyperlink ref="E12" r:id="rId5" display="http://hfo63.cfo.in.th/CheckDataDtl.aspx?orgid=00515&amp;balance=&amp;month=4&amp;year=2020&amp;thetype=%A7%BA%CB%B9%E8%C7%C2%A7%D2%B9" xr:uid="{00000000-0004-0000-0D00-000004000000}"/>
    <hyperlink ref="E13" r:id="rId6" display="http://hfo63.cfo.in.th/CheckDataDtl.aspx?orgid=00516&amp;balance=&amp;month=4&amp;year=2020&amp;thetype=%A7%BA%CB%B9%E8%C7%C2%A7%D2%B9" xr:uid="{00000000-0004-0000-0D00-000005000000}"/>
    <hyperlink ref="E14" r:id="rId7" display="http://hfo63.cfo.in.th/CheckDataDtl.aspx?orgid=00517&amp;balance=&amp;month=4&amp;year=2020&amp;thetype=%A7%BA%CB%B9%E8%C7%C2%A7%D2%B9" xr:uid="{00000000-0004-0000-0D00-000006000000}"/>
    <hyperlink ref="E15" r:id="rId8" display="http://hfo63.cfo.in.th/CheckDataDtl.aspx?orgid=00518&amp;balance=&amp;month=4&amp;year=2020&amp;thetype=%A7%BA%CB%B9%E8%C7%C2%A7%D2%B9" xr:uid="{00000000-0004-0000-0D00-000007000000}"/>
    <hyperlink ref="E16" r:id="rId9" display="http://hfo63.cfo.in.th/CheckDataDtl.aspx?orgid=00519&amp;balance=&amp;month=4&amp;year=2020&amp;thetype=%A7%BA%CB%B9%E8%C7%C2%A7%D2%B9" xr:uid="{00000000-0004-0000-0D00-000008000000}"/>
    <hyperlink ref="E17" r:id="rId10" display="http://hfo63.cfo.in.th/CheckDataDtl.aspx?orgid=00520&amp;balance=&amp;month=4&amp;year=2020&amp;thetype=%A7%BA%CB%B9%E8%C7%C2%A7%D2%B9" xr:uid="{00000000-0004-0000-0D00-000009000000}"/>
    <hyperlink ref="E18" r:id="rId11" display="http://hfo63.cfo.in.th/CheckDataDtl.aspx?orgid=00521&amp;balance=&amp;month=4&amp;year=2020&amp;thetype=%A7%BA%CB%B9%E8%C7%C2%A7%D2%B9" xr:uid="{00000000-0004-0000-0D00-00000A000000}"/>
    <hyperlink ref="E19" r:id="rId12" display="http://hfo63.cfo.in.th/CheckDataDtl.aspx?orgid=00522&amp;balance=&amp;month=4&amp;year=2020&amp;thetype=%A7%BA%CB%B9%E8%C7%C2%A7%D2%B9" xr:uid="{00000000-0004-0000-0D00-00000B000000}"/>
    <hyperlink ref="E20" r:id="rId13" display="http://hfo63.cfo.in.th/CheckDataDtl.aspx?orgid=05595&amp;balance=%A7%BA%B4%D8%C5%3Cbr/%3E%A7%BA%CA%D1%C1%BE%D1%B9%B8%EC%A1%D1%B9&amp;month=4&amp;year=2020&amp;thetype=%A7%BA%CB%B9%E8%C7%C2%A7%D2%B9" xr:uid="{00000000-0004-0000-0D00-00000C000000}"/>
    <hyperlink ref="E21" r:id="rId14" display="http://hfo63.cfo.in.th/CheckDataDtl.aspx?orgid=05595&amp;balance=%A7%BA%B4%D8%C5%3Cbr/%3E%A7%BA%CA%D1%C1%BE%D1%B9%B8%EC%A1%D1%B9&amp;month=4&amp;year=2020&amp;thetype=%A7%BA%CB%B9%E8%C7%C2%A7%D2%B9" xr:uid="{00000000-0004-0000-0D00-00000D000000}"/>
    <hyperlink ref="E22" r:id="rId15" display="http://hfo63.cfo.in.th/CheckDataDtl.aspx?orgid=05596&amp;balance=%A7%BA%B4%D8%C5%3Cbr/%3E%A7%BA%CA%D1%C1%BE%D1%B9%B8%EC%A1%D1%B9&amp;month=4&amp;year=2020&amp;thetype=%A7%BA%CB%B9%E8%C7%C2%A7%D2%B9" xr:uid="{00000000-0004-0000-0D00-00000E000000}"/>
    <hyperlink ref="E23" r:id="rId16" display="http://hfo63.cfo.in.th/CheckDataDtl.aspx?orgid=05596&amp;balance=%A7%BA%B4%D8%C5%3Cbr/%3E%A7%BA%CA%D1%C1%BE%D1%B9%B8%EC%A1%D1%B9&amp;month=4&amp;year=2020&amp;thetype=%A7%BA%CB%B9%E8%C7%C2%A7%D2%B9" xr:uid="{00000000-0004-0000-0D00-00000F000000}"/>
    <hyperlink ref="E24" r:id="rId17" display="http://hfo63.cfo.in.th/CheckDataDtl.aspx?orgid=05597&amp;balance=%A7%BA%B4%D8%C5%3Cbr/%3E%A7%BA%CA%D1%C1%BE%D1%B9%B8%EC%A1%D1%B9&amp;month=4&amp;year=2020&amp;thetype=%A7%BA%CB%B9%E8%C7%C2%A7%D2%B9" xr:uid="{00000000-0004-0000-0D00-000010000000}"/>
    <hyperlink ref="E25" r:id="rId18" display="http://hfo63.cfo.in.th/CheckDataDtl.aspx?orgid=05597&amp;balance=%A7%BA%B4%D8%C5%3Cbr/%3E%A7%BA%CA%D1%C1%BE%D1%B9%B8%EC%A1%D1%B9&amp;month=4&amp;year=2020&amp;thetype=%A7%BA%CB%B9%E8%C7%C2%A7%D2%B9" xr:uid="{00000000-0004-0000-0D00-000011000000}"/>
    <hyperlink ref="E26" r:id="rId19" display="http://hfo63.cfo.in.th/CheckDataDtl.aspx?orgid=05598&amp;balance=%A7%BA%B4%D8%C5%3Cbr/%3E%A7%BA%CA%D1%C1%BE%D1%B9%B8%EC%A1%D1%B9&amp;month=4&amp;year=2020&amp;thetype=%A7%BA%CB%B9%E8%C7%C2%A7%D2%B9" xr:uid="{00000000-0004-0000-0D00-000012000000}"/>
    <hyperlink ref="E27" r:id="rId20" display="http://hfo63.cfo.in.th/CheckDataDtl.aspx?orgid=05598&amp;balance=%A7%BA%B4%D8%C5%3Cbr/%3E%A7%BA%CA%D1%C1%BE%D1%B9%B8%EC%A1%D1%B9&amp;month=4&amp;year=2020&amp;thetype=%A7%BA%CB%B9%E8%C7%C2%A7%D2%B9" xr:uid="{00000000-0004-0000-0D00-000013000000}"/>
    <hyperlink ref="E28" r:id="rId21" display="http://hfo63.cfo.in.th/CheckDataDtl.aspx?orgid=05599&amp;balance=%A7%BA%B4%D8%C5%3Cbr/%3E%A7%BA%CA%D1%C1%BE%D1%B9%B8%EC%A1%D1%B9&amp;month=4&amp;year=2020&amp;thetype=%A7%BA%CB%B9%E8%C7%C2%A7%D2%B9" xr:uid="{00000000-0004-0000-0D00-000014000000}"/>
    <hyperlink ref="E29" r:id="rId22" display="http://hfo63.cfo.in.th/CheckDataDtl.aspx?orgid=05599&amp;balance=%A7%BA%B4%D8%C5%3Cbr/%3E%A7%BA%CA%D1%C1%BE%D1%B9%B8%EC%A1%D1%B9&amp;month=4&amp;year=2020&amp;thetype=%A7%BA%CB%B9%E8%C7%C2%A7%D2%B9" xr:uid="{00000000-0004-0000-0D00-000015000000}"/>
    <hyperlink ref="E30" r:id="rId23" display="http://hfo63.cfo.in.th/CheckDataDtl.aspx?orgid=05600&amp;balance=%A7%BA%B4%D8%C5%3Cbr/%3E%A7%BA%CA%D1%C1%BE%D1%B9%B8%EC%A1%D1%B9&amp;month=4&amp;year=2020&amp;thetype=%A7%BA%CB%B9%E8%C7%C2%A7%D2%B9" xr:uid="{00000000-0004-0000-0D00-000016000000}"/>
    <hyperlink ref="E31" r:id="rId24" display="http://hfo63.cfo.in.th/CheckDataDtl.aspx?orgid=05600&amp;balance=%A7%BA%B4%D8%C5%3Cbr/%3E%A7%BA%CA%D1%C1%BE%D1%B9%B8%EC%A1%D1%B9&amp;month=4&amp;year=2020&amp;thetype=%A7%BA%CB%B9%E8%C7%C2%A7%D2%B9" xr:uid="{00000000-0004-0000-0D00-000017000000}"/>
    <hyperlink ref="E32" r:id="rId25" display="http://hfo63.cfo.in.th/CheckDataDtl.aspx?orgid=05601&amp;balance=%A7%BA%B4%D8%C5%3Cbr/%3E%A7%BA%CA%D1%C1%BE%D1%B9%B8%EC%A1%D1%B9&amp;month=4&amp;year=2020&amp;thetype=%A7%BA%CB%B9%E8%C7%C2%A7%D2%B9" xr:uid="{00000000-0004-0000-0D00-000018000000}"/>
    <hyperlink ref="E33" r:id="rId26" display="http://hfo63.cfo.in.th/CheckDataDtl.aspx?orgid=05601&amp;balance=%A7%BA%B4%D8%C5%3Cbr/%3E%A7%BA%CA%D1%C1%BE%D1%B9%B8%EC%A1%D1%B9&amp;month=4&amp;year=2020&amp;thetype=%A7%BA%CB%B9%E8%C7%C2%A7%D2%B9" xr:uid="{00000000-0004-0000-0D00-000019000000}"/>
    <hyperlink ref="E34" r:id="rId27" display="http://hfo63.cfo.in.th/CheckDataDtl.aspx?orgid=05602&amp;balance=%A7%BA%B4%D8%C5%3Cbr/%3E%A7%BA%CA%D1%C1%BE%D1%B9%B8%EC%A1%D1%B9&amp;month=4&amp;year=2020&amp;thetype=%A7%BA%CB%B9%E8%C7%C2%A7%D2%B9" xr:uid="{00000000-0004-0000-0D00-00001A000000}"/>
    <hyperlink ref="E35" r:id="rId28" display="http://hfo63.cfo.in.th/CheckDataDtl.aspx?orgid=05602&amp;balance=%A7%BA%B4%D8%C5%3Cbr/%3E%A7%BA%CA%D1%C1%BE%D1%B9%B8%EC%A1%D1%B9&amp;month=4&amp;year=2020&amp;thetype=%A7%BA%CB%B9%E8%C7%C2%A7%D2%B9" xr:uid="{00000000-0004-0000-0D00-00001B000000}"/>
    <hyperlink ref="E36" r:id="rId29" display="http://hfo63.cfo.in.th/CheckDataDtl.aspx?orgid=05603&amp;balance=%A7%BA%B4%D8%C5%3Cbr/%3E%A7%BA%CA%D1%C1%BE%D1%B9%B8%EC%A1%D1%B9&amp;month=4&amp;year=2020&amp;thetype=%A7%BA%CB%B9%E8%C7%C2%A7%D2%B9" xr:uid="{00000000-0004-0000-0D00-00001C000000}"/>
    <hyperlink ref="E37" r:id="rId30" display="http://hfo63.cfo.in.th/CheckDataDtl.aspx?orgid=05603&amp;balance=%A7%BA%B4%D8%C5%3Cbr/%3E%A7%BA%CA%D1%C1%BE%D1%B9%B8%EC%A1%D1%B9&amp;month=4&amp;year=2020&amp;thetype=%A7%BA%CB%B9%E8%C7%C2%A7%D2%B9" xr:uid="{00000000-0004-0000-0D00-00001D000000}"/>
    <hyperlink ref="E38" r:id="rId31" display="http://hfo63.cfo.in.th/CheckDataDtl.aspx?orgid=05604&amp;balance=%A7%BA%B4%D8%C5%3Cbr/%3E%A7%BA%CA%D1%C1%BE%D1%B9%B8%EC%A1%D1%B9&amp;month=4&amp;year=2020&amp;thetype=%A7%BA%CB%B9%E8%C7%C2%A7%D2%B9" xr:uid="{00000000-0004-0000-0D00-00001E000000}"/>
    <hyperlink ref="E39" r:id="rId32" display="http://hfo63.cfo.in.th/CheckDataDtl.aspx?orgid=05604&amp;balance=%A7%BA%B4%D8%C5%3Cbr/%3E%A7%BA%CA%D1%C1%BE%D1%B9%B8%EC%A1%D1%B9&amp;month=4&amp;year=2020&amp;thetype=%A7%BA%CB%B9%E8%C7%C2%A7%D2%B9" xr:uid="{00000000-0004-0000-0D00-00001F000000}"/>
    <hyperlink ref="E40" r:id="rId33" display="http://hfo63.cfo.in.th/CheckDataDtl.aspx?orgid=05605&amp;balance=%A7%BA%B4%D8%C5%3Cbr/%3E%A7%BA%CA%D1%C1%BE%D1%B9%B8%EC%A1%D1%B9&amp;month=4&amp;year=2020&amp;thetype=%A7%BA%CB%B9%E8%C7%C2%A7%D2%B9" xr:uid="{00000000-0004-0000-0D00-000020000000}"/>
    <hyperlink ref="E41" r:id="rId34" display="http://hfo63.cfo.in.th/CheckDataDtl.aspx?orgid=05605&amp;balance=%A7%BA%B4%D8%C5%3Cbr/%3E%A7%BA%CA%D1%C1%BE%D1%B9%B8%EC%A1%D1%B9&amp;month=4&amp;year=2020&amp;thetype=%A7%BA%CB%B9%E8%C7%C2%A7%D2%B9" xr:uid="{00000000-0004-0000-0D00-000021000000}"/>
    <hyperlink ref="E42" r:id="rId35" display="http://hfo63.cfo.in.th/CheckDataDtl.aspx?orgid=05606&amp;balance=%A7%BA%B4%D8%C5%3Cbr/%3E%A7%BA%CA%D1%C1%BE%D1%B9%B8%EC%A1%D1%B9&amp;month=4&amp;year=2020&amp;thetype=%A7%BA%CB%B9%E8%C7%C2%A7%D2%B9" xr:uid="{00000000-0004-0000-0D00-000022000000}"/>
    <hyperlink ref="E43" r:id="rId36" display="http://hfo63.cfo.in.th/CheckDataDtl.aspx?orgid=05606&amp;balance=%A7%BA%B4%D8%C5%3Cbr/%3E%A7%BA%CA%D1%C1%BE%D1%B9%B8%EC%A1%D1%B9&amp;month=4&amp;year=2020&amp;thetype=%A7%BA%CB%B9%E8%C7%C2%A7%D2%B9" xr:uid="{00000000-0004-0000-0D00-000023000000}"/>
    <hyperlink ref="E44" r:id="rId37" display="http://hfo63.cfo.in.th/CheckDataDtl.aspx?orgid=05607&amp;balance=%A7%BA%B4%D8%C5%3Cbr/%3E%A7%BA%CA%D1%C1%BE%D1%B9%B8%EC%A1%D1%B9&amp;month=4&amp;year=2020&amp;thetype=%A7%BA%CB%B9%E8%C7%C2%A7%D2%B9" xr:uid="{00000000-0004-0000-0D00-000024000000}"/>
    <hyperlink ref="E45" r:id="rId38" display="http://hfo63.cfo.in.th/CheckDataDtl.aspx?orgid=05607&amp;balance=%A7%BA%B4%D8%C5%3Cbr/%3E%A7%BA%CA%D1%C1%BE%D1%B9%B8%EC%A1%D1%B9&amp;month=4&amp;year=2020&amp;thetype=%A7%BA%CB%B9%E8%C7%C2%A7%D2%B9" xr:uid="{00000000-0004-0000-0D00-000025000000}"/>
    <hyperlink ref="E46" r:id="rId39" display="http://hfo63.cfo.in.th/CheckDataDtl.aspx?orgid=05608&amp;balance=%A7%BA%B4%D8%C5%3Cbr/%3E%A7%BA%CA%D1%C1%BE%D1%B9%B8%EC%A1%D1%B9&amp;month=4&amp;year=2020&amp;thetype=%A7%BA%CB%B9%E8%C7%C2%A7%D2%B9" xr:uid="{00000000-0004-0000-0D00-000026000000}"/>
    <hyperlink ref="E47" r:id="rId40" display="http://hfo63.cfo.in.th/CheckDataDtl.aspx?orgid=05608&amp;balance=%A7%BA%B4%D8%C5%3Cbr/%3E%A7%BA%CA%D1%C1%BE%D1%B9%B8%EC%A1%D1%B9&amp;month=4&amp;year=2020&amp;thetype=%A7%BA%CB%B9%E8%C7%C2%A7%D2%B9" xr:uid="{00000000-0004-0000-0D00-000027000000}"/>
    <hyperlink ref="E48" r:id="rId41" display="http://hfo63.cfo.in.th/CheckDataDtl.aspx?orgid=05609&amp;balance=%A7%BA%B4%D8%C5%3Cbr/%3E%A7%BA%CA%D1%C1%BE%D1%B9%B8%EC%A1%D1%B9&amp;month=4&amp;year=2020&amp;thetype=%A7%BA%CB%B9%E8%C7%C2%A7%D2%B9" xr:uid="{00000000-0004-0000-0D00-000028000000}"/>
    <hyperlink ref="E49" r:id="rId42" display="http://hfo63.cfo.in.th/CheckDataDtl.aspx?orgid=05609&amp;balance=%A7%BA%B4%D8%C5%3Cbr/%3E%A7%BA%CA%D1%C1%BE%D1%B9%B8%EC%A1%D1%B9&amp;month=4&amp;year=2020&amp;thetype=%A7%BA%CB%B9%E8%C7%C2%A7%D2%B9" xr:uid="{00000000-0004-0000-0D00-000029000000}"/>
    <hyperlink ref="E50" r:id="rId43" display="http://hfo63.cfo.in.th/CheckDataDtl.aspx?orgid=05610&amp;balance=%A7%BA%B4%D8%C5%3Cbr/%3E%A7%BA%CA%D1%C1%BE%D1%B9%B8%EC%A1%D1%B9&amp;month=4&amp;year=2020&amp;thetype=%A7%BA%CB%B9%E8%C7%C2%A7%D2%B9" xr:uid="{00000000-0004-0000-0D00-00002A000000}"/>
    <hyperlink ref="E51" r:id="rId44" display="http://hfo63.cfo.in.th/CheckDataDtl.aspx?orgid=05610&amp;balance=%A7%BA%B4%D8%C5%3Cbr/%3E%A7%BA%CA%D1%C1%BE%D1%B9%B8%EC%A1%D1%B9&amp;month=4&amp;year=2020&amp;thetype=%A7%BA%CB%B9%E8%C7%C2%A7%D2%B9" xr:uid="{00000000-0004-0000-0D00-00002B000000}"/>
    <hyperlink ref="E52" r:id="rId45" display="http://hfo63.cfo.in.th/CheckDataDtl.aspx?orgid=05611&amp;balance=%A7%BA%B4%D8%C5%3Cbr/%3E%A7%BA%CA%D1%C1%BE%D1%B9%B8%EC%A1%D1%B9&amp;month=4&amp;year=2020&amp;thetype=%A7%BA%CB%B9%E8%C7%C2%A7%D2%B9" xr:uid="{00000000-0004-0000-0D00-00002C000000}"/>
    <hyperlink ref="E53" r:id="rId46" display="http://hfo63.cfo.in.th/CheckDataDtl.aspx?orgid=05611&amp;balance=%A7%BA%B4%D8%C5%3Cbr/%3E%A7%BA%CA%D1%C1%BE%D1%B9%B8%EC%A1%D1%B9&amp;month=4&amp;year=2020&amp;thetype=%A7%BA%CB%B9%E8%C7%C2%A7%D2%B9" xr:uid="{00000000-0004-0000-0D00-00002D000000}"/>
    <hyperlink ref="E54" r:id="rId47" display="http://hfo63.cfo.in.th/CheckDataDtl.aspx?orgid=05612&amp;balance=%A7%BA%B4%D8%C5%3Cbr/%3E%A7%BA%CA%D1%C1%BE%D1%B9%B8%EC%A1%D1%B9&amp;month=4&amp;year=2020&amp;thetype=%A7%BA%CB%B9%E8%C7%C2%A7%D2%B9" xr:uid="{00000000-0004-0000-0D00-00002E000000}"/>
    <hyperlink ref="E55" r:id="rId48" display="http://hfo63.cfo.in.th/CheckDataDtl.aspx?orgid=05612&amp;balance=%A7%BA%B4%D8%C5%3Cbr/%3E%A7%BA%CA%D1%C1%BE%D1%B9%B8%EC%A1%D1%B9&amp;month=4&amp;year=2020&amp;thetype=%A7%BA%CB%B9%E8%C7%C2%A7%D2%B9" xr:uid="{00000000-0004-0000-0D00-00002F000000}"/>
    <hyperlink ref="E56" r:id="rId49" display="http://hfo63.cfo.in.th/CheckDataDtl.aspx?orgid=05613&amp;balance=%A7%BA%B4%D8%C5%3Cbr/%3E%A7%BA%CA%D1%C1%BE%D1%B9%B8%EC%A1%D1%B9&amp;month=4&amp;year=2020&amp;thetype=%A7%BA%CB%B9%E8%C7%C2%A7%D2%B9" xr:uid="{00000000-0004-0000-0D00-000030000000}"/>
    <hyperlink ref="E57" r:id="rId50" display="http://hfo63.cfo.in.th/CheckDataDtl.aspx?orgid=05613&amp;balance=%A7%BA%B4%D8%C5%3Cbr/%3E%A7%BA%CA%D1%C1%BE%D1%B9%B8%EC%A1%D1%B9&amp;month=4&amp;year=2020&amp;thetype=%A7%BA%CB%B9%E8%C7%C2%A7%D2%B9" xr:uid="{00000000-0004-0000-0D00-000031000000}"/>
    <hyperlink ref="E58" r:id="rId51" display="http://hfo63.cfo.in.th/CheckDataDtl.aspx?orgid=05614&amp;balance=%A7%BA%B4%D8%C5%3Cbr/%3E%A7%BA%CA%D1%C1%BE%D1%B9%B8%EC%A1%D1%B9&amp;month=4&amp;year=2020&amp;thetype=%A7%BA%CB%B9%E8%C7%C2%A7%D2%B9" xr:uid="{00000000-0004-0000-0D00-000032000000}"/>
    <hyperlink ref="E59" r:id="rId52" display="http://hfo63.cfo.in.th/CheckDataDtl.aspx?orgid=05614&amp;balance=%A7%BA%B4%D8%C5%3Cbr/%3E%A7%BA%CA%D1%C1%BE%D1%B9%B8%EC%A1%D1%B9&amp;month=4&amp;year=2020&amp;thetype=%A7%BA%CB%B9%E8%C7%C2%A7%D2%B9" xr:uid="{00000000-0004-0000-0D00-000033000000}"/>
    <hyperlink ref="E60" r:id="rId53" display="http://hfo63.cfo.in.th/CheckDataDtl.aspx?orgid=05615&amp;balance=%A7%BA%B4%D8%C5%3Cbr/%3E%A7%BA%CA%D1%C1%BE%D1%B9%B8%EC%A1%D1%B9&amp;month=4&amp;year=2020&amp;thetype=%A7%BA%CB%B9%E8%C7%C2%A7%D2%B9" xr:uid="{00000000-0004-0000-0D00-000034000000}"/>
    <hyperlink ref="E61" r:id="rId54" display="http://hfo63.cfo.in.th/CheckDataDtl.aspx?orgid=05615&amp;balance=%A7%BA%B4%D8%C5%3Cbr/%3E%A7%BA%CA%D1%C1%BE%D1%B9%B8%EC%A1%D1%B9&amp;month=4&amp;year=2020&amp;thetype=%A7%BA%CB%B9%E8%C7%C2%A7%D2%B9" xr:uid="{00000000-0004-0000-0D00-000035000000}"/>
    <hyperlink ref="E62" r:id="rId55" display="http://hfo63.cfo.in.th/CheckDataDtl.aspx?orgid=05616&amp;balance=%A7%BA%B4%D8%C5%3Cbr/%3E%A7%BA%CA%D1%C1%BE%D1%B9%B8%EC%A1%D1%B9&amp;month=4&amp;year=2020&amp;thetype=%A7%BA%CB%B9%E8%C7%C2%A7%D2%B9" xr:uid="{00000000-0004-0000-0D00-000036000000}"/>
    <hyperlink ref="E63" r:id="rId56" display="http://hfo63.cfo.in.th/CheckDataDtl.aspx?orgid=05616&amp;balance=%A7%BA%B4%D8%C5%3Cbr/%3E%A7%BA%CA%D1%C1%BE%D1%B9%B8%EC%A1%D1%B9&amp;month=4&amp;year=2020&amp;thetype=%A7%BA%CB%B9%E8%C7%C2%A7%D2%B9" xr:uid="{00000000-0004-0000-0D00-000037000000}"/>
    <hyperlink ref="E64" r:id="rId57" display="http://hfo63.cfo.in.th/CheckDataDtl.aspx?orgid=05617&amp;balance=%A7%BA%B4%D8%C5%3Cbr/%3E%A7%BA%CA%D1%C1%BE%D1%B9%B8%EC%A1%D1%B9&amp;month=4&amp;year=2020&amp;thetype=%A7%BA%CB%B9%E8%C7%C2%A7%D2%B9" xr:uid="{00000000-0004-0000-0D00-000038000000}"/>
    <hyperlink ref="E65" r:id="rId58" display="http://hfo63.cfo.in.th/CheckDataDtl.aspx?orgid=05617&amp;balance=%A7%BA%B4%D8%C5%3Cbr/%3E%A7%BA%CA%D1%C1%BE%D1%B9%B8%EC%A1%D1%B9&amp;month=4&amp;year=2020&amp;thetype=%A7%BA%CB%B9%E8%C7%C2%A7%D2%B9" xr:uid="{00000000-0004-0000-0D00-000039000000}"/>
    <hyperlink ref="E66" r:id="rId59" display="http://hfo63.cfo.in.th/CheckDataDtl.aspx?orgid=05618&amp;balance=%A7%BA%B4%D8%C5%3Cbr/%3E%A7%BA%CA%D1%C1%BE%D1%B9%B8%EC%A1%D1%B9&amp;month=4&amp;year=2020&amp;thetype=%A7%BA%CB%B9%E8%C7%C2%A7%D2%B9" xr:uid="{00000000-0004-0000-0D00-00003A000000}"/>
    <hyperlink ref="E67" r:id="rId60" display="http://hfo63.cfo.in.th/CheckDataDtl.aspx?orgid=05618&amp;balance=%A7%BA%B4%D8%C5%3Cbr/%3E%A7%BA%CA%D1%C1%BE%D1%B9%B8%EC%A1%D1%B9&amp;month=4&amp;year=2020&amp;thetype=%A7%BA%CB%B9%E8%C7%C2%A7%D2%B9" xr:uid="{00000000-0004-0000-0D00-00003B000000}"/>
    <hyperlink ref="E68" r:id="rId61" display="http://hfo63.cfo.in.th/CheckDataDtl.aspx?orgid=05619&amp;balance=%A7%BA%B4%D8%C5%3Cbr/%3E%A7%BA%CA%D1%C1%BE%D1%B9%B8%EC%A1%D1%B9&amp;month=4&amp;year=2020&amp;thetype=%A7%BA%CB%B9%E8%C7%C2%A7%D2%B9" xr:uid="{00000000-0004-0000-0D00-00003C000000}"/>
    <hyperlink ref="E69" r:id="rId62" display="http://hfo63.cfo.in.th/CheckDataDtl.aspx?orgid=05619&amp;balance=%A7%BA%B4%D8%C5%3Cbr/%3E%A7%BA%CA%D1%C1%BE%D1%B9%B8%EC%A1%D1%B9&amp;month=4&amp;year=2020&amp;thetype=%A7%BA%CB%B9%E8%C7%C2%A7%D2%B9" xr:uid="{00000000-0004-0000-0D00-00003D000000}"/>
    <hyperlink ref="E70" r:id="rId63" display="http://hfo63.cfo.in.th/CheckDataDtl.aspx?orgid=05620&amp;balance=%A7%BA%B4%D8%C5%3Cbr/%3E%A7%BA%CA%D1%C1%BE%D1%B9%B8%EC%A1%D1%B9&amp;month=4&amp;year=2020&amp;thetype=%A7%BA%CB%B9%E8%C7%C2%A7%D2%B9" xr:uid="{00000000-0004-0000-0D00-00003E000000}"/>
    <hyperlink ref="E71" r:id="rId64" display="http://hfo63.cfo.in.th/CheckDataDtl.aspx?orgid=05620&amp;balance=%A7%BA%B4%D8%C5%3Cbr/%3E%A7%BA%CA%D1%C1%BE%D1%B9%B8%EC%A1%D1%B9&amp;month=4&amp;year=2020&amp;thetype=%A7%BA%CB%B9%E8%C7%C2%A7%D2%B9" xr:uid="{00000000-0004-0000-0D00-00003F000000}"/>
    <hyperlink ref="E72" r:id="rId65" display="http://hfo63.cfo.in.th/CheckDataDtl.aspx?orgid=05621&amp;balance=%A7%BA%B4%D8%C5%3Cbr/%3E%A7%BA%CA%D1%C1%BE%D1%B9%B8%EC%A1%D1%B9&amp;month=4&amp;year=2020&amp;thetype=%A7%BA%CB%B9%E8%C7%C2%A7%D2%B9" xr:uid="{00000000-0004-0000-0D00-000040000000}"/>
    <hyperlink ref="E73" r:id="rId66" display="http://hfo63.cfo.in.th/CheckDataDtl.aspx?orgid=05621&amp;balance=%A7%BA%B4%D8%C5%3Cbr/%3E%A7%BA%CA%D1%C1%BE%D1%B9%B8%EC%A1%D1%B9&amp;month=4&amp;year=2020&amp;thetype=%A7%BA%CB%B9%E8%C7%C2%A7%D2%B9" xr:uid="{00000000-0004-0000-0D00-000041000000}"/>
    <hyperlink ref="E74" r:id="rId67" display="http://hfo63.cfo.in.th/CheckDataDtl.aspx?orgid=05622&amp;balance=%A7%BA%B4%D8%C5%3Cbr/%3E%A7%BA%CA%D1%C1%BE%D1%B9%B8%EC%A1%D1%B9&amp;month=4&amp;year=2020&amp;thetype=%A7%BA%CB%B9%E8%C7%C2%A7%D2%B9" xr:uid="{00000000-0004-0000-0D00-000042000000}"/>
    <hyperlink ref="E75" r:id="rId68" display="http://hfo63.cfo.in.th/CheckDataDtl.aspx?orgid=05622&amp;balance=%A7%BA%B4%D8%C5%3Cbr/%3E%A7%BA%CA%D1%C1%BE%D1%B9%B8%EC%A1%D1%B9&amp;month=4&amp;year=2020&amp;thetype=%A7%BA%CB%B9%E8%C7%C2%A7%D2%B9" xr:uid="{00000000-0004-0000-0D00-000043000000}"/>
    <hyperlink ref="E76" r:id="rId69" display="http://hfo63.cfo.in.th/CheckDataDtl.aspx?orgid=05623&amp;balance=%A7%BA%B4%D8%C5%3Cbr/%3E%A7%BA%CA%D1%C1%BE%D1%B9%B8%EC%A1%D1%B9&amp;month=4&amp;year=2020&amp;thetype=%A7%BA%CB%B9%E8%C7%C2%A7%D2%B9" xr:uid="{00000000-0004-0000-0D00-000044000000}"/>
    <hyperlink ref="E77" r:id="rId70" display="http://hfo63.cfo.in.th/CheckDataDtl.aspx?orgid=05623&amp;balance=%A7%BA%B4%D8%C5%3Cbr/%3E%A7%BA%CA%D1%C1%BE%D1%B9%B8%EC%A1%D1%B9&amp;month=4&amp;year=2020&amp;thetype=%A7%BA%CB%B9%E8%C7%C2%A7%D2%B9" xr:uid="{00000000-0004-0000-0D00-000045000000}"/>
    <hyperlink ref="E78" r:id="rId71" display="http://hfo63.cfo.in.th/CheckDataDtl.aspx?orgid=05624&amp;balance=%A7%BA%B4%D8%C5%3Cbr/%3E%A7%BA%CA%D1%C1%BE%D1%B9%B8%EC%A1%D1%B9&amp;month=4&amp;year=2020&amp;thetype=%A7%BA%CB%B9%E8%C7%C2%A7%D2%B9" xr:uid="{00000000-0004-0000-0D00-000046000000}"/>
    <hyperlink ref="E79" r:id="rId72" display="http://hfo63.cfo.in.th/CheckDataDtl.aspx?orgid=05624&amp;balance=%A7%BA%B4%D8%C5%3Cbr/%3E%A7%BA%CA%D1%C1%BE%D1%B9%B8%EC%A1%D1%B9&amp;month=4&amp;year=2020&amp;thetype=%A7%BA%CB%B9%E8%C7%C2%A7%D2%B9" xr:uid="{00000000-0004-0000-0D00-000047000000}"/>
    <hyperlink ref="E80" r:id="rId73" display="http://hfo63.cfo.in.th/CheckDataDtl.aspx?orgid=05625&amp;balance=%A7%BA%B4%D8%C5%3Cbr/%3E%A7%BA%CA%D1%C1%BE%D1%B9%B8%EC%A1%D1%B9&amp;month=4&amp;year=2020&amp;thetype=%A7%BA%CB%B9%E8%C7%C2%A7%D2%B9" xr:uid="{00000000-0004-0000-0D00-000048000000}"/>
    <hyperlink ref="E81" r:id="rId74" display="http://hfo63.cfo.in.th/CheckDataDtl.aspx?orgid=05625&amp;balance=%A7%BA%B4%D8%C5%3Cbr/%3E%A7%BA%CA%D1%C1%BE%D1%B9%B8%EC%A1%D1%B9&amp;month=4&amp;year=2020&amp;thetype=%A7%BA%CB%B9%E8%C7%C2%A7%D2%B9" xr:uid="{00000000-0004-0000-0D00-000049000000}"/>
    <hyperlink ref="E82" r:id="rId75" display="http://hfo63.cfo.in.th/CheckDataDtl.aspx?orgid=05626&amp;balance=%A7%BA%B4%D8%C5%3Cbr/%3E%A7%BA%CA%D1%C1%BE%D1%B9%B8%EC%A1%D1%B9&amp;month=4&amp;year=2020&amp;thetype=%A7%BA%CB%B9%E8%C7%C2%A7%D2%B9" xr:uid="{00000000-0004-0000-0D00-00004A000000}"/>
    <hyperlink ref="E83" r:id="rId76" display="http://hfo63.cfo.in.th/CheckDataDtl.aspx?orgid=05626&amp;balance=%A7%BA%B4%D8%C5%3Cbr/%3E%A7%BA%CA%D1%C1%BE%D1%B9%B8%EC%A1%D1%B9&amp;month=4&amp;year=2020&amp;thetype=%A7%BA%CB%B9%E8%C7%C2%A7%D2%B9" xr:uid="{00000000-0004-0000-0D00-00004B000000}"/>
    <hyperlink ref="E84" r:id="rId77" display="http://hfo63.cfo.in.th/CheckDataDtl.aspx?orgid=05627&amp;balance=%A7%BA%B4%D8%C5%3Cbr/%3E%A7%BA%CA%D1%C1%BE%D1%B9%B8%EC%A1%D1%B9&amp;month=4&amp;year=2020&amp;thetype=%A7%BA%CB%B9%E8%C7%C2%A7%D2%B9" xr:uid="{00000000-0004-0000-0D00-00004C000000}"/>
    <hyperlink ref="E85" r:id="rId78" display="http://hfo63.cfo.in.th/CheckDataDtl.aspx?orgid=05627&amp;balance=%A7%BA%B4%D8%C5%3Cbr/%3E%A7%BA%CA%D1%C1%BE%D1%B9%B8%EC%A1%D1%B9&amp;month=4&amp;year=2020&amp;thetype=%A7%BA%CB%B9%E8%C7%C2%A7%D2%B9" xr:uid="{00000000-0004-0000-0D00-00004D000000}"/>
    <hyperlink ref="E86" r:id="rId79" display="http://hfo63.cfo.in.th/CheckDataDtl.aspx?orgid=05628&amp;balance=%A7%BA%B4%D8%C5%3Cbr/%3E%A7%BA%CA%D1%C1%BE%D1%B9%B8%EC%A1%D1%B9&amp;month=4&amp;year=2020&amp;thetype=%A7%BA%CB%B9%E8%C7%C2%A7%D2%B9" xr:uid="{00000000-0004-0000-0D00-00004E000000}"/>
    <hyperlink ref="E87" r:id="rId80" display="http://hfo63.cfo.in.th/CheckDataDtl.aspx?orgid=05628&amp;balance=%A7%BA%B4%D8%C5%3Cbr/%3E%A7%BA%CA%D1%C1%BE%D1%B9%B8%EC%A1%D1%B9&amp;month=4&amp;year=2020&amp;thetype=%A7%BA%CB%B9%E8%C7%C2%A7%D2%B9" xr:uid="{00000000-0004-0000-0D00-00004F000000}"/>
    <hyperlink ref="E88" r:id="rId81" display="http://hfo63.cfo.in.th/CheckDataDtl.aspx?orgid=05629&amp;balance=%A7%BA%B4%D8%C5%3Cbr/%3E%A7%BA%CA%D1%C1%BE%D1%B9%B8%EC%A1%D1%B9&amp;month=4&amp;year=2020&amp;thetype=%A7%BA%CB%B9%E8%C7%C2%A7%D2%B9" xr:uid="{00000000-0004-0000-0D00-000050000000}"/>
    <hyperlink ref="E89" r:id="rId82" display="http://hfo63.cfo.in.th/CheckDataDtl.aspx?orgid=05629&amp;balance=%A7%BA%B4%D8%C5%3Cbr/%3E%A7%BA%CA%D1%C1%BE%D1%B9%B8%EC%A1%D1%B9&amp;month=4&amp;year=2020&amp;thetype=%A7%BA%CB%B9%E8%C7%C2%A7%D2%B9" xr:uid="{00000000-0004-0000-0D00-000051000000}"/>
    <hyperlink ref="E90" r:id="rId83" display="http://hfo63.cfo.in.th/CheckDataDtl.aspx?orgid=05630&amp;balance=%A7%BA%B4%D8%C5%3Cbr/%3E%A7%BA%CA%D1%C1%BE%D1%B9%B8%EC%A1%D1%B9&amp;month=4&amp;year=2020&amp;thetype=%A7%BA%CB%B9%E8%C7%C2%A7%D2%B9" xr:uid="{00000000-0004-0000-0D00-000052000000}"/>
    <hyperlink ref="E91" r:id="rId84" display="http://hfo63.cfo.in.th/CheckDataDtl.aspx?orgid=05630&amp;balance=%A7%BA%B4%D8%C5%3Cbr/%3E%A7%BA%CA%D1%C1%BE%D1%B9%B8%EC%A1%D1%B9&amp;month=4&amp;year=2020&amp;thetype=%A7%BA%CB%B9%E8%C7%C2%A7%D2%B9" xr:uid="{00000000-0004-0000-0D00-000053000000}"/>
    <hyperlink ref="E92" r:id="rId85" display="http://hfo63.cfo.in.th/CheckDataDtl.aspx?orgid=05631&amp;balance=%A7%BA%B4%D8%C5%3Cbr/%3E%A7%BA%CA%D1%C1%BE%D1%B9%B8%EC%A1%D1%B9&amp;month=4&amp;year=2020&amp;thetype=%A7%BA%CB%B9%E8%C7%C2%A7%D2%B9" xr:uid="{00000000-0004-0000-0D00-000054000000}"/>
    <hyperlink ref="E93" r:id="rId86" display="http://hfo63.cfo.in.th/CheckDataDtl.aspx?orgid=05631&amp;balance=%A7%BA%B4%D8%C5%3Cbr/%3E%A7%BA%CA%D1%C1%BE%D1%B9%B8%EC%A1%D1%B9&amp;month=4&amp;year=2020&amp;thetype=%A7%BA%CB%B9%E8%C7%C2%A7%D2%B9" xr:uid="{00000000-0004-0000-0D00-000055000000}"/>
    <hyperlink ref="E94" r:id="rId87" display="http://hfo63.cfo.in.th/CheckDataDtl.aspx?orgid=05632&amp;balance=%A7%BA%B4%D8%C5%3Cbr/%3E%A7%BA%CA%D1%C1%BE%D1%B9%B8%EC%A1%D1%B9&amp;month=4&amp;year=2020&amp;thetype=%A7%BA%CB%B9%E8%C7%C2%A7%D2%B9" xr:uid="{00000000-0004-0000-0D00-000056000000}"/>
    <hyperlink ref="E95" r:id="rId88" display="http://hfo63.cfo.in.th/CheckDataDtl.aspx?orgid=05632&amp;balance=%A7%BA%B4%D8%C5%3Cbr/%3E%A7%BA%CA%D1%C1%BE%D1%B9%B8%EC%A1%D1%B9&amp;month=4&amp;year=2020&amp;thetype=%A7%BA%CB%B9%E8%C7%C2%A7%D2%B9" xr:uid="{00000000-0004-0000-0D00-000057000000}"/>
    <hyperlink ref="E96" r:id="rId89" display="http://hfo63.cfo.in.th/CheckDataDtl.aspx?orgid=05633&amp;balance=%A7%BA%B4%D8%C5%3Cbr/%3E%A7%BA%CA%D1%C1%BE%D1%B9%B8%EC%A1%D1%B9&amp;month=4&amp;year=2020&amp;thetype=%A7%BA%CB%B9%E8%C7%C2%A7%D2%B9" xr:uid="{00000000-0004-0000-0D00-000058000000}"/>
    <hyperlink ref="E97" r:id="rId90" display="http://hfo63.cfo.in.th/CheckDataDtl.aspx?orgid=05633&amp;balance=%A7%BA%B4%D8%C5%3Cbr/%3E%A7%BA%CA%D1%C1%BE%D1%B9%B8%EC%A1%D1%B9&amp;month=4&amp;year=2020&amp;thetype=%A7%BA%CB%B9%E8%C7%C2%A7%D2%B9" xr:uid="{00000000-0004-0000-0D00-000059000000}"/>
    <hyperlink ref="E98" r:id="rId91" display="http://hfo63.cfo.in.th/CheckDataDtl.aspx?orgid=05634&amp;balance=%A7%BA%B4%D8%C5%3Cbr/%3E%A7%BA%CA%D1%C1%BE%D1%B9%B8%EC%A1%D1%B9&amp;month=4&amp;year=2020&amp;thetype=%A7%BA%CB%B9%E8%C7%C2%A7%D2%B9" xr:uid="{00000000-0004-0000-0D00-00005A000000}"/>
    <hyperlink ref="E99" r:id="rId92" display="http://hfo63.cfo.in.th/CheckDataDtl.aspx?orgid=05634&amp;balance=%A7%BA%B4%D8%C5%3Cbr/%3E%A7%BA%CA%D1%C1%BE%D1%B9%B8%EC%A1%D1%B9&amp;month=4&amp;year=2020&amp;thetype=%A7%BA%CB%B9%E8%C7%C2%A7%D2%B9" xr:uid="{00000000-0004-0000-0D00-00005B000000}"/>
    <hyperlink ref="E100" r:id="rId93" display="http://hfo63.cfo.in.th/CheckDataDtl.aspx?orgid=05635&amp;balance=%A7%BA%B4%D8%C5%3Cbr/%3E%A7%BA%CA%D1%C1%BE%D1%B9%B8%EC%A1%D1%B9&amp;month=4&amp;year=2020&amp;thetype=%A7%BA%CB%B9%E8%C7%C2%A7%D2%B9" xr:uid="{00000000-0004-0000-0D00-00005C000000}"/>
    <hyperlink ref="E101" r:id="rId94" display="http://hfo63.cfo.in.th/CheckDataDtl.aspx?orgid=05635&amp;balance=%A7%BA%B4%D8%C5%3Cbr/%3E%A7%BA%CA%D1%C1%BE%D1%B9%B8%EC%A1%D1%B9&amp;month=4&amp;year=2020&amp;thetype=%A7%BA%CB%B9%E8%C7%C2%A7%D2%B9" xr:uid="{00000000-0004-0000-0D00-00005D000000}"/>
    <hyperlink ref="E102" r:id="rId95" display="http://hfo63.cfo.in.th/CheckDataDtl.aspx?orgid=05636&amp;balance=%A7%BA%B4%D8%C5%3Cbr/%3E%A7%BA%CA%D1%C1%BE%D1%B9%B8%EC%A1%D1%B9&amp;month=4&amp;year=2020&amp;thetype=%A7%BA%CB%B9%E8%C7%C2%A7%D2%B9" xr:uid="{00000000-0004-0000-0D00-00005E000000}"/>
    <hyperlink ref="E103" r:id="rId96" display="http://hfo63.cfo.in.th/CheckDataDtl.aspx?orgid=05636&amp;balance=%A7%BA%B4%D8%C5%3Cbr/%3E%A7%BA%CA%D1%C1%BE%D1%B9%B8%EC%A1%D1%B9&amp;month=4&amp;year=2020&amp;thetype=%A7%BA%CB%B9%E8%C7%C2%A7%D2%B9" xr:uid="{00000000-0004-0000-0D00-00005F000000}"/>
    <hyperlink ref="E104" r:id="rId97" display="http://hfo63.cfo.in.th/CheckDataDtl.aspx?orgid=05637&amp;balance=%A7%BA%B4%D8%C5%3Cbr/%3E%A7%BA%CA%D1%C1%BE%D1%B9%B8%EC%A1%D1%B9&amp;month=4&amp;year=2020&amp;thetype=%A7%BA%CB%B9%E8%C7%C2%A7%D2%B9" xr:uid="{00000000-0004-0000-0D00-000060000000}"/>
    <hyperlink ref="E105" r:id="rId98" display="http://hfo63.cfo.in.th/CheckDataDtl.aspx?orgid=05637&amp;balance=%A7%BA%B4%D8%C5%3Cbr/%3E%A7%BA%CA%D1%C1%BE%D1%B9%B8%EC%A1%D1%B9&amp;month=4&amp;year=2020&amp;thetype=%A7%BA%CB%B9%E8%C7%C2%A7%D2%B9" xr:uid="{00000000-0004-0000-0D00-000061000000}"/>
    <hyperlink ref="E106" r:id="rId99" display="http://hfo63.cfo.in.th/CheckDataDtl.aspx?orgid=05638&amp;balance=%A7%BA%B4%D8%C5%3Cbr/%3E%A7%BA%CA%D1%C1%BE%D1%B9%B8%EC%A1%D1%B9&amp;month=4&amp;year=2020&amp;thetype=%A7%BA%CB%B9%E8%C7%C2%A7%D2%B9" xr:uid="{00000000-0004-0000-0D00-000062000000}"/>
    <hyperlink ref="E107" r:id="rId100" display="http://hfo63.cfo.in.th/CheckDataDtl.aspx?orgid=05638&amp;balance=%A7%BA%B4%D8%C5%3Cbr/%3E%A7%BA%CA%D1%C1%BE%D1%B9%B8%EC%A1%D1%B9&amp;month=4&amp;year=2020&amp;thetype=%A7%BA%CB%B9%E8%C7%C2%A7%D2%B9" xr:uid="{00000000-0004-0000-0D00-000063000000}"/>
    <hyperlink ref="E108" r:id="rId101" display="http://hfo63.cfo.in.th/CheckDataDtl.aspx?orgid=05639&amp;balance=%A7%BA%B4%D8%C5%3Cbr/%3E%A7%BA%CA%D1%C1%BE%D1%B9%B8%EC%A1%D1%B9&amp;month=4&amp;year=2020&amp;thetype=%A7%BA%CB%B9%E8%C7%C2%A7%D2%B9" xr:uid="{00000000-0004-0000-0D00-000064000000}"/>
    <hyperlink ref="E109" r:id="rId102" display="http://hfo63.cfo.in.th/CheckDataDtl.aspx?orgid=05639&amp;balance=%A7%BA%B4%D8%C5%3Cbr/%3E%A7%BA%CA%D1%C1%BE%D1%B9%B8%EC%A1%D1%B9&amp;month=4&amp;year=2020&amp;thetype=%A7%BA%CB%B9%E8%C7%C2%A7%D2%B9" xr:uid="{00000000-0004-0000-0D00-000065000000}"/>
    <hyperlink ref="E110" r:id="rId103" display="http://hfo63.cfo.in.th/CheckDataDtl.aspx?orgid=05640&amp;balance=%A7%BA%B4%D8%C5%3Cbr/%3E%A7%BA%CA%D1%C1%BE%D1%B9%B8%EC%A1%D1%B9&amp;month=4&amp;year=2020&amp;thetype=%A7%BA%CB%B9%E8%C7%C2%A7%D2%B9" xr:uid="{00000000-0004-0000-0D00-000066000000}"/>
    <hyperlink ref="E111" r:id="rId104" display="http://hfo63.cfo.in.th/CheckDataDtl.aspx?orgid=05640&amp;balance=%A7%BA%B4%D8%C5%3Cbr/%3E%A7%BA%CA%D1%C1%BE%D1%B9%B8%EC%A1%D1%B9&amp;month=4&amp;year=2020&amp;thetype=%A7%BA%CB%B9%E8%C7%C2%A7%D2%B9" xr:uid="{00000000-0004-0000-0D00-000067000000}"/>
    <hyperlink ref="E112" r:id="rId105" display="http://hfo63.cfo.in.th/CheckDataDtl.aspx?orgid=05641&amp;balance=%A7%BA%B4%D8%C5%3Cbr/%3E%A7%BA%CA%D1%C1%BE%D1%B9%B8%EC%A1%D1%B9&amp;month=4&amp;year=2020&amp;thetype=%A7%BA%CB%B9%E8%C7%C2%A7%D2%B9" xr:uid="{00000000-0004-0000-0D00-000068000000}"/>
    <hyperlink ref="E113" r:id="rId106" display="http://hfo63.cfo.in.th/CheckDataDtl.aspx?orgid=05641&amp;balance=%A7%BA%B4%D8%C5%3Cbr/%3E%A7%BA%CA%D1%C1%BE%D1%B9%B8%EC%A1%D1%B9&amp;month=4&amp;year=2020&amp;thetype=%A7%BA%CB%B9%E8%C7%C2%A7%D2%B9" xr:uid="{00000000-0004-0000-0D00-000069000000}"/>
    <hyperlink ref="E114" r:id="rId107" display="http://hfo63.cfo.in.th/CheckDataDtl.aspx?orgid=05642&amp;balance=%A7%BA%B4%D8%C5%3Cbr/%3E%A7%BA%CA%D1%C1%BE%D1%B9%B8%EC%A1%D1%B9&amp;month=4&amp;year=2020&amp;thetype=%A7%BA%CB%B9%E8%C7%C2%A7%D2%B9" xr:uid="{00000000-0004-0000-0D00-00006A000000}"/>
    <hyperlink ref="E115" r:id="rId108" display="http://hfo63.cfo.in.th/CheckDataDtl.aspx?orgid=05642&amp;balance=%A7%BA%B4%D8%C5%3Cbr/%3E%A7%BA%CA%D1%C1%BE%D1%B9%B8%EC%A1%D1%B9&amp;month=4&amp;year=2020&amp;thetype=%A7%BA%CB%B9%E8%C7%C2%A7%D2%B9" xr:uid="{00000000-0004-0000-0D00-00006B000000}"/>
    <hyperlink ref="E116" r:id="rId109" display="http://hfo63.cfo.in.th/CheckDataDtl.aspx?orgid=05643&amp;balance=%A7%BA%B4%D8%C5%3Cbr/%3E%A7%BA%CA%D1%C1%BE%D1%B9%B8%EC%A1%D1%B9&amp;month=4&amp;year=2020&amp;thetype=%A7%BA%CB%B9%E8%C7%C2%A7%D2%B9" xr:uid="{00000000-0004-0000-0D00-00006C000000}"/>
    <hyperlink ref="E117" r:id="rId110" display="http://hfo63.cfo.in.th/CheckDataDtl.aspx?orgid=05643&amp;balance=%A7%BA%B4%D8%C5%3Cbr/%3E%A7%BA%CA%D1%C1%BE%D1%B9%B8%EC%A1%D1%B9&amp;month=4&amp;year=2020&amp;thetype=%A7%BA%CB%B9%E8%C7%C2%A7%D2%B9" xr:uid="{00000000-0004-0000-0D00-00006D000000}"/>
    <hyperlink ref="E118" r:id="rId111" display="http://hfo63.cfo.in.th/CheckDataDtl.aspx?orgid=05644&amp;balance=%A7%BA%B4%D8%C5%3Cbr/%3E%A7%BA%CA%D1%C1%BE%D1%B9%B8%EC%A1%D1%B9&amp;month=4&amp;year=2020&amp;thetype=%A7%BA%CB%B9%E8%C7%C2%A7%D2%B9" xr:uid="{00000000-0004-0000-0D00-00006E000000}"/>
    <hyperlink ref="E119" r:id="rId112" display="http://hfo63.cfo.in.th/CheckDataDtl.aspx?orgid=05644&amp;balance=%A7%BA%B4%D8%C5%3Cbr/%3E%A7%BA%CA%D1%C1%BE%D1%B9%B8%EC%A1%D1%B9&amp;month=4&amp;year=2020&amp;thetype=%A7%BA%CB%B9%E8%C7%C2%A7%D2%B9" xr:uid="{00000000-0004-0000-0D00-00006F000000}"/>
    <hyperlink ref="E120" r:id="rId113" display="http://hfo63.cfo.in.th/CheckDataDtl.aspx?orgid=05645&amp;balance=%A7%BA%B4%D8%C5%3Cbr/%3E%A7%BA%CA%D1%C1%BE%D1%B9%B8%EC%A1%D1%B9&amp;month=4&amp;year=2020&amp;thetype=%A7%BA%CB%B9%E8%C7%C2%A7%D2%B9" xr:uid="{00000000-0004-0000-0D00-000070000000}"/>
    <hyperlink ref="E121" r:id="rId114" display="http://hfo63.cfo.in.th/CheckDataDtl.aspx?orgid=05645&amp;balance=%A7%BA%B4%D8%C5%3Cbr/%3E%A7%BA%CA%D1%C1%BE%D1%B9%B8%EC%A1%D1%B9&amp;month=4&amp;year=2020&amp;thetype=%A7%BA%CB%B9%E8%C7%C2%A7%D2%B9" xr:uid="{00000000-0004-0000-0D00-000071000000}"/>
    <hyperlink ref="E122" r:id="rId115" display="http://hfo63.cfo.in.th/CheckDataDtl.aspx?orgid=05647&amp;balance=%A7%BA%B4%D8%C5%3Cbr/%3E%A7%BA%CA%D1%C1%BE%D1%B9%B8%EC%A1%D1%B9&amp;month=4&amp;year=2020&amp;thetype=%A7%BA%CB%B9%E8%C7%C2%A7%D2%B9" xr:uid="{00000000-0004-0000-0D00-000072000000}"/>
    <hyperlink ref="E123" r:id="rId116" display="http://hfo63.cfo.in.th/CheckDataDtl.aspx?orgid=05647&amp;balance=%A7%BA%B4%D8%C5%3Cbr/%3E%A7%BA%CA%D1%C1%BE%D1%B9%B8%EC%A1%D1%B9&amp;month=4&amp;year=2020&amp;thetype=%A7%BA%CB%B9%E8%C7%C2%A7%D2%B9" xr:uid="{00000000-0004-0000-0D00-000073000000}"/>
    <hyperlink ref="E124" r:id="rId117" display="http://hfo63.cfo.in.th/CheckDataDtl.aspx?orgid=05648&amp;balance=%A7%BA%B4%D8%C5%3Cbr/%3E%A7%BA%CA%D1%C1%BE%D1%B9%B8%EC%A1%D1%B9&amp;month=4&amp;year=2020&amp;thetype=%A7%BA%CB%B9%E8%C7%C2%A7%D2%B9" xr:uid="{00000000-0004-0000-0D00-000074000000}"/>
    <hyperlink ref="E125" r:id="rId118" display="http://hfo63.cfo.in.th/CheckDataDtl.aspx?orgid=05648&amp;balance=%A7%BA%B4%D8%C5%3Cbr/%3E%A7%BA%CA%D1%C1%BE%D1%B9%B8%EC%A1%D1%B9&amp;month=4&amp;year=2020&amp;thetype=%A7%BA%CB%B9%E8%C7%C2%A7%D2%B9" xr:uid="{00000000-0004-0000-0D00-000075000000}"/>
    <hyperlink ref="E126" r:id="rId119" display="http://hfo63.cfo.in.th/CheckDataDtl.aspx?orgid=05649&amp;balance=%A7%BA%B4%D8%C5%3Cbr/%3E%A7%BA%CA%D1%C1%BE%D1%B9%B8%EC%A1%D1%B9&amp;month=4&amp;year=2020&amp;thetype=%A7%BA%CB%B9%E8%C7%C2%A7%D2%B9" xr:uid="{00000000-0004-0000-0D00-000076000000}"/>
    <hyperlink ref="E127" r:id="rId120" display="http://hfo63.cfo.in.th/CheckDataDtl.aspx?orgid=05649&amp;balance=%A7%BA%B4%D8%C5%3Cbr/%3E%A7%BA%CA%D1%C1%BE%D1%B9%B8%EC%A1%D1%B9&amp;month=4&amp;year=2020&amp;thetype=%A7%BA%CB%B9%E8%C7%C2%A7%D2%B9" xr:uid="{00000000-0004-0000-0D00-000077000000}"/>
    <hyperlink ref="E128" r:id="rId121" display="http://hfo63.cfo.in.th/CheckDataDtl.aspx?orgid=05651&amp;balance=%A7%BA%B4%D8%C5%3Cbr/%3E%A7%BA%CA%D1%C1%BE%D1%B9%B8%EC%A1%D1%B9&amp;month=4&amp;year=2020&amp;thetype=%A7%BA%CB%B9%E8%C7%C2%A7%D2%B9" xr:uid="{00000000-0004-0000-0D00-000078000000}"/>
    <hyperlink ref="E129" r:id="rId122" display="http://hfo63.cfo.in.th/CheckDataDtl.aspx?orgid=05651&amp;balance=%A7%BA%B4%D8%C5%3Cbr/%3E%A7%BA%CA%D1%C1%BE%D1%B9%B8%EC%A1%D1%B9&amp;month=4&amp;year=2020&amp;thetype=%A7%BA%CB%B9%E8%C7%C2%A7%D2%B9" xr:uid="{00000000-0004-0000-0D00-000079000000}"/>
    <hyperlink ref="E130" r:id="rId123" display="http://hfo63.cfo.in.th/CheckDataDtl.aspx?orgid=05652&amp;balance=%A7%BA%B4%D8%C5%3Cbr/%3E%A7%BA%CA%D1%C1%BE%D1%B9%B8%EC%A1%D1%B9&amp;month=4&amp;year=2020&amp;thetype=%A7%BA%CB%B9%E8%C7%C2%A7%D2%B9" xr:uid="{00000000-0004-0000-0D00-00007A000000}"/>
    <hyperlink ref="E131" r:id="rId124" display="http://hfo63.cfo.in.th/CheckDataDtl.aspx?orgid=05652&amp;balance=%A7%BA%B4%D8%C5%3Cbr/%3E%A7%BA%CA%D1%C1%BE%D1%B9%B8%EC%A1%D1%B9&amp;month=4&amp;year=2020&amp;thetype=%A7%BA%CB%B9%E8%C7%C2%A7%D2%B9" xr:uid="{00000000-0004-0000-0D00-00007B000000}"/>
    <hyperlink ref="E132" r:id="rId125" display="http://hfo63.cfo.in.th/CheckDataDtl.aspx?orgid=05653&amp;balance=%A7%BA%B4%D8%C5%3Cbr/%3E%A7%BA%CA%D1%C1%BE%D1%B9%B8%EC%A1%D1%B9&amp;month=4&amp;year=2020&amp;thetype=%A7%BA%CB%B9%E8%C7%C2%A7%D2%B9" xr:uid="{00000000-0004-0000-0D00-00007C000000}"/>
    <hyperlink ref="E133" r:id="rId126" display="http://hfo63.cfo.in.th/CheckDataDtl.aspx?orgid=05653&amp;balance=%A7%BA%B4%D8%C5%3Cbr/%3E%A7%BA%CA%D1%C1%BE%D1%B9%B8%EC%A1%D1%B9&amp;month=4&amp;year=2020&amp;thetype=%A7%BA%CB%B9%E8%C7%C2%A7%D2%B9" xr:uid="{00000000-0004-0000-0D00-00007D000000}"/>
    <hyperlink ref="E134" r:id="rId127" display="http://hfo63.cfo.in.th/CheckDataDtl.aspx?orgid=05654&amp;balance=%A7%BA%B4%D8%C5%3Cbr/%3E%A7%BA%CA%D1%C1%BE%D1%B9%B8%EC%A1%D1%B9&amp;month=4&amp;year=2020&amp;thetype=%A7%BA%CB%B9%E8%C7%C2%A7%D2%B9" xr:uid="{00000000-0004-0000-0D00-00007E000000}"/>
    <hyperlink ref="E135" r:id="rId128" display="http://hfo63.cfo.in.th/CheckDataDtl.aspx?orgid=05654&amp;balance=%A7%BA%B4%D8%C5%3Cbr/%3E%A7%BA%CA%D1%C1%BE%D1%B9%B8%EC%A1%D1%B9&amp;month=4&amp;year=2020&amp;thetype=%A7%BA%CB%B9%E8%C7%C2%A7%D2%B9" xr:uid="{00000000-0004-0000-0D00-00007F000000}"/>
    <hyperlink ref="E136" r:id="rId129" display="http://hfo63.cfo.in.th/CheckDataDtl.aspx?orgid=05655&amp;balance=%A7%BA%B4%D8%C5%3Cbr/%3E%A7%BA%CA%D1%C1%BE%D1%B9%B8%EC%A1%D1%B9&amp;month=4&amp;year=2020&amp;thetype=%A7%BA%CB%B9%E8%C7%C2%A7%D2%B9" xr:uid="{00000000-0004-0000-0D00-000080000000}"/>
    <hyperlink ref="E137" r:id="rId130" display="http://hfo63.cfo.in.th/CheckDataDtl.aspx?orgid=05655&amp;balance=%A7%BA%B4%D8%C5%3Cbr/%3E%A7%BA%CA%D1%C1%BE%D1%B9%B8%EC%A1%D1%B9&amp;month=4&amp;year=2020&amp;thetype=%A7%BA%CB%B9%E8%C7%C2%A7%D2%B9" xr:uid="{00000000-0004-0000-0D00-000081000000}"/>
    <hyperlink ref="E138" r:id="rId131" display="http://hfo63.cfo.in.th/CheckDataDtl.aspx?orgid=05656&amp;balance=%A7%BA%B4%D8%C5%3Cbr/%3E%A7%BA%CA%D1%C1%BE%D1%B9%B8%EC%A1%D1%B9&amp;month=4&amp;year=2020&amp;thetype=%A7%BA%CB%B9%E8%C7%C2%A7%D2%B9" xr:uid="{00000000-0004-0000-0D00-000082000000}"/>
    <hyperlink ref="E139" r:id="rId132" display="http://hfo63.cfo.in.th/CheckDataDtl.aspx?orgid=05656&amp;balance=%A7%BA%B4%D8%C5%3Cbr/%3E%A7%BA%CA%D1%C1%BE%D1%B9%B8%EC%A1%D1%B9&amp;month=4&amp;year=2020&amp;thetype=%A7%BA%CB%B9%E8%C7%C2%A7%D2%B9" xr:uid="{00000000-0004-0000-0D00-000083000000}"/>
    <hyperlink ref="E140" r:id="rId133" display="http://hfo63.cfo.in.th/CheckDataDtl.aspx?orgid=05657&amp;balance=%A7%BA%B4%D8%C5%3Cbr/%3E%A7%BA%CA%D1%C1%BE%D1%B9%B8%EC%A1%D1%B9&amp;month=4&amp;year=2020&amp;thetype=%A7%BA%CB%B9%E8%C7%C2%A7%D2%B9" xr:uid="{00000000-0004-0000-0D00-000084000000}"/>
    <hyperlink ref="E141" r:id="rId134" display="http://hfo63.cfo.in.th/CheckDataDtl.aspx?orgid=05657&amp;balance=%A7%BA%B4%D8%C5%3Cbr/%3E%A7%BA%CA%D1%C1%BE%D1%B9%B8%EC%A1%D1%B9&amp;month=4&amp;year=2020&amp;thetype=%A7%BA%CB%B9%E8%C7%C2%A7%D2%B9" xr:uid="{00000000-0004-0000-0D00-000085000000}"/>
    <hyperlink ref="E142" r:id="rId135" display="http://hfo63.cfo.in.th/CheckDataDtl.aspx?orgid=05658&amp;balance=%A7%BA%B4%D8%C5%3Cbr/%3E%A7%BA%CA%D1%C1%BE%D1%B9%B8%EC%A1%D1%B9&amp;month=4&amp;year=2020&amp;thetype=%A7%BA%CB%B9%E8%C7%C2%A7%D2%B9" xr:uid="{00000000-0004-0000-0D00-000086000000}"/>
    <hyperlink ref="E143" r:id="rId136" display="http://hfo63.cfo.in.th/CheckDataDtl.aspx?orgid=05658&amp;balance=%A7%BA%B4%D8%C5%3Cbr/%3E%A7%BA%CA%D1%C1%BE%D1%B9%B8%EC%A1%D1%B9&amp;month=4&amp;year=2020&amp;thetype=%A7%BA%CB%B9%E8%C7%C2%A7%D2%B9" xr:uid="{00000000-0004-0000-0D00-000087000000}"/>
    <hyperlink ref="E144" r:id="rId137" display="http://hfo63.cfo.in.th/CheckDataDtl.aspx?orgid=05659&amp;balance=%A7%BA%B4%D8%C5%3Cbr/%3E%A7%BA%CA%D1%C1%BE%D1%B9%B8%EC%A1%D1%B9&amp;month=4&amp;year=2020&amp;thetype=%A7%BA%CB%B9%E8%C7%C2%A7%D2%B9" xr:uid="{00000000-0004-0000-0D00-000088000000}"/>
    <hyperlink ref="E145" r:id="rId138" display="http://hfo63.cfo.in.th/CheckDataDtl.aspx?orgid=05659&amp;balance=%A7%BA%B4%D8%C5%3Cbr/%3E%A7%BA%CA%D1%C1%BE%D1%B9%B8%EC%A1%D1%B9&amp;month=4&amp;year=2020&amp;thetype=%A7%BA%CB%B9%E8%C7%C2%A7%D2%B9" xr:uid="{00000000-0004-0000-0D00-000089000000}"/>
    <hyperlink ref="E146" r:id="rId139" display="http://hfo63.cfo.in.th/CheckDataDtl.aspx?orgid=05660&amp;balance=%A7%BA%B4%D8%C5%3Cbr/%3E%A7%BA%CA%D1%C1%BE%D1%B9%B8%EC%A1%D1%B9&amp;month=4&amp;year=2020&amp;thetype=%A7%BA%CB%B9%E8%C7%C2%A7%D2%B9" xr:uid="{00000000-0004-0000-0D00-00008A000000}"/>
    <hyperlink ref="E147" r:id="rId140" display="http://hfo63.cfo.in.th/CheckDataDtl.aspx?orgid=05660&amp;balance=%A7%BA%B4%D8%C5%3Cbr/%3E%A7%BA%CA%D1%C1%BE%D1%B9%B8%EC%A1%D1%B9&amp;month=4&amp;year=2020&amp;thetype=%A7%BA%CB%B9%E8%C7%C2%A7%D2%B9" xr:uid="{00000000-0004-0000-0D00-00008B000000}"/>
    <hyperlink ref="E148" r:id="rId141" display="http://hfo63.cfo.in.th/CheckDataDtl.aspx?orgid=05661&amp;balance=%A7%BA%B4%D8%C5%3Cbr/%3E%A7%BA%CA%D1%C1%BE%D1%B9%B8%EC%A1%D1%B9&amp;month=4&amp;year=2020&amp;thetype=%A7%BA%CB%B9%E8%C7%C2%A7%D2%B9" xr:uid="{00000000-0004-0000-0D00-00008C000000}"/>
    <hyperlink ref="E149" r:id="rId142" display="http://hfo63.cfo.in.th/CheckDataDtl.aspx?orgid=05661&amp;balance=%A7%BA%B4%D8%C5%3Cbr/%3E%A7%BA%CA%D1%C1%BE%D1%B9%B8%EC%A1%D1%B9&amp;month=4&amp;year=2020&amp;thetype=%A7%BA%CB%B9%E8%C7%C2%A7%D2%B9" xr:uid="{00000000-0004-0000-0D00-00008D000000}"/>
    <hyperlink ref="E150" r:id="rId143" display="http://hfo63.cfo.in.th/CheckDataDtl.aspx?orgid=05662&amp;balance=%A7%BA%B4%D8%C5%3Cbr/%3E%A7%BA%CA%D1%C1%BE%D1%B9%B8%EC%A1%D1%B9&amp;month=4&amp;year=2020&amp;thetype=%A7%BA%CB%B9%E8%C7%C2%A7%D2%B9" xr:uid="{00000000-0004-0000-0D00-00008E000000}"/>
    <hyperlink ref="E151" r:id="rId144" display="http://hfo63.cfo.in.th/CheckDataDtl.aspx?orgid=05662&amp;balance=%A7%BA%B4%D8%C5%3Cbr/%3E%A7%BA%CA%D1%C1%BE%D1%B9%B8%EC%A1%D1%B9&amp;month=4&amp;year=2020&amp;thetype=%A7%BA%CB%B9%E8%C7%C2%A7%D2%B9" xr:uid="{00000000-0004-0000-0D00-00008F000000}"/>
    <hyperlink ref="E152" r:id="rId145" display="http://hfo63.cfo.in.th/CheckDataDtl.aspx?orgid=05663&amp;balance=%A7%BA%B4%D8%C5%3Cbr/%3E%A7%BA%CA%D1%C1%BE%D1%B9%B8%EC%A1%D1%B9&amp;month=4&amp;year=2020&amp;thetype=%A7%BA%CB%B9%E8%C7%C2%A7%D2%B9" xr:uid="{00000000-0004-0000-0D00-000090000000}"/>
    <hyperlink ref="E153" r:id="rId146" display="http://hfo63.cfo.in.th/CheckDataDtl.aspx?orgid=05663&amp;balance=%A7%BA%B4%D8%C5%3Cbr/%3E%A7%BA%CA%D1%C1%BE%D1%B9%B8%EC%A1%D1%B9&amp;month=4&amp;year=2020&amp;thetype=%A7%BA%CB%B9%E8%C7%C2%A7%D2%B9" xr:uid="{00000000-0004-0000-0D00-000091000000}"/>
    <hyperlink ref="E154" r:id="rId147" display="http://hfo63.cfo.in.th/CheckDataDtl.aspx?orgid=05664&amp;balance=%A7%BA%B4%D8%C5%3Cbr/%3E%A7%BA%CA%D1%C1%BE%D1%B9%B8%EC%A1%D1%B9&amp;month=4&amp;year=2020&amp;thetype=%A7%BA%CB%B9%E8%C7%C2%A7%D2%B9" xr:uid="{00000000-0004-0000-0D00-000092000000}"/>
    <hyperlink ref="E155" r:id="rId148" display="http://hfo63.cfo.in.th/CheckDataDtl.aspx?orgid=05664&amp;balance=%A7%BA%B4%D8%C5%3Cbr/%3E%A7%BA%CA%D1%C1%BE%D1%B9%B8%EC%A1%D1%B9&amp;month=4&amp;year=2020&amp;thetype=%A7%BA%CB%B9%E8%C7%C2%A7%D2%B9" xr:uid="{00000000-0004-0000-0D00-000093000000}"/>
    <hyperlink ref="E156" r:id="rId149" display="http://hfo63.cfo.in.th/CheckDataDtl.aspx?orgid=05665&amp;balance=%A7%BA%B4%D8%C5%3Cbr/%3E%A7%BA%CA%D1%C1%BE%D1%B9%B8%EC%A1%D1%B9&amp;month=4&amp;year=2020&amp;thetype=%A7%BA%CB%B9%E8%C7%C2%A7%D2%B9" xr:uid="{00000000-0004-0000-0D00-000094000000}"/>
    <hyperlink ref="E157" r:id="rId150" display="http://hfo63.cfo.in.th/CheckDataDtl.aspx?orgid=05665&amp;balance=%A7%BA%B4%D8%C5%3Cbr/%3E%A7%BA%CA%D1%C1%BE%D1%B9%B8%EC%A1%D1%B9&amp;month=4&amp;year=2020&amp;thetype=%A7%BA%CB%B9%E8%C7%C2%A7%D2%B9" xr:uid="{00000000-0004-0000-0D00-000095000000}"/>
    <hyperlink ref="E158" r:id="rId151" display="http://hfo63.cfo.in.th/CheckDataDtl.aspx?orgid=05666&amp;balance=%A7%BA%B4%D8%C5%3Cbr/%3E%A7%BA%CA%D1%C1%BE%D1%B9%B8%EC%A1%D1%B9&amp;month=4&amp;year=2020&amp;thetype=%A7%BA%CB%B9%E8%C7%C2%A7%D2%B9" xr:uid="{00000000-0004-0000-0D00-000096000000}"/>
    <hyperlink ref="E159" r:id="rId152" display="http://hfo63.cfo.in.th/CheckDataDtl.aspx?orgid=05666&amp;balance=%A7%BA%B4%D8%C5%3Cbr/%3E%A7%BA%CA%D1%C1%BE%D1%B9%B8%EC%A1%D1%B9&amp;month=4&amp;year=2020&amp;thetype=%A7%BA%CB%B9%E8%C7%C2%A7%D2%B9" xr:uid="{00000000-0004-0000-0D00-000097000000}"/>
    <hyperlink ref="E160" r:id="rId153" display="http://hfo63.cfo.in.th/CheckDataDtl.aspx?orgid=05667&amp;balance=%A7%BA%B4%D8%C5%3Cbr/%3E%A7%BA%CA%D1%C1%BE%D1%B9%B8%EC%A1%D1%B9&amp;month=4&amp;year=2020&amp;thetype=%A7%BA%CB%B9%E8%C7%C2%A7%D2%B9" xr:uid="{00000000-0004-0000-0D00-000098000000}"/>
    <hyperlink ref="E161" r:id="rId154" display="http://hfo63.cfo.in.th/CheckDataDtl.aspx?orgid=05667&amp;balance=%A7%BA%B4%D8%C5%3Cbr/%3E%A7%BA%CA%D1%C1%BE%D1%B9%B8%EC%A1%D1%B9&amp;month=4&amp;year=2020&amp;thetype=%A7%BA%CB%B9%E8%C7%C2%A7%D2%B9" xr:uid="{00000000-0004-0000-0D00-000099000000}"/>
    <hyperlink ref="E162" r:id="rId155" display="http://hfo63.cfo.in.th/CheckDataDtl.aspx?orgid=05668&amp;balance=%A7%BA%B4%D8%C5%3Cbr/%3E%A7%BA%CA%D1%C1%BE%D1%B9%B8%EC%A1%D1%B9&amp;month=4&amp;year=2020&amp;thetype=%A7%BA%CB%B9%E8%C7%C2%A7%D2%B9" xr:uid="{00000000-0004-0000-0D00-00009A000000}"/>
    <hyperlink ref="E163" r:id="rId156" display="http://hfo63.cfo.in.th/CheckDataDtl.aspx?orgid=05668&amp;balance=%A7%BA%B4%D8%C5%3Cbr/%3E%A7%BA%CA%D1%C1%BE%D1%B9%B8%EC%A1%D1%B9&amp;month=4&amp;year=2020&amp;thetype=%A7%BA%CB%B9%E8%C7%C2%A7%D2%B9" xr:uid="{00000000-0004-0000-0D00-00009B000000}"/>
    <hyperlink ref="E164" r:id="rId157" display="http://hfo63.cfo.in.th/CheckDataDtl.aspx?orgid=05669&amp;balance=%A7%BA%B4%D8%C5%3Cbr/%3E%A7%BA%CA%D1%C1%BE%D1%B9%B8%EC%A1%D1%B9&amp;month=4&amp;year=2020&amp;thetype=%A7%BA%CB%B9%E8%C7%C2%A7%D2%B9" xr:uid="{00000000-0004-0000-0D00-00009C000000}"/>
    <hyperlink ref="E165" r:id="rId158" display="http://hfo63.cfo.in.th/CheckDataDtl.aspx?orgid=05669&amp;balance=%A7%BA%B4%D8%C5%3Cbr/%3E%A7%BA%CA%D1%C1%BE%D1%B9%B8%EC%A1%D1%B9&amp;month=4&amp;year=2020&amp;thetype=%A7%BA%CB%B9%E8%C7%C2%A7%D2%B9" xr:uid="{00000000-0004-0000-0D00-00009D000000}"/>
    <hyperlink ref="E166" r:id="rId159" display="http://hfo63.cfo.in.th/CheckDataDtl.aspx?orgid=05670&amp;balance=%A7%BA%B4%D8%C5%3Cbr/%3E%A7%BA%CA%D1%C1%BE%D1%B9%B8%EC%A1%D1%B9&amp;month=4&amp;year=2020&amp;thetype=%A7%BA%CB%B9%E8%C7%C2%A7%D2%B9" xr:uid="{00000000-0004-0000-0D00-00009E000000}"/>
    <hyperlink ref="E167" r:id="rId160" display="http://hfo63.cfo.in.th/CheckDataDtl.aspx?orgid=05670&amp;balance=%A7%BA%B4%D8%C5%3Cbr/%3E%A7%BA%CA%D1%C1%BE%D1%B9%B8%EC%A1%D1%B9&amp;month=4&amp;year=2020&amp;thetype=%A7%BA%CB%B9%E8%C7%C2%A7%D2%B9" xr:uid="{00000000-0004-0000-0D00-00009F000000}"/>
    <hyperlink ref="E168" r:id="rId161" display="http://hfo63.cfo.in.th/CheckDataDtl.aspx?orgid=05671&amp;balance=%A7%BA%B4%D8%C5%3Cbr/%3E%A7%BA%CA%D1%C1%BE%D1%B9%B8%EC%A1%D1%B9&amp;month=4&amp;year=2020&amp;thetype=%A7%BA%CB%B9%E8%C7%C2%A7%D2%B9" xr:uid="{00000000-0004-0000-0D00-0000A0000000}"/>
    <hyperlink ref="E169" r:id="rId162" display="http://hfo63.cfo.in.th/CheckDataDtl.aspx?orgid=05671&amp;balance=%A7%BA%B4%D8%C5%3Cbr/%3E%A7%BA%CA%D1%C1%BE%D1%B9%B8%EC%A1%D1%B9&amp;month=4&amp;year=2020&amp;thetype=%A7%BA%CB%B9%E8%C7%C2%A7%D2%B9" xr:uid="{00000000-0004-0000-0D00-0000A1000000}"/>
    <hyperlink ref="E170" r:id="rId163" display="http://hfo63.cfo.in.th/CheckDataDtl.aspx?orgid=05672&amp;balance=%A7%BA%B4%D8%C5%3Cbr/%3E%A7%BA%CA%D1%C1%BE%D1%B9%B8%EC%A1%D1%B9&amp;month=4&amp;year=2020&amp;thetype=%A7%BA%CB%B9%E8%C7%C2%A7%D2%B9" xr:uid="{00000000-0004-0000-0D00-0000A2000000}"/>
    <hyperlink ref="E171" r:id="rId164" display="http://hfo63.cfo.in.th/CheckDataDtl.aspx?orgid=05672&amp;balance=%A7%BA%B4%D8%C5%3Cbr/%3E%A7%BA%CA%D1%C1%BE%D1%B9%B8%EC%A1%D1%B9&amp;month=4&amp;year=2020&amp;thetype=%A7%BA%CB%B9%E8%C7%C2%A7%D2%B9" xr:uid="{00000000-0004-0000-0D00-0000A3000000}"/>
    <hyperlink ref="E172" r:id="rId165" display="http://hfo63.cfo.in.th/CheckDataDtl.aspx?orgid=05673&amp;balance=%A7%BA%B4%D8%C5%3Cbr/%3E%A7%BA%CA%D1%C1%BE%D1%B9%B8%EC%A1%D1%B9&amp;month=4&amp;year=2020&amp;thetype=%A7%BA%CB%B9%E8%C7%C2%A7%D2%B9" xr:uid="{00000000-0004-0000-0D00-0000A4000000}"/>
    <hyperlink ref="E173" r:id="rId166" display="http://hfo63.cfo.in.th/CheckDataDtl.aspx?orgid=05673&amp;balance=%A7%BA%B4%D8%C5%3Cbr/%3E%A7%BA%CA%D1%C1%BE%D1%B9%B8%EC%A1%D1%B9&amp;month=4&amp;year=2020&amp;thetype=%A7%BA%CB%B9%E8%C7%C2%A7%D2%B9" xr:uid="{00000000-0004-0000-0D00-0000A5000000}"/>
    <hyperlink ref="E174" r:id="rId167" display="http://hfo63.cfo.in.th/CheckDataDtl.aspx?orgid=05674&amp;balance=%A7%BA%B4%D8%C5%3Cbr/%3E%A7%BA%CA%D1%C1%BE%D1%B9%B8%EC%A1%D1%B9&amp;month=4&amp;year=2020&amp;thetype=%A7%BA%CB%B9%E8%C7%C2%A7%D2%B9" xr:uid="{00000000-0004-0000-0D00-0000A6000000}"/>
    <hyperlink ref="E175" r:id="rId168" display="http://hfo63.cfo.in.th/CheckDataDtl.aspx?orgid=05674&amp;balance=%A7%BA%B4%D8%C5%3Cbr/%3E%A7%BA%CA%D1%C1%BE%D1%B9%B8%EC%A1%D1%B9&amp;month=4&amp;year=2020&amp;thetype=%A7%BA%CB%B9%E8%C7%C2%A7%D2%B9" xr:uid="{00000000-0004-0000-0D00-0000A7000000}"/>
    <hyperlink ref="E176" r:id="rId169" display="http://hfo63.cfo.in.th/CheckDataDtl.aspx?orgid=05675&amp;balance=%A7%BA%B4%D8%C5%3Cbr/%3E%A7%BA%CA%D1%C1%BE%D1%B9%B8%EC%A1%D1%B9&amp;month=4&amp;year=2020&amp;thetype=%A7%BA%CB%B9%E8%C7%C2%A7%D2%B9" xr:uid="{00000000-0004-0000-0D00-0000A8000000}"/>
    <hyperlink ref="E177" r:id="rId170" display="http://hfo63.cfo.in.th/CheckDataDtl.aspx?orgid=05675&amp;balance=%A7%BA%B4%D8%C5%3Cbr/%3E%A7%BA%CA%D1%C1%BE%D1%B9%B8%EC%A1%D1%B9&amp;month=4&amp;year=2020&amp;thetype=%A7%BA%CB%B9%E8%C7%C2%A7%D2%B9" xr:uid="{00000000-0004-0000-0D00-0000A9000000}"/>
    <hyperlink ref="E178" r:id="rId171" display="http://hfo63.cfo.in.th/CheckDataDtl.aspx?orgid=05676&amp;balance=%A7%BA%B4%D8%C5%3Cbr/%3E%A7%BA%CA%D1%C1%BE%D1%B9%B8%EC%A1%D1%B9&amp;month=4&amp;year=2020&amp;thetype=%A7%BA%CB%B9%E8%C7%C2%A7%D2%B9" xr:uid="{00000000-0004-0000-0D00-0000AA000000}"/>
    <hyperlink ref="E179" r:id="rId172" display="http://hfo63.cfo.in.th/CheckDataDtl.aspx?orgid=05676&amp;balance=%A7%BA%B4%D8%C5%3Cbr/%3E%A7%BA%CA%D1%C1%BE%D1%B9%B8%EC%A1%D1%B9&amp;month=4&amp;year=2020&amp;thetype=%A7%BA%CB%B9%E8%C7%C2%A7%D2%B9" xr:uid="{00000000-0004-0000-0D00-0000AB000000}"/>
    <hyperlink ref="E180" r:id="rId173" display="http://hfo63.cfo.in.th/CheckDataDtl.aspx?orgid=05677&amp;balance=%A7%BA%B4%D8%C5%3Cbr/%3E%A7%BA%CA%D1%C1%BE%D1%B9%B8%EC%A1%D1%B9&amp;month=4&amp;year=2020&amp;thetype=%A7%BA%CB%B9%E8%C7%C2%A7%D2%B9" xr:uid="{00000000-0004-0000-0D00-0000AC000000}"/>
    <hyperlink ref="E181" r:id="rId174" display="http://hfo63.cfo.in.th/CheckDataDtl.aspx?orgid=05677&amp;balance=%A7%BA%B4%D8%C5%3Cbr/%3E%A7%BA%CA%D1%C1%BE%D1%B9%B8%EC%A1%D1%B9&amp;month=4&amp;year=2020&amp;thetype=%A7%BA%CB%B9%E8%C7%C2%A7%D2%B9" xr:uid="{00000000-0004-0000-0D00-0000AD000000}"/>
    <hyperlink ref="E182" r:id="rId175" display="http://hfo63.cfo.in.th/CheckDataDtl.aspx?orgid=05678&amp;balance=%A7%BA%B4%D8%C5%3Cbr/%3E%A7%BA%CA%D1%C1%BE%D1%B9%B8%EC%A1%D1%B9&amp;month=4&amp;year=2020&amp;thetype=%A7%BA%CB%B9%E8%C7%C2%A7%D2%B9" xr:uid="{00000000-0004-0000-0D00-0000AE000000}"/>
    <hyperlink ref="E183" r:id="rId176" display="http://hfo63.cfo.in.th/CheckDataDtl.aspx?orgid=05678&amp;balance=%A7%BA%B4%D8%C5%3Cbr/%3E%A7%BA%CA%D1%C1%BE%D1%B9%B8%EC%A1%D1%B9&amp;month=4&amp;year=2020&amp;thetype=%A7%BA%CB%B9%E8%C7%C2%A7%D2%B9" xr:uid="{00000000-0004-0000-0D00-0000AF000000}"/>
    <hyperlink ref="E184" r:id="rId177" display="http://hfo63.cfo.in.th/CheckDataDtl.aspx?orgid=05679&amp;balance=%A7%BA%B4%D8%C5%3Cbr/%3E%A7%BA%CA%D1%C1%BE%D1%B9%B8%EC%A1%D1%B9&amp;month=4&amp;year=2020&amp;thetype=%A7%BA%CB%B9%E8%C7%C2%A7%D2%B9" xr:uid="{00000000-0004-0000-0D00-0000B0000000}"/>
    <hyperlink ref="E185" r:id="rId178" display="http://hfo63.cfo.in.th/CheckDataDtl.aspx?orgid=05679&amp;balance=%A7%BA%B4%D8%C5%3Cbr/%3E%A7%BA%CA%D1%C1%BE%D1%B9%B8%EC%A1%D1%B9&amp;month=4&amp;year=2020&amp;thetype=%A7%BA%CB%B9%E8%C7%C2%A7%D2%B9" xr:uid="{00000000-0004-0000-0D00-0000B1000000}"/>
    <hyperlink ref="E186" r:id="rId179" display="http://hfo63.cfo.in.th/CheckDataDtl.aspx?orgid=05680&amp;balance=%A7%BA%B4%D8%C5%3Cbr/%3E%A7%BA%CA%D1%C1%BE%D1%B9%B8%EC%A1%D1%B9&amp;month=4&amp;year=2020&amp;thetype=%A7%BA%CB%B9%E8%C7%C2%A7%D2%B9" xr:uid="{00000000-0004-0000-0D00-0000B2000000}"/>
    <hyperlink ref="E187" r:id="rId180" display="http://hfo63.cfo.in.th/CheckDataDtl.aspx?orgid=05680&amp;balance=%A7%BA%B4%D8%C5%3Cbr/%3E%A7%BA%CA%D1%C1%BE%D1%B9%B8%EC%A1%D1%B9&amp;month=4&amp;year=2020&amp;thetype=%A7%BA%CB%B9%E8%C7%C2%A7%D2%B9" xr:uid="{00000000-0004-0000-0D00-0000B3000000}"/>
    <hyperlink ref="E188" r:id="rId181" display="http://hfo63.cfo.in.th/CheckDataDtl.aspx?orgid=05682&amp;balance=%A7%BA%B4%D8%C5%3Cbr/%3E%A7%BA%CA%D1%C1%BE%D1%B9%B8%EC%A1%D1%B9&amp;month=4&amp;year=2020&amp;thetype=%A7%BA%CB%B9%E8%C7%C2%A7%D2%B9" xr:uid="{00000000-0004-0000-0D00-0000B4000000}"/>
    <hyperlink ref="E189" r:id="rId182" display="http://hfo63.cfo.in.th/CheckDataDtl.aspx?orgid=05682&amp;balance=%A7%BA%B4%D8%C5%3Cbr/%3E%A7%BA%CA%D1%C1%BE%D1%B9%B8%EC%A1%D1%B9&amp;month=4&amp;year=2020&amp;thetype=%A7%BA%CB%B9%E8%C7%C2%A7%D2%B9" xr:uid="{00000000-0004-0000-0D00-0000B5000000}"/>
    <hyperlink ref="E190" r:id="rId183" display="http://hfo63.cfo.in.th/CheckDataDtl.aspx?orgid=05683&amp;balance=%A7%BA%B4%D8%C5%3Cbr/%3E%A7%BA%CA%D1%C1%BE%D1%B9%B8%EC%A1%D1%B9&amp;month=4&amp;year=2020&amp;thetype=%A7%BA%CB%B9%E8%C7%C2%A7%D2%B9" xr:uid="{00000000-0004-0000-0D00-0000B6000000}"/>
    <hyperlink ref="E191" r:id="rId184" display="http://hfo63.cfo.in.th/CheckDataDtl.aspx?orgid=05683&amp;balance=%A7%BA%B4%D8%C5%3Cbr/%3E%A7%BA%CA%D1%C1%BE%D1%B9%B8%EC%A1%D1%B9&amp;month=4&amp;year=2020&amp;thetype=%A7%BA%CB%B9%E8%C7%C2%A7%D2%B9" xr:uid="{00000000-0004-0000-0D00-0000B7000000}"/>
    <hyperlink ref="E192" r:id="rId185" display="http://hfo63.cfo.in.th/CheckDataDtl.aspx?orgid=05684&amp;balance=%A7%BA%B4%D8%C5%3Cbr/%3E%A7%BA%CA%D1%C1%BE%D1%B9%B8%EC%A1%D1%B9&amp;month=4&amp;year=2020&amp;thetype=%A7%BA%CB%B9%E8%C7%C2%A7%D2%B9" xr:uid="{00000000-0004-0000-0D00-0000B8000000}"/>
    <hyperlink ref="E193" r:id="rId186" display="http://hfo63.cfo.in.th/CheckDataDtl.aspx?orgid=05684&amp;balance=%A7%BA%B4%D8%C5%3Cbr/%3E%A7%BA%CA%D1%C1%BE%D1%B9%B8%EC%A1%D1%B9&amp;month=4&amp;year=2020&amp;thetype=%A7%BA%CB%B9%E8%C7%C2%A7%D2%B9" xr:uid="{00000000-0004-0000-0D00-0000B9000000}"/>
    <hyperlink ref="E194" r:id="rId187" display="http://hfo63.cfo.in.th/CheckDataDtl.aspx?orgid=05685&amp;balance=%A7%BA%B4%D8%C5%3Cbr/%3E%A7%BA%CA%D1%C1%BE%D1%B9%B8%EC%A1%D1%B9&amp;month=4&amp;year=2020&amp;thetype=%A7%BA%CB%B9%E8%C7%C2%A7%D2%B9" xr:uid="{00000000-0004-0000-0D00-0000BA000000}"/>
    <hyperlink ref="E195" r:id="rId188" display="http://hfo63.cfo.in.th/CheckDataDtl.aspx?orgid=05685&amp;balance=%A7%BA%B4%D8%C5%3Cbr/%3E%A7%BA%CA%D1%C1%BE%D1%B9%B8%EC%A1%D1%B9&amp;month=4&amp;year=2020&amp;thetype=%A7%BA%CB%B9%E8%C7%C2%A7%D2%B9" xr:uid="{00000000-0004-0000-0D00-0000BB000000}"/>
    <hyperlink ref="E196" r:id="rId189" display="http://hfo63.cfo.in.th/CheckDataDtl.aspx?orgid=05686&amp;balance=%A7%BA%B4%D8%C5%3Cbr/%3E%A7%BA%CA%D1%C1%BE%D1%B9%B8%EC%A1%D1%B9&amp;month=4&amp;year=2020&amp;thetype=%A7%BA%CB%B9%E8%C7%C2%A7%D2%B9" xr:uid="{00000000-0004-0000-0D00-0000BC000000}"/>
    <hyperlink ref="E197" r:id="rId190" display="http://hfo63.cfo.in.th/CheckDataDtl.aspx?orgid=05686&amp;balance=%A7%BA%B4%D8%C5%3Cbr/%3E%A7%BA%CA%D1%C1%BE%D1%B9%B8%EC%A1%D1%B9&amp;month=4&amp;year=2020&amp;thetype=%A7%BA%CB%B9%E8%C7%C2%A7%D2%B9" xr:uid="{00000000-0004-0000-0D00-0000BD000000}"/>
    <hyperlink ref="E198" r:id="rId191" display="http://hfo63.cfo.in.th/CheckDataDtl.aspx?orgid=05687&amp;balance=%A7%BA%B4%D8%C5%3Cbr/%3E%A7%BA%CA%D1%C1%BE%D1%B9%B8%EC%A1%D1%B9&amp;month=4&amp;year=2020&amp;thetype=%A7%BA%CB%B9%E8%C7%C2%A7%D2%B9" xr:uid="{00000000-0004-0000-0D00-0000BE000000}"/>
    <hyperlink ref="E199" r:id="rId192" display="http://hfo63.cfo.in.th/CheckDataDtl.aspx?orgid=05687&amp;balance=%A7%BA%B4%D8%C5%3Cbr/%3E%A7%BA%CA%D1%C1%BE%D1%B9%B8%EC%A1%D1%B9&amp;month=4&amp;year=2020&amp;thetype=%A7%BA%CB%B9%E8%C7%C2%A7%D2%B9" xr:uid="{00000000-0004-0000-0D00-0000BF000000}"/>
    <hyperlink ref="E200" r:id="rId193" display="http://hfo63.cfo.in.th/CheckDataDtl.aspx?orgid=05688&amp;balance=%A7%BA%B4%D8%C5%3Cbr/%3E%A7%BA%CA%D1%C1%BE%D1%B9%B8%EC%A1%D1%B9&amp;month=4&amp;year=2020&amp;thetype=%A7%BA%CB%B9%E8%C7%C2%A7%D2%B9" xr:uid="{00000000-0004-0000-0D00-0000C0000000}"/>
    <hyperlink ref="E201" r:id="rId194" display="http://hfo63.cfo.in.th/CheckDataDtl.aspx?orgid=05688&amp;balance=%A7%BA%B4%D8%C5%3Cbr/%3E%A7%BA%CA%D1%C1%BE%D1%B9%B8%EC%A1%D1%B9&amp;month=4&amp;year=2020&amp;thetype=%A7%BA%CB%B9%E8%C7%C2%A7%D2%B9" xr:uid="{00000000-0004-0000-0D00-0000C1000000}"/>
    <hyperlink ref="E202" r:id="rId195" display="http://hfo63.cfo.in.th/CheckDataDtl.aspx?orgid=05689&amp;balance=%A7%BA%B4%D8%C5%3Cbr/%3E%A7%BA%CA%D1%C1%BE%D1%B9%B8%EC%A1%D1%B9&amp;month=4&amp;year=2020&amp;thetype=%A7%BA%CB%B9%E8%C7%C2%A7%D2%B9" xr:uid="{00000000-0004-0000-0D00-0000C2000000}"/>
    <hyperlink ref="E203" r:id="rId196" display="http://hfo63.cfo.in.th/CheckDataDtl.aspx?orgid=05689&amp;balance=%A7%BA%B4%D8%C5%3Cbr/%3E%A7%BA%CA%D1%C1%BE%D1%B9%B8%EC%A1%D1%B9&amp;month=4&amp;year=2020&amp;thetype=%A7%BA%CB%B9%E8%C7%C2%A7%D2%B9" xr:uid="{00000000-0004-0000-0D00-0000C3000000}"/>
    <hyperlink ref="E204" r:id="rId197" display="http://hfo63.cfo.in.th/CheckDataDtl.aspx?orgid=05690&amp;balance=%A7%BA%B4%D8%C5%3Cbr/%3E%A7%BA%CA%D1%C1%BE%D1%B9%B8%EC%A1%D1%B9&amp;month=4&amp;year=2020&amp;thetype=%A7%BA%CB%B9%E8%C7%C2%A7%D2%B9" xr:uid="{00000000-0004-0000-0D00-0000C4000000}"/>
    <hyperlink ref="E205" r:id="rId198" display="http://hfo63.cfo.in.th/CheckDataDtl.aspx?orgid=05690&amp;balance=%A7%BA%B4%D8%C5%3Cbr/%3E%A7%BA%CA%D1%C1%BE%D1%B9%B8%EC%A1%D1%B9&amp;month=4&amp;year=2020&amp;thetype=%A7%BA%CB%B9%E8%C7%C2%A7%D2%B9" xr:uid="{00000000-0004-0000-0D00-0000C5000000}"/>
    <hyperlink ref="E206" r:id="rId199" display="http://hfo63.cfo.in.th/CheckDataDtl.aspx?orgid=05691&amp;balance=%A7%BA%B4%D8%C5%3Cbr/%3E%A7%BA%CA%D1%C1%BE%D1%B9%B8%EC%A1%D1%B9&amp;month=4&amp;year=2020&amp;thetype=%A7%BA%CB%B9%E8%C7%C2%A7%D2%B9" xr:uid="{00000000-0004-0000-0D00-0000C6000000}"/>
    <hyperlink ref="E207" r:id="rId200" display="http://hfo63.cfo.in.th/CheckDataDtl.aspx?orgid=05691&amp;balance=%A7%BA%B4%D8%C5%3Cbr/%3E%A7%BA%CA%D1%C1%BE%D1%B9%B8%EC%A1%D1%B9&amp;month=4&amp;year=2020&amp;thetype=%A7%BA%CB%B9%E8%C7%C2%A7%D2%B9" xr:uid="{00000000-0004-0000-0D00-0000C7000000}"/>
    <hyperlink ref="E208" r:id="rId201" display="http://hfo63.cfo.in.th/CheckDataDtl.aspx?orgid=05692&amp;balance=%A7%BA%B4%D8%C5%3Cbr/%3E%A7%BA%CA%D1%C1%BE%D1%B9%B8%EC%A1%D1%B9&amp;month=4&amp;year=2020&amp;thetype=%A7%BA%CB%B9%E8%C7%C2%A7%D2%B9" xr:uid="{00000000-0004-0000-0D00-0000C8000000}"/>
    <hyperlink ref="E209" r:id="rId202" display="http://hfo63.cfo.in.th/CheckDataDtl.aspx?orgid=05692&amp;balance=%A7%BA%B4%D8%C5%3Cbr/%3E%A7%BA%CA%D1%C1%BE%D1%B9%B8%EC%A1%D1%B9&amp;month=4&amp;year=2020&amp;thetype=%A7%BA%CB%B9%E8%C7%C2%A7%D2%B9" xr:uid="{00000000-0004-0000-0D00-0000C9000000}"/>
    <hyperlink ref="E210" r:id="rId203" display="http://hfo63.cfo.in.th/CheckDataDtl.aspx?orgid=05694&amp;balance=%A7%BA%B4%D8%C5%3Cbr/%3E%A7%BA%CA%D1%C1%BE%D1%B9%B8%EC%A1%D1%B9&amp;month=4&amp;year=2020&amp;thetype=%A7%BA%CB%B9%E8%C7%C2%A7%D2%B9" xr:uid="{00000000-0004-0000-0D00-0000CA000000}"/>
    <hyperlink ref="E211" r:id="rId204" display="http://hfo63.cfo.in.th/CheckDataDtl.aspx?orgid=05694&amp;balance=%A7%BA%B4%D8%C5%3Cbr/%3E%A7%BA%CA%D1%C1%BE%D1%B9%B8%EC%A1%D1%B9&amp;month=4&amp;year=2020&amp;thetype=%A7%BA%CB%B9%E8%C7%C2%A7%D2%B9" xr:uid="{00000000-0004-0000-0D00-0000CB000000}"/>
    <hyperlink ref="E212" r:id="rId205" display="http://hfo63.cfo.in.th/CheckDataDtl.aspx?orgid=05695&amp;balance=%A7%BA%B4%D8%C5%3Cbr/%3E%A7%BA%CA%D1%C1%BE%D1%B9%B8%EC%A1%D1%B9&amp;month=4&amp;year=2020&amp;thetype=%A7%BA%CB%B9%E8%C7%C2%A7%D2%B9" xr:uid="{00000000-0004-0000-0D00-0000CC000000}"/>
    <hyperlink ref="E213" r:id="rId206" display="http://hfo63.cfo.in.th/CheckDataDtl.aspx?orgid=05695&amp;balance=%A7%BA%B4%D8%C5%3Cbr/%3E%A7%BA%CA%D1%C1%BE%D1%B9%B8%EC%A1%D1%B9&amp;month=4&amp;year=2020&amp;thetype=%A7%BA%CB%B9%E8%C7%C2%A7%D2%B9" xr:uid="{00000000-0004-0000-0D00-0000CD000000}"/>
    <hyperlink ref="E214" r:id="rId207" display="http://hfo63.cfo.in.th/CheckDataDtl.aspx?orgid=05696&amp;balance=%A7%BA%B4%D8%C5%3Cbr/%3E%A7%BA%CA%D1%C1%BE%D1%B9%B8%EC%A1%D1%B9&amp;month=4&amp;year=2020&amp;thetype=%A7%BA%CB%B9%E8%C7%C2%A7%D2%B9" xr:uid="{00000000-0004-0000-0D00-0000CE000000}"/>
    <hyperlink ref="E215" r:id="rId208" display="http://hfo63.cfo.in.th/CheckDataDtl.aspx?orgid=05696&amp;balance=%A7%BA%B4%D8%C5%3Cbr/%3E%A7%BA%CA%D1%C1%BE%D1%B9%B8%EC%A1%D1%B9&amp;month=4&amp;year=2020&amp;thetype=%A7%BA%CB%B9%E8%C7%C2%A7%D2%B9" xr:uid="{00000000-0004-0000-0D00-0000CF000000}"/>
    <hyperlink ref="E216" r:id="rId209" display="http://hfo63.cfo.in.th/CheckDataDtl.aspx?orgid=05697&amp;balance=%A7%BA%B4%D8%C5%3Cbr/%3E%A7%BA%CA%D1%C1%BE%D1%B9%B8%EC%A1%D1%B9&amp;month=4&amp;year=2020&amp;thetype=%A7%BA%CB%B9%E8%C7%C2%A7%D2%B9" xr:uid="{00000000-0004-0000-0D00-0000D0000000}"/>
    <hyperlink ref="E217" r:id="rId210" display="http://hfo63.cfo.in.th/CheckDataDtl.aspx?orgid=05697&amp;balance=%A7%BA%B4%D8%C5%3Cbr/%3E%A7%BA%CA%D1%C1%BE%D1%B9%B8%EC%A1%D1%B9&amp;month=4&amp;year=2020&amp;thetype=%A7%BA%CB%B9%E8%C7%C2%A7%D2%B9" xr:uid="{00000000-0004-0000-0D00-0000D1000000}"/>
    <hyperlink ref="E218" r:id="rId211" display="http://hfo63.cfo.in.th/CheckDataDtl.aspx?orgid=05698&amp;balance=%A7%BA%B4%D8%C5%3Cbr/%3E%A7%BA%CA%D1%C1%BE%D1%B9%B8%EC%A1%D1%B9&amp;month=4&amp;year=2020&amp;thetype=%A7%BA%CB%B9%E8%C7%C2%A7%D2%B9" xr:uid="{00000000-0004-0000-0D00-0000D2000000}"/>
    <hyperlink ref="E219" r:id="rId212" display="http://hfo63.cfo.in.th/CheckDataDtl.aspx?orgid=05698&amp;balance=%A7%BA%B4%D8%C5%3Cbr/%3E%A7%BA%CA%D1%C1%BE%D1%B9%B8%EC%A1%D1%B9&amp;month=4&amp;year=2020&amp;thetype=%A7%BA%CB%B9%E8%C7%C2%A7%D2%B9" xr:uid="{00000000-0004-0000-0D00-0000D3000000}"/>
    <hyperlink ref="E220" r:id="rId213" display="http://hfo63.cfo.in.th/CheckDataDtl.aspx?orgid=05700&amp;balance=%A7%BA%B4%D8%C5%3Cbr/%3E%A7%BA%CA%D1%C1%BE%D1%B9%B8%EC%A1%D1%B9&amp;month=4&amp;year=2020&amp;thetype=%A7%BA%CB%B9%E8%C7%C2%A7%D2%B9" xr:uid="{00000000-0004-0000-0D00-0000D4000000}"/>
    <hyperlink ref="E221" r:id="rId214" display="http://hfo63.cfo.in.th/CheckDataDtl.aspx?orgid=05700&amp;balance=%A7%BA%B4%D8%C5%3Cbr/%3E%A7%BA%CA%D1%C1%BE%D1%B9%B8%EC%A1%D1%B9&amp;month=4&amp;year=2020&amp;thetype=%A7%BA%CB%B9%E8%C7%C2%A7%D2%B9" xr:uid="{00000000-0004-0000-0D00-0000D5000000}"/>
    <hyperlink ref="E222" r:id="rId215" display="http://hfo63.cfo.in.th/CheckDataDtl.aspx?orgid=05701&amp;balance=%A7%BA%B4%D8%C5%3Cbr/%3E%A7%BA%CA%D1%C1%BE%D1%B9%B8%EC%A1%D1%B9&amp;month=4&amp;year=2020&amp;thetype=%A7%BA%CB%B9%E8%C7%C2%A7%D2%B9" xr:uid="{00000000-0004-0000-0D00-0000D6000000}"/>
    <hyperlink ref="E223" r:id="rId216" display="http://hfo63.cfo.in.th/CheckDataDtl.aspx?orgid=05701&amp;balance=%A7%BA%B4%D8%C5%3Cbr/%3E%A7%BA%CA%D1%C1%BE%D1%B9%B8%EC%A1%D1%B9&amp;month=4&amp;year=2020&amp;thetype=%A7%BA%CB%B9%E8%C7%C2%A7%D2%B9" xr:uid="{00000000-0004-0000-0D00-0000D7000000}"/>
    <hyperlink ref="E224" r:id="rId217" display="http://hfo63.cfo.in.th/CheckDataDtl.aspx?orgid=05702&amp;balance=%A7%BA%B4%D8%C5%3Cbr/%3E%A7%BA%CA%D1%C1%BE%D1%B9%B8%EC%A1%D1%B9&amp;month=4&amp;year=2020&amp;thetype=%A7%BA%CB%B9%E8%C7%C2%A7%D2%B9" xr:uid="{00000000-0004-0000-0D00-0000D8000000}"/>
    <hyperlink ref="E225" r:id="rId218" display="http://hfo63.cfo.in.th/CheckDataDtl.aspx?orgid=05702&amp;balance=%A7%BA%B4%D8%C5%3Cbr/%3E%A7%BA%CA%D1%C1%BE%D1%B9%B8%EC%A1%D1%B9&amp;month=4&amp;year=2020&amp;thetype=%A7%BA%CB%B9%E8%C7%C2%A7%D2%B9" xr:uid="{00000000-0004-0000-0D00-0000D9000000}"/>
    <hyperlink ref="E226" r:id="rId219" display="http://hfo63.cfo.in.th/CheckDataDtl.aspx?orgid=05703&amp;balance=%A7%BA%B4%D8%C5%3Cbr/%3E%A7%BA%CA%D1%C1%BE%D1%B9%B8%EC%A1%D1%B9&amp;month=4&amp;year=2020&amp;thetype=%A7%BA%CB%B9%E8%C7%C2%A7%D2%B9" xr:uid="{00000000-0004-0000-0D00-0000DA000000}"/>
    <hyperlink ref="E227" r:id="rId220" display="http://hfo63.cfo.in.th/CheckDataDtl.aspx?orgid=05703&amp;balance=%A7%BA%B4%D8%C5%3Cbr/%3E%A7%BA%CA%D1%C1%BE%D1%B9%B8%EC%A1%D1%B9&amp;month=4&amp;year=2020&amp;thetype=%A7%BA%CB%B9%E8%C7%C2%A7%D2%B9" xr:uid="{00000000-0004-0000-0D00-0000DB000000}"/>
    <hyperlink ref="E228" r:id="rId221" display="http://hfo63.cfo.in.th/CheckDataDtl.aspx?orgid=05704&amp;balance=%A7%BA%B4%D8%C5%3Cbr/%3E%A7%BA%CA%D1%C1%BE%D1%B9%B8%EC%A1%D1%B9&amp;month=4&amp;year=2020&amp;thetype=%A7%BA%CB%B9%E8%C7%C2%A7%D2%B9" xr:uid="{00000000-0004-0000-0D00-0000DC000000}"/>
    <hyperlink ref="E229" r:id="rId222" display="http://hfo63.cfo.in.th/CheckDataDtl.aspx?orgid=05704&amp;balance=%A7%BA%B4%D8%C5%3Cbr/%3E%A7%BA%CA%D1%C1%BE%D1%B9%B8%EC%A1%D1%B9&amp;month=4&amp;year=2020&amp;thetype=%A7%BA%CB%B9%E8%C7%C2%A7%D2%B9" xr:uid="{00000000-0004-0000-0D00-0000DD000000}"/>
    <hyperlink ref="E230" r:id="rId223" display="http://hfo63.cfo.in.th/CheckDataDtl.aspx?orgid=05705&amp;balance=%A7%BA%B4%D8%C5%3Cbr/%3E%A7%BA%CA%D1%C1%BE%D1%B9%B8%EC%A1%D1%B9&amp;month=4&amp;year=2020&amp;thetype=%A7%BA%CB%B9%E8%C7%C2%A7%D2%B9" xr:uid="{00000000-0004-0000-0D00-0000DE000000}"/>
    <hyperlink ref="E231" r:id="rId224" display="http://hfo63.cfo.in.th/CheckDataDtl.aspx?orgid=05705&amp;balance=%A7%BA%B4%D8%C5%3Cbr/%3E%A7%BA%CA%D1%C1%BE%D1%B9%B8%EC%A1%D1%B9&amp;month=4&amp;year=2020&amp;thetype=%A7%BA%CB%B9%E8%C7%C2%A7%D2%B9" xr:uid="{00000000-0004-0000-0D00-0000DF000000}"/>
    <hyperlink ref="E232" r:id="rId225" display="http://hfo63.cfo.in.th/CheckDataDtl.aspx?orgid=05706&amp;balance=%A7%BA%B4%D8%C5%3Cbr/%3E%A7%BA%CA%D1%C1%BE%D1%B9%B8%EC%A1%D1%B9&amp;month=4&amp;year=2020&amp;thetype=%A7%BA%CB%B9%E8%C7%C2%A7%D2%B9" xr:uid="{00000000-0004-0000-0D00-0000E0000000}"/>
    <hyperlink ref="E233" r:id="rId226" display="http://hfo63.cfo.in.th/CheckDataDtl.aspx?orgid=05706&amp;balance=%A7%BA%B4%D8%C5%3Cbr/%3E%A7%BA%CA%D1%C1%BE%D1%B9%B8%EC%A1%D1%B9&amp;month=4&amp;year=2020&amp;thetype=%A7%BA%CB%B9%E8%C7%C2%A7%D2%B9" xr:uid="{00000000-0004-0000-0D00-0000E1000000}"/>
    <hyperlink ref="E234" r:id="rId227" display="http://hfo63.cfo.in.th/CheckDataDtl.aspx?orgid=05707&amp;balance=%A7%BA%B4%D8%C5%3Cbr/%3E%A7%BA%CA%D1%C1%BE%D1%B9%B8%EC%A1%D1%B9&amp;month=4&amp;year=2020&amp;thetype=%A7%BA%CB%B9%E8%C7%C2%A7%D2%B9" xr:uid="{00000000-0004-0000-0D00-0000E2000000}"/>
    <hyperlink ref="E235" r:id="rId228" display="http://hfo63.cfo.in.th/CheckDataDtl.aspx?orgid=05707&amp;balance=%A7%BA%B4%D8%C5%3Cbr/%3E%A7%BA%CA%D1%C1%BE%D1%B9%B8%EC%A1%D1%B9&amp;month=4&amp;year=2020&amp;thetype=%A7%BA%CB%B9%E8%C7%C2%A7%D2%B9" xr:uid="{00000000-0004-0000-0D00-0000E3000000}"/>
    <hyperlink ref="E236" r:id="rId229" display="http://hfo63.cfo.in.th/CheckDataDtl.aspx?orgid=05708&amp;balance=%A7%BA%B4%D8%C5%3Cbr/%3E%A7%BA%CA%D1%C1%BE%D1%B9%B8%EC%A1%D1%B9&amp;month=4&amp;year=2020&amp;thetype=%A7%BA%CB%B9%E8%C7%C2%A7%D2%B9" xr:uid="{00000000-0004-0000-0D00-0000E4000000}"/>
    <hyperlink ref="E237" r:id="rId230" display="http://hfo63.cfo.in.th/CheckDataDtl.aspx?orgid=05708&amp;balance=%A7%BA%B4%D8%C5%3Cbr/%3E%A7%BA%CA%D1%C1%BE%D1%B9%B8%EC%A1%D1%B9&amp;month=4&amp;year=2020&amp;thetype=%A7%BA%CB%B9%E8%C7%C2%A7%D2%B9" xr:uid="{00000000-0004-0000-0D00-0000E5000000}"/>
    <hyperlink ref="E238" r:id="rId231" display="http://hfo63.cfo.in.th/CheckDataDtl.aspx?orgid=05709&amp;balance=%A7%BA%B4%D8%C5%3Cbr/%3E%A7%BA%CA%D1%C1%BE%D1%B9%B8%EC%A1%D1%B9&amp;month=4&amp;year=2020&amp;thetype=%A7%BA%CB%B9%E8%C7%C2%A7%D2%B9" xr:uid="{00000000-0004-0000-0D00-0000E6000000}"/>
    <hyperlink ref="E239" r:id="rId232" display="http://hfo63.cfo.in.th/CheckDataDtl.aspx?orgid=05709&amp;balance=%A7%BA%B4%D8%C5%3Cbr/%3E%A7%BA%CA%D1%C1%BE%D1%B9%B8%EC%A1%D1%B9&amp;month=4&amp;year=2020&amp;thetype=%A7%BA%CB%B9%E8%C7%C2%A7%D2%B9" xr:uid="{00000000-0004-0000-0D00-0000E7000000}"/>
    <hyperlink ref="E240" r:id="rId233" display="http://hfo63.cfo.in.th/CheckDataDtl.aspx?orgid=05710&amp;balance=%A7%BA%B4%D8%C5%3Cbr/%3E%A7%BA%CA%D1%C1%BE%D1%B9%B8%EC%A1%D1%B9&amp;month=4&amp;year=2020&amp;thetype=%A7%BA%CB%B9%E8%C7%C2%A7%D2%B9" xr:uid="{00000000-0004-0000-0D00-0000E8000000}"/>
    <hyperlink ref="E241" r:id="rId234" display="http://hfo63.cfo.in.th/CheckDataDtl.aspx?orgid=05710&amp;balance=%A7%BA%B4%D8%C5%3Cbr/%3E%A7%BA%CA%D1%C1%BE%D1%B9%B8%EC%A1%D1%B9&amp;month=4&amp;year=2020&amp;thetype=%A7%BA%CB%B9%E8%C7%C2%A7%D2%B9" xr:uid="{00000000-0004-0000-0D00-0000E9000000}"/>
    <hyperlink ref="E242" r:id="rId235" display="http://hfo63.cfo.in.th/CheckDataDtl.aspx?orgid=05711&amp;balance=%A7%BA%B4%D8%C5%3Cbr/%3E%A7%BA%CA%D1%C1%BE%D1%B9%B8%EC%A1%D1%B9&amp;month=4&amp;year=2020&amp;thetype=%A7%BA%CB%B9%E8%C7%C2%A7%D2%B9" xr:uid="{00000000-0004-0000-0D00-0000EA000000}"/>
    <hyperlink ref="E243" r:id="rId236" display="http://hfo63.cfo.in.th/CheckDataDtl.aspx?orgid=05711&amp;balance=%A7%BA%B4%D8%C5%3Cbr/%3E%A7%BA%CA%D1%C1%BE%D1%B9%B8%EC%A1%D1%B9&amp;month=4&amp;year=2020&amp;thetype=%A7%BA%CB%B9%E8%C7%C2%A7%D2%B9" xr:uid="{00000000-0004-0000-0D00-0000EB000000}"/>
    <hyperlink ref="E244" r:id="rId237" display="http://hfo63.cfo.in.th/CheckDataDtl.aspx?orgid=05712&amp;balance=%A7%BA%B4%D8%C5%3Cbr/%3E%A7%BA%CA%D1%C1%BE%D1%B9%B8%EC%A1%D1%B9&amp;month=4&amp;year=2020&amp;thetype=%A7%BA%CB%B9%E8%C7%C2%A7%D2%B9" xr:uid="{00000000-0004-0000-0D00-0000EC000000}"/>
    <hyperlink ref="E245" r:id="rId238" display="http://hfo63.cfo.in.th/CheckDataDtl.aspx?orgid=05712&amp;balance=%A7%BA%B4%D8%C5%3Cbr/%3E%A7%BA%CA%D1%C1%BE%D1%B9%B8%EC%A1%D1%B9&amp;month=4&amp;year=2020&amp;thetype=%A7%BA%CB%B9%E8%C7%C2%A7%D2%B9" xr:uid="{00000000-0004-0000-0D00-0000ED000000}"/>
    <hyperlink ref="E246" r:id="rId239" display="http://hfo63.cfo.in.th/CheckDataDtl.aspx?orgid=05713&amp;balance=%A7%BA%B4%D8%C5%3Cbr/%3E%A7%BA%CA%D1%C1%BE%D1%B9%B8%EC%A1%D1%B9&amp;month=4&amp;year=2020&amp;thetype=%A7%BA%CB%B9%E8%C7%C2%A7%D2%B9" xr:uid="{00000000-0004-0000-0D00-0000EE000000}"/>
    <hyperlink ref="E247" r:id="rId240" display="http://hfo63.cfo.in.th/CheckDataDtl.aspx?orgid=05713&amp;balance=%A7%BA%B4%D8%C5%3Cbr/%3E%A7%BA%CA%D1%C1%BE%D1%B9%B8%EC%A1%D1%B9&amp;month=4&amp;year=2020&amp;thetype=%A7%BA%CB%B9%E8%C7%C2%A7%D2%B9" xr:uid="{00000000-0004-0000-0D00-0000EF000000}"/>
    <hyperlink ref="E248" r:id="rId241" display="http://hfo63.cfo.in.th/CheckDataDtl.aspx?orgid=05714&amp;balance=%A7%BA%B4%D8%C5%3Cbr/%3E%A7%BA%CA%D1%C1%BE%D1%B9%B8%EC%A1%D1%B9&amp;month=4&amp;year=2020&amp;thetype=%A7%BA%CB%B9%E8%C7%C2%A7%D2%B9" xr:uid="{00000000-0004-0000-0D00-0000F0000000}"/>
    <hyperlink ref="E249" r:id="rId242" display="http://hfo63.cfo.in.th/CheckDataDtl.aspx?orgid=05714&amp;balance=%A7%BA%B4%D8%C5%3Cbr/%3E%A7%BA%CA%D1%C1%BE%D1%B9%B8%EC%A1%D1%B9&amp;month=4&amp;year=2020&amp;thetype=%A7%BA%CB%B9%E8%C7%C2%A7%D2%B9" xr:uid="{00000000-0004-0000-0D00-0000F1000000}"/>
    <hyperlink ref="E250" r:id="rId243" display="http://hfo63.cfo.in.th/CheckDataDtl.aspx?orgid=05715&amp;balance=%A7%BA%B4%D8%C5%3Cbr/%3E%A7%BA%CA%D1%C1%BE%D1%B9%B8%EC%A1%D1%B9&amp;month=4&amp;year=2020&amp;thetype=%A7%BA%CB%B9%E8%C7%C2%A7%D2%B9" xr:uid="{00000000-0004-0000-0D00-0000F2000000}"/>
    <hyperlink ref="E251" r:id="rId244" display="http://hfo63.cfo.in.th/CheckDataDtl.aspx?orgid=05715&amp;balance=%A7%BA%B4%D8%C5%3Cbr/%3E%A7%BA%CA%D1%C1%BE%D1%B9%B8%EC%A1%D1%B9&amp;month=4&amp;year=2020&amp;thetype=%A7%BA%CB%B9%E8%C7%C2%A7%D2%B9" xr:uid="{00000000-0004-0000-0D00-0000F3000000}"/>
    <hyperlink ref="E252" r:id="rId245" display="http://hfo63.cfo.in.th/CheckDataDtl.aspx?orgid=05716&amp;balance=%A7%BA%B4%D8%C5%3Cbr/%3E%A7%BA%CA%D1%C1%BE%D1%B9%B8%EC%A1%D1%B9&amp;month=4&amp;year=2020&amp;thetype=%A7%BA%CB%B9%E8%C7%C2%A7%D2%B9" xr:uid="{00000000-0004-0000-0D00-0000F4000000}"/>
    <hyperlink ref="E253" r:id="rId246" display="http://hfo63.cfo.in.th/CheckDataDtl.aspx?orgid=05716&amp;balance=%A7%BA%B4%D8%C5%3Cbr/%3E%A7%BA%CA%D1%C1%BE%D1%B9%B8%EC%A1%D1%B9&amp;month=4&amp;year=2020&amp;thetype=%A7%BA%CB%B9%E8%C7%C2%A7%D2%B9" xr:uid="{00000000-0004-0000-0D00-0000F5000000}"/>
    <hyperlink ref="E254" r:id="rId247" display="http://hfo63.cfo.in.th/CheckDataDtl.aspx?orgid=05717&amp;balance=%A7%BA%B4%D8%C5%3Cbr/%3E%A7%BA%CA%D1%C1%BE%D1%B9%B8%EC%A1%D1%B9&amp;month=4&amp;year=2020&amp;thetype=%A7%BA%CB%B9%E8%C7%C2%A7%D2%B9" xr:uid="{00000000-0004-0000-0D00-0000F6000000}"/>
    <hyperlink ref="E255" r:id="rId248" display="http://hfo63.cfo.in.th/CheckDataDtl.aspx?orgid=05717&amp;balance=%A7%BA%B4%D8%C5%3Cbr/%3E%A7%BA%CA%D1%C1%BE%D1%B9%B8%EC%A1%D1%B9&amp;month=4&amp;year=2020&amp;thetype=%A7%BA%CB%B9%E8%C7%C2%A7%D2%B9" xr:uid="{00000000-0004-0000-0D00-0000F7000000}"/>
    <hyperlink ref="E256" r:id="rId249" display="http://hfo63.cfo.in.th/CheckDataDtl.aspx?orgid=05718&amp;balance=%A7%BA%B4%D8%C5%3Cbr/%3E%A7%BA%CA%D1%C1%BE%D1%B9%B8%EC%A1%D1%B9&amp;month=4&amp;year=2020&amp;thetype=%A7%BA%CB%B9%E8%C7%C2%A7%D2%B9" xr:uid="{00000000-0004-0000-0D00-0000F8000000}"/>
    <hyperlink ref="E257" r:id="rId250" display="http://hfo63.cfo.in.th/CheckDataDtl.aspx?orgid=05718&amp;balance=%A7%BA%B4%D8%C5%3Cbr/%3E%A7%BA%CA%D1%C1%BE%D1%B9%B8%EC%A1%D1%B9&amp;month=4&amp;year=2020&amp;thetype=%A7%BA%CB%B9%E8%C7%C2%A7%D2%B9" xr:uid="{00000000-0004-0000-0D00-0000F9000000}"/>
    <hyperlink ref="E258" r:id="rId251" display="http://hfo63.cfo.in.th/CheckDataDtl.aspx?orgid=05719&amp;balance=%A7%BA%B4%D8%C5%3Cbr/%3E%A7%BA%CA%D1%C1%BE%D1%B9%B8%EC%A1%D1%B9&amp;month=4&amp;year=2020&amp;thetype=%A7%BA%CB%B9%E8%C7%C2%A7%D2%B9" xr:uid="{00000000-0004-0000-0D00-0000FA000000}"/>
    <hyperlink ref="E259" r:id="rId252" display="http://hfo63.cfo.in.th/CheckDataDtl.aspx?orgid=05719&amp;balance=%A7%BA%B4%D8%C5%3Cbr/%3E%A7%BA%CA%D1%C1%BE%D1%B9%B8%EC%A1%D1%B9&amp;month=4&amp;year=2020&amp;thetype=%A7%BA%CB%B9%E8%C7%C2%A7%D2%B9" xr:uid="{00000000-0004-0000-0D00-0000FB000000}"/>
    <hyperlink ref="E260" r:id="rId253" display="http://hfo63.cfo.in.th/CheckDataDtl.aspx?orgid=05720&amp;balance=%A7%BA%B4%D8%C5%3Cbr/%3E%A7%BA%CA%D1%C1%BE%D1%B9%B8%EC%A1%D1%B9&amp;month=4&amp;year=2020&amp;thetype=%A7%BA%CB%B9%E8%C7%C2%A7%D2%B9" xr:uid="{00000000-0004-0000-0D00-0000FC000000}"/>
    <hyperlink ref="E261" r:id="rId254" display="http://hfo63.cfo.in.th/CheckDataDtl.aspx?orgid=05720&amp;balance=%A7%BA%B4%D8%C5%3Cbr/%3E%A7%BA%CA%D1%C1%BE%D1%B9%B8%EC%A1%D1%B9&amp;month=4&amp;year=2020&amp;thetype=%A7%BA%CB%B9%E8%C7%C2%A7%D2%B9" xr:uid="{00000000-0004-0000-0D00-0000FD000000}"/>
    <hyperlink ref="E262" r:id="rId255" display="http://hfo63.cfo.in.th/CheckDataDtl.aspx?orgid=05721&amp;balance=%A7%BA%B4%D8%C5%3Cbr/%3E%A7%BA%CA%D1%C1%BE%D1%B9%B8%EC%A1%D1%B9&amp;month=4&amp;year=2020&amp;thetype=%A7%BA%CB%B9%E8%C7%C2%A7%D2%B9" xr:uid="{00000000-0004-0000-0D00-0000FE000000}"/>
    <hyperlink ref="E263" r:id="rId256" display="http://hfo63.cfo.in.th/CheckDataDtl.aspx?orgid=05721&amp;balance=%A7%BA%B4%D8%C5%3Cbr/%3E%A7%BA%CA%D1%C1%BE%D1%B9%B8%EC%A1%D1%B9&amp;month=4&amp;year=2020&amp;thetype=%A7%BA%CB%B9%E8%C7%C2%A7%D2%B9" xr:uid="{00000000-0004-0000-0D00-0000FF000000}"/>
    <hyperlink ref="E264" r:id="rId257" display="http://hfo63.cfo.in.th/CheckDataDtl.aspx?orgid=05722&amp;balance=%A7%BA%B4%D8%C5%3Cbr/%3E%A7%BA%CA%D1%C1%BE%D1%B9%B8%EC%A1%D1%B9&amp;month=4&amp;year=2020&amp;thetype=%A7%BA%CB%B9%E8%C7%C2%A7%D2%B9" xr:uid="{00000000-0004-0000-0D00-000000010000}"/>
    <hyperlink ref="E265" r:id="rId258" display="http://hfo63.cfo.in.th/CheckDataDtl.aspx?orgid=05722&amp;balance=%A7%BA%B4%D8%C5%3Cbr/%3E%A7%BA%CA%D1%C1%BE%D1%B9%B8%EC%A1%D1%B9&amp;month=4&amp;year=2020&amp;thetype=%A7%BA%CB%B9%E8%C7%C2%A7%D2%B9" xr:uid="{00000000-0004-0000-0D00-000001010000}"/>
    <hyperlink ref="E266" r:id="rId259" display="http://hfo63.cfo.in.th/CheckDataDtl.aspx?orgid=05723&amp;balance=%A7%BA%B4%D8%C5%3Cbr/%3E%A7%BA%CA%D1%C1%BE%D1%B9%B8%EC%A1%D1%B9&amp;month=4&amp;year=2020&amp;thetype=%A7%BA%CB%B9%E8%C7%C2%A7%D2%B9" xr:uid="{00000000-0004-0000-0D00-000002010000}"/>
    <hyperlink ref="E267" r:id="rId260" display="http://hfo63.cfo.in.th/CheckDataDtl.aspx?orgid=05723&amp;balance=%A7%BA%B4%D8%C5%3Cbr/%3E%A7%BA%CA%D1%C1%BE%D1%B9%B8%EC%A1%D1%B9&amp;month=4&amp;year=2020&amp;thetype=%A7%BA%CB%B9%E8%C7%C2%A7%D2%B9" xr:uid="{00000000-0004-0000-0D00-000003010000}"/>
    <hyperlink ref="E268" r:id="rId261" display="http://hfo63.cfo.in.th/CheckDataDtl.aspx?orgid=05724&amp;balance=%A7%BA%B4%D8%C5%3Cbr/%3E%A7%BA%CA%D1%C1%BE%D1%B9%B8%EC%A1%D1%B9&amp;month=4&amp;year=2020&amp;thetype=%A7%BA%CB%B9%E8%C7%C2%A7%D2%B9" xr:uid="{00000000-0004-0000-0D00-000004010000}"/>
    <hyperlink ref="E269" r:id="rId262" display="http://hfo63.cfo.in.th/CheckDataDtl.aspx?orgid=05724&amp;balance=%A7%BA%B4%D8%C5%3Cbr/%3E%A7%BA%CA%D1%C1%BE%D1%B9%B8%EC%A1%D1%B9&amp;month=4&amp;year=2020&amp;thetype=%A7%BA%CB%B9%E8%C7%C2%A7%D2%B9" xr:uid="{00000000-0004-0000-0D00-000005010000}"/>
    <hyperlink ref="E270" r:id="rId263" display="http://hfo63.cfo.in.th/CheckDataDtl.aspx?orgid=05725&amp;balance=%A7%BA%B4%D8%C5%3Cbr/%3E%A7%BA%CA%D1%C1%BE%D1%B9%B8%EC%A1%D1%B9&amp;month=4&amp;year=2020&amp;thetype=%A7%BA%CB%B9%E8%C7%C2%A7%D2%B9" xr:uid="{00000000-0004-0000-0D00-000006010000}"/>
    <hyperlink ref="E271" r:id="rId264" display="http://hfo63.cfo.in.th/CheckDataDtl.aspx?orgid=05725&amp;balance=%A7%BA%B4%D8%C5%3Cbr/%3E%A7%BA%CA%D1%C1%BE%D1%B9%B8%EC%A1%D1%B9&amp;month=4&amp;year=2020&amp;thetype=%A7%BA%CB%B9%E8%C7%C2%A7%D2%B9" xr:uid="{00000000-0004-0000-0D00-000007010000}"/>
    <hyperlink ref="E272" r:id="rId265" display="http://hfo63.cfo.in.th/CheckDataDtl.aspx?orgid=05726&amp;balance=%A7%BA%B4%D8%C5%3Cbr/%3E%A7%BA%CA%D1%C1%BE%D1%B9%B8%EC%A1%D1%B9&amp;month=4&amp;year=2020&amp;thetype=%A7%BA%CB%B9%E8%C7%C2%A7%D2%B9" xr:uid="{00000000-0004-0000-0D00-000008010000}"/>
    <hyperlink ref="E273" r:id="rId266" display="http://hfo63.cfo.in.th/CheckDataDtl.aspx?orgid=05726&amp;balance=%A7%BA%B4%D8%C5%3Cbr/%3E%A7%BA%CA%D1%C1%BE%D1%B9%B8%EC%A1%D1%B9&amp;month=4&amp;year=2020&amp;thetype=%A7%BA%CB%B9%E8%C7%C2%A7%D2%B9" xr:uid="{00000000-0004-0000-0D00-000009010000}"/>
    <hyperlink ref="E274" r:id="rId267" display="http://hfo63.cfo.in.th/CheckDataDtl.aspx?orgid=05727&amp;balance=%A7%BA%B4%D8%C5%3Cbr/%3E%A7%BA%CA%D1%C1%BE%D1%B9%B8%EC%A1%D1%B9&amp;month=4&amp;year=2020&amp;thetype=%A7%BA%CB%B9%E8%C7%C2%A7%D2%B9" xr:uid="{00000000-0004-0000-0D00-00000A010000}"/>
    <hyperlink ref="E275" r:id="rId268" display="http://hfo63.cfo.in.th/CheckDataDtl.aspx?orgid=05727&amp;balance=%A7%BA%B4%D8%C5%3Cbr/%3E%A7%BA%CA%D1%C1%BE%D1%B9%B8%EC%A1%D1%B9&amp;month=4&amp;year=2020&amp;thetype=%A7%BA%CB%B9%E8%C7%C2%A7%D2%B9" xr:uid="{00000000-0004-0000-0D00-00000B010000}"/>
    <hyperlink ref="E276" r:id="rId269" display="http://hfo63.cfo.in.th/CheckDataDtl.aspx?orgid=05728&amp;balance=%A7%BA%B4%D8%C5%3Cbr/%3E%A7%BA%CA%D1%C1%BE%D1%B9%B8%EC%A1%D1%B9&amp;month=4&amp;year=2020&amp;thetype=%A7%BA%CB%B9%E8%C7%C2%A7%D2%B9" xr:uid="{00000000-0004-0000-0D00-00000C010000}"/>
    <hyperlink ref="E277" r:id="rId270" display="http://hfo63.cfo.in.th/CheckDataDtl.aspx?orgid=05728&amp;balance=%A7%BA%B4%D8%C5%3Cbr/%3E%A7%BA%CA%D1%C1%BE%D1%B9%B8%EC%A1%D1%B9&amp;month=4&amp;year=2020&amp;thetype=%A7%BA%CB%B9%E8%C7%C2%A7%D2%B9" xr:uid="{00000000-0004-0000-0D00-00000D010000}"/>
    <hyperlink ref="E278" r:id="rId271" display="http://hfo63.cfo.in.th/CheckDataDtl.aspx?orgid=05729&amp;balance=%A7%BA%B4%D8%C5%3Cbr/%3E%A7%BA%CA%D1%C1%BE%D1%B9%B8%EC%A1%D1%B9&amp;month=4&amp;year=2020&amp;thetype=%A7%BA%CB%B9%E8%C7%C2%A7%D2%B9" xr:uid="{00000000-0004-0000-0D00-00000E010000}"/>
    <hyperlink ref="E279" r:id="rId272" display="http://hfo63.cfo.in.th/CheckDataDtl.aspx?orgid=05729&amp;balance=%A7%BA%B4%D8%C5%3Cbr/%3E%A7%BA%CA%D1%C1%BE%D1%B9%B8%EC%A1%D1%B9&amp;month=4&amp;year=2020&amp;thetype=%A7%BA%CB%B9%E8%C7%C2%A7%D2%B9" xr:uid="{00000000-0004-0000-0D00-00000F010000}"/>
    <hyperlink ref="E280" r:id="rId273" display="http://hfo63.cfo.in.th/CheckDataDtl.aspx?orgid=05730&amp;balance=%A7%BA%B4%D8%C5%3Cbr/%3E%A7%BA%CA%D1%C1%BE%D1%B9%B8%EC%A1%D1%B9&amp;month=4&amp;year=2020&amp;thetype=%A7%BA%CB%B9%E8%C7%C2%A7%D2%B9" xr:uid="{00000000-0004-0000-0D00-000010010000}"/>
    <hyperlink ref="E281" r:id="rId274" display="http://hfo63.cfo.in.th/CheckDataDtl.aspx?orgid=05730&amp;balance=%A7%BA%B4%D8%C5%3Cbr/%3E%A7%BA%CA%D1%C1%BE%D1%B9%B8%EC%A1%D1%B9&amp;month=4&amp;year=2020&amp;thetype=%A7%BA%CB%B9%E8%C7%C2%A7%D2%B9" xr:uid="{00000000-0004-0000-0D00-000011010000}"/>
    <hyperlink ref="E282" r:id="rId275" display="http://hfo63.cfo.in.th/CheckDataDtl.aspx?orgid=05731&amp;balance=%A7%BA%B4%D8%C5%3Cbr/%3E%A7%BA%CA%D1%C1%BE%D1%B9%B8%EC%A1%D1%B9&amp;month=4&amp;year=2020&amp;thetype=%A7%BA%CB%B9%E8%C7%C2%A7%D2%B9" xr:uid="{00000000-0004-0000-0D00-000012010000}"/>
    <hyperlink ref="E283" r:id="rId276" display="http://hfo63.cfo.in.th/CheckDataDtl.aspx?orgid=05731&amp;balance=%A7%BA%B4%D8%C5%3Cbr/%3E%A7%BA%CA%D1%C1%BE%D1%B9%B8%EC%A1%D1%B9&amp;month=4&amp;year=2020&amp;thetype=%A7%BA%CB%B9%E8%C7%C2%A7%D2%B9" xr:uid="{00000000-0004-0000-0D00-000013010000}"/>
    <hyperlink ref="E284" r:id="rId277" display="http://hfo63.cfo.in.th/CheckDataDtl.aspx?orgid=05732&amp;balance=%A7%BA%B4%D8%C5%3Cbr/%3E%A7%BA%CA%D1%C1%BE%D1%B9%B8%EC%A1%D1%B9&amp;month=4&amp;year=2020&amp;thetype=%A7%BA%CB%B9%E8%C7%C2%A7%D2%B9" xr:uid="{00000000-0004-0000-0D00-000014010000}"/>
    <hyperlink ref="E285" r:id="rId278" display="http://hfo63.cfo.in.th/CheckDataDtl.aspx?orgid=05732&amp;balance=%A7%BA%B4%D8%C5%3Cbr/%3E%A7%BA%CA%D1%C1%BE%D1%B9%B8%EC%A1%D1%B9&amp;month=4&amp;year=2020&amp;thetype=%A7%BA%CB%B9%E8%C7%C2%A7%D2%B9" xr:uid="{00000000-0004-0000-0D00-000015010000}"/>
    <hyperlink ref="E286" r:id="rId279" display="http://hfo63.cfo.in.th/CheckDataDtl.aspx?orgid=05733&amp;balance=%A7%BA%B4%D8%C5%3Cbr/%3E%A7%BA%CA%D1%C1%BE%D1%B9%B8%EC%A1%D1%B9&amp;month=4&amp;year=2020&amp;thetype=%A7%BA%CB%B9%E8%C7%C2%A7%D2%B9" xr:uid="{00000000-0004-0000-0D00-000016010000}"/>
    <hyperlink ref="E287" r:id="rId280" display="http://hfo63.cfo.in.th/CheckDataDtl.aspx?orgid=05733&amp;balance=%A7%BA%B4%D8%C5%3Cbr/%3E%A7%BA%CA%D1%C1%BE%D1%B9%B8%EC%A1%D1%B9&amp;month=4&amp;year=2020&amp;thetype=%A7%BA%CB%B9%E8%C7%C2%A7%D2%B9" xr:uid="{00000000-0004-0000-0D00-000017010000}"/>
    <hyperlink ref="E288" r:id="rId281" display="http://hfo63.cfo.in.th/CheckDataDtl.aspx?orgid=05734&amp;balance=%A7%BA%B4%D8%C5%3Cbr/%3E%A7%BA%CA%D1%C1%BE%D1%B9%B8%EC%A1%D1%B9&amp;month=4&amp;year=2020&amp;thetype=%A7%BA%CB%B9%E8%C7%C2%A7%D2%B9" xr:uid="{00000000-0004-0000-0D00-000018010000}"/>
    <hyperlink ref="E289" r:id="rId282" display="http://hfo63.cfo.in.th/CheckDataDtl.aspx?orgid=05734&amp;balance=%A7%BA%B4%D8%C5%3Cbr/%3E%A7%BA%CA%D1%C1%BE%D1%B9%B8%EC%A1%D1%B9&amp;month=4&amp;year=2020&amp;thetype=%A7%BA%CB%B9%E8%C7%C2%A7%D2%B9" xr:uid="{00000000-0004-0000-0D00-000019010000}"/>
    <hyperlink ref="E290" r:id="rId283" display="http://hfo63.cfo.in.th/CheckDataDtl.aspx?orgid=05735&amp;balance=%A7%BA%B4%D8%C5%3Cbr/%3E%A7%BA%CA%D1%C1%BE%D1%B9%B8%EC%A1%D1%B9&amp;month=4&amp;year=2020&amp;thetype=%A7%BA%CB%B9%E8%C7%C2%A7%D2%B9" xr:uid="{00000000-0004-0000-0D00-00001A010000}"/>
    <hyperlink ref="E291" r:id="rId284" display="http://hfo63.cfo.in.th/CheckDataDtl.aspx?orgid=05735&amp;balance=%A7%BA%B4%D8%C5%3Cbr/%3E%A7%BA%CA%D1%C1%BE%D1%B9%B8%EC%A1%D1%B9&amp;month=4&amp;year=2020&amp;thetype=%A7%BA%CB%B9%E8%C7%C2%A7%D2%B9" xr:uid="{00000000-0004-0000-0D00-00001B010000}"/>
    <hyperlink ref="E292" r:id="rId285" display="http://hfo63.cfo.in.th/CheckDataDtl.aspx?orgid=05736&amp;balance=%A7%BA%B4%D8%C5%3Cbr/%3E%A7%BA%CA%D1%C1%BE%D1%B9%B8%EC%A1%D1%B9&amp;month=4&amp;year=2020&amp;thetype=%A7%BA%CB%B9%E8%C7%C2%A7%D2%B9" xr:uid="{00000000-0004-0000-0D00-00001C010000}"/>
    <hyperlink ref="E293" r:id="rId286" display="http://hfo63.cfo.in.th/CheckDataDtl.aspx?orgid=05736&amp;balance=%A7%BA%B4%D8%C5%3Cbr/%3E%A7%BA%CA%D1%C1%BE%D1%B9%B8%EC%A1%D1%B9&amp;month=4&amp;year=2020&amp;thetype=%A7%BA%CB%B9%E8%C7%C2%A7%D2%B9" xr:uid="{00000000-0004-0000-0D00-00001D010000}"/>
    <hyperlink ref="E294" r:id="rId287" display="http://hfo63.cfo.in.th/CheckDataDtl.aspx?orgid=05737&amp;balance=%A7%BA%B4%D8%C5%3Cbr/%3E%A7%BA%CA%D1%C1%BE%D1%B9%B8%EC%A1%D1%B9&amp;month=4&amp;year=2020&amp;thetype=%A7%BA%CB%B9%E8%C7%C2%A7%D2%B9" xr:uid="{00000000-0004-0000-0D00-00001E010000}"/>
    <hyperlink ref="E295" r:id="rId288" display="http://hfo63.cfo.in.th/CheckDataDtl.aspx?orgid=05737&amp;balance=%A7%BA%B4%D8%C5%3Cbr/%3E%A7%BA%CA%D1%C1%BE%D1%B9%B8%EC%A1%D1%B9&amp;month=4&amp;year=2020&amp;thetype=%A7%BA%CB%B9%E8%C7%C2%A7%D2%B9" xr:uid="{00000000-0004-0000-0D00-00001F010000}"/>
    <hyperlink ref="E296" r:id="rId289" display="http://hfo63.cfo.in.th/CheckDataDtl.aspx?orgid=05738&amp;balance=%A7%BA%B4%D8%C5%3Cbr/%3E%A7%BA%CA%D1%C1%BE%D1%B9%B8%EC%A1%D1%B9&amp;month=4&amp;year=2020&amp;thetype=%A7%BA%CB%B9%E8%C7%C2%A7%D2%B9" xr:uid="{00000000-0004-0000-0D00-000020010000}"/>
    <hyperlink ref="E297" r:id="rId290" display="http://hfo63.cfo.in.th/CheckDataDtl.aspx?orgid=05738&amp;balance=%A7%BA%B4%D8%C5%3Cbr/%3E%A7%BA%CA%D1%C1%BE%D1%B9%B8%EC%A1%D1%B9&amp;month=4&amp;year=2020&amp;thetype=%A7%BA%CB%B9%E8%C7%C2%A7%D2%B9" xr:uid="{00000000-0004-0000-0D00-000021010000}"/>
    <hyperlink ref="E298" r:id="rId291" display="http://hfo63.cfo.in.th/CheckDataDtl.aspx?orgid=05739&amp;balance=%A7%BA%B4%D8%C5%3Cbr/%3E%A7%BA%CA%D1%C1%BE%D1%B9%B8%EC%A1%D1%B9&amp;month=4&amp;year=2020&amp;thetype=%A7%BA%CB%B9%E8%C7%C2%A7%D2%B9" xr:uid="{00000000-0004-0000-0D00-000022010000}"/>
    <hyperlink ref="E299" r:id="rId292" display="http://hfo63.cfo.in.th/CheckDataDtl.aspx?orgid=05739&amp;balance=%A7%BA%B4%D8%C5%3Cbr/%3E%A7%BA%CA%D1%C1%BE%D1%B9%B8%EC%A1%D1%B9&amp;month=4&amp;year=2020&amp;thetype=%A7%BA%CB%B9%E8%C7%C2%A7%D2%B9" xr:uid="{00000000-0004-0000-0D00-000023010000}"/>
    <hyperlink ref="E300" r:id="rId293" display="http://hfo63.cfo.in.th/CheckDataDtl.aspx?orgid=0650&amp;balance=%A7%BA%B4%D8%C5%3Cbr/%3E%A7%BA%CA%D1%C1%BE%D1%B9%B8%EC%A1%D1%B9&amp;month=4&amp;year=2020&amp;thetype=%A7%BA%CB%B9%E8%C7%C2%A7%D2%B9" xr:uid="{00000000-0004-0000-0D00-000024010000}"/>
    <hyperlink ref="E301" r:id="rId294" display="http://hfo63.cfo.in.th/CheckDataDtl.aspx?orgid=0650&amp;balance=%A7%BA%B4%D8%C5%3Cbr/%3E%A7%BA%CA%D1%C1%BE%D1%B9%B8%EC%A1%D1%B9&amp;month=4&amp;year=2020&amp;thetype=%A7%BA%CB%B9%E8%C7%C2%A7%D2%B9" xr:uid="{00000000-0004-0000-0D00-000025010000}"/>
    <hyperlink ref="E302" r:id="rId295" display="http://hfo63.cfo.in.th/CheckDataDtl.aspx?orgid=10711&amp;balance=%A7%BA%B4%D8%C5%3Cbr/%3E%A7%BA%CA%D1%C1%BE%D1%B9%B8%EC%A1%D1%B9&amp;month=4&amp;year=2020&amp;thetype=%A7%BA%CB%B9%E8%C7%C2%A7%D2%B9" xr:uid="{00000000-0004-0000-0D00-000026010000}"/>
    <hyperlink ref="E303" r:id="rId296" display="http://hfo63.cfo.in.th/CheckDataDtl.aspx?orgid=10711&amp;balance=%A7%BA%B4%D8%C5%3Cbr/%3E%A7%BA%CA%D1%C1%BE%D1%B9%B8%EC%A1%D1%B9&amp;month=4&amp;year=2020&amp;thetype=%A7%BA%CB%B9%E8%C7%C2%A7%D2%B9" xr:uid="{00000000-0004-0000-0D00-000027010000}"/>
    <hyperlink ref="E304" r:id="rId297" display="http://hfo63.cfo.in.th/CheckDataDtl.aspx?orgid=11104&amp;balance=%A7%BA%B4%D8%C5%3Cbr/%3E%A7%BA%CA%D1%C1%BE%D1%B9%B8%EC%A1%D1%B9&amp;month=4&amp;year=2020&amp;thetype=%A7%BA%CB%B9%E8%C7%C2%A7%D2%B9" xr:uid="{00000000-0004-0000-0D00-000028010000}"/>
    <hyperlink ref="E305" r:id="rId298" display="http://hfo63.cfo.in.th/CheckDataDtl.aspx?orgid=11104&amp;balance=%A7%BA%B4%D8%C5%3Cbr/%3E%A7%BA%CA%D1%C1%BE%D1%B9%B8%EC%A1%D1%B9&amp;month=4&amp;year=2020&amp;thetype=%A7%BA%CB%B9%E8%C7%C2%A7%D2%B9" xr:uid="{00000000-0004-0000-0D00-000029010000}"/>
    <hyperlink ref="E306" r:id="rId299" display="http://hfo63.cfo.in.th/CheckDataDtl.aspx?orgid=11105&amp;balance=%A7%BA%B4%D8%C5%3Cbr/%3E%A7%BA%CA%D1%C1%BE%D1%B9%B8%EC%A1%D1%B9&amp;month=4&amp;year=2020&amp;thetype=%A7%BA%CB%B9%E8%C7%C2%A7%D2%B9" xr:uid="{00000000-0004-0000-0D00-00002A010000}"/>
    <hyperlink ref="E307" r:id="rId300" display="http://hfo63.cfo.in.th/CheckDataDtl.aspx?orgid=11105&amp;balance=%A7%BA%B4%D8%C5%3Cbr/%3E%A7%BA%CA%D1%C1%BE%D1%B9%B8%EC%A1%D1%B9&amp;month=4&amp;year=2020&amp;thetype=%A7%BA%CB%B9%E8%C7%C2%A7%D2%B9" xr:uid="{00000000-0004-0000-0D00-00002B010000}"/>
    <hyperlink ref="E308" r:id="rId301" display="http://hfo63.cfo.in.th/CheckDataDtl.aspx?orgid=11106&amp;balance=%A7%BA%B4%D8%C5%3Cbr/%3E%A7%BA%CA%D1%C1%BE%D1%B9%B8%EC%A1%D1%B9&amp;month=4&amp;year=2020&amp;thetype=%A7%BA%CB%B9%E8%C7%C2%A7%D2%B9" xr:uid="{00000000-0004-0000-0D00-00002C010000}"/>
    <hyperlink ref="E309" r:id="rId302" display="http://hfo63.cfo.in.th/CheckDataDtl.aspx?orgid=11106&amp;balance=%A7%BA%B4%D8%C5%3Cbr/%3E%A7%BA%CA%D1%C1%BE%D1%B9%B8%EC%A1%D1%B9&amp;month=4&amp;year=2020&amp;thetype=%A7%BA%CB%B9%E8%C7%C2%A7%D2%B9" xr:uid="{00000000-0004-0000-0D00-00002D010000}"/>
    <hyperlink ref="E310" r:id="rId303" display="http://hfo63.cfo.in.th/CheckDataDtl.aspx?orgid=11107&amp;balance=%A7%BA%B4%D8%C5%3Cbr/%3E%A7%BA%CA%D1%C1%BE%D1%B9%B8%EC%A1%D1%B9&amp;month=4&amp;year=2020&amp;thetype=%A7%BA%CB%B9%E8%C7%C2%A7%D2%B9" xr:uid="{00000000-0004-0000-0D00-00002E010000}"/>
    <hyperlink ref="E311" r:id="rId304" display="http://hfo63.cfo.in.th/CheckDataDtl.aspx?orgid=11107&amp;balance=%A7%BA%B4%D8%C5%3Cbr/%3E%A7%BA%CA%D1%C1%BE%D1%B9%B8%EC%A1%D1%B9&amp;month=4&amp;year=2020&amp;thetype=%A7%BA%CB%B9%E8%C7%C2%A7%D2%B9" xr:uid="{00000000-0004-0000-0D00-00002F010000}"/>
    <hyperlink ref="E312" r:id="rId305" display="http://hfo63.cfo.in.th/CheckDataDtl.aspx?orgid=11108&amp;balance=%A7%BA%B4%D8%C5%3Cbr/%3E%A7%BA%CA%D1%C1%BE%D1%B9%B8%EC%A1%D1%B9&amp;month=4&amp;year=2020&amp;thetype=%A7%BA%CB%B9%E8%C7%C2%A7%D2%B9" xr:uid="{00000000-0004-0000-0D00-000030010000}"/>
    <hyperlink ref="E313" r:id="rId306" display="http://hfo63.cfo.in.th/CheckDataDtl.aspx?orgid=11108&amp;balance=%A7%BA%B4%D8%C5%3Cbr/%3E%A7%BA%CA%D1%C1%BE%D1%B9%B8%EC%A1%D1%B9&amp;month=4&amp;year=2020&amp;thetype=%A7%BA%CB%B9%E8%C7%C2%A7%D2%B9" xr:uid="{00000000-0004-0000-0D00-000031010000}"/>
    <hyperlink ref="E314" r:id="rId307" display="http://hfo63.cfo.in.th/CheckDataDtl.aspx?orgid=11109&amp;balance=%A7%BA%B4%D8%C5%3Cbr/%3E%A7%BA%CA%D1%C1%BE%D1%B9%B8%EC%A1%D1%B9&amp;month=4&amp;year=2020&amp;thetype=%A7%BA%CB%B9%E8%C7%C2%A7%D2%B9" xr:uid="{00000000-0004-0000-0D00-000032010000}"/>
    <hyperlink ref="E315" r:id="rId308" display="http://hfo63.cfo.in.th/CheckDataDtl.aspx?orgid=11109&amp;balance=%A7%BA%B4%D8%C5%3Cbr/%3E%A7%BA%CA%D1%C1%BE%D1%B9%B8%EC%A1%D1%B9&amp;month=4&amp;year=2020&amp;thetype=%A7%BA%CB%B9%E8%C7%C2%A7%D2%B9" xr:uid="{00000000-0004-0000-0D00-000033010000}"/>
    <hyperlink ref="E316" r:id="rId309" display="http://hfo63.cfo.in.th/CheckDataDtl.aspx?orgid=11110&amp;balance=%A7%BA%B4%D8%C5%3Cbr/%3E%A7%BA%CA%D1%C1%BE%D1%B9%B8%EC%A1%D1%B9&amp;month=4&amp;year=2020&amp;thetype=%A7%BA%CB%B9%E8%C7%C2%A7%D2%B9" xr:uid="{00000000-0004-0000-0D00-000034010000}"/>
    <hyperlink ref="E317" r:id="rId310" display="http://hfo63.cfo.in.th/CheckDataDtl.aspx?orgid=11110&amp;balance=%A7%BA%B4%D8%C5%3Cbr/%3E%A7%BA%CA%D1%C1%BE%D1%B9%B8%EC%A1%D1%B9&amp;month=4&amp;year=2020&amp;thetype=%A7%BA%CB%B9%E8%C7%C2%A7%D2%B9" xr:uid="{00000000-0004-0000-0D00-000035010000}"/>
    <hyperlink ref="E318" r:id="rId311" display="http://hfo63.cfo.in.th/CheckDataDtl.aspx?orgid=11111&amp;balance=%A7%BA%B4%D8%C5%3Cbr/%3E%A7%BA%CA%D1%C1%BE%D1%B9%B8%EC%A1%D1%B9&amp;month=4&amp;year=2020&amp;thetype=%A7%BA%CB%B9%E8%C7%C2%A7%D2%B9" xr:uid="{00000000-0004-0000-0D00-000036010000}"/>
    <hyperlink ref="E319" r:id="rId312" display="http://hfo63.cfo.in.th/CheckDataDtl.aspx?orgid=11111&amp;balance=%A7%BA%B4%D8%C5%3Cbr/%3E%A7%BA%CA%D1%C1%BE%D1%B9%B8%EC%A1%D1%B9&amp;month=4&amp;year=2020&amp;thetype=%A7%BA%CB%B9%E8%C7%C2%A7%D2%B9" xr:uid="{00000000-0004-0000-0D00-000037010000}"/>
    <hyperlink ref="E320" r:id="rId313" display="http://hfo63.cfo.in.th/CheckDataDtl.aspx?orgid=11112&amp;balance=%A7%BA%B4%D8%C5%3Cbr/%3E%A7%BA%CA%D1%C1%BE%D1%B9%B8%EC%A1%D1%B9&amp;month=4&amp;year=2020&amp;thetype=%A7%BA%CB%B9%E8%C7%C2%A7%D2%B9" xr:uid="{00000000-0004-0000-0D00-000038010000}"/>
    <hyperlink ref="E321" r:id="rId314" display="http://hfo63.cfo.in.th/CheckDataDtl.aspx?orgid=11112&amp;balance=%A7%BA%B4%D8%C5%3Cbr/%3E%A7%BA%CA%D1%C1%BE%D1%B9%B8%EC%A1%D1%B9&amp;month=4&amp;year=2020&amp;thetype=%A7%BA%CB%B9%E8%C7%C2%A7%D2%B9" xr:uid="{00000000-0004-0000-0D00-000039010000}"/>
    <hyperlink ref="E322" r:id="rId315" display="http://hfo63.cfo.in.th/CheckDataDtl.aspx?orgid=11451&amp;balance=%A7%BA%B4%D8%C5%3Cbr/%3E%A7%BA%CA%D1%C1%BE%D1%B9%B8%EC%A1%D1%B9&amp;month=4&amp;year=2020&amp;thetype=%A7%BA%CB%B9%E8%C7%C2%A7%D2%B9" xr:uid="{00000000-0004-0000-0D00-00003A010000}"/>
    <hyperlink ref="E323" r:id="rId316" display="http://hfo63.cfo.in.th/CheckDataDtl.aspx?orgid=11451&amp;balance=%A7%BA%B4%D8%C5%3Cbr/%3E%A7%BA%CA%D1%C1%BE%D1%B9%B8%EC%A1%D1%B9&amp;month=4&amp;year=2020&amp;thetype=%A7%BA%CB%B9%E8%C7%C2%A7%D2%B9" xr:uid="{00000000-0004-0000-0D00-00003B010000}"/>
    <hyperlink ref="E324" r:id="rId317" display="http://hfo63.cfo.in.th/CheckDataDtl.aspx?orgid=11873&amp;balance=%A7%BA%B4%D8%C5%3Cbr/%3E%A7%BA%CA%D1%C1%BE%D1%B9%B8%EC%A1%D1%B9&amp;month=4&amp;year=2020&amp;thetype=%A7%BA%CB%B9%E8%C7%C2%A7%D2%B9" xr:uid="{00000000-0004-0000-0D00-00003C010000}"/>
    <hyperlink ref="E325" r:id="rId318" display="http://hfo63.cfo.in.th/CheckDataDtl.aspx?orgid=11873&amp;balance=%A7%BA%B4%D8%C5%3Cbr/%3E%A7%BA%CA%D1%C1%BE%D1%B9%B8%EC%A1%D1%B9&amp;month=4&amp;year=2020&amp;thetype=%A7%BA%CB%B9%E8%C7%C2%A7%D2%B9" xr:uid="{00000000-0004-0000-0D00-00003D010000}"/>
    <hyperlink ref="E326" r:id="rId319" display="http://hfo63.cfo.in.th/CheckDataDtl.aspx?orgid=13979&amp;balance=%A7%BA%B4%D8%C5%3Cbr/%3E%A7%BA%CA%D1%C1%BE%D1%B9%B8%EC%A1%D1%B9&amp;month=4&amp;year=2020&amp;thetype=%A7%BA%CB%B9%E8%C7%C2%A7%D2%B9" xr:uid="{00000000-0004-0000-0D00-00003E010000}"/>
    <hyperlink ref="E327" r:id="rId320" display="http://hfo63.cfo.in.th/CheckDataDtl.aspx?orgid=13979&amp;balance=%A7%BA%B4%D8%C5%3Cbr/%3E%A7%BA%CA%D1%C1%BE%D1%B9%B8%EC%A1%D1%B9&amp;month=4&amp;year=2020&amp;thetype=%A7%BA%CB%B9%E8%C7%C2%A7%D2%B9" xr:uid="{00000000-0004-0000-0D00-00003F010000}"/>
    <hyperlink ref="E328" r:id="rId321" display="http://hfo63.cfo.in.th/CheckDataDtl.aspx?orgid=13980&amp;balance=%A7%BA%B4%D8%C5%3Cbr/%3E%A7%BA%CA%D1%C1%BE%D1%B9%B8%EC%A1%D1%B9&amp;month=4&amp;year=2020&amp;thetype=%A7%BA%CB%B9%E8%C7%C2%A7%D2%B9" xr:uid="{00000000-0004-0000-0D00-000040010000}"/>
    <hyperlink ref="E329" r:id="rId322" display="http://hfo63.cfo.in.th/CheckDataDtl.aspx?orgid=13980&amp;balance=%A7%BA%B4%D8%C5%3Cbr/%3E%A7%BA%CA%D1%C1%BE%D1%B9%B8%EC%A1%D1%B9&amp;month=4&amp;year=2020&amp;thetype=%A7%BA%CB%B9%E8%C7%C2%A7%D2%B9" xr:uid="{00000000-0004-0000-0D00-000041010000}"/>
    <hyperlink ref="E330" r:id="rId323" display="http://hfo63.cfo.in.th/CheckDataDtl.aspx?orgid=13981&amp;balance=%A7%BA%B4%D8%C5%3Cbr/%3E%A7%BA%CA%D1%C1%BE%D1%B9%B8%EC%A1%D1%B9&amp;month=4&amp;year=2020&amp;thetype=%A7%BA%CB%B9%E8%C7%C2%A7%D2%B9" xr:uid="{00000000-0004-0000-0D00-000042010000}"/>
    <hyperlink ref="E331" r:id="rId324" display="http://hfo63.cfo.in.th/CheckDataDtl.aspx?orgid=13981&amp;balance=%A7%BA%B4%D8%C5%3Cbr/%3E%A7%BA%CA%D1%C1%BE%D1%B9%B8%EC%A1%D1%B9&amp;month=4&amp;year=2020&amp;thetype=%A7%BA%CB%B9%E8%C7%C2%A7%D2%B9" xr:uid="{00000000-0004-0000-0D00-000043010000}"/>
    <hyperlink ref="E332" r:id="rId325" display="http://hfo63.cfo.in.th/CheckDataDtl.aspx?orgid=13982&amp;balance=%A7%BA%B4%D8%C5%3Cbr/%3E%A7%BA%CA%D1%C1%BE%D1%B9%B8%EC%A1%D1%B9&amp;month=4&amp;year=2020&amp;thetype=%A7%BA%CB%B9%E8%C7%C2%A7%D2%B9" xr:uid="{00000000-0004-0000-0D00-000044010000}"/>
    <hyperlink ref="E333" r:id="rId326" display="http://hfo63.cfo.in.th/CheckDataDtl.aspx?orgid=13982&amp;balance=%A7%BA%B4%D8%C5%3Cbr/%3E%A7%BA%CA%D1%C1%BE%D1%B9%B8%EC%A1%D1%B9&amp;month=4&amp;year=2020&amp;thetype=%A7%BA%CB%B9%E8%C7%C2%A7%D2%B9" xr:uid="{00000000-0004-0000-0D00-000045010000}"/>
    <hyperlink ref="E334" r:id="rId327" display="http://hfo63.cfo.in.th/CheckDataDtl.aspx?orgid=13983&amp;balance=%A7%BA%B4%D8%C5%3Cbr/%3E%A7%BA%CA%D1%C1%BE%D1%B9%B8%EC%A1%D1%B9&amp;month=4&amp;year=2020&amp;thetype=%A7%BA%CB%B9%E8%C7%C2%A7%D2%B9" xr:uid="{00000000-0004-0000-0D00-000046010000}"/>
    <hyperlink ref="E335" r:id="rId328" display="http://hfo63.cfo.in.th/CheckDataDtl.aspx?orgid=13983&amp;balance=%A7%BA%B4%D8%C5%3Cbr/%3E%A7%BA%CA%D1%C1%BE%D1%B9%B8%EC%A1%D1%B9&amp;month=4&amp;year=2020&amp;thetype=%A7%BA%CB%B9%E8%C7%C2%A7%D2%B9" xr:uid="{00000000-0004-0000-0D00-000047010000}"/>
    <hyperlink ref="E336" r:id="rId329" display="http://hfo63.cfo.in.th/CheckDataDtl.aspx?orgid=14277&amp;balance=%A7%BA%B4%D8%C5%3Cbr/%3E%A7%BA%CA%D1%C1%BE%D1%B9%B8%EC%A1%D1%B9&amp;month=4&amp;year=2020&amp;thetype=%A7%BA%CB%B9%E8%C7%C2%A7%D2%B9" xr:uid="{00000000-0004-0000-0D00-000048010000}"/>
    <hyperlink ref="E337" r:id="rId330" display="http://hfo63.cfo.in.th/CheckDataDtl.aspx?orgid=14277&amp;balance=%A7%BA%B4%D8%C5%3Cbr/%3E%A7%BA%CA%D1%C1%BE%D1%B9%B8%EC%A1%D1%B9&amp;month=4&amp;year=2020&amp;thetype=%A7%BA%CB%B9%E8%C7%C2%A7%D2%B9" xr:uid="{00000000-0004-0000-0D00-000049010000}"/>
    <hyperlink ref="E338" r:id="rId331" display="http://hfo63.cfo.in.th/CheckDataDtl.aspx?orgid=14278&amp;balance=%A7%BA%B4%D8%C5%3Cbr/%3E%A7%BA%CA%D1%C1%BE%D1%B9%B8%EC%A1%D1%B9&amp;month=4&amp;year=2020&amp;thetype=%A7%BA%CB%B9%E8%C7%C2%A7%D2%B9" xr:uid="{00000000-0004-0000-0D00-00004A010000}"/>
    <hyperlink ref="E339" r:id="rId332" display="http://hfo63.cfo.in.th/CheckDataDtl.aspx?orgid=14278&amp;balance=%A7%BA%B4%D8%C5%3Cbr/%3E%A7%BA%CA%D1%C1%BE%D1%B9%B8%EC%A1%D1%B9&amp;month=4&amp;year=2020&amp;thetype=%A7%BA%CB%B9%E8%C7%C2%A7%D2%B9" xr:uid="{00000000-0004-0000-0D00-00004B010000}"/>
    <hyperlink ref="E340" r:id="rId333" display="http://hfo63.cfo.in.th/CheckDataDtl.aspx?orgid=23137&amp;balance=%A7%BA%B4%D8%C5%3Cbr/%3E%A7%BA%CA%D1%C1%BE%D1%B9%B8%EC%A1%D1%B9&amp;month=4&amp;year=2020&amp;thetype=%A7%BA%CB%B9%E8%C7%C2%A7%D2%B9" xr:uid="{00000000-0004-0000-0D00-00004C010000}"/>
    <hyperlink ref="E341" r:id="rId334" display="http://hfo63.cfo.in.th/CheckDataDtl.aspx?orgid=23137&amp;balance=%A7%BA%B4%D8%C5%3Cbr/%3E%A7%BA%CA%D1%C1%BE%D1%B9%B8%EC%A1%D1%B9&amp;month=4&amp;year=2020&amp;thetype=%A7%BA%CB%B9%E8%C7%C2%A7%D2%B9" xr:uid="{00000000-0004-0000-0D00-00004D010000}"/>
    <hyperlink ref="E342" r:id="rId335" display="http://hfo63.cfo.in.th/CheckDataDtl.aspx?orgid=24724&amp;balance=%A7%BA%B4%D8%C5%3Cbr/%3E%A7%BA%CA%D1%C1%BE%D1%B9%B8%EC%A1%D1%B9&amp;month=4&amp;year=2020&amp;thetype=%A7%BA%CB%B9%E8%C7%C2%A7%D2%B9" xr:uid="{00000000-0004-0000-0D00-00004E010000}"/>
    <hyperlink ref="E343" r:id="rId336" display="http://hfo63.cfo.in.th/CheckDataDtl.aspx?orgid=24724&amp;balance=%A7%BA%B4%D8%C5%3Cbr/%3E%A7%BA%CA%D1%C1%BE%D1%B9%B8%EC%A1%D1%B9&amp;month=4&amp;year=2020&amp;thetype=%A7%BA%CB%B9%E8%C7%C2%A7%D2%B9" xr:uid="{00000000-0004-0000-0D00-00004F010000}"/>
    <hyperlink ref="E344" r:id="rId337" display="http://hfo63.cfo.in.th/CheckDataDtl.aspx?orgid=40840&amp;balance=%A7%BA%B4%D8%C5%3Cbr/%3E%A7%BA%CA%D1%C1%BE%D1%B9%B8%EC%A1%D1%B9&amp;month=4&amp;year=2020&amp;thetype=%A7%BA%CB%B9%E8%C7%C2%A7%D2%B9" xr:uid="{00000000-0004-0000-0D00-000050010000}"/>
    <hyperlink ref="E345" r:id="rId338" display="http://hfo63.cfo.in.th/CheckDataDtl.aspx?orgid=40840&amp;balance=%A7%BA%B4%D8%C5%3Cbr/%3E%A7%BA%CA%D1%C1%BE%D1%B9%B8%EC%A1%D1%B9&amp;month=4&amp;year=2020&amp;thetype=%A7%BA%CB%B9%E8%C7%C2%A7%D2%B9" xr:uid="{00000000-0004-0000-0D00-000051010000}"/>
    <hyperlink ref="E346" r:id="rId339" display="http://hfo63.cfo.in.th/CheckDataDtl.aspx?orgid=00431&amp;balance=&amp;month=4&amp;year=2020&amp;thetype=%A7%BA%CB%B9%E8%C7%C2%A7%D2%B9" xr:uid="{00000000-0004-0000-0D00-000052010000}"/>
    <hyperlink ref="E347" r:id="rId340" display="http://hfo63.cfo.in.th/CheckDataDtl.aspx?orgid=00432&amp;balance=&amp;month=4&amp;year=2020&amp;thetype=%A7%BA%CB%B9%E8%C7%C2%A7%D2%B9" xr:uid="{00000000-0004-0000-0D00-000053010000}"/>
    <hyperlink ref="E348" r:id="rId341" display="http://hfo63.cfo.in.th/CheckDataDtl.aspx?orgid=00434&amp;balance=&amp;month=4&amp;year=2020&amp;thetype=%A7%BA%CB%B9%E8%C7%C2%A7%D2%B9" xr:uid="{00000000-0004-0000-0D00-000054010000}"/>
    <hyperlink ref="E349" r:id="rId342" display="http://hfo63.cfo.in.th/CheckDataDtl.aspx?orgid=00437&amp;balance=&amp;month=4&amp;year=2020&amp;thetype=%A7%BA%CB%B9%E8%C7%C2%A7%D2%B9" xr:uid="{00000000-0004-0000-0D00-000055010000}"/>
    <hyperlink ref="E350" r:id="rId343" display="http://hfo63.cfo.in.th/CheckDataDtl.aspx?orgid=00438&amp;balance=%A7%BA%B4%D8%C5%3Cbr/%3E%A7%BA%CA%D1%C1%BE%D1%B9%B8%EC%A1%D1%B9&amp;month=4&amp;year=2020&amp;thetype=%A7%BA%CB%B9%E8%C7%C2%A7%D2%B9" xr:uid="{00000000-0004-0000-0D00-000056010000}"/>
    <hyperlink ref="E351" r:id="rId344" display="http://hfo63.cfo.in.th/CheckDataDtl.aspx?orgid=00438&amp;balance=%A7%BA%B4%D8%C5%3Cbr/%3E%A7%BA%CA%D1%C1%BE%D1%B9%B8%EC%A1%D1%B9&amp;month=4&amp;year=2020&amp;thetype=%A7%BA%CB%B9%E8%C7%C2%A7%D2%B9" xr:uid="{00000000-0004-0000-0D00-000057010000}"/>
    <hyperlink ref="E352" r:id="rId345" display="http://hfo63.cfo.in.th/CheckDataDtl.aspx?orgid=00439&amp;balance=&amp;month=4&amp;year=2020&amp;thetype=%A7%BA%CB%B9%E8%C7%C2%A7%D2%B9" xr:uid="{00000000-0004-0000-0D00-000058010000}"/>
    <hyperlink ref="E353" r:id="rId346" display="http://hfo63.cfo.in.th/CheckDataDtl.aspx?orgid=00440&amp;balance=%A7%BA%B4%D8%C5%3Cbr/%3E%A7%BA%CA%D1%C1%BE%D1%B9%B8%EC%A1%D1%B9&amp;month=4&amp;year=2020&amp;thetype=%A7%BA%CB%B9%E8%C7%C2%A7%D2%B9" xr:uid="{00000000-0004-0000-0D00-000059010000}"/>
    <hyperlink ref="E354" r:id="rId347" display="http://hfo63.cfo.in.th/CheckDataDtl.aspx?orgid=00440&amp;balance=%A7%BA%B4%D8%C5%3Cbr/%3E%A7%BA%CA%D1%C1%BE%D1%B9%B8%EC%A1%D1%B9&amp;month=4&amp;year=2020&amp;thetype=%A7%BA%CB%B9%E8%C7%C2%A7%D2%B9" xr:uid="{00000000-0004-0000-0D00-00005A010000}"/>
    <hyperlink ref="E355" r:id="rId348" display="http://hfo63.cfo.in.th/CheckDataDtl.aspx?orgid=00441&amp;balance=%A7%BA%B4%D8%C5%3Cbr/%3E%A7%BA%CA%D1%C1%BE%D1%B9%B8%EC%A1%D1%B9&amp;month=4&amp;year=2020&amp;thetype=%A7%BA%CB%B9%E8%C7%C2%A7%D2%B9" xr:uid="{00000000-0004-0000-0D00-00005B010000}"/>
    <hyperlink ref="E356" r:id="rId349" display="http://hfo63.cfo.in.th/CheckDataDtl.aspx?orgid=00441&amp;balance=%A7%BA%B4%D8%C5%3Cbr/%3E%A7%BA%CA%D1%C1%BE%D1%B9%B8%EC%A1%D1%B9&amp;month=4&amp;year=2020&amp;thetype=%A7%BA%CB%B9%E8%C7%C2%A7%D2%B9" xr:uid="{00000000-0004-0000-0D00-00005C010000}"/>
    <hyperlink ref="E357" r:id="rId350" display="http://hfo63.cfo.in.th/CheckDataDtl.aspx?orgid=04809&amp;balance=%A7%BA%B4%D8%C5%3Cbr/%3E%A7%BA%CA%D1%C1%BE%D1%B9%B8%EC%A1%D1%B9&amp;month=4&amp;year=2020&amp;thetype=%A7%BA%CB%B9%E8%C7%C2%A7%D2%B9" xr:uid="{00000000-0004-0000-0D00-00005D010000}"/>
    <hyperlink ref="E358" r:id="rId351" display="http://hfo63.cfo.in.th/CheckDataDtl.aspx?orgid=04809&amp;balance=%A7%BA%B4%D8%C5%3Cbr/%3E%A7%BA%CA%D1%C1%BE%D1%B9%B8%EC%A1%D1%B9&amp;month=4&amp;year=2020&amp;thetype=%A7%BA%CB%B9%E8%C7%C2%A7%D2%B9" xr:uid="{00000000-0004-0000-0D00-00005E010000}"/>
    <hyperlink ref="E359" r:id="rId352" display="http://hfo63.cfo.in.th/CheckDataDtl.aspx?orgid=04810&amp;balance=%A7%BA%B4%D8%C5%3Cbr/%3E%A7%BA%CA%D1%C1%BE%D1%B9%B8%EC%A1%D1%B9&amp;month=4&amp;year=2020&amp;thetype=%A7%BA%CB%B9%E8%C7%C2%A7%D2%B9" xr:uid="{00000000-0004-0000-0D00-00005F010000}"/>
    <hyperlink ref="E360" r:id="rId353" display="http://hfo63.cfo.in.th/CheckDataDtl.aspx?orgid=04810&amp;balance=%A7%BA%B4%D8%C5%3Cbr/%3E%A7%BA%CA%D1%C1%BE%D1%B9%B8%EC%A1%D1%B9&amp;month=4&amp;year=2020&amp;thetype=%A7%BA%CB%B9%E8%C7%C2%A7%D2%B9" xr:uid="{00000000-0004-0000-0D00-000060010000}"/>
    <hyperlink ref="E361" r:id="rId354" display="http://hfo63.cfo.in.th/CheckDataDtl.aspx?orgid=04811&amp;balance=%A7%BA%B4%D8%C5%3Cbr/%3E%A7%BA%CA%D1%C1%BE%D1%B9%B8%EC%A1%D1%B9&amp;month=4&amp;year=2020&amp;thetype=%A7%BA%CB%B9%E8%C7%C2%A7%D2%B9" xr:uid="{00000000-0004-0000-0D00-000061010000}"/>
    <hyperlink ref="E362" r:id="rId355" display="http://hfo63.cfo.in.th/CheckDataDtl.aspx?orgid=04811&amp;balance=%A7%BA%B4%D8%C5%3Cbr/%3E%A7%BA%CA%D1%C1%BE%D1%B9%B8%EC%A1%D1%B9&amp;month=4&amp;year=2020&amp;thetype=%A7%BA%CB%B9%E8%C7%C2%A7%D2%B9" xr:uid="{00000000-0004-0000-0D00-000062010000}"/>
    <hyperlink ref="E363" r:id="rId356" display="http://hfo63.cfo.in.th/CheckDataDtl.aspx?orgid=04812&amp;balance=%A7%BA%B4%D8%C5%3Cbr/%3E%A7%BA%CA%D1%C1%BE%D1%B9%B8%EC%A1%D1%B9&amp;month=4&amp;year=2020&amp;thetype=%A7%BA%CB%B9%E8%C7%C2%A7%D2%B9" xr:uid="{00000000-0004-0000-0D00-000063010000}"/>
    <hyperlink ref="E364" r:id="rId357" display="http://hfo63.cfo.in.th/CheckDataDtl.aspx?orgid=04812&amp;balance=%A7%BA%B4%D8%C5%3Cbr/%3E%A7%BA%CA%D1%C1%BE%D1%B9%B8%EC%A1%D1%B9&amp;month=4&amp;year=2020&amp;thetype=%A7%BA%CB%B9%E8%C7%C2%A7%D2%B9" xr:uid="{00000000-0004-0000-0D00-000064010000}"/>
    <hyperlink ref="E365" r:id="rId358" display="http://hfo63.cfo.in.th/CheckDataDtl.aspx?orgid=04813&amp;balance=%A7%BA%B4%D8%C5%3Cbr/%3E%A7%BA%CA%D1%C1%BE%D1%B9%B8%EC%A1%D1%B9&amp;month=4&amp;year=2020&amp;thetype=%A7%BA%CB%B9%E8%C7%C2%A7%D2%B9" xr:uid="{00000000-0004-0000-0D00-000065010000}"/>
    <hyperlink ref="E366" r:id="rId359" display="http://hfo63.cfo.in.th/CheckDataDtl.aspx?orgid=04813&amp;balance=%A7%BA%B4%D8%C5%3Cbr/%3E%A7%BA%CA%D1%C1%BE%D1%B9%B8%EC%A1%D1%B9&amp;month=4&amp;year=2020&amp;thetype=%A7%BA%CB%B9%E8%C7%C2%A7%D2%B9" xr:uid="{00000000-0004-0000-0D00-000066010000}"/>
    <hyperlink ref="E367" r:id="rId360" display="http://hfo63.cfo.in.th/CheckDataDtl.aspx?orgid=04814&amp;balance=%A7%BA%B4%D8%C5%3Cbr/%3E%A7%BA%CA%D1%C1%BE%D1%B9%B8%EC%A1%D1%B9&amp;month=4&amp;year=2020&amp;thetype=%A7%BA%CB%B9%E8%C7%C2%A7%D2%B9" xr:uid="{00000000-0004-0000-0D00-000067010000}"/>
    <hyperlink ref="E368" r:id="rId361" display="http://hfo63.cfo.in.th/CheckDataDtl.aspx?orgid=04814&amp;balance=%A7%BA%B4%D8%C5%3Cbr/%3E%A7%BA%CA%D1%C1%BE%D1%B9%B8%EC%A1%D1%B9&amp;month=4&amp;year=2020&amp;thetype=%A7%BA%CB%B9%E8%C7%C2%A7%D2%B9" xr:uid="{00000000-0004-0000-0D00-000068010000}"/>
    <hyperlink ref="E369" r:id="rId362" display="http://hfo63.cfo.in.th/CheckDataDtl.aspx?orgid=04815&amp;balance=%A7%BA%B4%D8%C5%3Cbr/%3E%A7%BA%CA%D1%C1%BE%D1%B9%B8%EC%A1%D1%B9&amp;month=4&amp;year=2020&amp;thetype=%A7%BA%CB%B9%E8%C7%C2%A7%D2%B9" xr:uid="{00000000-0004-0000-0D00-000069010000}"/>
    <hyperlink ref="E370" r:id="rId363" display="http://hfo63.cfo.in.th/CheckDataDtl.aspx?orgid=04815&amp;balance=%A7%BA%B4%D8%C5%3Cbr/%3E%A7%BA%CA%D1%C1%BE%D1%B9%B8%EC%A1%D1%B9&amp;month=4&amp;year=2020&amp;thetype=%A7%BA%CB%B9%E8%C7%C2%A7%D2%B9" xr:uid="{00000000-0004-0000-0D00-00006A010000}"/>
    <hyperlink ref="E371" r:id="rId364" display="http://hfo63.cfo.in.th/CheckDataDtl.aspx?orgid=04816&amp;balance=%A7%BA%B4%D8%C5%3Cbr/%3E%A7%BA%CA%D1%C1%BE%D1%B9%B8%EC%A1%D1%B9&amp;month=4&amp;year=2020&amp;thetype=%A7%BA%CB%B9%E8%C7%C2%A7%D2%B9" xr:uid="{00000000-0004-0000-0D00-00006B010000}"/>
    <hyperlink ref="E372" r:id="rId365" display="http://hfo63.cfo.in.th/CheckDataDtl.aspx?orgid=04816&amp;balance=%A7%BA%B4%D8%C5%3Cbr/%3E%A7%BA%CA%D1%C1%BE%D1%B9%B8%EC%A1%D1%B9&amp;month=4&amp;year=2020&amp;thetype=%A7%BA%CB%B9%E8%C7%C2%A7%D2%B9" xr:uid="{00000000-0004-0000-0D00-00006C010000}"/>
    <hyperlink ref="E373" r:id="rId366" display="http://hfo63.cfo.in.th/CheckDataDtl.aspx?orgid=04817&amp;balance=%A7%BA%B4%D8%C5%3Cbr/%3E%A7%BA%CA%D1%C1%BE%D1%B9%B8%EC%A1%D1%B9&amp;month=4&amp;year=2020&amp;thetype=%A7%BA%CB%B9%E8%C7%C2%A7%D2%B9" xr:uid="{00000000-0004-0000-0D00-00006D010000}"/>
    <hyperlink ref="E374" r:id="rId367" display="http://hfo63.cfo.in.th/CheckDataDtl.aspx?orgid=04817&amp;balance=%A7%BA%B4%D8%C5%3Cbr/%3E%A7%BA%CA%D1%C1%BE%D1%B9%B8%EC%A1%D1%B9&amp;month=4&amp;year=2020&amp;thetype=%A7%BA%CB%B9%E8%C7%C2%A7%D2%B9" xr:uid="{00000000-0004-0000-0D00-00006E010000}"/>
    <hyperlink ref="E375" r:id="rId368" display="http://hfo63.cfo.in.th/CheckDataDtl.aspx?orgid=04818&amp;balance=%A7%BA%B4%D8%C5%3Cbr/%3E%A7%BA%CA%D1%C1%BE%D1%B9%B8%EC%A1%D1%B9&amp;month=4&amp;year=2020&amp;thetype=%A7%BA%CB%B9%E8%C7%C2%A7%D2%B9" xr:uid="{00000000-0004-0000-0D00-00006F010000}"/>
    <hyperlink ref="E376" r:id="rId369" display="http://hfo63.cfo.in.th/CheckDataDtl.aspx?orgid=04818&amp;balance=%A7%BA%B4%D8%C5%3Cbr/%3E%A7%BA%CA%D1%C1%BE%D1%B9%B8%EC%A1%D1%B9&amp;month=4&amp;year=2020&amp;thetype=%A7%BA%CB%B9%E8%C7%C2%A7%D2%B9" xr:uid="{00000000-0004-0000-0D00-000070010000}"/>
    <hyperlink ref="E377" r:id="rId370" display="http://hfo63.cfo.in.th/CheckDataDtl.aspx?orgid=04820&amp;balance=%A7%BA%B4%D8%C5%3Cbr/%3E%A7%BA%CA%D1%C1%BE%D1%B9%B8%EC%A1%D1%B9&amp;month=4&amp;year=2020&amp;thetype=%A7%BA%CB%B9%E8%C7%C2%A7%D2%B9" xr:uid="{00000000-0004-0000-0D00-000071010000}"/>
    <hyperlink ref="E378" r:id="rId371" display="http://hfo63.cfo.in.th/CheckDataDtl.aspx?orgid=04820&amp;balance=%A7%BA%B4%D8%C5%3Cbr/%3E%A7%BA%CA%D1%C1%BE%D1%B9%B8%EC%A1%D1%B9&amp;month=4&amp;year=2020&amp;thetype=%A7%BA%CB%B9%E8%C7%C2%A7%D2%B9" xr:uid="{00000000-0004-0000-0D00-000072010000}"/>
    <hyperlink ref="E379" r:id="rId372" display="http://hfo63.cfo.in.th/CheckDataDtl.aspx?orgid=04821&amp;balance=%A7%BA%B4%D8%C5%3Cbr/%3E%A7%BA%CA%D1%C1%BE%D1%B9%B8%EC%A1%D1%B9&amp;month=4&amp;year=2020&amp;thetype=%A7%BA%CB%B9%E8%C7%C2%A7%D2%B9" xr:uid="{00000000-0004-0000-0D00-000073010000}"/>
    <hyperlink ref="E380" r:id="rId373" display="http://hfo63.cfo.in.th/CheckDataDtl.aspx?orgid=04821&amp;balance=%A7%BA%B4%D8%C5%3Cbr/%3E%A7%BA%CA%D1%C1%BE%D1%B9%B8%EC%A1%D1%B9&amp;month=4&amp;year=2020&amp;thetype=%A7%BA%CB%B9%E8%C7%C2%A7%D2%B9" xr:uid="{00000000-0004-0000-0D00-000074010000}"/>
    <hyperlink ref="E381" r:id="rId374" display="http://hfo63.cfo.in.th/CheckDataDtl.aspx?orgid=04822&amp;balance=%A7%BA%B4%D8%C5%3Cbr/%3E%A7%BA%CA%D1%C1%BE%D1%B9%B8%EC%A1%D1%B9&amp;month=4&amp;year=2020&amp;thetype=%A7%BA%CB%B9%E8%C7%C2%A7%D2%B9" xr:uid="{00000000-0004-0000-0D00-000075010000}"/>
    <hyperlink ref="E382" r:id="rId375" display="http://hfo63.cfo.in.th/CheckDataDtl.aspx?orgid=04822&amp;balance=%A7%BA%B4%D8%C5%3Cbr/%3E%A7%BA%CA%D1%C1%BE%D1%B9%B8%EC%A1%D1%B9&amp;month=4&amp;year=2020&amp;thetype=%A7%BA%CB%B9%E8%C7%C2%A7%D2%B9" xr:uid="{00000000-0004-0000-0D00-000076010000}"/>
    <hyperlink ref="E383" r:id="rId376" display="http://hfo63.cfo.in.th/CheckDataDtl.aspx?orgid=04823&amp;balance=%A7%BA%B4%D8%C5%3Cbr/%3E%A7%BA%CA%D1%C1%BE%D1%B9%B8%EC%A1%D1%B9&amp;month=4&amp;year=2020&amp;thetype=%A7%BA%CB%B9%E8%C7%C2%A7%D2%B9" xr:uid="{00000000-0004-0000-0D00-000077010000}"/>
    <hyperlink ref="E384" r:id="rId377" display="http://hfo63.cfo.in.th/CheckDataDtl.aspx?orgid=04823&amp;balance=%A7%BA%B4%D8%C5%3Cbr/%3E%A7%BA%CA%D1%C1%BE%D1%B9%B8%EC%A1%D1%B9&amp;month=4&amp;year=2020&amp;thetype=%A7%BA%CB%B9%E8%C7%C2%A7%D2%B9" xr:uid="{00000000-0004-0000-0D00-000078010000}"/>
    <hyperlink ref="E385" r:id="rId378" display="http://hfo63.cfo.in.th/CheckDataDtl.aspx?orgid=04824&amp;balance=%A7%BA%B4%D8%C5%3Cbr/%3E%A7%BA%CA%D1%C1%BE%D1%B9%B8%EC%A1%D1%B9&amp;month=4&amp;year=2020&amp;thetype=%A7%BA%CB%B9%E8%C7%C2%A7%D2%B9" xr:uid="{00000000-0004-0000-0D00-000079010000}"/>
    <hyperlink ref="E386" r:id="rId379" display="http://hfo63.cfo.in.th/CheckDataDtl.aspx?orgid=04824&amp;balance=%A7%BA%B4%D8%C5%3Cbr/%3E%A7%BA%CA%D1%C1%BE%D1%B9%B8%EC%A1%D1%B9&amp;month=4&amp;year=2020&amp;thetype=%A7%BA%CB%B9%E8%C7%C2%A7%D2%B9" xr:uid="{00000000-0004-0000-0D00-00007A010000}"/>
    <hyperlink ref="E387" r:id="rId380" display="http://hfo63.cfo.in.th/CheckDataDtl.aspx?orgid=04825&amp;balance=%A7%BA%B4%D8%C5%3Cbr/%3E%A7%BA%CA%D1%C1%BE%D1%B9%B8%EC%A1%D1%B9&amp;month=4&amp;year=2020&amp;thetype=%A7%BA%CB%B9%E8%C7%C2%A7%D2%B9" xr:uid="{00000000-0004-0000-0D00-00007B010000}"/>
    <hyperlink ref="E388" r:id="rId381" display="http://hfo63.cfo.in.th/CheckDataDtl.aspx?orgid=04825&amp;balance=%A7%BA%B4%D8%C5%3Cbr/%3E%A7%BA%CA%D1%C1%BE%D1%B9%B8%EC%A1%D1%B9&amp;month=4&amp;year=2020&amp;thetype=%A7%BA%CB%B9%E8%C7%C2%A7%D2%B9" xr:uid="{00000000-0004-0000-0D00-00007C010000}"/>
    <hyperlink ref="E389" r:id="rId382" display="http://hfo63.cfo.in.th/CheckDataDtl.aspx?orgid=04826&amp;balance=%A7%BA%B4%D8%C5%3Cbr/%3E%A7%BA%CA%D1%C1%BE%D1%B9%B8%EC%A1%D1%B9&amp;month=4&amp;year=2020&amp;thetype=%A7%BA%CB%B9%E8%C7%C2%A7%D2%B9" xr:uid="{00000000-0004-0000-0D00-00007D010000}"/>
    <hyperlink ref="E390" r:id="rId383" display="http://hfo63.cfo.in.th/CheckDataDtl.aspx?orgid=04826&amp;balance=%A7%BA%B4%D8%C5%3Cbr/%3E%A7%BA%CA%D1%C1%BE%D1%B9%B8%EC%A1%D1%B9&amp;month=4&amp;year=2020&amp;thetype=%A7%BA%CB%B9%E8%C7%C2%A7%D2%B9" xr:uid="{00000000-0004-0000-0D00-00007E010000}"/>
    <hyperlink ref="E391" r:id="rId384" display="http://hfo63.cfo.in.th/CheckDataDtl.aspx?orgid=04827&amp;balance=%A7%BA%B4%D8%C5%3Cbr/%3E%A7%BA%CA%D1%C1%BE%D1%B9%B8%EC%A1%D1%B9&amp;month=4&amp;year=2020&amp;thetype=%A7%BA%CB%B9%E8%C7%C2%A7%D2%B9" xr:uid="{00000000-0004-0000-0D00-00007F010000}"/>
    <hyperlink ref="E392" r:id="rId385" display="http://hfo63.cfo.in.th/CheckDataDtl.aspx?orgid=04827&amp;balance=%A7%BA%B4%D8%C5%3Cbr/%3E%A7%BA%CA%D1%C1%BE%D1%B9%B8%EC%A1%D1%B9&amp;month=4&amp;year=2020&amp;thetype=%A7%BA%CB%B9%E8%C7%C2%A7%D2%B9" xr:uid="{00000000-0004-0000-0D00-000080010000}"/>
    <hyperlink ref="E393" r:id="rId386" display="http://hfo63.cfo.in.th/CheckDataDtl.aspx?orgid=04843&amp;balance=%A7%BA%B4%D8%C5%3Cbr/%3E%A7%BA%CA%D1%C1%BE%D1%B9%B8%EC%A1%D1%B9&amp;month=4&amp;year=2020&amp;thetype=%A7%BA%CB%B9%E8%C7%C2%A7%D2%B9" xr:uid="{00000000-0004-0000-0D00-000081010000}"/>
    <hyperlink ref="E394" r:id="rId387" display="http://hfo63.cfo.in.th/CheckDataDtl.aspx?orgid=04843&amp;balance=%A7%BA%B4%D8%C5%3Cbr/%3E%A7%BA%CA%D1%C1%BE%D1%B9%B8%EC%A1%D1%B9&amp;month=4&amp;year=2020&amp;thetype=%A7%BA%CB%B9%E8%C7%C2%A7%D2%B9" xr:uid="{00000000-0004-0000-0D00-000082010000}"/>
    <hyperlink ref="E395" r:id="rId388" display="http://hfo63.cfo.in.th/CheckDataDtl.aspx?orgid=04844&amp;balance=%A7%BA%B4%D8%C5%3Cbr/%3E%A7%BA%CA%D1%C1%BE%D1%B9%B8%EC%A1%D1%B9&amp;month=4&amp;year=2020&amp;thetype=%A7%BA%CB%B9%E8%C7%C2%A7%D2%B9" xr:uid="{00000000-0004-0000-0D00-000083010000}"/>
    <hyperlink ref="E396" r:id="rId389" display="http://hfo63.cfo.in.th/CheckDataDtl.aspx?orgid=04844&amp;balance=%A7%BA%B4%D8%C5%3Cbr/%3E%A7%BA%CA%D1%C1%BE%D1%B9%B8%EC%A1%D1%B9&amp;month=4&amp;year=2020&amp;thetype=%A7%BA%CB%B9%E8%C7%C2%A7%D2%B9" xr:uid="{00000000-0004-0000-0D00-000084010000}"/>
    <hyperlink ref="E397" r:id="rId390" display="http://hfo63.cfo.in.th/CheckDataDtl.aspx?orgid=04845&amp;balance=%A7%BA%B4%D8%C5%3Cbr/%3E%A7%BA%CA%D1%C1%BE%D1%B9%B8%EC%A1%D1%B9&amp;month=4&amp;year=2020&amp;thetype=%A7%BA%CB%B9%E8%C7%C2%A7%D2%B9" xr:uid="{00000000-0004-0000-0D00-000085010000}"/>
    <hyperlink ref="E398" r:id="rId391" display="http://hfo63.cfo.in.th/CheckDataDtl.aspx?orgid=04845&amp;balance=%A7%BA%B4%D8%C5%3Cbr/%3E%A7%BA%CA%D1%C1%BE%D1%B9%B8%EC%A1%D1%B9&amp;month=4&amp;year=2020&amp;thetype=%A7%BA%CB%B9%E8%C7%C2%A7%D2%B9" xr:uid="{00000000-0004-0000-0D00-000086010000}"/>
    <hyperlink ref="E399" r:id="rId392" display="http://hfo63.cfo.in.th/CheckDataDtl.aspx?orgid=04846&amp;balance=%A7%BA%B4%D8%C5%3Cbr/%3E%A7%BA%CA%D1%C1%BE%D1%B9%B8%EC%A1%D1%B9&amp;month=4&amp;year=2020&amp;thetype=%A7%BA%CB%B9%E8%C7%C2%A7%D2%B9" xr:uid="{00000000-0004-0000-0D00-000087010000}"/>
    <hyperlink ref="E400" r:id="rId393" display="http://hfo63.cfo.in.th/CheckDataDtl.aspx?orgid=04846&amp;balance=%A7%BA%B4%D8%C5%3Cbr/%3E%A7%BA%CA%D1%C1%BE%D1%B9%B8%EC%A1%D1%B9&amp;month=4&amp;year=2020&amp;thetype=%A7%BA%CB%B9%E8%C7%C2%A7%D2%B9" xr:uid="{00000000-0004-0000-0D00-000088010000}"/>
    <hyperlink ref="E401" r:id="rId394" display="http://hfo63.cfo.in.th/CheckDataDtl.aspx?orgid=04847&amp;balance=%A7%BA%B4%D8%C5%3Cbr/%3E%A7%BA%CA%D1%C1%BE%D1%B9%B8%EC%A1%D1%B9&amp;month=4&amp;year=2020&amp;thetype=%A7%BA%CB%B9%E8%C7%C2%A7%D2%B9" xr:uid="{00000000-0004-0000-0D00-000089010000}"/>
    <hyperlink ref="E402" r:id="rId395" display="http://hfo63.cfo.in.th/CheckDataDtl.aspx?orgid=04847&amp;balance=%A7%BA%B4%D8%C5%3Cbr/%3E%A7%BA%CA%D1%C1%BE%D1%B9%B8%EC%A1%D1%B9&amp;month=4&amp;year=2020&amp;thetype=%A7%BA%CB%B9%E8%C7%C2%A7%D2%B9" xr:uid="{00000000-0004-0000-0D00-00008A010000}"/>
    <hyperlink ref="E403" r:id="rId396" display="http://hfo63.cfo.in.th/CheckDataDtl.aspx?orgid=04848&amp;balance=%A7%BA%B4%D8%C5%3Cbr/%3E%A7%BA%CA%D1%C1%BE%D1%B9%B8%EC%A1%D1%B9&amp;month=4&amp;year=2020&amp;thetype=%A7%BA%CB%B9%E8%C7%C2%A7%D2%B9" xr:uid="{00000000-0004-0000-0D00-00008B010000}"/>
    <hyperlink ref="E404" r:id="rId397" display="http://hfo63.cfo.in.th/CheckDataDtl.aspx?orgid=04848&amp;balance=%A7%BA%B4%D8%C5%3Cbr/%3E%A7%BA%CA%D1%C1%BE%D1%B9%B8%EC%A1%D1%B9&amp;month=4&amp;year=2020&amp;thetype=%A7%BA%CB%B9%E8%C7%C2%A7%D2%B9" xr:uid="{00000000-0004-0000-0D00-00008C010000}"/>
    <hyperlink ref="E405" r:id="rId398" display="http://hfo63.cfo.in.th/CheckDataDtl.aspx?orgid=04849&amp;balance=%A7%BA%B4%D8%C5%3Cbr/%3E%A7%BA%CA%D1%C1%BE%D1%B9%B8%EC%A1%D1%B9&amp;month=4&amp;year=2020&amp;thetype=%A7%BA%CB%B9%E8%C7%C2%A7%D2%B9" xr:uid="{00000000-0004-0000-0D00-00008D010000}"/>
    <hyperlink ref="E406" r:id="rId399" display="http://hfo63.cfo.in.th/CheckDataDtl.aspx?orgid=04849&amp;balance=%A7%BA%B4%D8%C5%3Cbr/%3E%A7%BA%CA%D1%C1%BE%D1%B9%B8%EC%A1%D1%B9&amp;month=4&amp;year=2020&amp;thetype=%A7%BA%CB%B9%E8%C7%C2%A7%D2%B9" xr:uid="{00000000-0004-0000-0D00-00008E010000}"/>
    <hyperlink ref="E407" r:id="rId400" display="http://hfo63.cfo.in.th/CheckDataDtl.aspx?orgid=04850&amp;balance=%A7%BA%B4%D8%C5%3Cbr/%3E%A7%BA%CA%D1%C1%BE%D1%B9%B8%EC%A1%D1%B9&amp;month=4&amp;year=2020&amp;thetype=%A7%BA%CB%B9%E8%C7%C2%A7%D2%B9" xr:uid="{00000000-0004-0000-0D00-00008F010000}"/>
    <hyperlink ref="E408" r:id="rId401" display="http://hfo63.cfo.in.th/CheckDataDtl.aspx?orgid=04850&amp;balance=%A7%BA%B4%D8%C5%3Cbr/%3E%A7%BA%CA%D1%C1%BE%D1%B9%B8%EC%A1%D1%B9&amp;month=4&amp;year=2020&amp;thetype=%A7%BA%CB%B9%E8%C7%C2%A7%D2%B9" xr:uid="{00000000-0004-0000-0D00-000090010000}"/>
    <hyperlink ref="E409" r:id="rId402" display="http://hfo63.cfo.in.th/CheckDataDtl.aspx?orgid=04851&amp;balance=%A7%BA%B4%D8%C5%3Cbr/%3E%A7%BA%CA%D1%C1%BE%D1%B9%B8%EC%A1%D1%B9&amp;month=4&amp;year=2020&amp;thetype=%A7%BA%CB%B9%E8%C7%C2%A7%D2%B9" xr:uid="{00000000-0004-0000-0D00-000091010000}"/>
    <hyperlink ref="E410" r:id="rId403" display="http://hfo63.cfo.in.th/CheckDataDtl.aspx?orgid=04851&amp;balance=%A7%BA%B4%D8%C5%3Cbr/%3E%A7%BA%CA%D1%C1%BE%D1%B9%B8%EC%A1%D1%B9&amp;month=4&amp;year=2020&amp;thetype=%A7%BA%CB%B9%E8%C7%C2%A7%D2%B9" xr:uid="{00000000-0004-0000-0D00-000092010000}"/>
    <hyperlink ref="E411" r:id="rId404" display="http://hfo63.cfo.in.th/CheckDataDtl.aspx?orgid=04852&amp;balance=%A7%BA%B4%D8%C5%3Cbr/%3E%A7%BA%CA%D1%C1%BE%D1%B9%B8%EC%A1%D1%B9&amp;month=4&amp;year=2020&amp;thetype=%A7%BA%CB%B9%E8%C7%C2%A7%D2%B9" xr:uid="{00000000-0004-0000-0D00-000093010000}"/>
    <hyperlink ref="E412" r:id="rId405" display="http://hfo63.cfo.in.th/CheckDataDtl.aspx?orgid=04852&amp;balance=%A7%BA%B4%D8%C5%3Cbr/%3E%A7%BA%CA%D1%C1%BE%D1%B9%B8%EC%A1%D1%B9&amp;month=4&amp;year=2020&amp;thetype=%A7%BA%CB%B9%E8%C7%C2%A7%D2%B9" xr:uid="{00000000-0004-0000-0D00-000094010000}"/>
    <hyperlink ref="E413" r:id="rId406" display="http://hfo63.cfo.in.th/CheckDataDtl.aspx?orgid=04869&amp;balance=%A7%BA%B4%D8%C5%3Cbr/%3E%A7%BA%CA%D1%C1%BE%D1%B9%B8%EC%A1%D1%B9&amp;month=4&amp;year=2020&amp;thetype=%A7%BA%CB%B9%E8%C7%C2%A7%D2%B9" xr:uid="{00000000-0004-0000-0D00-000095010000}"/>
    <hyperlink ref="E414" r:id="rId407" display="http://hfo63.cfo.in.th/CheckDataDtl.aspx?orgid=04869&amp;balance=%A7%BA%B4%D8%C5%3Cbr/%3E%A7%BA%CA%D1%C1%BE%D1%B9%B8%EC%A1%D1%B9&amp;month=4&amp;year=2020&amp;thetype=%A7%BA%CB%B9%E8%C7%C2%A7%D2%B9" xr:uid="{00000000-0004-0000-0D00-000096010000}"/>
    <hyperlink ref="E415" r:id="rId408" display="http://hfo63.cfo.in.th/CheckDataDtl.aspx?orgid=04870&amp;balance=%A7%BA%B4%D8%C5%3Cbr/%3E%A7%BA%CA%D1%C1%BE%D1%B9%B8%EC%A1%D1%B9&amp;month=4&amp;year=2020&amp;thetype=%A7%BA%CB%B9%E8%C7%C2%A7%D2%B9" xr:uid="{00000000-0004-0000-0D00-000097010000}"/>
    <hyperlink ref="E416" r:id="rId409" display="http://hfo63.cfo.in.th/CheckDataDtl.aspx?orgid=04870&amp;balance=%A7%BA%B4%D8%C5%3Cbr/%3E%A7%BA%CA%D1%C1%BE%D1%B9%B8%EC%A1%D1%B9&amp;month=4&amp;year=2020&amp;thetype=%A7%BA%CB%B9%E8%C7%C2%A7%D2%B9" xr:uid="{00000000-0004-0000-0D00-000098010000}"/>
    <hyperlink ref="E417" r:id="rId410" display="http://hfo63.cfo.in.th/CheckDataDtl.aspx?orgid=04871&amp;balance=%A7%BA%B4%D8%C5%3Cbr/%3E%A7%BA%CA%D1%C1%BE%D1%B9%B8%EC%A1%D1%B9&amp;month=4&amp;year=2020&amp;thetype=%A7%BA%CB%B9%E8%C7%C2%A7%D2%B9" xr:uid="{00000000-0004-0000-0D00-000099010000}"/>
    <hyperlink ref="E418" r:id="rId411" display="http://hfo63.cfo.in.th/CheckDataDtl.aspx?orgid=04871&amp;balance=%A7%BA%B4%D8%C5%3Cbr/%3E%A7%BA%CA%D1%C1%BE%D1%B9%B8%EC%A1%D1%B9&amp;month=4&amp;year=2020&amp;thetype=%A7%BA%CB%B9%E8%C7%C2%A7%D2%B9" xr:uid="{00000000-0004-0000-0D00-00009A010000}"/>
    <hyperlink ref="E419" r:id="rId412" display="http://hfo63.cfo.in.th/CheckDataDtl.aspx?orgid=04872&amp;balance=%A7%BA%B4%D8%C5%3Cbr/%3E%A7%BA%CA%D1%C1%BE%D1%B9%B8%EC%A1%D1%B9&amp;month=4&amp;year=2020&amp;thetype=%A7%BA%CB%B9%E8%C7%C2%A7%D2%B9" xr:uid="{00000000-0004-0000-0D00-00009B010000}"/>
    <hyperlink ref="E420" r:id="rId413" display="http://hfo63.cfo.in.th/CheckDataDtl.aspx?orgid=04872&amp;balance=%A7%BA%B4%D8%C5%3Cbr/%3E%A7%BA%CA%D1%C1%BE%D1%B9%B8%EC%A1%D1%B9&amp;month=4&amp;year=2020&amp;thetype=%A7%BA%CB%B9%E8%C7%C2%A7%D2%B9" xr:uid="{00000000-0004-0000-0D00-00009C010000}"/>
    <hyperlink ref="E421" r:id="rId414" display="http://hfo63.cfo.in.th/CheckDataDtl.aspx?orgid=04873&amp;balance=%A7%BA%B4%D8%C5%3Cbr/%3E%A7%BA%CA%D1%C1%BE%D1%B9%B8%EC%A1%D1%B9&amp;month=4&amp;year=2020&amp;thetype=%A7%BA%CB%B9%E8%C7%C2%A7%D2%B9" xr:uid="{00000000-0004-0000-0D00-00009D010000}"/>
    <hyperlink ref="E422" r:id="rId415" display="http://hfo63.cfo.in.th/CheckDataDtl.aspx?orgid=04873&amp;balance=%A7%BA%B4%D8%C5%3Cbr/%3E%A7%BA%CA%D1%C1%BE%D1%B9%B8%EC%A1%D1%B9&amp;month=4&amp;year=2020&amp;thetype=%A7%BA%CB%B9%E8%C7%C2%A7%D2%B9" xr:uid="{00000000-0004-0000-0D00-00009E010000}"/>
    <hyperlink ref="E423" r:id="rId416" display="http://hfo63.cfo.in.th/CheckDataDtl.aspx?orgid=04874&amp;balance=%A7%BA%B4%D8%C5%3Cbr/%3E%A7%BA%CA%D1%C1%BE%D1%B9%B8%EC%A1%D1%B9&amp;month=4&amp;year=2020&amp;thetype=%A7%BA%CB%B9%E8%C7%C2%A7%D2%B9" xr:uid="{00000000-0004-0000-0D00-00009F010000}"/>
    <hyperlink ref="E424" r:id="rId417" display="http://hfo63.cfo.in.th/CheckDataDtl.aspx?orgid=04874&amp;balance=%A7%BA%B4%D8%C5%3Cbr/%3E%A7%BA%CA%D1%C1%BE%D1%B9%B8%EC%A1%D1%B9&amp;month=4&amp;year=2020&amp;thetype=%A7%BA%CB%B9%E8%C7%C2%A7%D2%B9" xr:uid="{00000000-0004-0000-0D00-0000A0010000}"/>
    <hyperlink ref="E425" r:id="rId418" display="http://hfo63.cfo.in.th/CheckDataDtl.aspx?orgid=04875&amp;balance=%A7%BA%B4%D8%C5%3Cbr/%3E%A7%BA%CA%D1%C1%BE%D1%B9%B8%EC%A1%D1%B9&amp;month=4&amp;year=2020&amp;thetype=%A7%BA%CB%B9%E8%C7%C2%A7%D2%B9" xr:uid="{00000000-0004-0000-0D00-0000A1010000}"/>
    <hyperlink ref="E426" r:id="rId419" display="http://hfo63.cfo.in.th/CheckDataDtl.aspx?orgid=04875&amp;balance=%A7%BA%B4%D8%C5%3Cbr/%3E%A7%BA%CA%D1%C1%BE%D1%B9%B8%EC%A1%D1%B9&amp;month=4&amp;year=2020&amp;thetype=%A7%BA%CB%B9%E8%C7%C2%A7%D2%B9" xr:uid="{00000000-0004-0000-0D00-0000A2010000}"/>
    <hyperlink ref="E427" r:id="rId420" display="http://hfo63.cfo.in.th/CheckDataDtl.aspx?orgid=04876&amp;balance=%A7%BA%B4%D8%C5%3Cbr/%3E%A7%BA%CA%D1%C1%BE%D1%B9%B8%EC%A1%D1%B9&amp;month=4&amp;year=2020&amp;thetype=%A7%BA%CB%B9%E8%C7%C2%A7%D2%B9" xr:uid="{00000000-0004-0000-0D00-0000A3010000}"/>
    <hyperlink ref="E428" r:id="rId421" display="http://hfo63.cfo.in.th/CheckDataDtl.aspx?orgid=04876&amp;balance=%A7%BA%B4%D8%C5%3Cbr/%3E%A7%BA%CA%D1%C1%BE%D1%B9%B8%EC%A1%D1%B9&amp;month=4&amp;year=2020&amp;thetype=%A7%BA%CB%B9%E8%C7%C2%A7%D2%B9" xr:uid="{00000000-0004-0000-0D00-0000A4010000}"/>
    <hyperlink ref="E429" r:id="rId422" display="http://hfo63.cfo.in.th/CheckDataDtl.aspx?orgid=04877&amp;balance=%A7%BA%B4%D8%C5%3Cbr/%3E%A7%BA%CA%D1%C1%BE%D1%B9%B8%EC%A1%D1%B9&amp;month=4&amp;year=2020&amp;thetype=%A7%BA%CB%B9%E8%C7%C2%A7%D2%B9" xr:uid="{00000000-0004-0000-0D00-0000A5010000}"/>
    <hyperlink ref="E430" r:id="rId423" display="http://hfo63.cfo.in.th/CheckDataDtl.aspx?orgid=04877&amp;balance=%A7%BA%B4%D8%C5%3Cbr/%3E%A7%BA%CA%D1%C1%BE%D1%B9%B8%EC%A1%D1%B9&amp;month=4&amp;year=2020&amp;thetype=%A7%BA%CB%B9%E8%C7%C2%A7%D2%B9" xr:uid="{00000000-0004-0000-0D00-0000A6010000}"/>
    <hyperlink ref="E431" r:id="rId424" display="http://hfo63.cfo.in.th/CheckDataDtl.aspx?orgid=04878&amp;balance=%A7%BA%B4%D8%C5%3Cbr/%3E%A7%BA%CA%D1%C1%BE%D1%B9%B8%EC%A1%D1%B9&amp;month=4&amp;year=2020&amp;thetype=%A7%BA%CB%B9%E8%C7%C2%A7%D2%B9" xr:uid="{00000000-0004-0000-0D00-0000A7010000}"/>
    <hyperlink ref="E432" r:id="rId425" display="http://hfo63.cfo.in.th/CheckDataDtl.aspx?orgid=04878&amp;balance=%A7%BA%B4%D8%C5%3Cbr/%3E%A7%BA%CA%D1%C1%BE%D1%B9%B8%EC%A1%D1%B9&amp;month=4&amp;year=2020&amp;thetype=%A7%BA%CB%B9%E8%C7%C2%A7%D2%B9" xr:uid="{00000000-0004-0000-0D00-0000A8010000}"/>
    <hyperlink ref="E433" r:id="rId426" display="http://hfo63.cfo.in.th/CheckDataDtl.aspx?orgid=04879&amp;balance=%A7%BA%B4%D8%C5%3Cbr/%3E%A7%BA%CA%D1%C1%BE%D1%B9%B8%EC%A1%D1%B9&amp;month=4&amp;year=2020&amp;thetype=%A7%BA%CB%B9%E8%C7%C2%A7%D2%B9" xr:uid="{00000000-0004-0000-0D00-0000A9010000}"/>
    <hyperlink ref="E434" r:id="rId427" display="http://hfo63.cfo.in.th/CheckDataDtl.aspx?orgid=04879&amp;balance=%A7%BA%B4%D8%C5%3Cbr/%3E%A7%BA%CA%D1%C1%BE%D1%B9%B8%EC%A1%D1%B9&amp;month=4&amp;year=2020&amp;thetype=%A7%BA%CB%B9%E8%C7%C2%A7%D2%B9" xr:uid="{00000000-0004-0000-0D00-0000AA010000}"/>
    <hyperlink ref="E435" r:id="rId428" display="http://hfo63.cfo.in.th/CheckDataDtl.aspx?orgid=04880&amp;balance=%A7%BA%B4%D8%C5%3Cbr/%3E%A7%BA%CA%D1%C1%BE%D1%B9%B8%EC%A1%D1%B9&amp;month=4&amp;year=2020&amp;thetype=%A7%BA%CB%B9%E8%C7%C2%A7%D2%B9" xr:uid="{00000000-0004-0000-0D00-0000AB010000}"/>
    <hyperlink ref="E436" r:id="rId429" display="http://hfo63.cfo.in.th/CheckDataDtl.aspx?orgid=04880&amp;balance=%A7%BA%B4%D8%C5%3Cbr/%3E%A7%BA%CA%D1%C1%BE%D1%B9%B8%EC%A1%D1%B9&amp;month=4&amp;year=2020&amp;thetype=%A7%BA%CB%B9%E8%C7%C2%A7%D2%B9" xr:uid="{00000000-0004-0000-0D00-0000AC010000}"/>
    <hyperlink ref="E437" r:id="rId430" display="http://hfo63.cfo.in.th/CheckDataDtl.aspx?orgid=04881&amp;balance=%A7%BA%B4%D8%C5%3Cbr/%3E%A7%BA%CA%D1%C1%BE%D1%B9%B8%EC%A1%D1%B9&amp;month=4&amp;year=2020&amp;thetype=%A7%BA%CB%B9%E8%C7%C2%A7%D2%B9" xr:uid="{00000000-0004-0000-0D00-0000AD010000}"/>
    <hyperlink ref="E438" r:id="rId431" display="http://hfo63.cfo.in.th/CheckDataDtl.aspx?orgid=04881&amp;balance=%A7%BA%B4%D8%C5%3Cbr/%3E%A7%BA%CA%D1%C1%BE%D1%B9%B8%EC%A1%D1%B9&amp;month=4&amp;year=2020&amp;thetype=%A7%BA%CB%B9%E8%C7%C2%A7%D2%B9" xr:uid="{00000000-0004-0000-0D00-0000AE010000}"/>
    <hyperlink ref="E439" r:id="rId432" display="http://hfo63.cfo.in.th/CheckDataDtl.aspx?orgid=04882&amp;balance=%A7%BA%B4%D8%C5%3Cbr/%3E%A7%BA%CA%D1%C1%BE%D1%B9%B8%EC%A1%D1%B9&amp;month=4&amp;year=2020&amp;thetype=%A7%BA%CB%B9%E8%C7%C2%A7%D2%B9" xr:uid="{00000000-0004-0000-0D00-0000AF010000}"/>
    <hyperlink ref="E440" r:id="rId433" display="http://hfo63.cfo.in.th/CheckDataDtl.aspx?orgid=04882&amp;balance=%A7%BA%B4%D8%C5%3Cbr/%3E%A7%BA%CA%D1%C1%BE%D1%B9%B8%EC%A1%D1%B9&amp;month=4&amp;year=2020&amp;thetype=%A7%BA%CB%B9%E8%C7%C2%A7%D2%B9" xr:uid="{00000000-0004-0000-0D00-0000B0010000}"/>
    <hyperlink ref="E441" r:id="rId434" display="http://hfo63.cfo.in.th/CheckDataDtl.aspx?orgid=04883&amp;balance=%A7%BA%B4%D8%C5%3Cbr/%3E%A7%BA%CA%D1%C1%BE%D1%B9%B8%EC%A1%D1%B9&amp;month=4&amp;year=2020&amp;thetype=%A7%BA%CB%B9%E8%C7%C2%A7%D2%B9" xr:uid="{00000000-0004-0000-0D00-0000B1010000}"/>
    <hyperlink ref="E442" r:id="rId435" display="http://hfo63.cfo.in.th/CheckDataDtl.aspx?orgid=04883&amp;balance=%A7%BA%B4%D8%C5%3Cbr/%3E%A7%BA%CA%D1%C1%BE%D1%B9%B8%EC%A1%D1%B9&amp;month=4&amp;year=2020&amp;thetype=%A7%BA%CB%B9%E8%C7%C2%A7%D2%B9" xr:uid="{00000000-0004-0000-0D00-0000B2010000}"/>
    <hyperlink ref="E443" r:id="rId436" display="http://hfo63.cfo.in.th/CheckDataDtl.aspx?orgid=04884&amp;balance=%A7%BA%B4%D8%C5%3Cbr/%3E%A7%BA%CA%D1%C1%BE%D1%B9%B8%EC%A1%D1%B9&amp;month=4&amp;year=2020&amp;thetype=%A7%BA%CB%B9%E8%C7%C2%A7%D2%B9" xr:uid="{00000000-0004-0000-0D00-0000B3010000}"/>
    <hyperlink ref="E444" r:id="rId437" display="http://hfo63.cfo.in.th/CheckDataDtl.aspx?orgid=04884&amp;balance=%A7%BA%B4%D8%C5%3Cbr/%3E%A7%BA%CA%D1%C1%BE%D1%B9%B8%EC%A1%D1%B9&amp;month=4&amp;year=2020&amp;thetype=%A7%BA%CB%B9%E8%C7%C2%A7%D2%B9" xr:uid="{00000000-0004-0000-0D00-0000B4010000}"/>
    <hyperlink ref="E445" r:id="rId438" display="http://hfo63.cfo.in.th/CheckDataDtl.aspx?orgid=04885&amp;balance=%A7%BA%B4%D8%C5%3Cbr/%3E%A7%BA%CA%D1%C1%BE%D1%B9%B8%EC%A1%D1%B9&amp;month=4&amp;year=2020&amp;thetype=%A7%BA%CB%B9%E8%C7%C2%A7%D2%B9" xr:uid="{00000000-0004-0000-0D00-0000B5010000}"/>
    <hyperlink ref="E446" r:id="rId439" display="http://hfo63.cfo.in.th/CheckDataDtl.aspx?orgid=04885&amp;balance=%A7%BA%B4%D8%C5%3Cbr/%3E%A7%BA%CA%D1%C1%BE%D1%B9%B8%EC%A1%D1%B9&amp;month=4&amp;year=2020&amp;thetype=%A7%BA%CB%B9%E8%C7%C2%A7%D2%B9" xr:uid="{00000000-0004-0000-0D00-0000B6010000}"/>
    <hyperlink ref="E447" r:id="rId440" display="http://hfo63.cfo.in.th/CheckDataDtl.aspx?orgid=04886&amp;balance=%A7%BA%B4%D8%C5%3Cbr/%3E%A7%BA%CA%D1%C1%BE%D1%B9%B8%EC%A1%D1%B9&amp;month=4&amp;year=2020&amp;thetype=%A7%BA%CB%B9%E8%C7%C2%A7%D2%B9" xr:uid="{00000000-0004-0000-0D00-0000B7010000}"/>
    <hyperlink ref="E448" r:id="rId441" display="http://hfo63.cfo.in.th/CheckDataDtl.aspx?orgid=04886&amp;balance=%A7%BA%B4%D8%C5%3Cbr/%3E%A7%BA%CA%D1%C1%BE%D1%B9%B8%EC%A1%D1%B9&amp;month=4&amp;year=2020&amp;thetype=%A7%BA%CB%B9%E8%C7%C2%A7%D2%B9" xr:uid="{00000000-0004-0000-0D00-0000B8010000}"/>
    <hyperlink ref="E449" r:id="rId442" display="http://hfo63.cfo.in.th/CheckDataDtl.aspx?orgid=04887&amp;balance=%A7%BA%B4%D8%C5%3Cbr/%3E%A7%BA%CA%D1%C1%BE%D1%B9%B8%EC%A1%D1%B9&amp;month=4&amp;year=2020&amp;thetype=%A7%BA%CB%B9%E8%C7%C2%A7%D2%B9" xr:uid="{00000000-0004-0000-0D00-0000B9010000}"/>
    <hyperlink ref="E450" r:id="rId443" display="http://hfo63.cfo.in.th/CheckDataDtl.aspx?orgid=04887&amp;balance=%A7%BA%B4%D8%C5%3Cbr/%3E%A7%BA%CA%D1%C1%BE%D1%B9%B8%EC%A1%D1%B9&amp;month=4&amp;year=2020&amp;thetype=%A7%BA%CB%B9%E8%C7%C2%A7%D2%B9" xr:uid="{00000000-0004-0000-0D00-0000BA010000}"/>
    <hyperlink ref="E451" r:id="rId444" display="http://hfo63.cfo.in.th/CheckDataDtl.aspx?orgid=04888&amp;balance=%A7%BA%B4%D8%C5%3Cbr/%3E%A7%BA%CA%D1%C1%BE%D1%B9%B8%EC%A1%D1%B9&amp;month=4&amp;year=2020&amp;thetype=%A7%BA%CB%B9%E8%C7%C2%A7%D2%B9" xr:uid="{00000000-0004-0000-0D00-0000BB010000}"/>
    <hyperlink ref="E452" r:id="rId445" display="http://hfo63.cfo.in.th/CheckDataDtl.aspx?orgid=04888&amp;balance=%A7%BA%B4%D8%C5%3Cbr/%3E%A7%BA%CA%D1%C1%BE%D1%B9%B8%EC%A1%D1%B9&amp;month=4&amp;year=2020&amp;thetype=%A7%BA%CB%B9%E8%C7%C2%A7%D2%B9" xr:uid="{00000000-0004-0000-0D00-0000BC010000}"/>
    <hyperlink ref="E453" r:id="rId446" display="http://hfo63.cfo.in.th/CheckDataDtl.aspx?orgid=04889&amp;balance=%A7%BA%B4%D8%C5%3Cbr/%3E%A7%BA%CA%D1%C1%BE%D1%B9%B8%EC%A1%D1%B9&amp;month=4&amp;year=2020&amp;thetype=%A7%BA%CB%B9%E8%C7%C2%A7%D2%B9" xr:uid="{00000000-0004-0000-0D00-0000BD010000}"/>
    <hyperlink ref="E454" r:id="rId447" display="http://hfo63.cfo.in.th/CheckDataDtl.aspx?orgid=04889&amp;balance=%A7%BA%B4%D8%C5%3Cbr/%3E%A7%BA%CA%D1%C1%BE%D1%B9%B8%EC%A1%D1%B9&amp;month=4&amp;year=2020&amp;thetype=%A7%BA%CB%B9%E8%C7%C2%A7%D2%B9" xr:uid="{00000000-0004-0000-0D00-0000BE010000}"/>
    <hyperlink ref="E455" r:id="rId448" display="http://hfo63.cfo.in.th/CheckDataDtl.aspx?orgid=04890&amp;balance=%A7%BA%B4%D8%C5%3Cbr/%3E%A7%BA%CA%D1%C1%BE%D1%B9%B8%EC%A1%D1%B9&amp;month=4&amp;year=2020&amp;thetype=%A7%BA%CB%B9%E8%C7%C2%A7%D2%B9" xr:uid="{00000000-0004-0000-0D00-0000BF010000}"/>
    <hyperlink ref="E456" r:id="rId449" display="http://hfo63.cfo.in.th/CheckDataDtl.aspx?orgid=04890&amp;balance=%A7%BA%B4%D8%C5%3Cbr/%3E%A7%BA%CA%D1%C1%BE%D1%B9%B8%EC%A1%D1%B9&amp;month=4&amp;year=2020&amp;thetype=%A7%BA%CB%B9%E8%C7%C2%A7%D2%B9" xr:uid="{00000000-0004-0000-0D00-0000C0010000}"/>
    <hyperlink ref="E457" r:id="rId450" display="http://hfo63.cfo.in.th/CheckDataDtl.aspx?orgid=04891&amp;balance=%A7%BA%B4%D8%C5%3Cbr/%3E%A7%BA%CA%D1%C1%BE%D1%B9%B8%EC%A1%D1%B9&amp;month=4&amp;year=2020&amp;thetype=%A7%BA%CB%B9%E8%C7%C2%A7%D2%B9" xr:uid="{00000000-0004-0000-0D00-0000C1010000}"/>
    <hyperlink ref="E458" r:id="rId451" display="http://hfo63.cfo.in.th/CheckDataDtl.aspx?orgid=04891&amp;balance=%A7%BA%B4%D8%C5%3Cbr/%3E%A7%BA%CA%D1%C1%BE%D1%B9%B8%EC%A1%D1%B9&amp;month=4&amp;year=2020&amp;thetype=%A7%BA%CB%B9%E8%C7%C2%A7%D2%B9" xr:uid="{00000000-0004-0000-0D00-0000C2010000}"/>
    <hyperlink ref="E459" r:id="rId452" display="http://hfo63.cfo.in.th/CheckDataDtl.aspx?orgid=04892&amp;balance=%A7%BA%B4%D8%C5%3Cbr/%3E%A7%BA%CA%D1%C1%BE%D1%B9%B8%EC%A1%D1%B9&amp;month=4&amp;year=2020&amp;thetype=%A7%BA%CB%B9%E8%C7%C2%A7%D2%B9" xr:uid="{00000000-0004-0000-0D00-0000C3010000}"/>
    <hyperlink ref="E460" r:id="rId453" display="http://hfo63.cfo.in.th/CheckDataDtl.aspx?orgid=04892&amp;balance=%A7%BA%B4%D8%C5%3Cbr/%3E%A7%BA%CA%D1%C1%BE%D1%B9%B8%EC%A1%D1%B9&amp;month=4&amp;year=2020&amp;thetype=%A7%BA%CB%B9%E8%C7%C2%A7%D2%B9" xr:uid="{00000000-0004-0000-0D00-0000C4010000}"/>
    <hyperlink ref="E461" r:id="rId454" display="http://hfo63.cfo.in.th/CheckDataDtl.aspx?orgid=04893&amp;balance=%A7%BA%B4%D8%C5%3Cbr/%3E%A7%BA%CA%D1%C1%BE%D1%B9%B8%EC%A1%D1%B9&amp;month=4&amp;year=2020&amp;thetype=%A7%BA%CB%B9%E8%C7%C2%A7%D2%B9" xr:uid="{00000000-0004-0000-0D00-0000C5010000}"/>
    <hyperlink ref="E462" r:id="rId455" display="http://hfo63.cfo.in.th/CheckDataDtl.aspx?orgid=04893&amp;balance=%A7%BA%B4%D8%C5%3Cbr/%3E%A7%BA%CA%D1%C1%BE%D1%B9%B8%EC%A1%D1%B9&amp;month=4&amp;year=2020&amp;thetype=%A7%BA%CB%B9%E8%C7%C2%A7%D2%B9" xr:uid="{00000000-0004-0000-0D00-0000C6010000}"/>
    <hyperlink ref="E463" r:id="rId456" display="http://hfo63.cfo.in.th/CheckDataDtl.aspx?orgid=04894&amp;balance=%A7%BA%B4%D8%C5%3Cbr/%3E%A7%BA%CA%D1%C1%BE%D1%B9%B8%EC%A1%D1%B9&amp;month=4&amp;year=2020&amp;thetype=%A7%BA%CB%B9%E8%C7%C2%A7%D2%B9" xr:uid="{00000000-0004-0000-0D00-0000C7010000}"/>
    <hyperlink ref="E464" r:id="rId457" display="http://hfo63.cfo.in.th/CheckDataDtl.aspx?orgid=04894&amp;balance=%A7%BA%B4%D8%C5%3Cbr/%3E%A7%BA%CA%D1%C1%BE%D1%B9%B8%EC%A1%D1%B9&amp;month=4&amp;year=2020&amp;thetype=%A7%BA%CB%B9%E8%C7%C2%A7%D2%B9" xr:uid="{00000000-0004-0000-0D00-0000C8010000}"/>
    <hyperlink ref="E465" r:id="rId458" display="http://hfo63.cfo.in.th/CheckDataDtl.aspx?orgid=04895&amp;balance=%A7%BA%B4%D8%C5%3Cbr/%3E%A7%BA%CA%D1%C1%BE%D1%B9%B8%EC%A1%D1%B9&amp;month=4&amp;year=2020&amp;thetype=%A7%BA%CB%B9%E8%C7%C2%A7%D2%B9" xr:uid="{00000000-0004-0000-0D00-0000C9010000}"/>
    <hyperlink ref="E466" r:id="rId459" display="http://hfo63.cfo.in.th/CheckDataDtl.aspx?orgid=04895&amp;balance=%A7%BA%B4%D8%C5%3Cbr/%3E%A7%BA%CA%D1%C1%BE%D1%B9%B8%EC%A1%D1%B9&amp;month=4&amp;year=2020&amp;thetype=%A7%BA%CB%B9%E8%C7%C2%A7%D2%B9" xr:uid="{00000000-0004-0000-0D00-0000CA010000}"/>
    <hyperlink ref="E467" r:id="rId460" display="http://hfo63.cfo.in.th/CheckDataDtl.aspx?orgid=10240&amp;balance=%A7%BA%B4%D8%C5%3Cbr/%3E%A7%BA%CA%D1%C1%BE%D1%B9%B8%EC%A1%D1%B9&amp;month=4&amp;year=2020&amp;thetype=%A7%BA%CB%B9%E8%C7%C2%A7%D2%B9" xr:uid="{00000000-0004-0000-0D00-0000CB010000}"/>
    <hyperlink ref="E468" r:id="rId461" display="http://hfo63.cfo.in.th/CheckDataDtl.aspx?orgid=10240&amp;balance=%A7%BA%B4%D8%C5%3Cbr/%3E%A7%BA%CA%D1%C1%BE%D1%B9%B8%EC%A1%D1%B9&amp;month=4&amp;year=2020&amp;thetype=%A7%BA%CB%B9%E8%C7%C2%A7%D2%B9" xr:uid="{00000000-0004-0000-0D00-0000CC010000}"/>
    <hyperlink ref="E469" r:id="rId462" display="http://hfo63.cfo.in.th/CheckDataDtl.aspx?orgid=10243&amp;balance=%A7%BA%B4%D8%C5%3Cbr/%3E%A7%BA%CA%D1%C1%BE%D1%B9%B8%EC%A1%D1%B9&amp;month=4&amp;year=2020&amp;thetype=%A7%BA%CB%B9%E8%C7%C2%A7%D2%B9" xr:uid="{00000000-0004-0000-0D00-0000CD010000}"/>
    <hyperlink ref="E470" r:id="rId463" display="http://hfo63.cfo.in.th/CheckDataDtl.aspx?orgid=10243&amp;balance=%A7%BA%B4%D8%C5%3Cbr/%3E%A7%BA%CA%D1%C1%BE%D1%B9%B8%EC%A1%D1%B9&amp;month=4&amp;year=2020&amp;thetype=%A7%BA%CB%B9%E8%C7%C2%A7%D2%B9" xr:uid="{00000000-0004-0000-0D00-0000CE010000}"/>
    <hyperlink ref="E471" r:id="rId464" display="http://hfo63.cfo.in.th/CheckDataDtl.aspx?orgid=11040&amp;balance=%A7%BA%B4%D8%C5%3Cbr/%3E%A7%BA%CA%D1%C1%BE%D1%B9%B8%EC%A1%D1%B9&amp;month=4&amp;year=2020&amp;thetype=%A7%BA%CB%B9%E8%C7%C2%A7%D2%B9" xr:uid="{00000000-0004-0000-0D00-0000CF010000}"/>
    <hyperlink ref="E472" r:id="rId465" display="http://hfo63.cfo.in.th/CheckDataDtl.aspx?orgid=11040&amp;balance=%A7%BA%B4%D8%C5%3Cbr/%3E%A7%BA%CA%D1%C1%BE%D1%B9%B8%EC%A1%D1%B9&amp;month=4&amp;year=2020&amp;thetype=%A7%BA%CB%B9%E8%C7%C2%A7%D2%B9" xr:uid="{00000000-0004-0000-0D00-0000D0010000}"/>
    <hyperlink ref="E473" r:id="rId466" display="http://hfo63.cfo.in.th/CheckDataDtl.aspx?orgid=11041&amp;balance=%A7%BA%B4%D8%C5%3Cbr/%3E%A7%BA%CA%D1%C1%BE%D1%B9%B8%EC%A1%D1%B9&amp;month=4&amp;year=2020&amp;thetype=%A7%BA%CB%B9%E8%C7%C2%A7%D2%B9" xr:uid="{00000000-0004-0000-0D00-0000D1010000}"/>
    <hyperlink ref="E474" r:id="rId467" display="http://hfo63.cfo.in.th/CheckDataDtl.aspx?orgid=11041&amp;balance=%A7%BA%B4%D8%C5%3Cbr/%3E%A7%BA%CA%D1%C1%BE%D1%B9%B8%EC%A1%D1%B9&amp;month=4&amp;year=2020&amp;thetype=%A7%BA%CB%B9%E8%C7%C2%A7%D2%B9" xr:uid="{00000000-0004-0000-0D00-0000D2010000}"/>
    <hyperlink ref="E475" r:id="rId468" display="http://hfo63.cfo.in.th/CheckDataDtl.aspx?orgid=11043&amp;balance=%A7%BA%B4%D8%C5%3Cbr/%3E%A7%BA%CA%D1%C1%BE%D1%B9%B8%EC%A1%D1%B9&amp;month=4&amp;year=2020&amp;thetype=%A7%BA%CB%B9%E8%C7%C2%A7%D2%B9" xr:uid="{00000000-0004-0000-0D00-0000D3010000}"/>
    <hyperlink ref="E476" r:id="rId469" display="http://hfo63.cfo.in.th/CheckDataDtl.aspx?orgid=11043&amp;balance=%A7%BA%B4%D8%C5%3Cbr/%3E%A7%BA%CA%D1%C1%BE%D1%B9%B8%EC%A1%D1%B9&amp;month=4&amp;year=2020&amp;thetype=%A7%BA%CB%B9%E8%C7%C2%A7%D2%B9" xr:uid="{00000000-0004-0000-0D00-0000D4010000}"/>
    <hyperlink ref="E477" r:id="rId470" display="http://hfo63.cfo.in.th/CheckDataDtl.aspx?orgid=11046&amp;balance=%A7%BA%B4%D8%C5%3Cbr/%3E%A7%BA%CA%D1%C1%BE%D1%B9%B8%EC%A1%D1%B9&amp;month=4&amp;year=2020&amp;thetype=%A7%BA%CB%B9%E8%C7%C2%A7%D2%B9" xr:uid="{00000000-0004-0000-0D00-0000D5010000}"/>
    <hyperlink ref="E478" r:id="rId471" display="http://hfo63.cfo.in.th/CheckDataDtl.aspx?orgid=11046&amp;balance=%A7%BA%B4%D8%C5%3Cbr/%3E%A7%BA%CA%D1%C1%BE%D1%B9%B8%EC%A1%D1%B9&amp;month=4&amp;year=2020&amp;thetype=%A7%BA%CB%B9%E8%C7%C2%A7%D2%B9" xr:uid="{00000000-0004-0000-0D00-0000D6010000}"/>
    <hyperlink ref="E479" r:id="rId472" display="http://hfo63.cfo.in.th/CheckDataDtl.aspx?orgid=11047&amp;balance=%A7%BA%B4%D8%C5%3Cbr/%3E%A7%BA%CA%D1%C1%BE%D1%B9%B8%EC%A1%D1%B9&amp;month=4&amp;year=2020&amp;thetype=%A7%BA%CB%B9%E8%C7%C2%A7%D2%B9" xr:uid="{00000000-0004-0000-0D00-0000D7010000}"/>
    <hyperlink ref="E480" r:id="rId473" display="http://hfo63.cfo.in.th/CheckDataDtl.aspx?orgid=11047&amp;balance=%A7%BA%B4%D8%C5%3Cbr/%3E%A7%BA%CA%D1%C1%BE%D1%B9%B8%EC%A1%D1%B9&amp;month=4&amp;year=2020&amp;thetype=%A7%BA%CB%B9%E8%C7%C2%A7%D2%B9" xr:uid="{00000000-0004-0000-0D00-0000D8010000}"/>
    <hyperlink ref="E481" r:id="rId474" display="http://hfo63.cfo.in.th/CheckDataDtl.aspx?orgid=11048&amp;balance=%A7%BA%B4%D8%C5%3Cbr/%3E%A7%BA%CA%D1%C1%BE%D1%B9%B8%EC%A1%D1%B9&amp;month=4&amp;year=2020&amp;thetype=%A7%BA%CB%B9%E8%C7%C2%A7%D2%B9" xr:uid="{00000000-0004-0000-0D00-0000D9010000}"/>
    <hyperlink ref="E482" r:id="rId475" display="http://hfo63.cfo.in.th/CheckDataDtl.aspx?orgid=11048&amp;balance=%A7%BA%B4%D8%C5%3Cbr/%3E%A7%BA%CA%D1%C1%BE%D1%B9%B8%EC%A1%D1%B9&amp;month=4&amp;year=2020&amp;thetype=%A7%BA%CB%B9%E8%C7%C2%A7%D2%B9" xr:uid="{00000000-0004-0000-0D00-0000DA010000}"/>
    <hyperlink ref="E483" r:id="rId476" display="http://hfo63.cfo.in.th/CheckDataDtl.aspx?orgid=11049&amp;balance=%A7%BA%B4%D8%C5%3Cbr/%3E%A7%BA%CA%D1%C1%BE%D1%B9%B8%EC%A1%D1%B9&amp;month=4&amp;year=2020&amp;thetype=%A7%BA%CB%B9%E8%C7%C2%A7%D2%B9" xr:uid="{00000000-0004-0000-0D00-0000DB010000}"/>
    <hyperlink ref="E484" r:id="rId477" display="http://hfo63.cfo.in.th/CheckDataDtl.aspx?orgid=11049&amp;balance=%A7%BA%B4%D8%C5%3Cbr/%3E%A7%BA%CA%D1%C1%BE%D1%B9%B8%EC%A1%D1%B9&amp;month=4&amp;year=2020&amp;thetype=%A7%BA%CB%B9%E8%C7%C2%A7%D2%B9" xr:uid="{00000000-0004-0000-0D00-0000DC010000}"/>
    <hyperlink ref="E485" r:id="rId478" display="http://hfo63.cfo.in.th/CheckDataDtl.aspx?orgid=11050&amp;balance=%A7%BA%B4%D8%C5%3Cbr/%3E%A7%BA%CA%D1%C1%BE%D1%B9%B8%EC%A1%D1%B9&amp;month=4&amp;year=2020&amp;thetype=%A7%BA%CB%B9%E8%C7%C2%A7%D2%B9" xr:uid="{00000000-0004-0000-0D00-0000DD010000}"/>
    <hyperlink ref="E486" r:id="rId479" display="http://hfo63.cfo.in.th/CheckDataDtl.aspx?orgid=11050&amp;balance=%A7%BA%B4%D8%C5%3Cbr/%3E%A7%BA%CA%D1%C1%BE%D1%B9%B8%EC%A1%D1%B9&amp;month=4&amp;year=2020&amp;thetype=%A7%BA%CB%B9%E8%C7%C2%A7%D2%B9" xr:uid="{00000000-0004-0000-0D00-0000DE010000}"/>
    <hyperlink ref="E487" r:id="rId480" display="http://hfo63.cfo.in.th/CheckDataDtl.aspx?orgid=13932&amp;balance=%A7%BA%B4%D8%C5%3Cbr/%3E%A7%BA%CA%D1%C1%BE%D1%B9%B8%EC%A1%D1%B9&amp;month=4&amp;year=2020&amp;thetype=%A7%BA%CB%B9%E8%C7%C2%A7%D2%B9" xr:uid="{00000000-0004-0000-0D00-0000DF010000}"/>
    <hyperlink ref="E488" r:id="rId481" display="http://hfo63.cfo.in.th/CheckDataDtl.aspx?orgid=13932&amp;balance=%A7%BA%B4%D8%C5%3Cbr/%3E%A7%BA%CA%D1%C1%BE%D1%B9%B8%EC%A1%D1%B9&amp;month=4&amp;year=2020&amp;thetype=%A7%BA%CB%B9%E8%C7%C2%A7%D2%B9" xr:uid="{00000000-0004-0000-0D00-0000E0010000}"/>
    <hyperlink ref="E489" r:id="rId482" display="http://hfo63.cfo.in.th/CheckDataDtl.aspx?orgid=13934&amp;balance=%A7%BA%B4%D8%C5%3Cbr/%3E%A7%BA%CA%D1%C1%BE%D1%B9%B8%EC%A1%D1%B9&amp;month=4&amp;year=2020&amp;thetype=%A7%BA%CB%B9%E8%C7%C2%A7%D2%B9" xr:uid="{00000000-0004-0000-0D00-0000E1010000}"/>
    <hyperlink ref="E490" r:id="rId483" display="http://hfo63.cfo.in.th/CheckDataDtl.aspx?orgid=13934&amp;balance=%A7%BA%B4%D8%C5%3Cbr/%3E%A7%BA%CA%D1%C1%BE%D1%B9%B8%EC%A1%D1%B9&amp;month=4&amp;year=2020&amp;thetype=%A7%BA%CB%B9%E8%C7%C2%A7%D2%B9" xr:uid="{00000000-0004-0000-0D00-0000E2010000}"/>
    <hyperlink ref="E491" r:id="rId484" display="http://hfo63.cfo.in.th/CheckDataDtl.aspx?orgid=13935&amp;balance=%A7%BA%B4%D8%C5%3Cbr/%3E%A7%BA%CA%D1%C1%BE%D1%B9%B8%EC%A1%D1%B9&amp;month=4&amp;year=2020&amp;thetype=%A7%BA%CB%B9%E8%C7%C2%A7%D2%B9" xr:uid="{00000000-0004-0000-0D00-0000E3010000}"/>
    <hyperlink ref="E492" r:id="rId485" display="http://hfo63.cfo.in.th/CheckDataDtl.aspx?orgid=13935&amp;balance=%A7%BA%B4%D8%C5%3Cbr/%3E%A7%BA%CA%D1%C1%BE%D1%B9%B8%EC%A1%D1%B9&amp;month=4&amp;year=2020&amp;thetype=%A7%BA%CB%B9%E8%C7%C2%A7%D2%B9" xr:uid="{00000000-0004-0000-0D00-0000E4010000}"/>
    <hyperlink ref="E493" r:id="rId486" display="http://hfo63.cfo.in.th/CheckDataDtl.aspx?orgid=14182&amp;balance=%A7%BA%B4%D8%C5%3Cbr/%3E%A7%BA%CA%D1%C1%BE%D1%B9%B8%EC%A1%D1%B9&amp;month=4&amp;year=2020&amp;thetype=%A7%BA%CB%B9%E8%C7%C2%A7%D2%B9" xr:uid="{00000000-0004-0000-0D00-0000E5010000}"/>
    <hyperlink ref="E494" r:id="rId487" display="http://hfo63.cfo.in.th/CheckDataDtl.aspx?orgid=14182&amp;balance=%A7%BA%B4%D8%C5%3Cbr/%3E%A7%BA%CA%D1%C1%BE%D1%B9%B8%EC%A1%D1%B9&amp;month=4&amp;year=2020&amp;thetype=%A7%BA%CB%B9%E8%C7%C2%A7%D2%B9" xr:uid="{00000000-0004-0000-0D00-0000E6010000}"/>
    <hyperlink ref="E495" r:id="rId488" display="http://hfo63.cfo.in.th/CheckDataDtl.aspx?orgid=00416&amp;balance=&amp;month=4&amp;year=2020&amp;thetype=%A7%BA%CB%B9%E8%C7%C2%A7%D2%B9" xr:uid="{00000000-0004-0000-0D00-0000E7010000}"/>
    <hyperlink ref="E496" r:id="rId489" display="http://hfo63.cfo.in.th/CheckDataDtl.aspx?orgid=00417&amp;balance=&amp;month=4&amp;year=2020&amp;thetype=%A7%BA%CB%B9%E8%C7%C2%A7%D2%B9" xr:uid="{00000000-0004-0000-0D00-0000E8010000}"/>
    <hyperlink ref="E497" r:id="rId490" display="http://hfo63.cfo.in.th/CheckDataDtl.aspx?orgid=00418&amp;balance=&amp;month=4&amp;year=2020&amp;thetype=%A7%BA%CB%B9%E8%C7%C2%A7%D2%B9" xr:uid="{00000000-0004-0000-0D00-0000E9010000}"/>
    <hyperlink ref="E498" r:id="rId491" display="http://hfo63.cfo.in.th/CheckDataDtl.aspx?orgid=00419&amp;balance=&amp;month=4&amp;year=2020&amp;thetype=%A7%BA%CB%B9%E8%C7%C2%A7%D2%B9" xr:uid="{00000000-0004-0000-0D00-0000EA010000}"/>
    <hyperlink ref="E499" r:id="rId492" display="http://hfo63.cfo.in.th/CheckDataDtl.aspx?orgid=00420&amp;balance=&amp;month=4&amp;year=2020&amp;thetype=%A7%BA%CB%B9%E8%C7%C2%A7%D2%B9" xr:uid="{00000000-0004-0000-0D00-0000EB010000}"/>
    <hyperlink ref="E500" r:id="rId493" display="http://hfo63.cfo.in.th/CheckDataDtl.aspx?orgid=00421&amp;balance=&amp;month=4&amp;year=2020&amp;thetype=%A7%BA%CB%B9%E8%C7%C2%A7%D2%B9" xr:uid="{00000000-0004-0000-0D00-0000EC010000}"/>
    <hyperlink ref="E501" r:id="rId494" display="http://hfo63.cfo.in.th/CheckDataDtl.aspx?orgid=00422&amp;balance=&amp;month=4&amp;year=2020&amp;thetype=%A7%BA%CB%B9%E8%C7%C2%A7%D2%B9" xr:uid="{00000000-0004-0000-0D00-0000ED010000}"/>
    <hyperlink ref="E502" r:id="rId495" display="http://hfo63.cfo.in.th/CheckDataDtl.aspx?orgid=00423&amp;balance=&amp;month=4&amp;year=2020&amp;thetype=%A7%BA%CB%B9%E8%C7%C2%A7%D2%B9" xr:uid="{00000000-0004-0000-0D00-0000EE010000}"/>
    <hyperlink ref="E503" r:id="rId496" display="http://hfo63.cfo.in.th/CheckDataDtl.aspx?orgid=00424&amp;balance=&amp;month=4&amp;year=2020&amp;thetype=%A7%BA%CB%B9%E8%C7%C2%A7%D2%B9" xr:uid="{00000000-0004-0000-0D00-0000EF010000}"/>
    <hyperlink ref="E504" r:id="rId497" display="http://hfo63.cfo.in.th/CheckDataDtl.aspx?orgid=00425&amp;balance=&amp;month=4&amp;year=2020&amp;thetype=%A7%BA%CB%B9%E8%C7%C2%A7%D2%B9" xr:uid="{00000000-0004-0000-0D00-0000F0010000}"/>
    <hyperlink ref="E505" r:id="rId498" display="http://hfo63.cfo.in.th/CheckDataDtl.aspx?orgid=00426&amp;balance=&amp;month=4&amp;year=2020&amp;thetype=%A7%BA%CB%B9%E8%C7%C2%A7%D2%B9" xr:uid="{00000000-0004-0000-0D00-0000F1010000}"/>
    <hyperlink ref="E506" r:id="rId499" display="http://hfo63.cfo.in.th/CheckDataDtl.aspx?orgid=00427&amp;balance=&amp;month=4&amp;year=2020&amp;thetype=%A7%BA%CB%B9%E8%C7%C2%A7%D2%B9" xr:uid="{00000000-0004-0000-0D00-0000F2010000}"/>
    <hyperlink ref="E507" r:id="rId500" display="http://hfo63.cfo.in.th/CheckDataDtl.aspx?orgid=00428&amp;balance=&amp;month=4&amp;year=2020&amp;thetype=%A7%BA%CB%B9%E8%C7%C2%A7%D2%B9" xr:uid="{00000000-0004-0000-0D00-0000F3010000}"/>
    <hyperlink ref="E508" r:id="rId501" display="http://hfo63.cfo.in.th/CheckDataDtl.aspx?orgid=04665&amp;balance=%A7%BA%B4%D8%C5%3Cbr/%3E%A7%BA%CA%D1%C1%BE%D1%B9%B8%EC%A1%D1%B9&amp;month=4&amp;year=2020&amp;thetype=%A7%BA%CB%B9%E8%C7%C2%A7%D2%B9" xr:uid="{00000000-0004-0000-0D00-0000F4010000}"/>
    <hyperlink ref="E509" r:id="rId502" display="http://hfo63.cfo.in.th/CheckDataDtl.aspx?orgid=04665&amp;balance=%A7%BA%B4%D8%C5%3Cbr/%3E%A7%BA%CA%D1%C1%BE%D1%B9%B8%EC%A1%D1%B9&amp;month=4&amp;year=2020&amp;thetype=%A7%BA%CB%B9%E8%C7%C2%A7%D2%B9" xr:uid="{00000000-0004-0000-0D00-0000F5010000}"/>
    <hyperlink ref="E510" r:id="rId503" display="http://hfo63.cfo.in.th/CheckDataDtl.aspx?orgid=04666&amp;balance=%A7%BA%B4%D8%C5%3Cbr/%3E%A7%BA%CA%D1%C1%BE%D1%B9%B8%EC%A1%D1%B9&amp;month=4&amp;year=2020&amp;thetype=%A7%BA%CB%B9%E8%C7%C2%A7%D2%B9" xr:uid="{00000000-0004-0000-0D00-0000F6010000}"/>
    <hyperlink ref="E511" r:id="rId504" display="http://hfo63.cfo.in.th/CheckDataDtl.aspx?orgid=04666&amp;balance=%A7%BA%B4%D8%C5%3Cbr/%3E%A7%BA%CA%D1%C1%BE%D1%B9%B8%EC%A1%D1%B9&amp;month=4&amp;year=2020&amp;thetype=%A7%BA%CB%B9%E8%C7%C2%A7%D2%B9" xr:uid="{00000000-0004-0000-0D00-0000F7010000}"/>
    <hyperlink ref="E512" r:id="rId505" display="http://hfo63.cfo.in.th/CheckDataDtl.aspx?orgid=04667&amp;balance=%A7%BA%B4%D8%C5%3Cbr/%3E%A7%BA%CA%D1%C1%BE%D1%B9%B8%EC%A1%D1%B9&amp;month=4&amp;year=2020&amp;thetype=%A7%BA%CB%B9%E8%C7%C2%A7%D2%B9" xr:uid="{00000000-0004-0000-0D00-0000F8010000}"/>
    <hyperlink ref="E513" r:id="rId506" display="http://hfo63.cfo.in.th/CheckDataDtl.aspx?orgid=04667&amp;balance=%A7%BA%B4%D8%C5%3Cbr/%3E%A7%BA%CA%D1%C1%BE%D1%B9%B8%EC%A1%D1%B9&amp;month=4&amp;year=2020&amp;thetype=%A7%BA%CB%B9%E8%C7%C2%A7%D2%B9" xr:uid="{00000000-0004-0000-0D00-0000F9010000}"/>
    <hyperlink ref="E514" r:id="rId507" display="http://hfo63.cfo.in.th/CheckDataDtl.aspx?orgid=04668&amp;balance=%A7%BA%B4%D8%C5%3Cbr/%3E%A7%BA%CA%D1%C1%BE%D1%B9%B8%EC%A1%D1%B9&amp;month=4&amp;year=2020&amp;thetype=%A7%BA%CB%B9%E8%C7%C2%A7%D2%B9" xr:uid="{00000000-0004-0000-0D00-0000FA010000}"/>
    <hyperlink ref="E515" r:id="rId508" display="http://hfo63.cfo.in.th/CheckDataDtl.aspx?orgid=04668&amp;balance=%A7%BA%B4%D8%C5%3Cbr/%3E%A7%BA%CA%D1%C1%BE%D1%B9%B8%EC%A1%D1%B9&amp;month=4&amp;year=2020&amp;thetype=%A7%BA%CB%B9%E8%C7%C2%A7%D2%B9" xr:uid="{00000000-0004-0000-0D00-0000FB010000}"/>
    <hyperlink ref="E516" r:id="rId509" display="http://hfo63.cfo.in.th/CheckDataDtl.aspx?orgid=04669&amp;balance=%A7%BA%B4%D8%C5%3Cbr/%3E%A7%BA%CA%D1%C1%BE%D1%B9%B8%EC%A1%D1%B9&amp;month=4&amp;year=2020&amp;thetype=%A7%BA%CB%B9%E8%C7%C2%A7%D2%B9" xr:uid="{00000000-0004-0000-0D00-0000FC010000}"/>
    <hyperlink ref="E517" r:id="rId510" display="http://hfo63.cfo.in.th/CheckDataDtl.aspx?orgid=04669&amp;balance=%A7%BA%B4%D8%C5%3Cbr/%3E%A7%BA%CA%D1%C1%BE%D1%B9%B8%EC%A1%D1%B9&amp;month=4&amp;year=2020&amp;thetype=%A7%BA%CB%B9%E8%C7%C2%A7%D2%B9" xr:uid="{00000000-0004-0000-0D00-0000FD010000}"/>
    <hyperlink ref="E518" r:id="rId511" display="http://hfo63.cfo.in.th/CheckDataDtl.aspx?orgid=04670&amp;balance=%A7%BA%B4%D8%C5%3Cbr/%3E%A7%BA%CA%D1%C1%BE%D1%B9%B8%EC%A1%D1%B9&amp;month=4&amp;year=2020&amp;thetype=%A7%BA%CB%B9%E8%C7%C2%A7%D2%B9" xr:uid="{00000000-0004-0000-0D00-0000FE010000}"/>
    <hyperlink ref="E519" r:id="rId512" display="http://hfo63.cfo.in.th/CheckDataDtl.aspx?orgid=04670&amp;balance=%A7%BA%B4%D8%C5%3Cbr/%3E%A7%BA%CA%D1%C1%BE%D1%B9%B8%EC%A1%D1%B9&amp;month=4&amp;year=2020&amp;thetype=%A7%BA%CB%B9%E8%C7%C2%A7%D2%B9" xr:uid="{00000000-0004-0000-0D00-0000FF010000}"/>
    <hyperlink ref="E520" r:id="rId513" display="http://hfo63.cfo.in.th/CheckDataDtl.aspx?orgid=04671&amp;balance=%A7%BA%B4%D8%C5%3Cbr/%3E%A7%BA%CA%D1%C1%BE%D1%B9%B8%EC%A1%D1%B9&amp;month=4&amp;year=2020&amp;thetype=%A7%BA%CB%B9%E8%C7%C2%A7%D2%B9" xr:uid="{00000000-0004-0000-0D00-000000020000}"/>
    <hyperlink ref="E521" r:id="rId514" display="http://hfo63.cfo.in.th/CheckDataDtl.aspx?orgid=04671&amp;balance=%A7%BA%B4%D8%C5%3Cbr/%3E%A7%BA%CA%D1%C1%BE%D1%B9%B8%EC%A1%D1%B9&amp;month=4&amp;year=2020&amp;thetype=%A7%BA%CB%B9%E8%C7%C2%A7%D2%B9" xr:uid="{00000000-0004-0000-0D00-000001020000}"/>
    <hyperlink ref="E522" r:id="rId515" display="http://hfo63.cfo.in.th/CheckDataDtl.aspx?orgid=04672&amp;balance=%A7%BA%B4%D8%C5%3Cbr/%3E%A7%BA%CA%D1%C1%BE%D1%B9%B8%EC%A1%D1%B9&amp;month=4&amp;year=2020&amp;thetype=%A7%BA%CB%B9%E8%C7%C2%A7%D2%B9" xr:uid="{00000000-0004-0000-0D00-000002020000}"/>
    <hyperlink ref="E523" r:id="rId516" display="http://hfo63.cfo.in.th/CheckDataDtl.aspx?orgid=04672&amp;balance=%A7%BA%B4%D8%C5%3Cbr/%3E%A7%BA%CA%D1%C1%BE%D1%B9%B8%EC%A1%D1%B9&amp;month=4&amp;year=2020&amp;thetype=%A7%BA%CB%B9%E8%C7%C2%A7%D2%B9" xr:uid="{00000000-0004-0000-0D00-000003020000}"/>
    <hyperlink ref="E524" r:id="rId517" display="http://hfo63.cfo.in.th/CheckDataDtl.aspx?orgid=04673&amp;balance=%A7%BA%B4%D8%C5%3Cbr/%3E%A7%BA%CA%D1%C1%BE%D1%B9%B8%EC%A1%D1%B9&amp;month=4&amp;year=2020&amp;thetype=%A7%BA%CB%B9%E8%C7%C2%A7%D2%B9" xr:uid="{00000000-0004-0000-0D00-000004020000}"/>
    <hyperlink ref="E525" r:id="rId518" display="http://hfo63.cfo.in.th/CheckDataDtl.aspx?orgid=04673&amp;balance=%A7%BA%B4%D8%C5%3Cbr/%3E%A7%BA%CA%D1%C1%BE%D1%B9%B8%EC%A1%D1%B9&amp;month=4&amp;year=2020&amp;thetype=%A7%BA%CB%B9%E8%C7%C2%A7%D2%B9" xr:uid="{00000000-0004-0000-0D00-000005020000}"/>
    <hyperlink ref="E526" r:id="rId519" display="http://hfo63.cfo.in.th/CheckDataDtl.aspx?orgid=04674&amp;balance=%A7%BA%B4%D8%C5%3Cbr/%3E%A7%BA%CA%D1%C1%BE%D1%B9%B8%EC%A1%D1%B9&amp;month=4&amp;year=2020&amp;thetype=%A7%BA%CB%B9%E8%C7%C2%A7%D2%B9" xr:uid="{00000000-0004-0000-0D00-000006020000}"/>
    <hyperlink ref="E527" r:id="rId520" display="http://hfo63.cfo.in.th/CheckDataDtl.aspx?orgid=04674&amp;balance=%A7%BA%B4%D8%C5%3Cbr/%3E%A7%BA%CA%D1%C1%BE%D1%B9%B8%EC%A1%D1%B9&amp;month=4&amp;year=2020&amp;thetype=%A7%BA%CB%B9%E8%C7%C2%A7%D2%B9" xr:uid="{00000000-0004-0000-0D00-000007020000}"/>
    <hyperlink ref="E528" r:id="rId521" display="http://hfo63.cfo.in.th/CheckDataDtl.aspx?orgid=04675&amp;balance=%A7%BA%B4%D8%C5%3Cbr/%3E%A7%BA%CA%D1%C1%BE%D1%B9%B8%EC%A1%D1%B9&amp;month=4&amp;year=2020&amp;thetype=%A7%BA%CB%B9%E8%C7%C2%A7%D2%B9" xr:uid="{00000000-0004-0000-0D00-000008020000}"/>
    <hyperlink ref="E529" r:id="rId522" display="http://hfo63.cfo.in.th/CheckDataDtl.aspx?orgid=04675&amp;balance=%A7%BA%B4%D8%C5%3Cbr/%3E%A7%BA%CA%D1%C1%BE%D1%B9%B8%EC%A1%D1%B9&amp;month=4&amp;year=2020&amp;thetype=%A7%BA%CB%B9%E8%C7%C2%A7%D2%B9" xr:uid="{00000000-0004-0000-0D00-000009020000}"/>
    <hyperlink ref="E530" r:id="rId523" display="http://hfo63.cfo.in.th/CheckDataDtl.aspx?orgid=04676&amp;balance=%A7%BA%B4%D8%C5%3Cbr/%3E%A7%BA%CA%D1%C1%BE%D1%B9%B8%EC%A1%D1%B9&amp;month=4&amp;year=2020&amp;thetype=%A7%BA%CB%B9%E8%C7%C2%A7%D2%B9" xr:uid="{00000000-0004-0000-0D00-00000A020000}"/>
    <hyperlink ref="E531" r:id="rId524" display="http://hfo63.cfo.in.th/CheckDataDtl.aspx?orgid=04676&amp;balance=%A7%BA%B4%D8%C5%3Cbr/%3E%A7%BA%CA%D1%C1%BE%D1%B9%B8%EC%A1%D1%B9&amp;month=4&amp;year=2020&amp;thetype=%A7%BA%CB%B9%E8%C7%C2%A7%D2%B9" xr:uid="{00000000-0004-0000-0D00-00000B020000}"/>
    <hyperlink ref="E532" r:id="rId525" display="http://hfo63.cfo.in.th/CheckDataDtl.aspx?orgid=04677&amp;balance=%A7%BA%B4%D8%C5%3Cbr/%3E%A7%BA%CA%D1%C1%BE%D1%B9%B8%EC%A1%D1%B9&amp;month=4&amp;year=2020&amp;thetype=%A7%BA%CB%B9%E8%C7%C2%A7%D2%B9" xr:uid="{00000000-0004-0000-0D00-00000C020000}"/>
    <hyperlink ref="E533" r:id="rId526" display="http://hfo63.cfo.in.th/CheckDataDtl.aspx?orgid=04677&amp;balance=%A7%BA%B4%D8%C5%3Cbr/%3E%A7%BA%CA%D1%C1%BE%D1%B9%B8%EC%A1%D1%B9&amp;month=4&amp;year=2020&amp;thetype=%A7%BA%CB%B9%E8%C7%C2%A7%D2%B9" xr:uid="{00000000-0004-0000-0D00-00000D020000}"/>
    <hyperlink ref="E534" r:id="rId527" display="http://hfo63.cfo.in.th/CheckDataDtl.aspx?orgid=04678&amp;balance=%A7%BA%B4%D8%C5%3Cbr/%3E%A7%BA%CA%D1%C1%BE%D1%B9%B8%EC%A1%D1%B9&amp;month=4&amp;year=2020&amp;thetype=%A7%BA%CB%B9%E8%C7%C2%A7%D2%B9" xr:uid="{00000000-0004-0000-0D00-00000E020000}"/>
    <hyperlink ref="E535" r:id="rId528" display="http://hfo63.cfo.in.th/CheckDataDtl.aspx?orgid=04678&amp;balance=%A7%BA%B4%D8%C5%3Cbr/%3E%A7%BA%CA%D1%C1%BE%D1%B9%B8%EC%A1%D1%B9&amp;month=4&amp;year=2020&amp;thetype=%A7%BA%CB%B9%E8%C7%C2%A7%D2%B9" xr:uid="{00000000-0004-0000-0D00-00000F020000}"/>
    <hyperlink ref="E536" r:id="rId529" display="http://hfo63.cfo.in.th/CheckDataDtl.aspx?orgid=04679&amp;balance=%A7%BA%B4%D8%C5%3Cbr/%3E%A7%BA%CA%D1%C1%BE%D1%B9%B8%EC%A1%D1%B9&amp;month=4&amp;year=2020&amp;thetype=%A7%BA%CB%B9%E8%C7%C2%A7%D2%B9" xr:uid="{00000000-0004-0000-0D00-000010020000}"/>
    <hyperlink ref="E537" r:id="rId530" display="http://hfo63.cfo.in.th/CheckDataDtl.aspx?orgid=04679&amp;balance=%A7%BA%B4%D8%C5%3Cbr/%3E%A7%BA%CA%D1%C1%BE%D1%B9%B8%EC%A1%D1%B9&amp;month=4&amp;year=2020&amp;thetype=%A7%BA%CB%B9%E8%C7%C2%A7%D2%B9" xr:uid="{00000000-0004-0000-0D00-000011020000}"/>
    <hyperlink ref="E538" r:id="rId531" display="http://hfo63.cfo.in.th/CheckDataDtl.aspx?orgid=04680&amp;balance=%A7%BA%B4%D8%C5%3Cbr/%3E%A7%BA%CA%D1%C1%BE%D1%B9%B8%EC%A1%D1%B9&amp;month=4&amp;year=2020&amp;thetype=%A7%BA%CB%B9%E8%C7%C2%A7%D2%B9" xr:uid="{00000000-0004-0000-0D00-000012020000}"/>
    <hyperlink ref="E539" r:id="rId532" display="http://hfo63.cfo.in.th/CheckDataDtl.aspx?orgid=04680&amp;balance=%A7%BA%B4%D8%C5%3Cbr/%3E%A7%BA%CA%D1%C1%BE%D1%B9%B8%EC%A1%D1%B9&amp;month=4&amp;year=2020&amp;thetype=%A7%BA%CB%B9%E8%C7%C2%A7%D2%B9" xr:uid="{00000000-0004-0000-0D00-000013020000}"/>
    <hyperlink ref="E540" r:id="rId533" display="http://hfo63.cfo.in.th/CheckDataDtl.aspx?orgid=04681&amp;balance=%A7%BA%B4%D8%C5%3Cbr/%3E%A7%BA%CA%D1%C1%BE%D1%B9%B8%EC%A1%D1%B9&amp;month=4&amp;year=2020&amp;thetype=%A7%BA%CB%B9%E8%C7%C2%A7%D2%B9" xr:uid="{00000000-0004-0000-0D00-000014020000}"/>
    <hyperlink ref="E541" r:id="rId534" display="http://hfo63.cfo.in.th/CheckDataDtl.aspx?orgid=04681&amp;balance=%A7%BA%B4%D8%C5%3Cbr/%3E%A7%BA%CA%D1%C1%BE%D1%B9%B8%EC%A1%D1%B9&amp;month=4&amp;year=2020&amp;thetype=%A7%BA%CB%B9%E8%C7%C2%A7%D2%B9" xr:uid="{00000000-0004-0000-0D00-000015020000}"/>
    <hyperlink ref="E542" r:id="rId535" display="http://hfo63.cfo.in.th/CheckDataDtl.aspx?orgid=04682&amp;balance=%A7%BA%B4%D8%C5%3Cbr/%3E%A7%BA%CA%D1%C1%BE%D1%B9%B8%EC%A1%D1%B9&amp;month=4&amp;year=2020&amp;thetype=%A7%BA%CB%B9%E8%C7%C2%A7%D2%B9" xr:uid="{00000000-0004-0000-0D00-000016020000}"/>
    <hyperlink ref="E543" r:id="rId536" display="http://hfo63.cfo.in.th/CheckDataDtl.aspx?orgid=04682&amp;balance=%A7%BA%B4%D8%C5%3Cbr/%3E%A7%BA%CA%D1%C1%BE%D1%B9%B8%EC%A1%D1%B9&amp;month=4&amp;year=2020&amp;thetype=%A7%BA%CB%B9%E8%C7%C2%A7%D2%B9" xr:uid="{00000000-0004-0000-0D00-000017020000}"/>
    <hyperlink ref="E544" r:id="rId537" display="http://hfo63.cfo.in.th/CheckDataDtl.aspx?orgid=04683&amp;balance=%A7%BA%B4%D8%C5%3Cbr/%3E%A7%BA%CA%D1%C1%BE%D1%B9%B8%EC%A1%D1%B9&amp;month=4&amp;year=2020&amp;thetype=%A7%BA%CB%B9%E8%C7%C2%A7%D2%B9" xr:uid="{00000000-0004-0000-0D00-000018020000}"/>
    <hyperlink ref="E545" r:id="rId538" display="http://hfo63.cfo.in.th/CheckDataDtl.aspx?orgid=04683&amp;balance=%A7%BA%B4%D8%C5%3Cbr/%3E%A7%BA%CA%D1%C1%BE%D1%B9%B8%EC%A1%D1%B9&amp;month=4&amp;year=2020&amp;thetype=%A7%BA%CB%B9%E8%C7%C2%A7%D2%B9" xr:uid="{00000000-0004-0000-0D00-000019020000}"/>
    <hyperlink ref="E546" r:id="rId539" display="http://hfo63.cfo.in.th/CheckDataDtl.aspx?orgid=04684&amp;balance=%A7%BA%B4%D8%C5%3Cbr/%3E%A7%BA%CA%D1%C1%BE%D1%B9%B8%EC%A1%D1%B9&amp;month=4&amp;year=2020&amp;thetype=%A7%BA%CB%B9%E8%C7%C2%A7%D2%B9" xr:uid="{00000000-0004-0000-0D00-00001A020000}"/>
    <hyperlink ref="E547" r:id="rId540" display="http://hfo63.cfo.in.th/CheckDataDtl.aspx?orgid=04684&amp;balance=%A7%BA%B4%D8%C5%3Cbr/%3E%A7%BA%CA%D1%C1%BE%D1%B9%B8%EC%A1%D1%B9&amp;month=4&amp;year=2020&amp;thetype=%A7%BA%CB%B9%E8%C7%C2%A7%D2%B9" xr:uid="{00000000-0004-0000-0D00-00001B020000}"/>
    <hyperlink ref="E548" r:id="rId541" display="http://hfo63.cfo.in.th/CheckDataDtl.aspx?orgid=04685&amp;balance=%A7%BA%B4%D8%C5%3Cbr/%3E%A7%BA%CA%D1%C1%BE%D1%B9%B8%EC%A1%D1%B9&amp;month=4&amp;year=2020&amp;thetype=%A7%BA%CB%B9%E8%C7%C2%A7%D2%B9" xr:uid="{00000000-0004-0000-0D00-00001C020000}"/>
    <hyperlink ref="E549" r:id="rId542" display="http://hfo63.cfo.in.th/CheckDataDtl.aspx?orgid=04685&amp;balance=%A7%BA%B4%D8%C5%3Cbr/%3E%A7%BA%CA%D1%C1%BE%D1%B9%B8%EC%A1%D1%B9&amp;month=4&amp;year=2020&amp;thetype=%A7%BA%CB%B9%E8%C7%C2%A7%D2%B9" xr:uid="{00000000-0004-0000-0D00-00001D020000}"/>
    <hyperlink ref="E550" r:id="rId543" display="http://hfo63.cfo.in.th/CheckDataDtl.aspx?orgid=04686&amp;balance=%A7%BA%B4%D8%C5%3Cbr/%3E%A7%BA%CA%D1%C1%BE%D1%B9%B8%EC%A1%D1%B9&amp;month=4&amp;year=2020&amp;thetype=%A7%BA%CB%B9%E8%C7%C2%A7%D2%B9" xr:uid="{00000000-0004-0000-0D00-00001E020000}"/>
    <hyperlink ref="E551" r:id="rId544" display="http://hfo63.cfo.in.th/CheckDataDtl.aspx?orgid=04686&amp;balance=%A7%BA%B4%D8%C5%3Cbr/%3E%A7%BA%CA%D1%C1%BE%D1%B9%B8%EC%A1%D1%B9&amp;month=4&amp;year=2020&amp;thetype=%A7%BA%CB%B9%E8%C7%C2%A7%D2%B9" xr:uid="{00000000-0004-0000-0D00-00001F020000}"/>
    <hyperlink ref="E552" r:id="rId545" display="http://hfo63.cfo.in.th/CheckDataDtl.aspx?orgid=04687&amp;balance=%A7%BA%B4%D8%C5%3Cbr/%3E%A7%BA%CA%D1%C1%BE%D1%B9%B8%EC%A1%D1%B9&amp;month=4&amp;year=2020&amp;thetype=%A7%BA%CB%B9%E8%C7%C2%A7%D2%B9" xr:uid="{00000000-0004-0000-0D00-000020020000}"/>
    <hyperlink ref="E553" r:id="rId546" display="http://hfo63.cfo.in.th/CheckDataDtl.aspx?orgid=04687&amp;balance=%A7%BA%B4%D8%C5%3Cbr/%3E%A7%BA%CA%D1%C1%BE%D1%B9%B8%EC%A1%D1%B9&amp;month=4&amp;year=2020&amp;thetype=%A7%BA%CB%B9%E8%C7%C2%A7%D2%B9" xr:uid="{00000000-0004-0000-0D00-000021020000}"/>
    <hyperlink ref="E554" r:id="rId547" display="http://hfo63.cfo.in.th/CheckDataDtl.aspx?orgid=04688&amp;balance=%A7%BA%B4%D8%C5%3Cbr/%3E%A7%BA%CA%D1%C1%BE%D1%B9%B8%EC%A1%D1%B9&amp;month=4&amp;year=2020&amp;thetype=%A7%BA%CB%B9%E8%C7%C2%A7%D2%B9" xr:uid="{00000000-0004-0000-0D00-000022020000}"/>
    <hyperlink ref="E555" r:id="rId548" display="http://hfo63.cfo.in.th/CheckDataDtl.aspx?orgid=04688&amp;balance=%A7%BA%B4%D8%C5%3Cbr/%3E%A7%BA%CA%D1%C1%BE%D1%B9%B8%EC%A1%D1%B9&amp;month=4&amp;year=2020&amp;thetype=%A7%BA%CB%B9%E8%C7%C2%A7%D2%B9" xr:uid="{00000000-0004-0000-0D00-000023020000}"/>
    <hyperlink ref="E556" r:id="rId549" display="http://hfo63.cfo.in.th/CheckDataDtl.aspx?orgid=04689&amp;balance=%A7%BA%B4%D8%C5%3Cbr/%3E%A7%BA%CA%D1%C1%BE%D1%B9%B8%EC%A1%D1%B9&amp;month=4&amp;year=2020&amp;thetype=%A7%BA%CB%B9%E8%C7%C2%A7%D2%B9" xr:uid="{00000000-0004-0000-0D00-000024020000}"/>
    <hyperlink ref="E557" r:id="rId550" display="http://hfo63.cfo.in.th/CheckDataDtl.aspx?orgid=04689&amp;balance=%A7%BA%B4%D8%C5%3Cbr/%3E%A7%BA%CA%D1%C1%BE%D1%B9%B8%EC%A1%D1%B9&amp;month=4&amp;year=2020&amp;thetype=%A7%BA%CB%B9%E8%C7%C2%A7%D2%B9" xr:uid="{00000000-0004-0000-0D00-000025020000}"/>
    <hyperlink ref="E558" r:id="rId551" display="http://hfo63.cfo.in.th/CheckDataDtl.aspx?orgid=04690&amp;balance=%A7%BA%B4%D8%C5%3Cbr/%3E%A7%BA%CA%D1%C1%BE%D1%B9%B8%EC%A1%D1%B9&amp;month=4&amp;year=2020&amp;thetype=%A7%BA%CB%B9%E8%C7%C2%A7%D2%B9" xr:uid="{00000000-0004-0000-0D00-000026020000}"/>
    <hyperlink ref="E559" r:id="rId552" display="http://hfo63.cfo.in.th/CheckDataDtl.aspx?orgid=04690&amp;balance=%A7%BA%B4%D8%C5%3Cbr/%3E%A7%BA%CA%D1%C1%BE%D1%B9%B8%EC%A1%D1%B9&amp;month=4&amp;year=2020&amp;thetype=%A7%BA%CB%B9%E8%C7%C2%A7%D2%B9" xr:uid="{00000000-0004-0000-0D00-000027020000}"/>
    <hyperlink ref="E560" r:id="rId553" display="http://hfo63.cfo.in.th/CheckDataDtl.aspx?orgid=04691&amp;balance=%A7%BA%B4%D8%C5%3Cbr/%3E%A7%BA%CA%D1%C1%BE%D1%B9%B8%EC%A1%D1%B9&amp;month=4&amp;year=2020&amp;thetype=%A7%BA%CB%B9%E8%C7%C2%A7%D2%B9" xr:uid="{00000000-0004-0000-0D00-000028020000}"/>
    <hyperlink ref="E561" r:id="rId554" display="http://hfo63.cfo.in.th/CheckDataDtl.aspx?orgid=04691&amp;balance=%A7%BA%B4%D8%C5%3Cbr/%3E%A7%BA%CA%D1%C1%BE%D1%B9%B8%EC%A1%D1%B9&amp;month=4&amp;year=2020&amp;thetype=%A7%BA%CB%B9%E8%C7%C2%A7%D2%B9" xr:uid="{00000000-0004-0000-0D00-000029020000}"/>
    <hyperlink ref="E562" r:id="rId555" display="http://hfo63.cfo.in.th/CheckDataDtl.aspx?orgid=04692&amp;balance=%A7%BA%B4%D8%C5%3Cbr/%3E%A7%BA%CA%D1%C1%BE%D1%B9%B8%EC%A1%D1%B9&amp;month=4&amp;year=2020&amp;thetype=%A7%BA%CB%B9%E8%C7%C2%A7%D2%B9" xr:uid="{00000000-0004-0000-0D00-00002A020000}"/>
    <hyperlink ref="E563" r:id="rId556" display="http://hfo63.cfo.in.th/CheckDataDtl.aspx?orgid=04692&amp;balance=%A7%BA%B4%D8%C5%3Cbr/%3E%A7%BA%CA%D1%C1%BE%D1%B9%B8%EC%A1%D1%B9&amp;month=4&amp;year=2020&amp;thetype=%A7%BA%CB%B9%E8%C7%C2%A7%D2%B9" xr:uid="{00000000-0004-0000-0D00-00002B020000}"/>
    <hyperlink ref="E564" r:id="rId557" display="http://hfo63.cfo.in.th/CheckDataDtl.aspx?orgid=04693&amp;balance=%A7%BA%B4%D8%C5%3Cbr/%3E%A7%BA%CA%D1%C1%BE%D1%B9%B8%EC%A1%D1%B9&amp;month=4&amp;year=2020&amp;thetype=%A7%BA%CB%B9%E8%C7%C2%A7%D2%B9" xr:uid="{00000000-0004-0000-0D00-00002C020000}"/>
    <hyperlink ref="E565" r:id="rId558" display="http://hfo63.cfo.in.th/CheckDataDtl.aspx?orgid=04693&amp;balance=%A7%BA%B4%D8%C5%3Cbr/%3E%A7%BA%CA%D1%C1%BE%D1%B9%B8%EC%A1%D1%B9&amp;month=4&amp;year=2020&amp;thetype=%A7%BA%CB%B9%E8%C7%C2%A7%D2%B9" xr:uid="{00000000-0004-0000-0D00-00002D020000}"/>
    <hyperlink ref="E566" r:id="rId559" display="http://hfo63.cfo.in.th/CheckDataDtl.aspx?orgid=04694&amp;balance=%A7%BA%B4%D8%C5%3Cbr/%3E%A7%BA%CA%D1%C1%BE%D1%B9%B8%EC%A1%D1%B9&amp;month=4&amp;year=2020&amp;thetype=%A7%BA%CB%B9%E8%C7%C2%A7%D2%B9" xr:uid="{00000000-0004-0000-0D00-00002E020000}"/>
    <hyperlink ref="E567" r:id="rId560" display="http://hfo63.cfo.in.th/CheckDataDtl.aspx?orgid=04694&amp;balance=%A7%BA%B4%D8%C5%3Cbr/%3E%A7%BA%CA%D1%C1%BE%D1%B9%B8%EC%A1%D1%B9&amp;month=4&amp;year=2020&amp;thetype=%A7%BA%CB%B9%E8%C7%C2%A7%D2%B9" xr:uid="{00000000-0004-0000-0D00-00002F020000}"/>
    <hyperlink ref="E568" r:id="rId561" display="http://hfo63.cfo.in.th/CheckDataDtl.aspx?orgid=04695&amp;balance=%A7%BA%B4%D8%C5%3Cbr/%3E%A7%BA%CA%D1%C1%BE%D1%B9%B8%EC%A1%D1%B9&amp;month=4&amp;year=2020&amp;thetype=%A7%BA%CB%B9%E8%C7%C2%A7%D2%B9" xr:uid="{00000000-0004-0000-0D00-000030020000}"/>
    <hyperlink ref="E569" r:id="rId562" display="http://hfo63.cfo.in.th/CheckDataDtl.aspx?orgid=04695&amp;balance=%A7%BA%B4%D8%C5%3Cbr/%3E%A7%BA%CA%D1%C1%BE%D1%B9%B8%EC%A1%D1%B9&amp;month=4&amp;year=2020&amp;thetype=%A7%BA%CB%B9%E8%C7%C2%A7%D2%B9" xr:uid="{00000000-0004-0000-0D00-000031020000}"/>
    <hyperlink ref="E570" r:id="rId563" display="http://hfo63.cfo.in.th/CheckDataDtl.aspx?orgid=04696&amp;balance=%A7%BA%B4%D8%C5%3Cbr/%3E%A7%BA%CA%D1%C1%BE%D1%B9%B8%EC%A1%D1%B9&amp;month=4&amp;year=2020&amp;thetype=%A7%BA%CB%B9%E8%C7%C2%A7%D2%B9" xr:uid="{00000000-0004-0000-0D00-000032020000}"/>
    <hyperlink ref="E571" r:id="rId564" display="http://hfo63.cfo.in.th/CheckDataDtl.aspx?orgid=04696&amp;balance=%A7%BA%B4%D8%C5%3Cbr/%3E%A7%BA%CA%D1%C1%BE%D1%B9%B8%EC%A1%D1%B9&amp;month=4&amp;year=2020&amp;thetype=%A7%BA%CB%B9%E8%C7%C2%A7%D2%B9" xr:uid="{00000000-0004-0000-0D00-000033020000}"/>
    <hyperlink ref="E572" r:id="rId565" display="http://hfo63.cfo.in.th/CheckDataDtl.aspx?orgid=04697&amp;balance=%A7%BA%B4%D8%C5%3Cbr/%3E%A7%BA%CA%D1%C1%BE%D1%B9%B8%EC%A1%D1%B9&amp;month=4&amp;year=2020&amp;thetype=%A7%BA%CB%B9%E8%C7%C2%A7%D2%B9" xr:uid="{00000000-0004-0000-0D00-000034020000}"/>
    <hyperlink ref="E573" r:id="rId566" display="http://hfo63.cfo.in.th/CheckDataDtl.aspx?orgid=04697&amp;balance=%A7%BA%B4%D8%C5%3Cbr/%3E%A7%BA%CA%D1%C1%BE%D1%B9%B8%EC%A1%D1%B9&amp;month=4&amp;year=2020&amp;thetype=%A7%BA%CB%B9%E8%C7%C2%A7%D2%B9" xr:uid="{00000000-0004-0000-0D00-000035020000}"/>
    <hyperlink ref="E574" r:id="rId567" display="http://hfo63.cfo.in.th/CheckDataDtl.aspx?orgid=04698&amp;balance=%A7%BA%B4%D8%C5%3Cbr/%3E%A7%BA%CA%D1%C1%BE%D1%B9%B8%EC%A1%D1%B9&amp;month=4&amp;year=2020&amp;thetype=%A7%BA%CB%B9%E8%C7%C2%A7%D2%B9" xr:uid="{00000000-0004-0000-0D00-000036020000}"/>
    <hyperlink ref="E575" r:id="rId568" display="http://hfo63.cfo.in.th/CheckDataDtl.aspx?orgid=04698&amp;balance=%A7%BA%B4%D8%C5%3Cbr/%3E%A7%BA%CA%D1%C1%BE%D1%B9%B8%EC%A1%D1%B9&amp;month=4&amp;year=2020&amp;thetype=%A7%BA%CB%B9%E8%C7%C2%A7%D2%B9" xr:uid="{00000000-0004-0000-0D00-000037020000}"/>
    <hyperlink ref="E576" r:id="rId569" display="http://hfo63.cfo.in.th/CheckDataDtl.aspx?orgid=04699&amp;balance=%A7%BA%B4%D8%C5%3Cbr/%3E%A7%BA%CA%D1%C1%BE%D1%B9%B8%EC%A1%D1%B9&amp;month=4&amp;year=2020&amp;thetype=%A7%BA%CB%B9%E8%C7%C2%A7%D2%B9" xr:uid="{00000000-0004-0000-0D00-000038020000}"/>
    <hyperlink ref="E577" r:id="rId570" display="http://hfo63.cfo.in.th/CheckDataDtl.aspx?orgid=04699&amp;balance=%A7%BA%B4%D8%C5%3Cbr/%3E%A7%BA%CA%D1%C1%BE%D1%B9%B8%EC%A1%D1%B9&amp;month=4&amp;year=2020&amp;thetype=%A7%BA%CB%B9%E8%C7%C2%A7%D2%B9" xr:uid="{00000000-0004-0000-0D00-000039020000}"/>
    <hyperlink ref="E578" r:id="rId571" display="http://hfo63.cfo.in.th/CheckDataDtl.aspx?orgid=04700&amp;balance=%A7%BA%B4%D8%C5%3Cbr/%3E%A7%BA%CA%D1%C1%BE%D1%B9%B8%EC%A1%D1%B9&amp;month=4&amp;year=2020&amp;thetype=%A7%BA%CB%B9%E8%C7%C2%A7%D2%B9" xr:uid="{00000000-0004-0000-0D00-00003A020000}"/>
    <hyperlink ref="E579" r:id="rId572" display="http://hfo63.cfo.in.th/CheckDataDtl.aspx?orgid=04700&amp;balance=%A7%BA%B4%D8%C5%3Cbr/%3E%A7%BA%CA%D1%C1%BE%D1%B9%B8%EC%A1%D1%B9&amp;month=4&amp;year=2020&amp;thetype=%A7%BA%CB%B9%E8%C7%C2%A7%D2%B9" xr:uid="{00000000-0004-0000-0D00-00003B020000}"/>
    <hyperlink ref="E580" r:id="rId573" display="http://hfo63.cfo.in.th/CheckDataDtl.aspx?orgid=04701&amp;balance=%A7%BA%B4%D8%C5%3Cbr/%3E%A7%BA%CA%D1%C1%BE%D1%B9%B8%EC%A1%D1%B9&amp;month=4&amp;year=2020&amp;thetype=%A7%BA%CB%B9%E8%C7%C2%A7%D2%B9" xr:uid="{00000000-0004-0000-0D00-00003C020000}"/>
    <hyperlink ref="E581" r:id="rId574" display="http://hfo63.cfo.in.th/CheckDataDtl.aspx?orgid=04701&amp;balance=%A7%BA%B4%D8%C5%3Cbr/%3E%A7%BA%CA%D1%C1%BE%D1%B9%B8%EC%A1%D1%B9&amp;month=4&amp;year=2020&amp;thetype=%A7%BA%CB%B9%E8%C7%C2%A7%D2%B9" xr:uid="{00000000-0004-0000-0D00-00003D020000}"/>
    <hyperlink ref="E582" r:id="rId575" display="http://hfo63.cfo.in.th/CheckDataDtl.aspx?orgid=04702&amp;balance=%A7%BA%B4%D8%C5%3Cbr/%3E%A7%BA%CA%D1%C1%BE%D1%B9%B8%EC%A1%D1%B9&amp;month=4&amp;year=2020&amp;thetype=%A7%BA%CB%B9%E8%C7%C2%A7%D2%B9" xr:uid="{00000000-0004-0000-0D00-00003E020000}"/>
    <hyperlink ref="E583" r:id="rId576" display="http://hfo63.cfo.in.th/CheckDataDtl.aspx?orgid=04702&amp;balance=%A7%BA%B4%D8%C5%3Cbr/%3E%A7%BA%CA%D1%C1%BE%D1%B9%B8%EC%A1%D1%B9&amp;month=4&amp;year=2020&amp;thetype=%A7%BA%CB%B9%E8%C7%C2%A7%D2%B9" xr:uid="{00000000-0004-0000-0D00-00003F020000}"/>
    <hyperlink ref="E584" r:id="rId577" display="http://hfo63.cfo.in.th/CheckDataDtl.aspx?orgid=04703&amp;balance=%A7%BA%B4%D8%C5%3Cbr/%3E%A7%BA%CA%D1%C1%BE%D1%B9%B8%EC%A1%D1%B9&amp;month=4&amp;year=2020&amp;thetype=%A7%BA%CB%B9%E8%C7%C2%A7%D2%B9" xr:uid="{00000000-0004-0000-0D00-000040020000}"/>
    <hyperlink ref="E585" r:id="rId578" display="http://hfo63.cfo.in.th/CheckDataDtl.aspx?orgid=04703&amp;balance=%A7%BA%B4%D8%C5%3Cbr/%3E%A7%BA%CA%D1%C1%BE%D1%B9%B8%EC%A1%D1%B9&amp;month=4&amp;year=2020&amp;thetype=%A7%BA%CB%B9%E8%C7%C2%A7%D2%B9" xr:uid="{00000000-0004-0000-0D00-000041020000}"/>
    <hyperlink ref="E586" r:id="rId579" display="http://hfo63.cfo.in.th/CheckDataDtl.aspx?orgid=04704&amp;balance=%A7%BA%B4%D8%C5%3Cbr/%3E%A7%BA%CA%D1%C1%BE%D1%B9%B8%EC%A1%D1%B9&amp;month=4&amp;year=2020&amp;thetype=%A7%BA%CB%B9%E8%C7%C2%A7%D2%B9" xr:uid="{00000000-0004-0000-0D00-000042020000}"/>
    <hyperlink ref="E587" r:id="rId580" display="http://hfo63.cfo.in.th/CheckDataDtl.aspx?orgid=04704&amp;balance=%A7%BA%B4%D8%C5%3Cbr/%3E%A7%BA%CA%D1%C1%BE%D1%B9%B8%EC%A1%D1%B9&amp;month=4&amp;year=2020&amp;thetype=%A7%BA%CB%B9%E8%C7%C2%A7%D2%B9" xr:uid="{00000000-0004-0000-0D00-000043020000}"/>
    <hyperlink ref="E588" r:id="rId581" display="http://hfo63.cfo.in.th/CheckDataDtl.aspx?orgid=04707&amp;balance=%A7%BA%B4%D8%C5%3Cbr/%3E%A7%BA%CA%D1%C1%BE%D1%B9%B8%EC%A1%D1%B9&amp;month=4&amp;year=2020&amp;thetype=%A7%BA%CB%B9%E8%C7%C2%A7%D2%B9" xr:uid="{00000000-0004-0000-0D00-000044020000}"/>
    <hyperlink ref="E589" r:id="rId582" display="http://hfo63.cfo.in.th/CheckDataDtl.aspx?orgid=04707&amp;balance=%A7%BA%B4%D8%C5%3Cbr/%3E%A7%BA%CA%D1%C1%BE%D1%B9%B8%EC%A1%D1%B9&amp;month=4&amp;year=2020&amp;thetype=%A7%BA%CB%B9%E8%C7%C2%A7%D2%B9" xr:uid="{00000000-0004-0000-0D00-000045020000}"/>
    <hyperlink ref="E590" r:id="rId583" display="http://hfo63.cfo.in.th/CheckDataDtl.aspx?orgid=04708&amp;balance=%A7%BA%B4%D8%C5%3Cbr/%3E%A7%BA%CA%D1%C1%BE%D1%B9%B8%EC%A1%D1%B9&amp;month=4&amp;year=2020&amp;thetype=%A7%BA%CB%B9%E8%C7%C2%A7%D2%B9" xr:uid="{00000000-0004-0000-0D00-000046020000}"/>
    <hyperlink ref="E591" r:id="rId584" display="http://hfo63.cfo.in.th/CheckDataDtl.aspx?orgid=04708&amp;balance=%A7%BA%B4%D8%C5%3Cbr/%3E%A7%BA%CA%D1%C1%BE%D1%B9%B8%EC%A1%D1%B9&amp;month=4&amp;year=2020&amp;thetype=%A7%BA%CB%B9%E8%C7%C2%A7%D2%B9" xr:uid="{00000000-0004-0000-0D00-000047020000}"/>
    <hyperlink ref="E592" r:id="rId585" display="http://hfo63.cfo.in.th/CheckDataDtl.aspx?orgid=04709&amp;balance=%A7%BA%B4%D8%C5%3Cbr/%3E%A7%BA%CA%D1%C1%BE%D1%B9%B8%EC%A1%D1%B9&amp;month=4&amp;year=2020&amp;thetype=%A7%BA%CB%B9%E8%C7%C2%A7%D2%B9" xr:uid="{00000000-0004-0000-0D00-000048020000}"/>
    <hyperlink ref="E593" r:id="rId586" display="http://hfo63.cfo.in.th/CheckDataDtl.aspx?orgid=04709&amp;balance=%A7%BA%B4%D8%C5%3Cbr/%3E%A7%BA%CA%D1%C1%BE%D1%B9%B8%EC%A1%D1%B9&amp;month=4&amp;year=2020&amp;thetype=%A7%BA%CB%B9%E8%C7%C2%A7%D2%B9" xr:uid="{00000000-0004-0000-0D00-000049020000}"/>
    <hyperlink ref="E594" r:id="rId587" display="http://hfo63.cfo.in.th/CheckDataDtl.aspx?orgid=04710&amp;balance=%A7%BA%B4%D8%C5%3Cbr/%3E%A7%BA%CA%D1%C1%BE%D1%B9%B8%EC%A1%D1%B9&amp;month=4&amp;year=2020&amp;thetype=%A7%BA%CB%B9%E8%C7%C2%A7%D2%B9" xr:uid="{00000000-0004-0000-0D00-00004A020000}"/>
    <hyperlink ref="E595" r:id="rId588" display="http://hfo63.cfo.in.th/CheckDataDtl.aspx?orgid=04710&amp;balance=%A7%BA%B4%D8%C5%3Cbr/%3E%A7%BA%CA%D1%C1%BE%D1%B9%B8%EC%A1%D1%B9&amp;month=4&amp;year=2020&amp;thetype=%A7%BA%CB%B9%E8%C7%C2%A7%D2%B9" xr:uid="{00000000-0004-0000-0D00-00004B020000}"/>
    <hyperlink ref="E596" r:id="rId589" display="http://hfo63.cfo.in.th/CheckDataDtl.aspx?orgid=04711&amp;balance=%A7%BA%B4%D8%C5%3Cbr/%3E%A7%BA%CA%D1%C1%BE%D1%B9%B8%EC%A1%D1%B9&amp;month=4&amp;year=2020&amp;thetype=%A7%BA%CB%B9%E8%C7%C2%A7%D2%B9" xr:uid="{00000000-0004-0000-0D00-00004C020000}"/>
    <hyperlink ref="E597" r:id="rId590" display="http://hfo63.cfo.in.th/CheckDataDtl.aspx?orgid=04711&amp;balance=%A7%BA%B4%D8%C5%3Cbr/%3E%A7%BA%CA%D1%C1%BE%D1%B9%B8%EC%A1%D1%B9&amp;month=4&amp;year=2020&amp;thetype=%A7%BA%CB%B9%E8%C7%C2%A7%D2%B9" xr:uid="{00000000-0004-0000-0D00-00004D020000}"/>
    <hyperlink ref="E598" r:id="rId591" display="http://hfo63.cfo.in.th/CheckDataDtl.aspx?orgid=04712&amp;balance=%A7%BA%B4%D8%C5%3Cbr/%3E%A7%BA%CA%D1%C1%BE%D1%B9%B8%EC%A1%D1%B9&amp;month=4&amp;year=2020&amp;thetype=%A7%BA%CB%B9%E8%C7%C2%A7%D2%B9" xr:uid="{00000000-0004-0000-0D00-00004E020000}"/>
    <hyperlink ref="E599" r:id="rId592" display="http://hfo63.cfo.in.th/CheckDataDtl.aspx?orgid=04712&amp;balance=%A7%BA%B4%D8%C5%3Cbr/%3E%A7%BA%CA%D1%C1%BE%D1%B9%B8%EC%A1%D1%B9&amp;month=4&amp;year=2020&amp;thetype=%A7%BA%CB%B9%E8%C7%C2%A7%D2%B9" xr:uid="{00000000-0004-0000-0D00-00004F020000}"/>
    <hyperlink ref="E600" r:id="rId593" display="http://hfo63.cfo.in.th/CheckDataDtl.aspx?orgid=04713&amp;balance=%A7%BA%B4%D8%C5%3Cbr/%3E%A7%BA%CA%D1%C1%BE%D1%B9%B8%EC%A1%D1%B9&amp;month=4&amp;year=2020&amp;thetype=%A7%BA%CB%B9%E8%C7%C2%A7%D2%B9" xr:uid="{00000000-0004-0000-0D00-000050020000}"/>
    <hyperlink ref="E601" r:id="rId594" display="http://hfo63.cfo.in.th/CheckDataDtl.aspx?orgid=04713&amp;balance=%A7%BA%B4%D8%C5%3Cbr/%3E%A7%BA%CA%D1%C1%BE%D1%B9%B8%EC%A1%D1%B9&amp;month=4&amp;year=2020&amp;thetype=%A7%BA%CB%B9%E8%C7%C2%A7%D2%B9" xr:uid="{00000000-0004-0000-0D00-000051020000}"/>
    <hyperlink ref="E602" r:id="rId595" display="http://hfo63.cfo.in.th/CheckDataDtl.aspx?orgid=04714&amp;balance=%A7%BA%B4%D8%C5%3Cbr/%3E%A7%BA%CA%D1%C1%BE%D1%B9%B8%EC%A1%D1%B9&amp;month=4&amp;year=2020&amp;thetype=%A7%BA%CB%B9%E8%C7%C2%A7%D2%B9" xr:uid="{00000000-0004-0000-0D00-000052020000}"/>
    <hyperlink ref="E603" r:id="rId596" display="http://hfo63.cfo.in.th/CheckDataDtl.aspx?orgid=04714&amp;balance=%A7%BA%B4%D8%C5%3Cbr/%3E%A7%BA%CA%D1%C1%BE%D1%B9%B8%EC%A1%D1%B9&amp;month=4&amp;year=2020&amp;thetype=%A7%BA%CB%B9%E8%C7%C2%A7%D2%B9" xr:uid="{00000000-0004-0000-0D00-000053020000}"/>
    <hyperlink ref="E604" r:id="rId597" display="http://hfo63.cfo.in.th/CheckDataDtl.aspx?orgid=04715&amp;balance=%A7%BA%B4%D8%C5%3Cbr/%3E%A7%BA%CA%D1%C1%BE%D1%B9%B8%EC%A1%D1%B9&amp;month=4&amp;year=2020&amp;thetype=%A7%BA%CB%B9%E8%C7%C2%A7%D2%B9" xr:uid="{00000000-0004-0000-0D00-000054020000}"/>
    <hyperlink ref="E605" r:id="rId598" display="http://hfo63.cfo.in.th/CheckDataDtl.aspx?orgid=04715&amp;balance=%A7%BA%B4%D8%C5%3Cbr/%3E%A7%BA%CA%D1%C1%BE%D1%B9%B8%EC%A1%D1%B9&amp;month=4&amp;year=2020&amp;thetype=%A7%BA%CB%B9%E8%C7%C2%A7%D2%B9" xr:uid="{00000000-0004-0000-0D00-000055020000}"/>
    <hyperlink ref="E606" r:id="rId599" display="http://hfo63.cfo.in.th/CheckDataDtl.aspx?orgid=04716&amp;balance=%A7%BA%B4%D8%C5%3Cbr/%3E%A7%BA%CA%D1%C1%BE%D1%B9%B8%EC%A1%D1%B9&amp;month=4&amp;year=2020&amp;thetype=%A7%BA%CB%B9%E8%C7%C2%A7%D2%B9" xr:uid="{00000000-0004-0000-0D00-000056020000}"/>
    <hyperlink ref="E607" r:id="rId600" display="http://hfo63.cfo.in.th/CheckDataDtl.aspx?orgid=04716&amp;balance=%A7%BA%B4%D8%C5%3Cbr/%3E%A7%BA%CA%D1%C1%BE%D1%B9%B8%EC%A1%D1%B9&amp;month=4&amp;year=2020&amp;thetype=%A7%BA%CB%B9%E8%C7%C2%A7%D2%B9" xr:uid="{00000000-0004-0000-0D00-000057020000}"/>
    <hyperlink ref="E608" r:id="rId601" display="http://hfo63.cfo.in.th/CheckDataDtl.aspx?orgid=04717&amp;balance=%A7%BA%B4%D8%C5%3Cbr/%3E%A7%BA%CA%D1%C1%BE%D1%B9%B8%EC%A1%D1%B9&amp;month=4&amp;year=2020&amp;thetype=%A7%BA%CB%B9%E8%C7%C2%A7%D2%B9" xr:uid="{00000000-0004-0000-0D00-000058020000}"/>
    <hyperlink ref="E609" r:id="rId602" display="http://hfo63.cfo.in.th/CheckDataDtl.aspx?orgid=04717&amp;balance=%A7%BA%B4%D8%C5%3Cbr/%3E%A7%BA%CA%D1%C1%BE%D1%B9%B8%EC%A1%D1%B9&amp;month=4&amp;year=2020&amp;thetype=%A7%BA%CB%B9%E8%C7%C2%A7%D2%B9" xr:uid="{00000000-0004-0000-0D00-000059020000}"/>
    <hyperlink ref="E610" r:id="rId603" display="http://hfo63.cfo.in.th/CheckDataDtl.aspx?orgid=04718&amp;balance=%A7%BA%B4%D8%C5%3Cbr/%3E%A7%BA%CA%D1%C1%BE%D1%B9%B8%EC%A1%D1%B9&amp;month=4&amp;year=2020&amp;thetype=%A7%BA%CB%B9%E8%C7%C2%A7%D2%B9" xr:uid="{00000000-0004-0000-0D00-00005A020000}"/>
    <hyperlink ref="E611" r:id="rId604" display="http://hfo63.cfo.in.th/CheckDataDtl.aspx?orgid=04718&amp;balance=%A7%BA%B4%D8%C5%3Cbr/%3E%A7%BA%CA%D1%C1%BE%D1%B9%B8%EC%A1%D1%B9&amp;month=4&amp;year=2020&amp;thetype=%A7%BA%CB%B9%E8%C7%C2%A7%D2%B9" xr:uid="{00000000-0004-0000-0D00-00005B020000}"/>
    <hyperlink ref="E612" r:id="rId605" display="http://hfo63.cfo.in.th/CheckDataDtl.aspx?orgid=04719&amp;balance=%A7%BA%B4%D8%C5%3Cbr/%3E%A7%BA%CA%D1%C1%BE%D1%B9%B8%EC%A1%D1%B9&amp;month=4&amp;year=2020&amp;thetype=%A7%BA%CB%B9%E8%C7%C2%A7%D2%B9" xr:uid="{00000000-0004-0000-0D00-00005C020000}"/>
    <hyperlink ref="E613" r:id="rId606" display="http://hfo63.cfo.in.th/CheckDataDtl.aspx?orgid=04719&amp;balance=%A7%BA%B4%D8%C5%3Cbr/%3E%A7%BA%CA%D1%C1%BE%D1%B9%B8%EC%A1%D1%B9&amp;month=4&amp;year=2020&amp;thetype=%A7%BA%CB%B9%E8%C7%C2%A7%D2%B9" xr:uid="{00000000-0004-0000-0D00-00005D020000}"/>
    <hyperlink ref="E614" r:id="rId607" display="http://hfo63.cfo.in.th/CheckDataDtl.aspx?orgid=04720&amp;balance=%A7%BA%B4%D8%C5%3Cbr/%3E%A7%BA%CA%D1%C1%BE%D1%B9%B8%EC%A1%D1%B9&amp;month=4&amp;year=2020&amp;thetype=%A7%BA%CB%B9%E8%C7%C2%A7%D2%B9" xr:uid="{00000000-0004-0000-0D00-00005E020000}"/>
    <hyperlink ref="E615" r:id="rId608" display="http://hfo63.cfo.in.th/CheckDataDtl.aspx?orgid=04720&amp;balance=%A7%BA%B4%D8%C5%3Cbr/%3E%A7%BA%CA%D1%C1%BE%D1%B9%B8%EC%A1%D1%B9&amp;month=4&amp;year=2020&amp;thetype=%A7%BA%CB%B9%E8%C7%C2%A7%D2%B9" xr:uid="{00000000-0004-0000-0D00-00005F020000}"/>
    <hyperlink ref="E616" r:id="rId609" display="http://hfo63.cfo.in.th/CheckDataDtl.aspx?orgid=04721&amp;balance=%A7%BA%B4%D8%C5%3Cbr/%3E%A7%BA%CA%D1%C1%BE%D1%B9%B8%EC%A1%D1%B9&amp;month=4&amp;year=2020&amp;thetype=%A7%BA%CB%B9%E8%C7%C2%A7%D2%B9" xr:uid="{00000000-0004-0000-0D00-000060020000}"/>
    <hyperlink ref="E617" r:id="rId610" display="http://hfo63.cfo.in.th/CheckDataDtl.aspx?orgid=04721&amp;balance=%A7%BA%B4%D8%C5%3Cbr/%3E%A7%BA%CA%D1%C1%BE%D1%B9%B8%EC%A1%D1%B9&amp;month=4&amp;year=2020&amp;thetype=%A7%BA%CB%B9%E8%C7%C2%A7%D2%B9" xr:uid="{00000000-0004-0000-0D00-000061020000}"/>
    <hyperlink ref="E618" r:id="rId611" display="http://hfo63.cfo.in.th/CheckDataDtl.aspx?orgid=04722&amp;balance=%A7%BA%B4%D8%C5%3Cbr/%3E%A7%BA%CA%D1%C1%BE%D1%B9%B8%EC%A1%D1%B9&amp;month=4&amp;year=2020&amp;thetype=%A7%BA%CB%B9%E8%C7%C2%A7%D2%B9" xr:uid="{00000000-0004-0000-0D00-000062020000}"/>
    <hyperlink ref="E619" r:id="rId612" display="http://hfo63.cfo.in.th/CheckDataDtl.aspx?orgid=04722&amp;balance=%A7%BA%B4%D8%C5%3Cbr/%3E%A7%BA%CA%D1%C1%BE%D1%B9%B8%EC%A1%D1%B9&amp;month=4&amp;year=2020&amp;thetype=%A7%BA%CB%B9%E8%C7%C2%A7%D2%B9" xr:uid="{00000000-0004-0000-0D00-000063020000}"/>
    <hyperlink ref="E620" r:id="rId613" display="http://hfo63.cfo.in.th/CheckDataDtl.aspx?orgid=04723&amp;balance=%A7%BA%B4%D8%C5%3Cbr/%3E%A7%BA%CA%D1%C1%BE%D1%B9%B8%EC%A1%D1%B9&amp;month=4&amp;year=2020&amp;thetype=%A7%BA%CB%B9%E8%C7%C2%A7%D2%B9" xr:uid="{00000000-0004-0000-0D00-000064020000}"/>
    <hyperlink ref="E621" r:id="rId614" display="http://hfo63.cfo.in.th/CheckDataDtl.aspx?orgid=04723&amp;balance=%A7%BA%B4%D8%C5%3Cbr/%3E%A7%BA%CA%D1%C1%BE%D1%B9%B8%EC%A1%D1%B9&amp;month=4&amp;year=2020&amp;thetype=%A7%BA%CB%B9%E8%C7%C2%A7%D2%B9" xr:uid="{00000000-0004-0000-0D00-000065020000}"/>
    <hyperlink ref="E622" r:id="rId615" display="http://hfo63.cfo.in.th/CheckDataDtl.aspx?orgid=04724&amp;balance=%A7%BA%B4%D8%C5%3Cbr/%3E%A7%BA%CA%D1%C1%BE%D1%B9%B8%EC%A1%D1%B9&amp;month=4&amp;year=2020&amp;thetype=%A7%BA%CB%B9%E8%C7%C2%A7%D2%B9" xr:uid="{00000000-0004-0000-0D00-000066020000}"/>
    <hyperlink ref="E623" r:id="rId616" display="http://hfo63.cfo.in.th/CheckDataDtl.aspx?orgid=04724&amp;balance=%A7%BA%B4%D8%C5%3Cbr/%3E%A7%BA%CA%D1%C1%BE%D1%B9%B8%EC%A1%D1%B9&amp;month=4&amp;year=2020&amp;thetype=%A7%BA%CB%B9%E8%C7%C2%A7%D2%B9" xr:uid="{00000000-0004-0000-0D00-000067020000}"/>
    <hyperlink ref="E624" r:id="rId617" display="http://hfo63.cfo.in.th/CheckDataDtl.aspx?orgid=04725&amp;balance=%A7%BA%B4%D8%C5%3Cbr/%3E%A7%BA%CA%D1%C1%BE%D1%B9%B8%EC%A1%D1%B9&amp;month=4&amp;year=2020&amp;thetype=%A7%BA%CB%B9%E8%C7%C2%A7%D2%B9" xr:uid="{00000000-0004-0000-0D00-000068020000}"/>
    <hyperlink ref="E625" r:id="rId618" display="http://hfo63.cfo.in.th/CheckDataDtl.aspx?orgid=04725&amp;balance=%A7%BA%B4%D8%C5%3Cbr/%3E%A7%BA%CA%D1%C1%BE%D1%B9%B8%EC%A1%D1%B9&amp;month=4&amp;year=2020&amp;thetype=%A7%BA%CB%B9%E8%C7%C2%A7%D2%B9" xr:uid="{00000000-0004-0000-0D00-000069020000}"/>
    <hyperlink ref="E626" r:id="rId619" display="http://hfo63.cfo.in.th/CheckDataDtl.aspx?orgid=04726&amp;balance=%A7%BA%B4%D8%C5%3Cbr/%3E%A7%BA%CA%D1%C1%BE%D1%B9%B8%EC%A1%D1%B9&amp;month=4&amp;year=2020&amp;thetype=%A7%BA%CB%B9%E8%C7%C2%A7%D2%B9" xr:uid="{00000000-0004-0000-0D00-00006A020000}"/>
    <hyperlink ref="E627" r:id="rId620" display="http://hfo63.cfo.in.th/CheckDataDtl.aspx?orgid=04726&amp;balance=%A7%BA%B4%D8%C5%3Cbr/%3E%A7%BA%CA%D1%C1%BE%D1%B9%B8%EC%A1%D1%B9&amp;month=4&amp;year=2020&amp;thetype=%A7%BA%CB%B9%E8%C7%C2%A7%D2%B9" xr:uid="{00000000-0004-0000-0D00-00006B020000}"/>
    <hyperlink ref="E628" r:id="rId621" display="http://hfo63.cfo.in.th/CheckDataDtl.aspx?orgid=04727&amp;balance=%A7%BA%B4%D8%C5%3Cbr/%3E%A7%BA%CA%D1%C1%BE%D1%B9%B8%EC%A1%D1%B9&amp;month=4&amp;year=2020&amp;thetype=%A7%BA%CB%B9%E8%C7%C2%A7%D2%B9" xr:uid="{00000000-0004-0000-0D00-00006C020000}"/>
    <hyperlink ref="E629" r:id="rId622" display="http://hfo63.cfo.in.th/CheckDataDtl.aspx?orgid=04727&amp;balance=%A7%BA%B4%D8%C5%3Cbr/%3E%A7%BA%CA%D1%C1%BE%D1%B9%B8%EC%A1%D1%B9&amp;month=4&amp;year=2020&amp;thetype=%A7%BA%CB%B9%E8%C7%C2%A7%D2%B9" xr:uid="{00000000-0004-0000-0D00-00006D020000}"/>
    <hyperlink ref="E630" r:id="rId623" display="http://hfo63.cfo.in.th/CheckDataDtl.aspx?orgid=04728&amp;balance=%A7%BA%B4%D8%C5%3Cbr/%3E%A7%BA%CA%D1%C1%BE%D1%B9%B8%EC%A1%D1%B9&amp;month=4&amp;year=2020&amp;thetype=%A7%BA%CB%B9%E8%C7%C2%A7%D2%B9" xr:uid="{00000000-0004-0000-0D00-00006E020000}"/>
    <hyperlink ref="E631" r:id="rId624" display="http://hfo63.cfo.in.th/CheckDataDtl.aspx?orgid=04728&amp;balance=%A7%BA%B4%D8%C5%3Cbr/%3E%A7%BA%CA%D1%C1%BE%D1%B9%B8%EC%A1%D1%B9&amp;month=4&amp;year=2020&amp;thetype=%A7%BA%CB%B9%E8%C7%C2%A7%D2%B9" xr:uid="{00000000-0004-0000-0D00-00006F020000}"/>
    <hyperlink ref="E632" r:id="rId625" display="http://hfo63.cfo.in.th/CheckDataDtl.aspx?orgid=04729&amp;balance=%A7%BA%B4%D8%C5%3Cbr/%3E%A7%BA%CA%D1%C1%BE%D1%B9%B8%EC%A1%D1%B9&amp;month=4&amp;year=2020&amp;thetype=%A7%BA%CB%B9%E8%C7%C2%A7%D2%B9" xr:uid="{00000000-0004-0000-0D00-000070020000}"/>
    <hyperlink ref="E633" r:id="rId626" display="http://hfo63.cfo.in.th/CheckDataDtl.aspx?orgid=04729&amp;balance=%A7%BA%B4%D8%C5%3Cbr/%3E%A7%BA%CA%D1%C1%BE%D1%B9%B8%EC%A1%D1%B9&amp;month=4&amp;year=2020&amp;thetype=%A7%BA%CB%B9%E8%C7%C2%A7%D2%B9" xr:uid="{00000000-0004-0000-0D00-000071020000}"/>
    <hyperlink ref="E634" r:id="rId627" display="http://hfo63.cfo.in.th/CheckDataDtl.aspx?orgid=04730&amp;balance=%A7%BA%B4%D8%C5%3Cbr/%3E%A7%BA%CA%D1%C1%BE%D1%B9%B8%EC%A1%D1%B9&amp;month=4&amp;year=2020&amp;thetype=%A7%BA%CB%B9%E8%C7%C2%A7%D2%B9" xr:uid="{00000000-0004-0000-0D00-000072020000}"/>
    <hyperlink ref="E635" r:id="rId628" display="http://hfo63.cfo.in.th/CheckDataDtl.aspx?orgid=04730&amp;balance=%A7%BA%B4%D8%C5%3Cbr/%3E%A7%BA%CA%D1%C1%BE%D1%B9%B8%EC%A1%D1%B9&amp;month=4&amp;year=2020&amp;thetype=%A7%BA%CB%B9%E8%C7%C2%A7%D2%B9" xr:uid="{00000000-0004-0000-0D00-000073020000}"/>
    <hyperlink ref="E636" r:id="rId629" display="http://hfo63.cfo.in.th/CheckDataDtl.aspx?orgid=04731&amp;balance=%A7%BA%B4%D8%C5%3Cbr/%3E%A7%BA%CA%D1%C1%BE%D1%B9%B8%EC%A1%D1%B9&amp;month=4&amp;year=2020&amp;thetype=%A7%BA%CB%B9%E8%C7%C2%A7%D2%B9" xr:uid="{00000000-0004-0000-0D00-000074020000}"/>
    <hyperlink ref="E637" r:id="rId630" display="http://hfo63.cfo.in.th/CheckDataDtl.aspx?orgid=04731&amp;balance=%A7%BA%B4%D8%C5%3Cbr/%3E%A7%BA%CA%D1%C1%BE%D1%B9%B8%EC%A1%D1%B9&amp;month=4&amp;year=2020&amp;thetype=%A7%BA%CB%B9%E8%C7%C2%A7%D2%B9" xr:uid="{00000000-0004-0000-0D00-000075020000}"/>
    <hyperlink ref="E638" r:id="rId631" display="http://hfo63.cfo.in.th/CheckDataDtl.aspx?orgid=04732&amp;balance=%A7%BA%B4%D8%C5%3Cbr/%3E%A7%BA%CA%D1%C1%BE%D1%B9%B8%EC%A1%D1%B9&amp;month=4&amp;year=2020&amp;thetype=%A7%BA%CB%B9%E8%C7%C2%A7%D2%B9" xr:uid="{00000000-0004-0000-0D00-000076020000}"/>
    <hyperlink ref="E639" r:id="rId632" display="http://hfo63.cfo.in.th/CheckDataDtl.aspx?orgid=04732&amp;balance=%A7%BA%B4%D8%C5%3Cbr/%3E%A7%BA%CA%D1%C1%BE%D1%B9%B8%EC%A1%D1%B9&amp;month=4&amp;year=2020&amp;thetype=%A7%BA%CB%B9%E8%C7%C2%A7%D2%B9" xr:uid="{00000000-0004-0000-0D00-000077020000}"/>
    <hyperlink ref="E640" r:id="rId633" display="http://hfo63.cfo.in.th/CheckDataDtl.aspx?orgid=04733&amp;balance=%A7%BA%B4%D8%C5%3Cbr/%3E%A7%BA%CA%D1%C1%BE%D1%B9%B8%EC%A1%D1%B9&amp;month=4&amp;year=2020&amp;thetype=%A7%BA%CB%B9%E8%C7%C2%A7%D2%B9" xr:uid="{00000000-0004-0000-0D00-000078020000}"/>
    <hyperlink ref="E641" r:id="rId634" display="http://hfo63.cfo.in.th/CheckDataDtl.aspx?orgid=04733&amp;balance=%A7%BA%B4%D8%C5%3Cbr/%3E%A7%BA%CA%D1%C1%BE%D1%B9%B8%EC%A1%D1%B9&amp;month=4&amp;year=2020&amp;thetype=%A7%BA%CB%B9%E8%C7%C2%A7%D2%B9" xr:uid="{00000000-0004-0000-0D00-000079020000}"/>
    <hyperlink ref="E642" r:id="rId635" display="http://hfo63.cfo.in.th/CheckDataDtl.aspx?orgid=04734&amp;balance=%A7%BA%B4%D8%C5%3Cbr/%3E%A7%BA%CA%D1%C1%BE%D1%B9%B8%EC%A1%D1%B9&amp;month=4&amp;year=2020&amp;thetype=%A7%BA%CB%B9%E8%C7%C2%A7%D2%B9" xr:uid="{00000000-0004-0000-0D00-00007A020000}"/>
    <hyperlink ref="E643" r:id="rId636" display="http://hfo63.cfo.in.th/CheckDataDtl.aspx?orgid=04734&amp;balance=%A7%BA%B4%D8%C5%3Cbr/%3E%A7%BA%CA%D1%C1%BE%D1%B9%B8%EC%A1%D1%B9&amp;month=4&amp;year=2020&amp;thetype=%A7%BA%CB%B9%E8%C7%C2%A7%D2%B9" xr:uid="{00000000-0004-0000-0D00-00007B020000}"/>
    <hyperlink ref="E644" r:id="rId637" display="http://hfo63.cfo.in.th/CheckDataDtl.aspx?orgid=04735&amp;balance=%A7%BA%B4%D8%C5%3Cbr/%3E%A7%BA%CA%D1%C1%BE%D1%B9%B8%EC%A1%D1%B9&amp;month=4&amp;year=2020&amp;thetype=%A7%BA%CB%B9%E8%C7%C2%A7%D2%B9" xr:uid="{00000000-0004-0000-0D00-00007C020000}"/>
    <hyperlink ref="E645" r:id="rId638" display="http://hfo63.cfo.in.th/CheckDataDtl.aspx?orgid=04735&amp;balance=%A7%BA%B4%D8%C5%3Cbr/%3E%A7%BA%CA%D1%C1%BE%D1%B9%B8%EC%A1%D1%B9&amp;month=4&amp;year=2020&amp;thetype=%A7%BA%CB%B9%E8%C7%C2%A7%D2%B9" xr:uid="{00000000-0004-0000-0D00-00007D020000}"/>
    <hyperlink ref="E646" r:id="rId639" display="http://hfo63.cfo.in.th/CheckDataDtl.aspx?orgid=04736&amp;balance=%A7%BA%B4%D8%C5%3Cbr/%3E%A7%BA%CA%D1%C1%BE%D1%B9%B8%EC%A1%D1%B9&amp;month=4&amp;year=2020&amp;thetype=%A7%BA%CB%B9%E8%C7%C2%A7%D2%B9" xr:uid="{00000000-0004-0000-0D00-00007E020000}"/>
    <hyperlink ref="E647" r:id="rId640" display="http://hfo63.cfo.in.th/CheckDataDtl.aspx?orgid=04736&amp;balance=%A7%BA%B4%D8%C5%3Cbr/%3E%A7%BA%CA%D1%C1%BE%D1%B9%B8%EC%A1%D1%B9&amp;month=4&amp;year=2020&amp;thetype=%A7%BA%CB%B9%E8%C7%C2%A7%D2%B9" xr:uid="{00000000-0004-0000-0D00-00007F020000}"/>
    <hyperlink ref="E648" r:id="rId641" display="http://hfo63.cfo.in.th/CheckDataDtl.aspx?orgid=04737&amp;balance=%A7%BA%B4%D8%C5%3Cbr/%3E%A7%BA%CA%D1%C1%BE%D1%B9%B8%EC%A1%D1%B9&amp;month=4&amp;year=2020&amp;thetype=%A7%BA%CB%B9%E8%C7%C2%A7%D2%B9" xr:uid="{00000000-0004-0000-0D00-000080020000}"/>
    <hyperlink ref="E649" r:id="rId642" display="http://hfo63.cfo.in.th/CheckDataDtl.aspx?orgid=04737&amp;balance=%A7%BA%B4%D8%C5%3Cbr/%3E%A7%BA%CA%D1%C1%BE%D1%B9%B8%EC%A1%D1%B9&amp;month=4&amp;year=2020&amp;thetype=%A7%BA%CB%B9%E8%C7%C2%A7%D2%B9" xr:uid="{00000000-0004-0000-0D00-000081020000}"/>
    <hyperlink ref="E650" r:id="rId643" display="http://hfo63.cfo.in.th/CheckDataDtl.aspx?orgid=04738&amp;balance=%A7%BA%B4%D8%C5%3Cbr/%3E%A7%BA%CA%D1%C1%BE%D1%B9%B8%EC%A1%D1%B9&amp;month=4&amp;year=2020&amp;thetype=%A7%BA%CB%B9%E8%C7%C2%A7%D2%B9" xr:uid="{00000000-0004-0000-0D00-000082020000}"/>
    <hyperlink ref="E651" r:id="rId644" display="http://hfo63.cfo.in.th/CheckDataDtl.aspx?orgid=04738&amp;balance=%A7%BA%B4%D8%C5%3Cbr/%3E%A7%BA%CA%D1%C1%BE%D1%B9%B8%EC%A1%D1%B9&amp;month=4&amp;year=2020&amp;thetype=%A7%BA%CB%B9%E8%C7%C2%A7%D2%B9" xr:uid="{00000000-0004-0000-0D00-000083020000}"/>
    <hyperlink ref="E652" r:id="rId645" display="http://hfo63.cfo.in.th/CheckDataDtl.aspx?orgid=04739&amp;balance=%A7%BA%B4%D8%C5%3Cbr/%3E%A7%BA%CA%D1%C1%BE%D1%B9%B8%EC%A1%D1%B9&amp;month=4&amp;year=2020&amp;thetype=%A7%BA%CB%B9%E8%C7%C2%A7%D2%B9" xr:uid="{00000000-0004-0000-0D00-000084020000}"/>
    <hyperlink ref="E653" r:id="rId646" display="http://hfo63.cfo.in.th/CheckDataDtl.aspx?orgid=04739&amp;balance=%A7%BA%B4%D8%C5%3Cbr/%3E%A7%BA%CA%D1%C1%BE%D1%B9%B8%EC%A1%D1%B9&amp;month=4&amp;year=2020&amp;thetype=%A7%BA%CB%B9%E8%C7%C2%A7%D2%B9" xr:uid="{00000000-0004-0000-0D00-000085020000}"/>
    <hyperlink ref="E654" r:id="rId647" display="http://hfo63.cfo.in.th/CheckDataDtl.aspx?orgid=04740&amp;balance=%A7%BA%B4%D8%C5%3Cbr/%3E%A7%BA%CA%D1%C1%BE%D1%B9%B8%EC%A1%D1%B9&amp;month=4&amp;year=2020&amp;thetype=%A7%BA%CB%B9%E8%C7%C2%A7%D2%B9" xr:uid="{00000000-0004-0000-0D00-000086020000}"/>
    <hyperlink ref="E655" r:id="rId648" display="http://hfo63.cfo.in.th/CheckDataDtl.aspx?orgid=04740&amp;balance=%A7%BA%B4%D8%C5%3Cbr/%3E%A7%BA%CA%D1%C1%BE%D1%B9%B8%EC%A1%D1%B9&amp;month=4&amp;year=2020&amp;thetype=%A7%BA%CB%B9%E8%C7%C2%A7%D2%B9" xr:uid="{00000000-0004-0000-0D00-000087020000}"/>
    <hyperlink ref="E656" r:id="rId649" display="http://hfo63.cfo.in.th/CheckDataDtl.aspx?orgid=04741&amp;balance=%A7%BA%B4%D8%C5%3Cbr/%3E%A7%BA%CA%D1%C1%BE%D1%B9%B8%EC%A1%D1%B9&amp;month=4&amp;year=2020&amp;thetype=%A7%BA%CB%B9%E8%C7%C2%A7%D2%B9" xr:uid="{00000000-0004-0000-0D00-000088020000}"/>
    <hyperlink ref="E657" r:id="rId650" display="http://hfo63.cfo.in.th/CheckDataDtl.aspx?orgid=04741&amp;balance=%A7%BA%B4%D8%C5%3Cbr/%3E%A7%BA%CA%D1%C1%BE%D1%B9%B8%EC%A1%D1%B9&amp;month=4&amp;year=2020&amp;thetype=%A7%BA%CB%B9%E8%C7%C2%A7%D2%B9" xr:uid="{00000000-0004-0000-0D00-000089020000}"/>
    <hyperlink ref="E658" r:id="rId651" display="http://hfo63.cfo.in.th/CheckDataDtl.aspx?orgid=04742&amp;balance=%A7%BA%B4%D8%C5%3Cbr/%3E%A7%BA%CA%D1%C1%BE%D1%B9%B8%EC%A1%D1%B9&amp;month=4&amp;year=2020&amp;thetype=%A7%BA%CB%B9%E8%C7%C2%A7%D2%B9" xr:uid="{00000000-0004-0000-0D00-00008A020000}"/>
    <hyperlink ref="E659" r:id="rId652" display="http://hfo63.cfo.in.th/CheckDataDtl.aspx?orgid=04742&amp;balance=%A7%BA%B4%D8%C5%3Cbr/%3E%A7%BA%CA%D1%C1%BE%D1%B9%B8%EC%A1%D1%B9&amp;month=4&amp;year=2020&amp;thetype=%A7%BA%CB%B9%E8%C7%C2%A7%D2%B9" xr:uid="{00000000-0004-0000-0D00-00008B020000}"/>
    <hyperlink ref="E660" r:id="rId653" display="http://hfo63.cfo.in.th/CheckDataDtl.aspx?orgid=04743&amp;balance=%A7%BA%B4%D8%C5%3Cbr/%3E%A7%BA%CA%D1%C1%BE%D1%B9%B8%EC%A1%D1%B9&amp;month=4&amp;year=2020&amp;thetype=%A7%BA%CB%B9%E8%C7%C2%A7%D2%B9" xr:uid="{00000000-0004-0000-0D00-00008C020000}"/>
    <hyperlink ref="E661" r:id="rId654" display="http://hfo63.cfo.in.th/CheckDataDtl.aspx?orgid=04743&amp;balance=%A7%BA%B4%D8%C5%3Cbr/%3E%A7%BA%CA%D1%C1%BE%D1%B9%B8%EC%A1%D1%B9&amp;month=4&amp;year=2020&amp;thetype=%A7%BA%CB%B9%E8%C7%C2%A7%D2%B9" xr:uid="{00000000-0004-0000-0D00-00008D020000}"/>
    <hyperlink ref="E662" r:id="rId655" display="http://hfo63.cfo.in.th/CheckDataDtl.aspx?orgid=04744&amp;balance=%A7%BA%B4%D8%C5%3Cbr/%3E%A7%BA%CA%D1%C1%BE%D1%B9%B8%EC%A1%D1%B9&amp;month=4&amp;year=2020&amp;thetype=%A7%BA%CB%B9%E8%C7%C2%A7%D2%B9" xr:uid="{00000000-0004-0000-0D00-00008E020000}"/>
    <hyperlink ref="E663" r:id="rId656" display="http://hfo63.cfo.in.th/CheckDataDtl.aspx?orgid=04744&amp;balance=%A7%BA%B4%D8%C5%3Cbr/%3E%A7%BA%CA%D1%C1%BE%D1%B9%B8%EC%A1%D1%B9&amp;month=4&amp;year=2020&amp;thetype=%A7%BA%CB%B9%E8%C7%C2%A7%D2%B9" xr:uid="{00000000-0004-0000-0D00-00008F020000}"/>
    <hyperlink ref="E664" r:id="rId657" display="http://hfo63.cfo.in.th/CheckDataDtl.aspx?orgid=04745&amp;balance=%A7%BA%B4%D8%C5%3Cbr/%3E%A7%BA%CA%D1%C1%BE%D1%B9%B8%EC%A1%D1%B9&amp;month=4&amp;year=2020&amp;thetype=%A7%BA%CB%B9%E8%C7%C2%A7%D2%B9" xr:uid="{00000000-0004-0000-0D00-000090020000}"/>
    <hyperlink ref="E665" r:id="rId658" display="http://hfo63.cfo.in.th/CheckDataDtl.aspx?orgid=04745&amp;balance=%A7%BA%B4%D8%C5%3Cbr/%3E%A7%BA%CA%D1%C1%BE%D1%B9%B8%EC%A1%D1%B9&amp;month=4&amp;year=2020&amp;thetype=%A7%BA%CB%B9%E8%C7%C2%A7%D2%B9" xr:uid="{00000000-0004-0000-0D00-000091020000}"/>
    <hyperlink ref="E666" r:id="rId659" display="http://hfo63.cfo.in.th/CheckDataDtl.aspx?orgid=04746&amp;balance=%A7%BA%B4%D8%C5%3Cbr/%3E%A7%BA%CA%D1%C1%BE%D1%B9%B8%EC%A1%D1%B9&amp;month=4&amp;year=2020&amp;thetype=%A7%BA%CB%B9%E8%C7%C2%A7%D2%B9" xr:uid="{00000000-0004-0000-0D00-000092020000}"/>
    <hyperlink ref="E667" r:id="rId660" display="http://hfo63.cfo.in.th/CheckDataDtl.aspx?orgid=04746&amp;balance=%A7%BA%B4%D8%C5%3Cbr/%3E%A7%BA%CA%D1%C1%BE%D1%B9%B8%EC%A1%D1%B9&amp;month=4&amp;year=2020&amp;thetype=%A7%BA%CB%B9%E8%C7%C2%A7%D2%B9" xr:uid="{00000000-0004-0000-0D00-000093020000}"/>
    <hyperlink ref="E668" r:id="rId661" display="http://hfo63.cfo.in.th/CheckDataDtl.aspx?orgid=04747&amp;balance=%A7%BA%B4%D8%C5%3Cbr/%3E%A7%BA%CA%D1%C1%BE%D1%B9%B8%EC%A1%D1%B9&amp;month=4&amp;year=2020&amp;thetype=%A7%BA%CB%B9%E8%C7%C2%A7%D2%B9" xr:uid="{00000000-0004-0000-0D00-000094020000}"/>
    <hyperlink ref="E669" r:id="rId662" display="http://hfo63.cfo.in.th/CheckDataDtl.aspx?orgid=04747&amp;balance=%A7%BA%B4%D8%C5%3Cbr/%3E%A7%BA%CA%D1%C1%BE%D1%B9%B8%EC%A1%D1%B9&amp;month=4&amp;year=2020&amp;thetype=%A7%BA%CB%B9%E8%C7%C2%A7%D2%B9" xr:uid="{00000000-0004-0000-0D00-000095020000}"/>
    <hyperlink ref="E670" r:id="rId663" display="http://hfo63.cfo.in.th/CheckDataDtl.aspx?orgid=04748&amp;balance=%A7%BA%B4%D8%C5%3Cbr/%3E%A7%BA%CA%D1%C1%BE%D1%B9%B8%EC%A1%D1%B9&amp;month=4&amp;year=2020&amp;thetype=%A7%BA%CB%B9%E8%C7%C2%A7%D2%B9" xr:uid="{00000000-0004-0000-0D00-000096020000}"/>
    <hyperlink ref="E671" r:id="rId664" display="http://hfo63.cfo.in.th/CheckDataDtl.aspx?orgid=04748&amp;balance=%A7%BA%B4%D8%C5%3Cbr/%3E%A7%BA%CA%D1%C1%BE%D1%B9%B8%EC%A1%D1%B9&amp;month=4&amp;year=2020&amp;thetype=%A7%BA%CB%B9%E8%C7%C2%A7%D2%B9" xr:uid="{00000000-0004-0000-0D00-000097020000}"/>
    <hyperlink ref="E672" r:id="rId665" display="http://hfo63.cfo.in.th/CheckDataDtl.aspx?orgid=04750&amp;balance=%A7%BA%B4%D8%C5%3Cbr/%3E%A7%BA%CA%D1%C1%BE%D1%B9%B8%EC%A1%D1%B9&amp;month=4&amp;year=2020&amp;thetype=%A7%BA%CB%B9%E8%C7%C2%A7%D2%B9" xr:uid="{00000000-0004-0000-0D00-000098020000}"/>
    <hyperlink ref="E673" r:id="rId666" display="http://hfo63.cfo.in.th/CheckDataDtl.aspx?orgid=04750&amp;balance=%A7%BA%B4%D8%C5%3Cbr/%3E%A7%BA%CA%D1%C1%BE%D1%B9%B8%EC%A1%D1%B9&amp;month=4&amp;year=2020&amp;thetype=%A7%BA%CB%B9%E8%C7%C2%A7%D2%B9" xr:uid="{00000000-0004-0000-0D00-000099020000}"/>
    <hyperlink ref="E674" r:id="rId667" display="http://hfo63.cfo.in.th/CheckDataDtl.aspx?orgid=04751&amp;balance=%A7%BA%B4%D8%C5%3Cbr/%3E%A7%BA%CA%D1%C1%BE%D1%B9%B8%EC%A1%D1%B9&amp;month=4&amp;year=2020&amp;thetype=%A7%BA%CB%B9%E8%C7%C2%A7%D2%B9" xr:uid="{00000000-0004-0000-0D00-00009A020000}"/>
    <hyperlink ref="E675" r:id="rId668" display="http://hfo63.cfo.in.th/CheckDataDtl.aspx?orgid=04751&amp;balance=%A7%BA%B4%D8%C5%3Cbr/%3E%A7%BA%CA%D1%C1%BE%D1%B9%B8%EC%A1%D1%B9&amp;month=4&amp;year=2020&amp;thetype=%A7%BA%CB%B9%E8%C7%C2%A7%D2%B9" xr:uid="{00000000-0004-0000-0D00-00009B020000}"/>
    <hyperlink ref="E676" r:id="rId669" display="http://hfo63.cfo.in.th/CheckDataDtl.aspx?orgid=04752&amp;balance=%A7%BA%B4%D8%C5%3Cbr/%3E%A7%BA%CA%D1%C1%BE%D1%B9%B8%EC%A1%D1%B9&amp;month=4&amp;year=2020&amp;thetype=%A7%BA%CB%B9%E8%C7%C2%A7%D2%B9" xr:uid="{00000000-0004-0000-0D00-00009C020000}"/>
    <hyperlink ref="E677" r:id="rId670" display="http://hfo63.cfo.in.th/CheckDataDtl.aspx?orgid=04752&amp;balance=%A7%BA%B4%D8%C5%3Cbr/%3E%A7%BA%CA%D1%C1%BE%D1%B9%B8%EC%A1%D1%B9&amp;month=4&amp;year=2020&amp;thetype=%A7%BA%CB%B9%E8%C7%C2%A7%D2%B9" xr:uid="{00000000-0004-0000-0D00-00009D020000}"/>
    <hyperlink ref="E678" r:id="rId671" display="http://hfo63.cfo.in.th/CheckDataDtl.aspx?orgid=04753&amp;balance=%A7%BA%B4%D8%C5%3Cbr/%3E%A7%BA%CA%D1%C1%BE%D1%B9%B8%EC%A1%D1%B9&amp;month=4&amp;year=2020&amp;thetype=%A7%BA%CB%B9%E8%C7%C2%A7%D2%B9" xr:uid="{00000000-0004-0000-0D00-00009E020000}"/>
    <hyperlink ref="E679" r:id="rId672" display="http://hfo63.cfo.in.th/CheckDataDtl.aspx?orgid=04753&amp;balance=%A7%BA%B4%D8%C5%3Cbr/%3E%A7%BA%CA%D1%C1%BE%D1%B9%B8%EC%A1%D1%B9&amp;month=4&amp;year=2020&amp;thetype=%A7%BA%CB%B9%E8%C7%C2%A7%D2%B9" xr:uid="{00000000-0004-0000-0D00-00009F020000}"/>
    <hyperlink ref="E680" r:id="rId673" display="http://hfo63.cfo.in.th/CheckDataDtl.aspx?orgid=04754&amp;balance=%A7%BA%B4%D8%C5%3Cbr/%3E%A7%BA%CA%D1%C1%BE%D1%B9%B8%EC%A1%D1%B9&amp;month=4&amp;year=2020&amp;thetype=%A7%BA%CB%B9%E8%C7%C2%A7%D2%B9" xr:uid="{00000000-0004-0000-0D00-0000A0020000}"/>
    <hyperlink ref="E681" r:id="rId674" display="http://hfo63.cfo.in.th/CheckDataDtl.aspx?orgid=04754&amp;balance=%A7%BA%B4%D8%C5%3Cbr/%3E%A7%BA%CA%D1%C1%BE%D1%B9%B8%EC%A1%D1%B9&amp;month=4&amp;year=2020&amp;thetype=%A7%BA%CB%B9%E8%C7%C2%A7%D2%B9" xr:uid="{00000000-0004-0000-0D00-0000A1020000}"/>
    <hyperlink ref="E682" r:id="rId675" display="http://hfo63.cfo.in.th/CheckDataDtl.aspx?orgid=04755&amp;balance=%A7%BA%B4%D8%C5%3Cbr/%3E%A7%BA%CA%D1%C1%BE%D1%B9%B8%EC%A1%D1%B9&amp;month=4&amp;year=2020&amp;thetype=%A7%BA%CB%B9%E8%C7%C2%A7%D2%B9" xr:uid="{00000000-0004-0000-0D00-0000A2020000}"/>
    <hyperlink ref="E683" r:id="rId676" display="http://hfo63.cfo.in.th/CheckDataDtl.aspx?orgid=04755&amp;balance=%A7%BA%B4%D8%C5%3Cbr/%3E%A7%BA%CA%D1%C1%BE%D1%B9%B8%EC%A1%D1%B9&amp;month=4&amp;year=2020&amp;thetype=%A7%BA%CB%B9%E8%C7%C2%A7%D2%B9" xr:uid="{00000000-0004-0000-0D00-0000A3020000}"/>
    <hyperlink ref="E684" r:id="rId677" display="http://hfo63.cfo.in.th/CheckDataDtl.aspx?orgid=04756&amp;balance=%A7%BA%B4%D8%C5%3Cbr/%3E%A7%BA%CA%D1%C1%BE%D1%B9%B8%EC%A1%D1%B9&amp;month=4&amp;year=2020&amp;thetype=%A7%BA%CB%B9%E8%C7%C2%A7%D2%B9" xr:uid="{00000000-0004-0000-0D00-0000A4020000}"/>
    <hyperlink ref="E685" r:id="rId678" display="http://hfo63.cfo.in.th/CheckDataDtl.aspx?orgid=04756&amp;balance=%A7%BA%B4%D8%C5%3Cbr/%3E%A7%BA%CA%D1%C1%BE%D1%B9%B8%EC%A1%D1%B9&amp;month=4&amp;year=2020&amp;thetype=%A7%BA%CB%B9%E8%C7%C2%A7%D2%B9" xr:uid="{00000000-0004-0000-0D00-0000A5020000}"/>
    <hyperlink ref="E686" r:id="rId679" display="http://hfo63.cfo.in.th/CheckDataDtl.aspx?orgid=04757&amp;balance=%A7%BA%B4%D8%C5%3Cbr/%3E%A7%BA%CA%D1%C1%BE%D1%B9%B8%EC%A1%D1%B9&amp;month=4&amp;year=2020&amp;thetype=%A7%BA%CB%B9%E8%C7%C2%A7%D2%B9" xr:uid="{00000000-0004-0000-0D00-0000A6020000}"/>
    <hyperlink ref="E687" r:id="rId680" display="http://hfo63.cfo.in.th/CheckDataDtl.aspx?orgid=04757&amp;balance=%A7%BA%B4%D8%C5%3Cbr/%3E%A7%BA%CA%D1%C1%BE%D1%B9%B8%EC%A1%D1%B9&amp;month=4&amp;year=2020&amp;thetype=%A7%BA%CB%B9%E8%C7%C2%A7%D2%B9" xr:uid="{00000000-0004-0000-0D00-0000A7020000}"/>
    <hyperlink ref="E688" r:id="rId681" display="http://hfo63.cfo.in.th/CheckDataDtl.aspx?orgid=04758&amp;balance=%A7%BA%B4%D8%C5%3Cbr/%3E%A7%BA%CA%D1%C1%BE%D1%B9%B8%EC%A1%D1%B9&amp;month=4&amp;year=2020&amp;thetype=%A7%BA%CB%B9%E8%C7%C2%A7%D2%B9" xr:uid="{00000000-0004-0000-0D00-0000A8020000}"/>
    <hyperlink ref="E689" r:id="rId682" display="http://hfo63.cfo.in.th/CheckDataDtl.aspx?orgid=04758&amp;balance=%A7%BA%B4%D8%C5%3Cbr/%3E%A7%BA%CA%D1%C1%BE%D1%B9%B8%EC%A1%D1%B9&amp;month=4&amp;year=2020&amp;thetype=%A7%BA%CB%B9%E8%C7%C2%A7%D2%B9" xr:uid="{00000000-0004-0000-0D00-0000A9020000}"/>
    <hyperlink ref="E690" r:id="rId683" display="http://hfo63.cfo.in.th/CheckDataDtl.aspx?orgid=04759&amp;balance=%A7%BA%B4%D8%C5%3Cbr/%3E%A7%BA%CA%D1%C1%BE%D1%B9%B8%EC%A1%D1%B9&amp;month=4&amp;year=2020&amp;thetype=%A7%BA%CB%B9%E8%C7%C2%A7%D2%B9" xr:uid="{00000000-0004-0000-0D00-0000AA020000}"/>
    <hyperlink ref="E691" r:id="rId684" display="http://hfo63.cfo.in.th/CheckDataDtl.aspx?orgid=04759&amp;balance=%A7%BA%B4%D8%C5%3Cbr/%3E%A7%BA%CA%D1%C1%BE%D1%B9%B8%EC%A1%D1%B9&amp;month=4&amp;year=2020&amp;thetype=%A7%BA%CB%B9%E8%C7%C2%A7%D2%B9" xr:uid="{00000000-0004-0000-0D00-0000AB020000}"/>
    <hyperlink ref="E692" r:id="rId685" display="http://hfo63.cfo.in.th/CheckDataDtl.aspx?orgid=04760&amp;balance=%A7%BA%B4%D8%C5%3Cbr/%3E%A7%BA%CA%D1%C1%BE%D1%B9%B8%EC%A1%D1%B9&amp;month=4&amp;year=2020&amp;thetype=%A7%BA%CB%B9%E8%C7%C2%A7%D2%B9" xr:uid="{00000000-0004-0000-0D00-0000AC020000}"/>
    <hyperlink ref="E693" r:id="rId686" display="http://hfo63.cfo.in.th/CheckDataDtl.aspx?orgid=04760&amp;balance=%A7%BA%B4%D8%C5%3Cbr/%3E%A7%BA%CA%D1%C1%BE%D1%B9%B8%EC%A1%D1%B9&amp;month=4&amp;year=2020&amp;thetype=%A7%BA%CB%B9%E8%C7%C2%A7%D2%B9" xr:uid="{00000000-0004-0000-0D00-0000AD020000}"/>
    <hyperlink ref="E694" r:id="rId687" display="http://hfo63.cfo.in.th/CheckDataDtl.aspx?orgid=04761&amp;balance=%A7%BA%B4%D8%C5%3Cbr/%3E%A7%BA%CA%D1%C1%BE%D1%B9%B8%EC%A1%D1%B9&amp;month=4&amp;year=2020&amp;thetype=%A7%BA%CB%B9%E8%C7%C2%A7%D2%B9" xr:uid="{00000000-0004-0000-0D00-0000AE020000}"/>
    <hyperlink ref="E695" r:id="rId688" display="http://hfo63.cfo.in.th/CheckDataDtl.aspx?orgid=04761&amp;balance=%A7%BA%B4%D8%C5%3Cbr/%3E%A7%BA%CA%D1%C1%BE%D1%B9%B8%EC%A1%D1%B9&amp;month=4&amp;year=2020&amp;thetype=%A7%BA%CB%B9%E8%C7%C2%A7%D2%B9" xr:uid="{00000000-0004-0000-0D00-0000AF020000}"/>
    <hyperlink ref="E696" r:id="rId689" display="http://hfo63.cfo.in.th/CheckDataDtl.aspx?orgid=04762&amp;balance=%A7%BA%B4%D8%C5%3Cbr/%3E%A7%BA%CA%D1%C1%BE%D1%B9%B8%EC%A1%D1%B9&amp;month=4&amp;year=2020&amp;thetype=%A7%BA%CB%B9%E8%C7%C2%A7%D2%B9" xr:uid="{00000000-0004-0000-0D00-0000B0020000}"/>
    <hyperlink ref="E697" r:id="rId690" display="http://hfo63.cfo.in.th/CheckDataDtl.aspx?orgid=04762&amp;balance=%A7%BA%B4%D8%C5%3Cbr/%3E%A7%BA%CA%D1%C1%BE%D1%B9%B8%EC%A1%D1%B9&amp;month=4&amp;year=2020&amp;thetype=%A7%BA%CB%B9%E8%C7%C2%A7%D2%B9" xr:uid="{00000000-0004-0000-0D00-0000B1020000}"/>
    <hyperlink ref="E698" r:id="rId691" display="http://hfo63.cfo.in.th/CheckDataDtl.aspx?orgid=04763&amp;balance=%A7%BA%B4%D8%C5%3Cbr/%3E%A7%BA%CA%D1%C1%BE%D1%B9%B8%EC%A1%D1%B9&amp;month=4&amp;year=2020&amp;thetype=%A7%BA%CB%B9%E8%C7%C2%A7%D2%B9" xr:uid="{00000000-0004-0000-0D00-0000B2020000}"/>
    <hyperlink ref="E699" r:id="rId692" display="http://hfo63.cfo.in.th/CheckDataDtl.aspx?orgid=04763&amp;balance=%A7%BA%B4%D8%C5%3Cbr/%3E%A7%BA%CA%D1%C1%BE%D1%B9%B8%EC%A1%D1%B9&amp;month=4&amp;year=2020&amp;thetype=%A7%BA%CB%B9%E8%C7%C2%A7%D2%B9" xr:uid="{00000000-0004-0000-0D00-0000B3020000}"/>
    <hyperlink ref="E700" r:id="rId693" display="http://hfo63.cfo.in.th/CheckDataDtl.aspx?orgid=04764&amp;balance=%A7%BA%B4%D8%C5%3Cbr/%3E%A7%BA%CA%D1%C1%BE%D1%B9%B8%EC%A1%D1%B9&amp;month=4&amp;year=2020&amp;thetype=%A7%BA%CB%B9%E8%C7%C2%A7%D2%B9" xr:uid="{00000000-0004-0000-0D00-0000B4020000}"/>
    <hyperlink ref="E701" r:id="rId694" display="http://hfo63.cfo.in.th/CheckDataDtl.aspx?orgid=04764&amp;balance=%A7%BA%B4%D8%C5%3Cbr/%3E%A7%BA%CA%D1%C1%BE%D1%B9%B8%EC%A1%D1%B9&amp;month=4&amp;year=2020&amp;thetype=%A7%BA%CB%B9%E8%C7%C2%A7%D2%B9" xr:uid="{00000000-0004-0000-0D00-0000B5020000}"/>
    <hyperlink ref="E702" r:id="rId695" display="http://hfo63.cfo.in.th/CheckDataDtl.aspx?orgid=04765&amp;balance=%A7%BA%B4%D8%C5%3Cbr/%3E%A7%BA%CA%D1%C1%BE%D1%B9%B8%EC%A1%D1%B9&amp;month=4&amp;year=2020&amp;thetype=%A7%BA%CB%B9%E8%C7%C2%A7%D2%B9" xr:uid="{00000000-0004-0000-0D00-0000B6020000}"/>
    <hyperlink ref="E703" r:id="rId696" display="http://hfo63.cfo.in.th/CheckDataDtl.aspx?orgid=04765&amp;balance=%A7%BA%B4%D8%C5%3Cbr/%3E%A7%BA%CA%D1%C1%BE%D1%B9%B8%EC%A1%D1%B9&amp;month=4&amp;year=2020&amp;thetype=%A7%BA%CB%B9%E8%C7%C2%A7%D2%B9" xr:uid="{00000000-0004-0000-0D00-0000B7020000}"/>
    <hyperlink ref="E704" r:id="rId697" display="http://hfo63.cfo.in.th/CheckDataDtl.aspx?orgid=04766&amp;balance=%A7%BA%B4%D8%C5%3Cbr/%3E%A7%BA%CA%D1%C1%BE%D1%B9%B8%EC%A1%D1%B9&amp;month=4&amp;year=2020&amp;thetype=%A7%BA%CB%B9%E8%C7%C2%A7%D2%B9" xr:uid="{00000000-0004-0000-0D00-0000B8020000}"/>
    <hyperlink ref="E705" r:id="rId698" display="http://hfo63.cfo.in.th/CheckDataDtl.aspx?orgid=04766&amp;balance=%A7%BA%B4%D8%C5%3Cbr/%3E%A7%BA%CA%D1%C1%BE%D1%B9%B8%EC%A1%D1%B9&amp;month=4&amp;year=2020&amp;thetype=%A7%BA%CB%B9%E8%C7%C2%A7%D2%B9" xr:uid="{00000000-0004-0000-0D00-0000B9020000}"/>
    <hyperlink ref="E706" r:id="rId699" display="http://hfo63.cfo.in.th/CheckDataDtl.aspx?orgid=04767&amp;balance=%A7%BA%B4%D8%C5%3Cbr/%3E%A7%BA%CA%D1%C1%BE%D1%B9%B8%EC%A1%D1%B9&amp;month=4&amp;year=2020&amp;thetype=%A7%BA%CB%B9%E8%C7%C2%A7%D2%B9" xr:uid="{00000000-0004-0000-0D00-0000BA020000}"/>
    <hyperlink ref="E707" r:id="rId700" display="http://hfo63.cfo.in.th/CheckDataDtl.aspx?orgid=04767&amp;balance=%A7%BA%B4%D8%C5%3Cbr/%3E%A7%BA%CA%D1%C1%BE%D1%B9%B8%EC%A1%D1%B9&amp;month=4&amp;year=2020&amp;thetype=%A7%BA%CB%B9%E8%C7%C2%A7%D2%B9" xr:uid="{00000000-0004-0000-0D00-0000BB020000}"/>
    <hyperlink ref="E708" r:id="rId701" display="http://hfo63.cfo.in.th/CheckDataDtl.aspx?orgid=04768&amp;balance=%A7%BA%B4%D8%C5%3Cbr/%3E%A7%BA%CA%D1%C1%BE%D1%B9%B8%EC%A1%D1%B9&amp;month=4&amp;year=2020&amp;thetype=%A7%BA%CB%B9%E8%C7%C2%A7%D2%B9" xr:uid="{00000000-0004-0000-0D00-0000BC020000}"/>
    <hyperlink ref="E709" r:id="rId702" display="http://hfo63.cfo.in.th/CheckDataDtl.aspx?orgid=04768&amp;balance=%A7%BA%B4%D8%C5%3Cbr/%3E%A7%BA%CA%D1%C1%BE%D1%B9%B8%EC%A1%D1%B9&amp;month=4&amp;year=2020&amp;thetype=%A7%BA%CB%B9%E8%C7%C2%A7%D2%B9" xr:uid="{00000000-0004-0000-0D00-0000BD020000}"/>
    <hyperlink ref="E710" r:id="rId703" display="http://hfo63.cfo.in.th/CheckDataDtl.aspx?orgid=04769&amp;balance=%A7%BA%B4%D8%C5%3Cbr/%3E%A7%BA%CA%D1%C1%BE%D1%B9%B8%EC%A1%D1%B9&amp;month=4&amp;year=2020&amp;thetype=%A7%BA%CB%B9%E8%C7%C2%A7%D2%B9" xr:uid="{00000000-0004-0000-0D00-0000BE020000}"/>
    <hyperlink ref="E711" r:id="rId704" display="http://hfo63.cfo.in.th/CheckDataDtl.aspx?orgid=04769&amp;balance=%A7%BA%B4%D8%C5%3Cbr/%3E%A7%BA%CA%D1%C1%BE%D1%B9%B8%EC%A1%D1%B9&amp;month=4&amp;year=2020&amp;thetype=%A7%BA%CB%B9%E8%C7%C2%A7%D2%B9" xr:uid="{00000000-0004-0000-0D00-0000BF020000}"/>
    <hyperlink ref="E712" r:id="rId705" display="http://hfo63.cfo.in.th/CheckDataDtl.aspx?orgid=04770&amp;balance=%A7%BA%B4%D8%C5%3Cbr/%3E%A7%BA%CA%D1%C1%BE%D1%B9%B8%EC%A1%D1%B9&amp;month=4&amp;year=2020&amp;thetype=%A7%BA%CB%B9%E8%C7%C2%A7%D2%B9" xr:uid="{00000000-0004-0000-0D00-0000C0020000}"/>
    <hyperlink ref="E713" r:id="rId706" display="http://hfo63.cfo.in.th/CheckDataDtl.aspx?orgid=04770&amp;balance=%A7%BA%B4%D8%C5%3Cbr/%3E%A7%BA%CA%D1%C1%BE%D1%B9%B8%EC%A1%D1%B9&amp;month=4&amp;year=2020&amp;thetype=%A7%BA%CB%B9%E8%C7%C2%A7%D2%B9" xr:uid="{00000000-0004-0000-0D00-0000C1020000}"/>
    <hyperlink ref="E714" r:id="rId707" display="http://hfo63.cfo.in.th/CheckDataDtl.aspx?orgid=04771&amp;balance=%A7%BA%B4%D8%C5%3Cbr/%3E%A7%BA%CA%D1%C1%BE%D1%B9%B8%EC%A1%D1%B9&amp;month=4&amp;year=2020&amp;thetype=%A7%BA%CB%B9%E8%C7%C2%A7%D2%B9" xr:uid="{00000000-0004-0000-0D00-0000C2020000}"/>
    <hyperlink ref="E715" r:id="rId708" display="http://hfo63.cfo.in.th/CheckDataDtl.aspx?orgid=04771&amp;balance=%A7%BA%B4%D8%C5%3Cbr/%3E%A7%BA%CA%D1%C1%BE%D1%B9%B8%EC%A1%D1%B9&amp;month=4&amp;year=2020&amp;thetype=%A7%BA%CB%B9%E8%C7%C2%A7%D2%B9" xr:uid="{00000000-0004-0000-0D00-0000C3020000}"/>
    <hyperlink ref="E716" r:id="rId709" display="http://hfo63.cfo.in.th/CheckDataDtl.aspx?orgid=04772&amp;balance=%A7%BA%B4%D8%C5%3Cbr/%3E%A7%BA%CA%D1%C1%BE%D1%B9%B8%EC%A1%D1%B9&amp;month=4&amp;year=2020&amp;thetype=%A7%BA%CB%B9%E8%C7%C2%A7%D2%B9" xr:uid="{00000000-0004-0000-0D00-0000C4020000}"/>
    <hyperlink ref="E717" r:id="rId710" display="http://hfo63.cfo.in.th/CheckDataDtl.aspx?orgid=04772&amp;balance=%A7%BA%B4%D8%C5%3Cbr/%3E%A7%BA%CA%D1%C1%BE%D1%B9%B8%EC%A1%D1%B9&amp;month=4&amp;year=2020&amp;thetype=%A7%BA%CB%B9%E8%C7%C2%A7%D2%B9" xr:uid="{00000000-0004-0000-0D00-0000C5020000}"/>
    <hyperlink ref="E718" r:id="rId711" display="http://hfo63.cfo.in.th/CheckDataDtl.aspx?orgid=04773&amp;balance=%A7%BA%B4%D8%C5%3Cbr/%3E%A7%BA%CA%D1%C1%BE%D1%B9%B8%EC%A1%D1%B9&amp;month=4&amp;year=2020&amp;thetype=%A7%BA%CB%B9%E8%C7%C2%A7%D2%B9" xr:uid="{00000000-0004-0000-0D00-0000C6020000}"/>
    <hyperlink ref="E719" r:id="rId712" display="http://hfo63.cfo.in.th/CheckDataDtl.aspx?orgid=04773&amp;balance=%A7%BA%B4%D8%C5%3Cbr/%3E%A7%BA%CA%D1%C1%BE%D1%B9%B8%EC%A1%D1%B9&amp;month=4&amp;year=2020&amp;thetype=%A7%BA%CB%B9%E8%C7%C2%A7%D2%B9" xr:uid="{00000000-0004-0000-0D00-0000C7020000}"/>
    <hyperlink ref="E720" r:id="rId713" display="http://hfo63.cfo.in.th/CheckDataDtl.aspx?orgid=04774&amp;balance=%A7%BA%B4%D8%C5%3Cbr/%3E%A7%BA%CA%D1%C1%BE%D1%B9%B8%EC%A1%D1%B9&amp;month=4&amp;year=2020&amp;thetype=%A7%BA%CB%B9%E8%C7%C2%A7%D2%B9" xr:uid="{00000000-0004-0000-0D00-0000C8020000}"/>
    <hyperlink ref="E721" r:id="rId714" display="http://hfo63.cfo.in.th/CheckDataDtl.aspx?orgid=04774&amp;balance=%A7%BA%B4%D8%C5%3Cbr/%3E%A7%BA%CA%D1%C1%BE%D1%B9%B8%EC%A1%D1%B9&amp;month=4&amp;year=2020&amp;thetype=%A7%BA%CB%B9%E8%C7%C2%A7%D2%B9" xr:uid="{00000000-0004-0000-0D00-0000C9020000}"/>
    <hyperlink ref="E722" r:id="rId715" display="http://hfo63.cfo.in.th/CheckDataDtl.aspx?orgid=04775&amp;balance=%A7%BA%B4%D8%C5%3Cbr/%3E%A7%BA%CA%D1%C1%BE%D1%B9%B8%EC%A1%D1%B9&amp;month=4&amp;year=2020&amp;thetype=%A7%BA%CB%B9%E8%C7%C2%A7%D2%B9" xr:uid="{00000000-0004-0000-0D00-0000CA020000}"/>
    <hyperlink ref="E723" r:id="rId716" display="http://hfo63.cfo.in.th/CheckDataDtl.aspx?orgid=04775&amp;balance=%A7%BA%B4%D8%C5%3Cbr/%3E%A7%BA%CA%D1%C1%BE%D1%B9%B8%EC%A1%D1%B9&amp;month=4&amp;year=2020&amp;thetype=%A7%BA%CB%B9%E8%C7%C2%A7%D2%B9" xr:uid="{00000000-0004-0000-0D00-0000CB020000}"/>
    <hyperlink ref="E724" r:id="rId717" display="http://hfo63.cfo.in.th/CheckDataDtl.aspx?orgid=04776&amp;balance=%A7%BA%B4%D8%C5%3Cbr/%3E%A7%BA%CA%D1%C1%BE%D1%B9%B8%EC%A1%D1%B9&amp;month=4&amp;year=2020&amp;thetype=%A7%BA%CB%B9%E8%C7%C2%A7%D2%B9" xr:uid="{00000000-0004-0000-0D00-0000CC020000}"/>
    <hyperlink ref="E725" r:id="rId718" display="http://hfo63.cfo.in.th/CheckDataDtl.aspx?orgid=04776&amp;balance=%A7%BA%B4%D8%C5%3Cbr/%3E%A7%BA%CA%D1%C1%BE%D1%B9%B8%EC%A1%D1%B9&amp;month=4&amp;year=2020&amp;thetype=%A7%BA%CB%B9%E8%C7%C2%A7%D2%B9" xr:uid="{00000000-0004-0000-0D00-0000CD020000}"/>
    <hyperlink ref="E726" r:id="rId719" display="http://hfo63.cfo.in.th/CheckDataDtl.aspx?orgid=04777&amp;balance=%A7%BA%B4%D8%C5%3Cbr/%3E%A7%BA%CA%D1%C1%BE%D1%B9%B8%EC%A1%D1%B9&amp;month=4&amp;year=2020&amp;thetype=%A7%BA%CB%B9%E8%C7%C2%A7%D2%B9" xr:uid="{00000000-0004-0000-0D00-0000CE020000}"/>
    <hyperlink ref="E727" r:id="rId720" display="http://hfo63.cfo.in.th/CheckDataDtl.aspx?orgid=04777&amp;balance=%A7%BA%B4%D8%C5%3Cbr/%3E%A7%BA%CA%D1%C1%BE%D1%B9%B8%EC%A1%D1%B9&amp;month=4&amp;year=2020&amp;thetype=%A7%BA%CB%B9%E8%C7%C2%A7%D2%B9" xr:uid="{00000000-0004-0000-0D00-0000CF020000}"/>
    <hyperlink ref="E728" r:id="rId721" display="http://hfo63.cfo.in.th/CheckDataDtl.aspx?orgid=04778&amp;balance=%A7%BA%B4%D8%C5%3Cbr/%3E%A7%BA%CA%D1%C1%BE%D1%B9%B8%EC%A1%D1%B9&amp;month=4&amp;year=2020&amp;thetype=%A7%BA%CB%B9%E8%C7%C2%A7%D2%B9" xr:uid="{00000000-0004-0000-0D00-0000D0020000}"/>
    <hyperlink ref="E729" r:id="rId722" display="http://hfo63.cfo.in.th/CheckDataDtl.aspx?orgid=04778&amp;balance=%A7%BA%B4%D8%C5%3Cbr/%3E%A7%BA%CA%D1%C1%BE%D1%B9%B8%EC%A1%D1%B9&amp;month=4&amp;year=2020&amp;thetype=%A7%BA%CB%B9%E8%C7%C2%A7%D2%B9" xr:uid="{00000000-0004-0000-0D00-0000D1020000}"/>
    <hyperlink ref="E730" r:id="rId723" display="http://hfo63.cfo.in.th/CheckDataDtl.aspx?orgid=04780&amp;balance=%A7%BA%B4%D8%C5%3Cbr/%3E%A7%BA%CA%D1%C1%BE%D1%B9%B8%EC%A1%D1%B9&amp;month=4&amp;year=2020&amp;thetype=%A7%BA%CB%B9%E8%C7%C2%A7%D2%B9" xr:uid="{00000000-0004-0000-0D00-0000D2020000}"/>
    <hyperlink ref="E731" r:id="rId724" display="http://hfo63.cfo.in.th/CheckDataDtl.aspx?orgid=04780&amp;balance=%A7%BA%B4%D8%C5%3Cbr/%3E%A7%BA%CA%D1%C1%BE%D1%B9%B8%EC%A1%D1%B9&amp;month=4&amp;year=2020&amp;thetype=%A7%BA%CB%B9%E8%C7%C2%A7%D2%B9" xr:uid="{00000000-0004-0000-0D00-0000D3020000}"/>
    <hyperlink ref="E732" r:id="rId725" display="http://hfo63.cfo.in.th/CheckDataDtl.aspx?orgid=04781&amp;balance=%A7%BA%B4%D8%C5%3Cbr/%3E%A7%BA%CA%D1%C1%BE%D1%B9%B8%EC%A1%D1%B9&amp;month=4&amp;year=2020&amp;thetype=%A7%BA%CB%B9%E8%C7%C2%A7%D2%B9" xr:uid="{00000000-0004-0000-0D00-0000D4020000}"/>
    <hyperlink ref="E733" r:id="rId726" display="http://hfo63.cfo.in.th/CheckDataDtl.aspx?orgid=04781&amp;balance=%A7%BA%B4%D8%C5%3Cbr/%3E%A7%BA%CA%D1%C1%BE%D1%B9%B8%EC%A1%D1%B9&amp;month=4&amp;year=2020&amp;thetype=%A7%BA%CB%B9%E8%C7%C2%A7%D2%B9" xr:uid="{00000000-0004-0000-0D00-0000D5020000}"/>
    <hyperlink ref="E734" r:id="rId727" display="http://hfo63.cfo.in.th/CheckDataDtl.aspx?orgid=10234&amp;balance=%A7%BA%B4%D8%C5%3Cbr/%3E%A7%BA%CA%D1%C1%BE%D1%B9%B8%EC%A1%D1%B9&amp;month=4&amp;year=2020&amp;thetype=%A7%BA%CB%B9%E8%C7%C2%A7%D2%B9" xr:uid="{00000000-0004-0000-0D00-0000D6020000}"/>
    <hyperlink ref="E735" r:id="rId728" display="http://hfo63.cfo.in.th/CheckDataDtl.aspx?orgid=10234&amp;balance=%A7%BA%B4%D8%C5%3Cbr/%3E%A7%BA%CA%D1%C1%BE%D1%B9%B8%EC%A1%D1%B9&amp;month=4&amp;year=2020&amp;thetype=%A7%BA%CB%B9%E8%C7%C2%A7%D2%B9" xr:uid="{00000000-0004-0000-0D00-0000D7020000}"/>
    <hyperlink ref="E736" r:id="rId729" display="http://hfo63.cfo.in.th/CheckDataDtl.aspx?orgid=10705&amp;balance=%A7%BA%B4%D8%C5%3Cbr/%3E%A7%BA%CA%D1%C1%BE%D1%B9%B8%EC%A1%D1%B9&amp;month=4&amp;year=2020&amp;thetype=%A7%BA%CB%B9%E8%C7%C2%A7%D2%B9" xr:uid="{00000000-0004-0000-0D00-0000D8020000}"/>
    <hyperlink ref="E737" r:id="rId730" display="http://hfo63.cfo.in.th/CheckDataDtl.aspx?orgid=10705&amp;balance=%A7%BA%B4%D8%C5%3Cbr/%3E%A7%BA%CA%D1%C1%BE%D1%B9%B8%EC%A1%D1%B9&amp;month=4&amp;year=2020&amp;thetype=%A7%BA%CB%B9%E8%C7%C2%A7%D2%B9" xr:uid="{00000000-0004-0000-0D00-0000D9020000}"/>
    <hyperlink ref="E738" r:id="rId731" display="http://hfo63.cfo.in.th/CheckDataDtl.aspx?orgid=11030&amp;balance=%A7%BA%B4%D8%C5%3Cbr/%3E%A7%BA%CA%D1%C1%BE%D1%B9%B8%EC%A1%D1%B9&amp;month=4&amp;year=2020&amp;thetype=%A7%BA%CB%B9%E8%C7%C2%A7%D2%B9" xr:uid="{00000000-0004-0000-0D00-0000DA020000}"/>
    <hyperlink ref="E739" r:id="rId732" display="http://hfo63.cfo.in.th/CheckDataDtl.aspx?orgid=11030&amp;balance=%A7%BA%B4%D8%C5%3Cbr/%3E%A7%BA%CA%D1%C1%BE%D1%B9%B8%EC%A1%D1%B9&amp;month=4&amp;year=2020&amp;thetype=%A7%BA%CB%B9%E8%C7%C2%A7%D2%B9" xr:uid="{00000000-0004-0000-0D00-0000DB020000}"/>
    <hyperlink ref="E740" r:id="rId733" display="http://hfo63.cfo.in.th/CheckDataDtl.aspx?orgid=11031&amp;balance=%A7%BA%B4%D8%C5%3Cbr/%3E%A7%BA%CA%D1%C1%BE%D1%B9%B8%EC%A1%D1%B9&amp;month=4&amp;year=2020&amp;thetype=%A7%BA%CB%B9%E8%C7%C2%A7%D2%B9" xr:uid="{00000000-0004-0000-0D00-0000DC020000}"/>
    <hyperlink ref="E741" r:id="rId734" display="http://hfo63.cfo.in.th/CheckDataDtl.aspx?orgid=11031&amp;balance=%A7%BA%B4%D8%C5%3Cbr/%3E%A7%BA%CA%D1%C1%BE%D1%B9%B8%EC%A1%D1%B9&amp;month=4&amp;year=2020&amp;thetype=%A7%BA%CB%B9%E8%C7%C2%A7%D2%B9" xr:uid="{00000000-0004-0000-0D00-0000DD020000}"/>
    <hyperlink ref="E742" r:id="rId735" display="http://hfo63.cfo.in.th/CheckDataDtl.aspx?orgid=11032&amp;balance=%A7%BA%B4%D8%C5%3Cbr/%3E%A7%BA%CA%D1%C1%BE%D1%B9%B8%EC%A1%D1%B9&amp;month=4&amp;year=2020&amp;thetype=%A7%BA%CB%B9%E8%C7%C2%A7%D2%B9" xr:uid="{00000000-0004-0000-0D00-0000DE020000}"/>
    <hyperlink ref="E743" r:id="rId736" display="http://hfo63.cfo.in.th/CheckDataDtl.aspx?orgid=11032&amp;balance=%A7%BA%B4%D8%C5%3Cbr/%3E%A7%BA%CA%D1%C1%BE%D1%B9%B8%EC%A1%D1%B9&amp;month=4&amp;year=2020&amp;thetype=%A7%BA%CB%B9%E8%C7%C2%A7%D2%B9" xr:uid="{00000000-0004-0000-0D00-0000DF020000}"/>
    <hyperlink ref="E744" r:id="rId737" display="http://hfo63.cfo.in.th/CheckDataDtl.aspx?orgid=11033&amp;balance=%A7%BA%B4%D8%C5%3Cbr/%3E%A7%BA%CA%D1%C1%BE%D1%B9%B8%EC%A1%D1%B9&amp;month=4&amp;year=2020&amp;thetype=%A7%BA%CB%B9%E8%C7%C2%A7%D2%B9" xr:uid="{00000000-0004-0000-0D00-0000E0020000}"/>
    <hyperlink ref="E745" r:id="rId738" display="http://hfo63.cfo.in.th/CheckDataDtl.aspx?orgid=11033&amp;balance=%A7%BA%B4%D8%C5%3Cbr/%3E%A7%BA%CA%D1%C1%BE%D1%B9%B8%EC%A1%D1%B9&amp;month=4&amp;year=2020&amp;thetype=%A7%BA%CB%B9%E8%C7%C2%A7%D2%B9" xr:uid="{00000000-0004-0000-0D00-0000E1020000}"/>
    <hyperlink ref="E746" r:id="rId739" display="http://hfo63.cfo.in.th/CheckDataDtl.aspx?orgid=11034&amp;balance=%A7%BA%B4%D8%C5%3Cbr/%3E%A7%BA%CA%D1%C1%BE%D1%B9%B8%EC%A1%D1%B9&amp;month=4&amp;year=2020&amp;thetype=%A7%BA%CB%B9%E8%C7%C2%A7%D2%B9" xr:uid="{00000000-0004-0000-0D00-0000E2020000}"/>
    <hyperlink ref="E747" r:id="rId740" display="http://hfo63.cfo.in.th/CheckDataDtl.aspx?orgid=11034&amp;balance=%A7%BA%B4%D8%C5%3Cbr/%3E%A7%BA%CA%D1%C1%BE%D1%B9%B8%EC%A1%D1%B9&amp;month=4&amp;year=2020&amp;thetype=%A7%BA%CB%B9%E8%C7%C2%A7%D2%B9" xr:uid="{00000000-0004-0000-0D00-0000E3020000}"/>
    <hyperlink ref="E748" r:id="rId741" display="http://hfo63.cfo.in.th/CheckDataDtl.aspx?orgid=11035&amp;balance=%A7%BA%B4%D8%C5%3Cbr/%3E%A7%BA%CA%D1%C1%BE%D1%B9%B8%EC%A1%D1%B9&amp;month=4&amp;year=2020&amp;thetype=%A7%BA%CB%B9%E8%C7%C2%A7%D2%B9" xr:uid="{00000000-0004-0000-0D00-0000E4020000}"/>
    <hyperlink ref="E749" r:id="rId742" display="http://hfo63.cfo.in.th/CheckDataDtl.aspx?orgid=11035&amp;balance=%A7%BA%B4%D8%C5%3Cbr/%3E%A7%BA%CA%D1%C1%BE%D1%B9%B8%EC%A1%D1%B9&amp;month=4&amp;year=2020&amp;thetype=%A7%BA%CB%B9%E8%C7%C2%A7%D2%B9" xr:uid="{00000000-0004-0000-0D00-0000E5020000}"/>
    <hyperlink ref="E750" r:id="rId743" display="http://hfo63.cfo.in.th/CheckDataDtl.aspx?orgid=11036&amp;balance=%A7%BA%B4%D8%C5%3Cbr/%3E%A7%BA%CA%D1%C1%BE%D1%B9%B8%EC%A1%D1%B9&amp;month=4&amp;year=2020&amp;thetype=%A7%BA%CB%B9%E8%C7%C2%A7%D2%B9" xr:uid="{00000000-0004-0000-0D00-0000E6020000}"/>
    <hyperlink ref="E751" r:id="rId744" display="http://hfo63.cfo.in.th/CheckDataDtl.aspx?orgid=11036&amp;balance=%A7%BA%B4%D8%C5%3Cbr/%3E%A7%BA%CA%D1%C1%BE%D1%B9%B8%EC%A1%D1%B9&amp;month=4&amp;year=2020&amp;thetype=%A7%BA%CB%B9%E8%C7%C2%A7%D2%B9" xr:uid="{00000000-0004-0000-0D00-0000E7020000}"/>
    <hyperlink ref="E752" r:id="rId745" display="http://hfo63.cfo.in.th/CheckDataDtl.aspx?orgid=11037&amp;balance=%A7%BA%B4%D8%C5%3Cbr/%3E%A7%BA%CA%D1%C1%BE%D1%B9%B8%EC%A1%D1%B9&amp;month=4&amp;year=2020&amp;thetype=%A7%BA%CB%B9%E8%C7%C2%A7%D2%B9" xr:uid="{00000000-0004-0000-0D00-0000E8020000}"/>
    <hyperlink ref="E753" r:id="rId746" display="http://hfo63.cfo.in.th/CheckDataDtl.aspx?orgid=11037&amp;balance=%A7%BA%B4%D8%C5%3Cbr/%3E%A7%BA%CA%D1%C1%BE%D1%B9%B8%EC%A1%D1%B9&amp;month=4&amp;year=2020&amp;thetype=%A7%BA%CB%B9%E8%C7%C2%A7%D2%B9" xr:uid="{00000000-0004-0000-0D00-0000E9020000}"/>
    <hyperlink ref="E754" r:id="rId747" display="http://hfo63.cfo.in.th/CheckDataDtl.aspx?orgid=11038&amp;balance=%A7%BA%B4%D8%C5%3Cbr/%3E%A7%BA%CA%D1%C1%BE%D1%B9%B8%EC%A1%D1%B9&amp;month=4&amp;year=2020&amp;thetype=%A7%BA%CB%B9%E8%C7%C2%A7%D2%B9" xr:uid="{00000000-0004-0000-0D00-0000EA020000}"/>
    <hyperlink ref="E755" r:id="rId748" display="http://hfo63.cfo.in.th/CheckDataDtl.aspx?orgid=11038&amp;balance=%A7%BA%B4%D8%C5%3Cbr/%3E%A7%BA%CA%D1%C1%BE%D1%B9%B8%EC%A1%D1%B9&amp;month=4&amp;year=2020&amp;thetype=%A7%BA%CB%B9%E8%C7%C2%A7%D2%B9" xr:uid="{00000000-0004-0000-0D00-0000EB020000}"/>
    <hyperlink ref="E756" r:id="rId749" display="http://hfo63.cfo.in.th/CheckDataDtl.aspx?orgid=11039&amp;balance=%A7%BA%B4%D8%C5%3Cbr/%3E%A7%BA%CA%D1%C1%BE%D1%B9%B8%EC%A1%D1%B9&amp;month=4&amp;year=2020&amp;thetype=%A7%BA%CB%B9%E8%C7%C2%A7%D2%B9" xr:uid="{00000000-0004-0000-0D00-0000EC020000}"/>
    <hyperlink ref="E757" r:id="rId750" display="http://hfo63.cfo.in.th/CheckDataDtl.aspx?orgid=11039&amp;balance=%A7%BA%B4%D8%C5%3Cbr/%3E%A7%BA%CA%D1%C1%BE%D1%B9%B8%EC%A1%D1%B9&amp;month=4&amp;year=2020&amp;thetype=%A7%BA%CB%B9%E8%C7%C2%A7%D2%B9" xr:uid="{00000000-0004-0000-0D00-0000ED020000}"/>
    <hyperlink ref="E758" r:id="rId751" display="http://hfo63.cfo.in.th/CheckDataDtl.aspx?orgid=11447&amp;balance=%A7%BA%B4%D8%C5%3Cbr/%3E%A7%BA%CA%D1%C1%BE%D1%B9%B8%EC%A1%D1%B9&amp;month=4&amp;year=2020&amp;thetype=%A7%BA%CB%B9%E8%C7%C2%A7%D2%B9" xr:uid="{00000000-0004-0000-0D00-0000EE020000}"/>
    <hyperlink ref="E759" r:id="rId752" display="http://hfo63.cfo.in.th/CheckDataDtl.aspx?orgid=11447&amp;balance=%A7%BA%B4%D8%C5%3Cbr/%3E%A7%BA%CA%D1%C1%BE%D1%B9%B8%EC%A1%D1%B9&amp;month=4&amp;year=2020&amp;thetype=%A7%BA%CB%B9%E8%C7%C2%A7%D2%B9" xr:uid="{00000000-0004-0000-0D00-0000EF020000}"/>
    <hyperlink ref="E760" r:id="rId753" display="http://hfo63.cfo.in.th/CheckDataDtl.aspx?orgid=13924&amp;balance=%A7%BA%B4%D8%C5%3Cbr/%3E%A7%BA%CA%D1%C1%BE%D1%B9%B8%EC%A1%D1%B9&amp;month=4&amp;year=2020&amp;thetype=%A7%BA%CB%B9%E8%C7%C2%A7%D2%B9" xr:uid="{00000000-0004-0000-0D00-0000F0020000}"/>
    <hyperlink ref="E761" r:id="rId754" display="http://hfo63.cfo.in.th/CheckDataDtl.aspx?orgid=13924&amp;balance=%A7%BA%B4%D8%C5%3Cbr/%3E%A7%BA%CA%D1%C1%BE%D1%B9%B8%EC%A1%D1%B9&amp;month=4&amp;year=2020&amp;thetype=%A7%BA%CB%B9%E8%C7%C2%A7%D2%B9" xr:uid="{00000000-0004-0000-0D00-0000F1020000}"/>
    <hyperlink ref="E762" r:id="rId755" display="http://hfo63.cfo.in.th/CheckDataDtl.aspx?orgid=13925&amp;balance=%A7%BA%B4%D8%C5%3Cbr/%3E%A7%BA%CA%D1%C1%BE%D1%B9%B8%EC%A1%D1%B9&amp;month=4&amp;year=2020&amp;thetype=%A7%BA%CB%B9%E8%C7%C2%A7%D2%B9" xr:uid="{00000000-0004-0000-0D00-0000F2020000}"/>
    <hyperlink ref="E763" r:id="rId756" display="http://hfo63.cfo.in.th/CheckDataDtl.aspx?orgid=13925&amp;balance=%A7%BA%B4%D8%C5%3Cbr/%3E%A7%BA%CA%D1%C1%BE%D1%B9%B8%EC%A1%D1%B9&amp;month=4&amp;year=2020&amp;thetype=%A7%BA%CB%B9%E8%C7%C2%A7%D2%B9" xr:uid="{00000000-0004-0000-0D00-0000F3020000}"/>
    <hyperlink ref="E764" r:id="rId757" display="http://hfo63.cfo.in.th/CheckDataDtl.aspx?orgid=13926&amp;balance=%A7%BA%B4%D8%C5%3Cbr/%3E%A7%BA%CA%D1%C1%BE%D1%B9%B8%EC%A1%D1%B9&amp;month=4&amp;year=2020&amp;thetype=%A7%BA%CB%B9%E8%C7%C2%A7%D2%B9" xr:uid="{00000000-0004-0000-0D00-0000F4020000}"/>
    <hyperlink ref="E765" r:id="rId758" display="http://hfo63.cfo.in.th/CheckDataDtl.aspx?orgid=13926&amp;balance=%A7%BA%B4%D8%C5%3Cbr/%3E%A7%BA%CA%D1%C1%BE%D1%B9%B8%EC%A1%D1%B9&amp;month=4&amp;year=2020&amp;thetype=%A7%BA%CB%B9%E8%C7%C2%A7%D2%B9" xr:uid="{00000000-0004-0000-0D00-0000F5020000}"/>
    <hyperlink ref="E766" r:id="rId759" display="http://hfo63.cfo.in.th/CheckDataDtl.aspx?orgid=13927&amp;balance=%A7%BA%B4%D8%C5%3Cbr/%3E%A7%BA%CA%D1%C1%BE%D1%B9%B8%EC%A1%D1%B9&amp;month=4&amp;year=2020&amp;thetype=%A7%BA%CB%B9%E8%C7%C2%A7%D2%B9" xr:uid="{00000000-0004-0000-0D00-0000F6020000}"/>
    <hyperlink ref="E767" r:id="rId760" display="http://hfo63.cfo.in.th/CheckDataDtl.aspx?orgid=13927&amp;balance=%A7%BA%B4%D8%C5%3Cbr/%3E%A7%BA%CA%D1%C1%BE%D1%B9%B8%EC%A1%D1%B9&amp;month=4&amp;year=2020&amp;thetype=%A7%BA%CB%B9%E8%C7%C2%A7%D2%B9" xr:uid="{00000000-0004-0000-0D00-0000F7020000}"/>
    <hyperlink ref="E768" r:id="rId761" display="http://hfo63.cfo.in.th/CheckDataDtl.aspx?orgid=13928&amp;balance=%A7%BA%B4%D8%C5%3Cbr/%3E%A7%BA%CA%D1%C1%BE%D1%B9%B8%EC%A1%D1%B9&amp;month=4&amp;year=2020&amp;thetype=%A7%BA%CB%B9%E8%C7%C2%A7%D2%B9" xr:uid="{00000000-0004-0000-0D00-0000F8020000}"/>
    <hyperlink ref="E769" r:id="rId762" display="http://hfo63.cfo.in.th/CheckDataDtl.aspx?orgid=13928&amp;balance=%A7%BA%B4%D8%C5%3Cbr/%3E%A7%BA%CA%D1%C1%BE%D1%B9%B8%EC%A1%D1%B9&amp;month=4&amp;year=2020&amp;thetype=%A7%BA%CB%B9%E8%C7%C2%A7%D2%B9" xr:uid="{00000000-0004-0000-0D00-0000F9020000}"/>
    <hyperlink ref="E770" r:id="rId763" display="http://hfo63.cfo.in.th/CheckDataDtl.aspx?orgid=13929&amp;balance=%A7%BA%B4%D8%C5%3Cbr/%3E%A7%BA%CA%D1%C1%BE%D1%B9%B8%EC%A1%D1%B9&amp;month=4&amp;year=2020&amp;thetype=%A7%BA%CB%B9%E8%C7%C2%A7%D2%B9" xr:uid="{00000000-0004-0000-0D00-0000FA020000}"/>
    <hyperlink ref="E771" r:id="rId764" display="http://hfo63.cfo.in.th/CheckDataDtl.aspx?orgid=13929&amp;balance=%A7%BA%B4%D8%C5%3Cbr/%3E%A7%BA%CA%D1%C1%BE%D1%B9%B8%EC%A1%D1%B9&amp;month=4&amp;year=2020&amp;thetype=%A7%BA%CB%B9%E8%C7%C2%A7%D2%B9" xr:uid="{00000000-0004-0000-0D00-0000FB020000}"/>
    <hyperlink ref="E772" r:id="rId765" display="http://hfo63.cfo.in.th/CheckDataDtl.aspx?orgid=13930&amp;balance=%A7%BA%B4%D8%C5%3Cbr/%3E%A7%BA%CA%D1%C1%BE%D1%B9%B8%EC%A1%D1%B9&amp;month=4&amp;year=2020&amp;thetype=%A7%BA%CB%B9%E8%C7%C2%A7%D2%B9" xr:uid="{00000000-0004-0000-0D00-0000FC020000}"/>
    <hyperlink ref="E773" r:id="rId766" display="http://hfo63.cfo.in.th/CheckDataDtl.aspx?orgid=13930&amp;balance=%A7%BA%B4%D8%C5%3Cbr/%3E%A7%BA%CA%D1%C1%BE%D1%B9%B8%EC%A1%D1%B9&amp;month=4&amp;year=2020&amp;thetype=%A7%BA%CB%B9%E8%C7%C2%A7%D2%B9" xr:uid="{00000000-0004-0000-0D00-0000FD020000}"/>
    <hyperlink ref="E774" r:id="rId767" display="http://hfo63.cfo.in.th/CheckDataDtl.aspx?orgid=14133&amp;balance=%A7%BA%B4%D8%C5%3Cbr/%3E%A7%BA%CA%D1%C1%BE%D1%B9%B8%EC%A1%D1%B9&amp;month=4&amp;year=2020&amp;thetype=%A7%BA%CB%B9%E8%C7%C2%A7%D2%B9" xr:uid="{00000000-0004-0000-0D00-0000FE020000}"/>
    <hyperlink ref="E775" r:id="rId768" display="http://hfo63.cfo.in.th/CheckDataDtl.aspx?orgid=14133&amp;balance=%A7%BA%B4%D8%C5%3Cbr/%3E%A7%BA%CA%D1%C1%BE%D1%B9%B8%EC%A1%D1%B9&amp;month=4&amp;year=2020&amp;thetype=%A7%BA%CB%B9%E8%C7%C2%A7%D2%B9" xr:uid="{00000000-0004-0000-0D00-0000FF020000}"/>
    <hyperlink ref="E776" r:id="rId769" display="http://hfo63.cfo.in.th/CheckDataDtl.aspx?orgid=14149&amp;balance=&amp;month=4&amp;year=2020&amp;thetype=%A7%BA%CB%B9%E8%C7%C2%A7%D2%B9" xr:uid="{00000000-0004-0000-0D00-000000030000}"/>
    <hyperlink ref="E777" r:id="rId770" display="http://hfo63.cfo.in.th/CheckDataDtl.aspx?orgid=14352&amp;balance=%A7%BA%B4%D8%C5%3Cbr/%3E%A7%BA%CA%D1%C1%BE%D1%B9%B8%EC%A1%D1%B9&amp;month=4&amp;year=2020&amp;thetype=%A7%BA%CB%B9%E8%C7%C2%A7%D2%B9" xr:uid="{00000000-0004-0000-0D00-000001030000}"/>
    <hyperlink ref="E778" r:id="rId771" display="http://hfo63.cfo.in.th/CheckDataDtl.aspx?orgid=14352&amp;balance=%A7%BA%B4%D8%C5%3Cbr/%3E%A7%BA%CA%D1%C1%BE%D1%B9%B8%EC%A1%D1%B9&amp;month=4&amp;year=2020&amp;thetype=%A7%BA%CB%B9%E8%C7%C2%A7%D2%B9" xr:uid="{00000000-0004-0000-0D00-000002030000}"/>
    <hyperlink ref="E779" r:id="rId772" display="http://hfo63.cfo.in.th/CheckDataDtl.aspx?orgid=14353&amp;balance=%A7%BA%B4%D8%C5%3Cbr/%3E%A7%BA%CA%D1%C1%BE%D1%B9%B8%EC%A1%D1%B9&amp;month=4&amp;year=2020&amp;thetype=%A7%BA%CB%B9%E8%C7%C2%A7%D2%B9" xr:uid="{00000000-0004-0000-0D00-000003030000}"/>
    <hyperlink ref="E780" r:id="rId773" display="http://hfo63.cfo.in.th/CheckDataDtl.aspx?orgid=14353&amp;balance=%A7%BA%B4%D8%C5%3Cbr/%3E%A7%BA%CA%D1%C1%BE%D1%B9%B8%EC%A1%D1%B9&amp;month=4&amp;year=2020&amp;thetype=%A7%BA%CB%B9%E8%C7%C2%A7%D2%B9" xr:uid="{00000000-0004-0000-0D00-000004030000}"/>
    <hyperlink ref="E781" r:id="rId774" display="http://hfo63.cfo.in.th/CheckDataDtl.aspx?orgid=14355&amp;balance=%A7%BA%B4%D8%C5%3Cbr/%3E%A7%BA%CA%D1%C1%BE%D1%B9%B8%EC%A1%D1%B9&amp;month=4&amp;year=2020&amp;thetype=%A7%BA%CB%B9%E8%C7%C2%A7%D2%B9" xr:uid="{00000000-0004-0000-0D00-000005030000}"/>
    <hyperlink ref="E782" r:id="rId775" display="http://hfo63.cfo.in.th/CheckDataDtl.aspx?orgid=14355&amp;balance=%A7%BA%B4%D8%C5%3Cbr/%3E%A7%BA%CA%D1%C1%BE%D1%B9%B8%EC%A1%D1%B9&amp;month=4&amp;year=2020&amp;thetype=%A7%BA%CB%B9%E8%C7%C2%A7%D2%B9" xr:uid="{00000000-0004-0000-0D00-000006030000}"/>
    <hyperlink ref="E783" r:id="rId776" display="http://hfo63.cfo.in.th/CheckDataDtl.aspx?orgid=14356&amp;balance=%A7%BA%B4%D8%C5%3Cbr/%3E%A7%BA%CA%D1%C1%BE%D1%B9%B8%EC%A1%D1%B9&amp;month=4&amp;year=2020&amp;thetype=%A7%BA%CB%B9%E8%C7%C2%A7%D2%B9" xr:uid="{00000000-0004-0000-0D00-000007030000}"/>
    <hyperlink ref="E784" r:id="rId777" display="http://hfo63.cfo.in.th/CheckDataDtl.aspx?orgid=14356&amp;balance=%A7%BA%B4%D8%C5%3Cbr/%3E%A7%BA%CA%D1%C1%BE%D1%B9%B8%EC%A1%D1%B9&amp;month=4&amp;year=2020&amp;thetype=%A7%BA%CB%B9%E8%C7%C2%A7%D2%B9" xr:uid="{00000000-0004-0000-0D00-000008030000}"/>
    <hyperlink ref="E785" r:id="rId778" display="http://hfo63.cfo.in.th/CheckDataDtl.aspx?orgid=14463&amp;balance=%A7%BA%B4%D8%C5%3Cbr/%3E%A7%BA%CA%D1%C1%BE%D1%B9%B8%EC%A1%D1%B9&amp;month=4&amp;year=2020&amp;thetype=%A7%BA%CB%B9%E8%C7%C2%A7%D2%B9" xr:uid="{00000000-0004-0000-0D00-000009030000}"/>
    <hyperlink ref="E786" r:id="rId779" display="http://hfo63.cfo.in.th/CheckDataDtl.aspx?orgid=14463&amp;balance=%A7%BA%B4%D8%C5%3Cbr/%3E%A7%BA%CA%D1%C1%BE%D1%B9%B8%EC%A1%D1%B9&amp;month=4&amp;year=2020&amp;thetype=%A7%BA%CB%B9%E8%C7%C2%A7%D2%B9" xr:uid="{00000000-0004-0000-0D00-00000A030000}"/>
    <hyperlink ref="E787" r:id="rId780" display="http://hfo63.cfo.in.th/CheckDataDtl.aspx?orgid=14464&amp;balance=%A7%BA%B4%D8%C5%3Cbr/%3E%A7%BA%CA%D1%C1%BE%D1%B9%B8%EC%A1%D1%B9&amp;month=4&amp;year=2020&amp;thetype=%A7%BA%CB%B9%E8%C7%C2%A7%D2%B9" xr:uid="{00000000-0004-0000-0D00-00000B030000}"/>
    <hyperlink ref="E788" r:id="rId781" display="http://hfo63.cfo.in.th/CheckDataDtl.aspx?orgid=14464&amp;balance=%A7%BA%B4%D8%C5%3Cbr/%3E%A7%BA%CA%D1%C1%BE%D1%B9%B8%EC%A1%D1%B9&amp;month=4&amp;year=2020&amp;thetype=%A7%BA%CB%B9%E8%C7%C2%A7%D2%B9" xr:uid="{00000000-0004-0000-0D00-00000C030000}"/>
    <hyperlink ref="E789" r:id="rId782" display="http://hfo63.cfo.in.th/CheckDataDtl.aspx?orgid=28861&amp;balance=%A7%BA%B4%D8%C5%3Cbr/%3E%A7%BA%CA%D1%C1%BE%D1%B9%B8%EC%A1%D1%B9&amp;month=4&amp;year=2020&amp;thetype=%A7%BA%CB%B9%E8%C7%C2%A7%D2%B9" xr:uid="{00000000-0004-0000-0D00-00000D030000}"/>
    <hyperlink ref="E790" r:id="rId783" display="http://hfo63.cfo.in.th/CheckDataDtl.aspx?orgid=28861&amp;balance=%A7%BA%B4%D8%C5%3Cbr/%3E%A7%BA%CA%D1%C1%BE%D1%B9%B8%EC%A1%D1%B9&amp;month=4&amp;year=2020&amp;thetype=%A7%BA%CB%B9%E8%C7%C2%A7%D2%B9" xr:uid="{00000000-0004-0000-0D00-00000E030000}"/>
    <hyperlink ref="E791" r:id="rId784" display="http://hfo63.cfo.in.th/CheckDataDtl.aspx?orgid=00493&amp;balance=%A7%BA%B4%D8%C5%3Cbr/%3E%A7%BA%CA%D1%C1%BE%D1%B9%B8%EC%A1%D1%B9&amp;month=4&amp;year=2020&amp;thetype=%A7%BA%CB%B9%E8%C7%C2%A7%D2%B9" xr:uid="{00000000-0004-0000-0D00-00000F030000}"/>
    <hyperlink ref="E792" r:id="rId785" display="http://hfo63.cfo.in.th/CheckDataDtl.aspx?orgid=00493&amp;balance=%A7%BA%B4%D8%C5%3Cbr/%3E%A7%BA%CA%D1%C1%BE%D1%B9%B8%EC%A1%D1%B9&amp;month=4&amp;year=2020&amp;thetype=%A7%BA%CB%B9%E8%C7%C2%A7%D2%B9" xr:uid="{00000000-0004-0000-0D00-000010030000}"/>
    <hyperlink ref="E793" r:id="rId786" display="http://hfo63.cfo.in.th/CheckDataDtl.aspx?orgid=00494&amp;balance=%A7%BA%B4%D8%C5%3Cbr/%3E%A7%BA%CA%D1%C1%BE%D1%B9%B8%EC%A1%D1%B9&amp;month=4&amp;year=2020&amp;thetype=%A7%BA%CB%B9%E8%C7%C2%A7%D2%B9" xr:uid="{00000000-0004-0000-0D00-000011030000}"/>
    <hyperlink ref="E794" r:id="rId787" display="http://hfo63.cfo.in.th/CheckDataDtl.aspx?orgid=00494&amp;balance=%A7%BA%B4%D8%C5%3Cbr/%3E%A7%BA%CA%D1%C1%BE%D1%B9%B8%EC%A1%D1%B9&amp;month=4&amp;year=2020&amp;thetype=%A7%BA%CB%B9%E8%C7%C2%A7%D2%B9" xr:uid="{00000000-0004-0000-0D00-000012030000}"/>
    <hyperlink ref="E795" r:id="rId788" display="http://hfo63.cfo.in.th/CheckDataDtl.aspx?orgid=00495&amp;balance=%A7%BA%B4%D8%C5%3Cbr/%3E%A7%BA%CA%D1%C1%BE%D1%B9%B8%EC%A1%D1%B9&amp;month=4&amp;year=2020&amp;thetype=%A7%BA%CB%B9%E8%C7%C2%A7%D2%B9" xr:uid="{00000000-0004-0000-0D00-000013030000}"/>
    <hyperlink ref="E796" r:id="rId789" display="http://hfo63.cfo.in.th/CheckDataDtl.aspx?orgid=00495&amp;balance=%A7%BA%B4%D8%C5%3Cbr/%3E%A7%BA%CA%D1%C1%BE%D1%B9%B8%EC%A1%D1%B9&amp;month=4&amp;year=2020&amp;thetype=%A7%BA%CB%B9%E8%C7%C2%A7%D2%B9" xr:uid="{00000000-0004-0000-0D00-000014030000}"/>
    <hyperlink ref="E797" r:id="rId790" display="http://hfo63.cfo.in.th/CheckDataDtl.aspx?orgid=00496&amp;balance=%A7%BA%B4%D8%C5%3Cbr/%3E%A7%BA%CA%D1%C1%BE%D1%B9%B8%EC%A1%D1%B9&amp;month=4&amp;year=2020&amp;thetype=%A7%BA%CB%B9%E8%C7%C2%A7%D2%B9" xr:uid="{00000000-0004-0000-0D00-000015030000}"/>
    <hyperlink ref="E798" r:id="rId791" display="http://hfo63.cfo.in.th/CheckDataDtl.aspx?orgid=00496&amp;balance=%A7%BA%B4%D8%C5%3Cbr/%3E%A7%BA%CA%D1%C1%BE%D1%B9%B8%EC%A1%D1%B9&amp;month=4&amp;year=2020&amp;thetype=%A7%BA%CB%B9%E8%C7%C2%A7%D2%B9" xr:uid="{00000000-0004-0000-0D00-000016030000}"/>
    <hyperlink ref="E799" r:id="rId792" display="http://hfo63.cfo.in.th/CheckDataDtl.aspx?orgid=00497&amp;balance=%A7%BA%B4%D8%C5%3Cbr/%3E%A7%BA%CA%D1%C1%BE%D1%B9%B8%EC%A1%D1%B9&amp;month=4&amp;year=2020&amp;thetype=%A7%BA%CB%B9%E8%C7%C2%A7%D2%B9" xr:uid="{00000000-0004-0000-0D00-000017030000}"/>
    <hyperlink ref="E800" r:id="rId793" display="http://hfo63.cfo.in.th/CheckDataDtl.aspx?orgid=00497&amp;balance=%A7%BA%B4%D8%C5%3Cbr/%3E%A7%BA%CA%D1%C1%BE%D1%B9%B8%EC%A1%D1%B9&amp;month=4&amp;year=2020&amp;thetype=%A7%BA%CB%B9%E8%C7%C2%A7%D2%B9" xr:uid="{00000000-0004-0000-0D00-000018030000}"/>
    <hyperlink ref="E801" r:id="rId794" display="http://hfo63.cfo.in.th/CheckDataDtl.aspx?orgid=00498&amp;balance=%A7%BA%B4%D8%C5%3Cbr/%3E%A7%BA%CA%D1%C1%BE%D1%B9%B8%EC%A1%D1%B9&amp;month=4&amp;year=2020&amp;thetype=%A7%BA%CB%B9%E8%C7%C2%A7%D2%B9" xr:uid="{00000000-0004-0000-0D00-000019030000}"/>
    <hyperlink ref="E802" r:id="rId795" display="http://hfo63.cfo.in.th/CheckDataDtl.aspx?orgid=00498&amp;balance=%A7%BA%B4%D8%C5%3Cbr/%3E%A7%BA%CA%D1%C1%BE%D1%B9%B8%EC%A1%D1%B9&amp;month=4&amp;year=2020&amp;thetype=%A7%BA%CB%B9%E8%C7%C2%A7%D2%B9" xr:uid="{00000000-0004-0000-0D00-00001A030000}"/>
    <hyperlink ref="E803" r:id="rId796" display="http://hfo63.cfo.in.th/CheckDataDtl.aspx?orgid=00499&amp;balance=%A7%BA%B4%D8%C5%3Cbr/%3E%A7%BA%CA%D1%C1%BE%D1%B9%B8%EC%A1%D1%B9&amp;month=4&amp;year=2020&amp;thetype=%A7%BA%CB%B9%E8%C7%C2%A7%D2%B9" xr:uid="{00000000-0004-0000-0D00-00001B030000}"/>
    <hyperlink ref="E804" r:id="rId797" display="http://hfo63.cfo.in.th/CheckDataDtl.aspx?orgid=00499&amp;balance=%A7%BA%B4%D8%C5%3Cbr/%3E%A7%BA%CA%D1%C1%BE%D1%B9%B8%EC%A1%D1%B9&amp;month=4&amp;year=2020&amp;thetype=%A7%BA%CB%B9%E8%C7%C2%A7%D2%B9" xr:uid="{00000000-0004-0000-0D00-00001C030000}"/>
    <hyperlink ref="E805" r:id="rId798" display="http://hfo63.cfo.in.th/CheckDataDtl.aspx?orgid=00500&amp;balance=%A7%BA%B4%D8%C5%3Cbr/%3E%A7%BA%CA%D1%C1%BE%D1%B9%B8%EC%A1%D1%B9&amp;month=4&amp;year=2020&amp;thetype=%A7%BA%CB%B9%E8%C7%C2%A7%D2%B9" xr:uid="{00000000-0004-0000-0D00-00001D030000}"/>
    <hyperlink ref="E806" r:id="rId799" display="http://hfo63.cfo.in.th/CheckDataDtl.aspx?orgid=00500&amp;balance=%A7%BA%B4%D8%C5%3Cbr/%3E%A7%BA%CA%D1%C1%BE%D1%B9%B8%EC%A1%D1%B9&amp;month=4&amp;year=2020&amp;thetype=%A7%BA%CB%B9%E8%C7%C2%A7%D2%B9" xr:uid="{00000000-0004-0000-0D00-00001E030000}"/>
    <hyperlink ref="E807" r:id="rId800" display="http://hfo63.cfo.in.th/CheckDataDtl.aspx?orgid=00501&amp;balance=%A7%BA%B4%D8%C5%3Cbr/%3E%A7%BA%CA%D1%C1%BE%D1%B9%B8%EC%A1%D1%B9&amp;month=4&amp;year=2020&amp;thetype=%A7%BA%CB%B9%E8%C7%C2%A7%D2%B9" xr:uid="{00000000-0004-0000-0D00-00001F030000}"/>
    <hyperlink ref="E808" r:id="rId801" display="http://hfo63.cfo.in.th/CheckDataDtl.aspx?orgid=00501&amp;balance=%A7%BA%B4%D8%C5%3Cbr/%3E%A7%BA%CA%D1%C1%BE%D1%B9%B8%EC%A1%D1%B9&amp;month=4&amp;year=2020&amp;thetype=%A7%BA%CB%B9%E8%C7%C2%A7%D2%B9" xr:uid="{00000000-0004-0000-0D00-000020030000}"/>
    <hyperlink ref="E809" r:id="rId802" display="http://hfo63.cfo.in.th/CheckDataDtl.aspx?orgid=00502&amp;balance=%A7%BA%B4%D8%C5%3Cbr/%3E%A7%BA%CA%D1%C1%BE%D1%B9%B8%EC%A1%D1%B9&amp;month=4&amp;year=2020&amp;thetype=%A7%BA%CB%B9%E8%C7%C2%A7%D2%B9" xr:uid="{00000000-0004-0000-0D00-000021030000}"/>
    <hyperlink ref="E810" r:id="rId803" display="http://hfo63.cfo.in.th/CheckDataDtl.aspx?orgid=00502&amp;balance=%A7%BA%B4%D8%C5%3Cbr/%3E%A7%BA%CA%D1%C1%BE%D1%B9%B8%EC%A1%D1%B9&amp;month=4&amp;year=2020&amp;thetype=%A7%BA%CB%B9%E8%C7%C2%A7%D2%B9" xr:uid="{00000000-0004-0000-0D00-000022030000}"/>
    <hyperlink ref="E811" r:id="rId804" display="http://hfo63.cfo.in.th/CheckDataDtl.aspx?orgid=00503&amp;balance=%A7%BA%B4%D8%C5%3Cbr/%3E%A7%BA%CA%D1%C1%BE%D1%B9%B8%EC%A1%D1%B9&amp;month=4&amp;year=2020&amp;thetype=%A7%BA%CB%B9%E8%C7%C2%A7%D2%B9" xr:uid="{00000000-0004-0000-0D00-000023030000}"/>
    <hyperlink ref="E812" r:id="rId805" display="http://hfo63.cfo.in.th/CheckDataDtl.aspx?orgid=00503&amp;balance=%A7%BA%B4%D8%C5%3Cbr/%3E%A7%BA%CA%D1%C1%BE%D1%B9%B8%EC%A1%D1%B9&amp;month=4&amp;year=2020&amp;thetype=%A7%BA%CB%B9%E8%C7%C2%A7%D2%B9" xr:uid="{00000000-0004-0000-0D00-000024030000}"/>
    <hyperlink ref="E813" r:id="rId806" display="http://hfo63.cfo.in.th/CheckDataDtl.aspx?orgid=00504&amp;balance=%A7%BA%B4%D8%C5%3Cbr/%3E%A7%BA%CA%D1%C1%BE%D1%B9%B8%EC%A1%D1%B9&amp;month=4&amp;year=2020&amp;thetype=%A7%BA%CB%B9%E8%C7%C2%A7%D2%B9" xr:uid="{00000000-0004-0000-0D00-000025030000}"/>
    <hyperlink ref="E814" r:id="rId807" display="http://hfo63.cfo.in.th/CheckDataDtl.aspx?orgid=00504&amp;balance=%A7%BA%B4%D8%C5%3Cbr/%3E%A7%BA%CA%D1%C1%BE%D1%B9%B8%EC%A1%D1%B9&amp;month=4&amp;year=2020&amp;thetype=%A7%BA%CB%B9%E8%C7%C2%A7%D2%B9" xr:uid="{00000000-0004-0000-0D00-000026030000}"/>
    <hyperlink ref="E815" r:id="rId808" display="http://hfo63.cfo.in.th/CheckDataDtl.aspx?orgid=00505&amp;balance=%A7%BA%B4%D8%C5%3Cbr/%3E%A7%BA%CA%D1%C1%BE%D1%B9%B8%EC%A1%D1%B9&amp;month=4&amp;year=2020&amp;thetype=%A7%BA%CB%B9%E8%C7%C2%A7%D2%B9" xr:uid="{00000000-0004-0000-0D00-000027030000}"/>
    <hyperlink ref="E816" r:id="rId809" display="http://hfo63.cfo.in.th/CheckDataDtl.aspx?orgid=00505&amp;balance=%A7%BA%B4%D8%C5%3Cbr/%3E%A7%BA%CA%D1%C1%BE%D1%B9%B8%EC%A1%D1%B9&amp;month=4&amp;year=2020&amp;thetype=%A7%BA%CB%B9%E8%C7%C2%A7%D2%B9" xr:uid="{00000000-0004-0000-0D00-000028030000}"/>
    <hyperlink ref="E817" r:id="rId810" display="http://hfo63.cfo.in.th/CheckDataDtl.aspx?orgid=00506&amp;balance=%A7%BA%B4%D8%C5%3Cbr/%3E%A7%BA%CA%D1%C1%BE%D1%B9%B8%EC%A1%D1%B9&amp;month=4&amp;year=2020&amp;thetype=%A7%BA%CB%B9%E8%C7%C2%A7%D2%B9" xr:uid="{00000000-0004-0000-0D00-000029030000}"/>
    <hyperlink ref="E818" r:id="rId811" display="http://hfo63.cfo.in.th/CheckDataDtl.aspx?orgid=00506&amp;balance=%A7%BA%B4%D8%C5%3Cbr/%3E%A7%BA%CA%D1%C1%BE%D1%B9%B8%EC%A1%D1%B9&amp;month=4&amp;year=2020&amp;thetype=%A7%BA%CB%B9%E8%C7%C2%A7%D2%B9" xr:uid="{00000000-0004-0000-0D00-00002A030000}"/>
    <hyperlink ref="E819" r:id="rId812" display="http://hfo63.cfo.in.th/CheckDataDtl.aspx?orgid=00507&amp;balance=%A7%BA%B4%D8%C5%3Cbr/%3E%A7%BA%CA%D1%C1%BE%D1%B9%B8%EC%A1%D1%B9&amp;month=4&amp;year=2020&amp;thetype=%A7%BA%CB%B9%E8%C7%C2%A7%D2%B9" xr:uid="{00000000-0004-0000-0D00-00002B030000}"/>
    <hyperlink ref="E820" r:id="rId813" display="http://hfo63.cfo.in.th/CheckDataDtl.aspx?orgid=00507&amp;balance=%A7%BA%B4%D8%C5%3Cbr/%3E%A7%BA%CA%D1%C1%BE%D1%B9%B8%EC%A1%D1%B9&amp;month=4&amp;year=2020&amp;thetype=%A7%BA%CB%B9%E8%C7%C2%A7%D2%B9" xr:uid="{00000000-0004-0000-0D00-00002C030000}"/>
    <hyperlink ref="E821" r:id="rId814" display="http://hfo63.cfo.in.th/CheckDataDtl.aspx?orgid=00508&amp;balance=%A7%BA%B4%D8%C5%3Cbr/%3E%A7%BA%CA%D1%C1%BE%D1%B9%B8%EC%A1%D1%B9&amp;month=4&amp;year=2020&amp;thetype=%A7%BA%CB%B9%E8%C7%C2%A7%D2%B9" xr:uid="{00000000-0004-0000-0D00-00002D030000}"/>
    <hyperlink ref="E822" r:id="rId815" display="http://hfo63.cfo.in.th/CheckDataDtl.aspx?orgid=00508&amp;balance=%A7%BA%B4%D8%C5%3Cbr/%3E%A7%BA%CA%D1%C1%BE%D1%B9%B8%EC%A1%D1%B9&amp;month=4&amp;year=2020&amp;thetype=%A7%BA%CB%B9%E8%C7%C2%A7%D2%B9" xr:uid="{00000000-0004-0000-0D00-00002E030000}"/>
    <hyperlink ref="E823" r:id="rId816" display="http://hfo63.cfo.in.th/CheckDataDtl.aspx?orgid=00509&amp;balance=%A7%BA%B4%D8%C5%3Cbr/%3E%A7%BA%CA%D1%C1%BE%D1%B9%B8%EC%A1%D1%B9&amp;month=4&amp;year=2020&amp;thetype=%A7%BA%CB%B9%E8%C7%C2%A7%D2%B9" xr:uid="{00000000-0004-0000-0D00-00002F030000}"/>
    <hyperlink ref="E824" r:id="rId817" display="http://hfo63.cfo.in.th/CheckDataDtl.aspx?orgid=00509&amp;balance=%A7%BA%B4%D8%C5%3Cbr/%3E%A7%BA%CA%D1%C1%BE%D1%B9%B8%EC%A1%D1%B9&amp;month=4&amp;year=2020&amp;thetype=%A7%BA%CB%B9%E8%C7%C2%A7%D2%B9" xr:uid="{00000000-0004-0000-0D00-000030030000}"/>
    <hyperlink ref="E825" r:id="rId818" display="http://hfo63.cfo.in.th/CheckDataDtl.aspx?orgid=00510&amp;balance=%A7%BA%B4%D8%C5%3Cbr/%3E%A7%BA%CA%D1%C1%BE%D1%B9%B8%EC%A1%D1%B9&amp;month=4&amp;year=2020&amp;thetype=%A7%BA%CB%B9%E8%C7%C2%A7%D2%B9" xr:uid="{00000000-0004-0000-0D00-000031030000}"/>
    <hyperlink ref="E826" r:id="rId819" display="http://hfo63.cfo.in.th/CheckDataDtl.aspx?orgid=00510&amp;balance=%A7%BA%B4%D8%C5%3Cbr/%3E%A7%BA%CA%D1%C1%BE%D1%B9%B8%EC%A1%D1%B9&amp;month=4&amp;year=2020&amp;thetype=%A7%BA%CB%B9%E8%C7%C2%A7%D2%B9" xr:uid="{00000000-0004-0000-0D00-000032030000}"/>
    <hyperlink ref="E827" r:id="rId820" display="http://hfo63.cfo.in.th/CheckDataDtl.aspx?orgid=05443&amp;balance=%A7%BA%B4%D8%C5%3Cbr/%3E%A7%BA%CA%D1%C1%BE%D1%B9%B8%EC%A1%D1%B9&amp;month=4&amp;year=2020&amp;thetype=%A7%BA%CB%B9%E8%C7%C2%A7%D2%B9" xr:uid="{00000000-0004-0000-0D00-000033030000}"/>
    <hyperlink ref="E828" r:id="rId821" display="http://hfo63.cfo.in.th/CheckDataDtl.aspx?orgid=05443&amp;balance=%A7%BA%B4%D8%C5%3Cbr/%3E%A7%BA%CA%D1%C1%BE%D1%B9%B8%EC%A1%D1%B9&amp;month=4&amp;year=2020&amp;thetype=%A7%BA%CB%B9%E8%C7%C2%A7%D2%B9" xr:uid="{00000000-0004-0000-0D00-000034030000}"/>
    <hyperlink ref="E829" r:id="rId822" display="http://hfo63.cfo.in.th/CheckDataDtl.aspx?orgid=05444&amp;balance=%A7%BA%B4%D8%C5%3Cbr/%3E%A7%BA%CA%D1%C1%BE%D1%B9%B8%EC%A1%D1%B9&amp;month=4&amp;year=2020&amp;thetype=%A7%BA%CB%B9%E8%C7%C2%A7%D2%B9" xr:uid="{00000000-0004-0000-0D00-000035030000}"/>
    <hyperlink ref="E830" r:id="rId823" display="http://hfo63.cfo.in.th/CheckDataDtl.aspx?orgid=05444&amp;balance=%A7%BA%B4%D8%C5%3Cbr/%3E%A7%BA%CA%D1%C1%BE%D1%B9%B8%EC%A1%D1%B9&amp;month=4&amp;year=2020&amp;thetype=%A7%BA%CB%B9%E8%C7%C2%A7%D2%B9" xr:uid="{00000000-0004-0000-0D00-000036030000}"/>
    <hyperlink ref="E831" r:id="rId824" display="http://hfo63.cfo.in.th/CheckDataDtl.aspx?orgid=05445&amp;balance=%A7%BA%B4%D8%C5%3Cbr/%3E%A7%BA%CA%D1%C1%BE%D1%B9%B8%EC%A1%D1%B9&amp;month=4&amp;year=2020&amp;thetype=%A7%BA%CB%B9%E8%C7%C2%A7%D2%B9" xr:uid="{00000000-0004-0000-0D00-000037030000}"/>
    <hyperlink ref="E832" r:id="rId825" display="http://hfo63.cfo.in.th/CheckDataDtl.aspx?orgid=05445&amp;balance=%A7%BA%B4%D8%C5%3Cbr/%3E%A7%BA%CA%D1%C1%BE%D1%B9%B8%EC%A1%D1%B9&amp;month=4&amp;year=2020&amp;thetype=%A7%BA%CB%B9%E8%C7%C2%A7%D2%B9" xr:uid="{00000000-0004-0000-0D00-000038030000}"/>
    <hyperlink ref="E833" r:id="rId826" display="http://hfo63.cfo.in.th/CheckDataDtl.aspx?orgid=05446&amp;balance=%A7%BA%B4%D8%C5%3Cbr/%3E%A7%BA%CA%D1%C1%BE%D1%B9%B8%EC%A1%D1%B9&amp;month=4&amp;year=2020&amp;thetype=%A7%BA%CB%B9%E8%C7%C2%A7%D2%B9" xr:uid="{00000000-0004-0000-0D00-000039030000}"/>
    <hyperlink ref="E834" r:id="rId827" display="http://hfo63.cfo.in.th/CheckDataDtl.aspx?orgid=05446&amp;balance=%A7%BA%B4%D8%C5%3Cbr/%3E%A7%BA%CA%D1%C1%BE%D1%B9%B8%EC%A1%D1%B9&amp;month=4&amp;year=2020&amp;thetype=%A7%BA%CB%B9%E8%C7%C2%A7%D2%B9" xr:uid="{00000000-0004-0000-0D00-00003A030000}"/>
    <hyperlink ref="E835" r:id="rId828" display="http://hfo63.cfo.in.th/CheckDataDtl.aspx?orgid=05447&amp;balance=%A7%BA%B4%D8%C5%3Cbr/%3E%A7%BA%CA%D1%C1%BE%D1%B9%B8%EC%A1%D1%B9&amp;month=4&amp;year=2020&amp;thetype=%A7%BA%CB%B9%E8%C7%C2%A7%D2%B9" xr:uid="{00000000-0004-0000-0D00-00003B030000}"/>
    <hyperlink ref="E836" r:id="rId829" display="http://hfo63.cfo.in.th/CheckDataDtl.aspx?orgid=05447&amp;balance=%A7%BA%B4%D8%C5%3Cbr/%3E%A7%BA%CA%D1%C1%BE%D1%B9%B8%EC%A1%D1%B9&amp;month=4&amp;year=2020&amp;thetype=%A7%BA%CB%B9%E8%C7%C2%A7%D2%B9" xr:uid="{00000000-0004-0000-0D00-00003C030000}"/>
    <hyperlink ref="E837" r:id="rId830" display="http://hfo63.cfo.in.th/CheckDataDtl.aspx?orgid=05448&amp;balance=%A7%BA%B4%D8%C5%3Cbr/%3E%A7%BA%CA%D1%C1%BE%D1%B9%B8%EC%A1%D1%B9&amp;month=4&amp;year=2020&amp;thetype=%A7%BA%CB%B9%E8%C7%C2%A7%D2%B9" xr:uid="{00000000-0004-0000-0D00-00003D030000}"/>
    <hyperlink ref="E838" r:id="rId831" display="http://hfo63.cfo.in.th/CheckDataDtl.aspx?orgid=05448&amp;balance=%A7%BA%B4%D8%C5%3Cbr/%3E%A7%BA%CA%D1%C1%BE%D1%B9%B8%EC%A1%D1%B9&amp;month=4&amp;year=2020&amp;thetype=%A7%BA%CB%B9%E8%C7%C2%A7%D2%B9" xr:uid="{00000000-0004-0000-0D00-00003E030000}"/>
    <hyperlink ref="E839" r:id="rId832" display="http://hfo63.cfo.in.th/CheckDataDtl.aspx?orgid=05449&amp;balance=%A7%BA%B4%D8%C5%3Cbr/%3E%A7%BA%CA%D1%C1%BE%D1%B9%B8%EC%A1%D1%B9&amp;month=4&amp;year=2020&amp;thetype=%A7%BA%CB%B9%E8%C7%C2%A7%D2%B9" xr:uid="{00000000-0004-0000-0D00-00003F030000}"/>
    <hyperlink ref="E840" r:id="rId833" display="http://hfo63.cfo.in.th/CheckDataDtl.aspx?orgid=05449&amp;balance=%A7%BA%B4%D8%C5%3Cbr/%3E%A7%BA%CA%D1%C1%BE%D1%B9%B8%EC%A1%D1%B9&amp;month=4&amp;year=2020&amp;thetype=%A7%BA%CB%B9%E8%C7%C2%A7%D2%B9" xr:uid="{00000000-0004-0000-0D00-000040030000}"/>
    <hyperlink ref="E841" r:id="rId834" display="http://hfo63.cfo.in.th/CheckDataDtl.aspx?orgid=05450&amp;balance=%A7%BA%B4%D8%C5%3Cbr/%3E%A7%BA%CA%D1%C1%BE%D1%B9%B8%EC%A1%D1%B9&amp;month=4&amp;year=2020&amp;thetype=%A7%BA%CB%B9%E8%C7%C2%A7%D2%B9" xr:uid="{00000000-0004-0000-0D00-000041030000}"/>
    <hyperlink ref="E842" r:id="rId835" display="http://hfo63.cfo.in.th/CheckDataDtl.aspx?orgid=05450&amp;balance=%A7%BA%B4%D8%C5%3Cbr/%3E%A7%BA%CA%D1%C1%BE%D1%B9%B8%EC%A1%D1%B9&amp;month=4&amp;year=2020&amp;thetype=%A7%BA%CB%B9%E8%C7%C2%A7%D2%B9" xr:uid="{00000000-0004-0000-0D00-000042030000}"/>
    <hyperlink ref="E843" r:id="rId836" display="http://hfo63.cfo.in.th/CheckDataDtl.aspx?orgid=05451&amp;balance=%A7%BA%B4%D8%C5%3Cbr/%3E%A7%BA%CA%D1%C1%BE%D1%B9%B8%EC%A1%D1%B9&amp;month=4&amp;year=2020&amp;thetype=%A7%BA%CB%B9%E8%C7%C2%A7%D2%B9" xr:uid="{00000000-0004-0000-0D00-000043030000}"/>
    <hyperlink ref="E844" r:id="rId837" display="http://hfo63.cfo.in.th/CheckDataDtl.aspx?orgid=05451&amp;balance=%A7%BA%B4%D8%C5%3Cbr/%3E%A7%BA%CA%D1%C1%BE%D1%B9%B8%EC%A1%D1%B9&amp;month=4&amp;year=2020&amp;thetype=%A7%BA%CB%B9%E8%C7%C2%A7%D2%B9" xr:uid="{00000000-0004-0000-0D00-000044030000}"/>
    <hyperlink ref="E845" r:id="rId838" display="http://hfo63.cfo.in.th/CheckDataDtl.aspx?orgid=05452&amp;balance=%A7%BA%B4%D8%C5%3Cbr/%3E%A7%BA%CA%D1%C1%BE%D1%B9%B8%EC%A1%D1%B9&amp;month=4&amp;year=2020&amp;thetype=%A7%BA%CB%B9%E8%C7%C2%A7%D2%B9" xr:uid="{00000000-0004-0000-0D00-000045030000}"/>
    <hyperlink ref="E846" r:id="rId839" display="http://hfo63.cfo.in.th/CheckDataDtl.aspx?orgid=05452&amp;balance=%A7%BA%B4%D8%C5%3Cbr/%3E%A7%BA%CA%D1%C1%BE%D1%B9%B8%EC%A1%D1%B9&amp;month=4&amp;year=2020&amp;thetype=%A7%BA%CB%B9%E8%C7%C2%A7%D2%B9" xr:uid="{00000000-0004-0000-0D00-000046030000}"/>
    <hyperlink ref="E847" r:id="rId840" display="http://hfo63.cfo.in.th/CheckDataDtl.aspx?orgid=05453&amp;balance=%A7%BA%B4%D8%C5%3Cbr/%3E%A7%BA%CA%D1%C1%BE%D1%B9%B8%EC%A1%D1%B9&amp;month=4&amp;year=2020&amp;thetype=%A7%BA%CB%B9%E8%C7%C2%A7%D2%B9" xr:uid="{00000000-0004-0000-0D00-000047030000}"/>
    <hyperlink ref="E848" r:id="rId841" display="http://hfo63.cfo.in.th/CheckDataDtl.aspx?orgid=05453&amp;balance=%A7%BA%B4%D8%C5%3Cbr/%3E%A7%BA%CA%D1%C1%BE%D1%B9%B8%EC%A1%D1%B9&amp;month=4&amp;year=2020&amp;thetype=%A7%BA%CB%B9%E8%C7%C2%A7%D2%B9" xr:uid="{00000000-0004-0000-0D00-000048030000}"/>
    <hyperlink ref="E849" r:id="rId842" display="http://hfo63.cfo.in.th/CheckDataDtl.aspx?orgid=05454&amp;balance=%A7%BA%B4%D8%C5%3Cbr/%3E%A7%BA%CA%D1%C1%BE%D1%B9%B8%EC%A1%D1%B9&amp;month=4&amp;year=2020&amp;thetype=%A7%BA%CB%B9%E8%C7%C2%A7%D2%B9" xr:uid="{00000000-0004-0000-0D00-000049030000}"/>
    <hyperlink ref="E850" r:id="rId843" display="http://hfo63.cfo.in.th/CheckDataDtl.aspx?orgid=05454&amp;balance=%A7%BA%B4%D8%C5%3Cbr/%3E%A7%BA%CA%D1%C1%BE%D1%B9%B8%EC%A1%D1%B9&amp;month=4&amp;year=2020&amp;thetype=%A7%BA%CB%B9%E8%C7%C2%A7%D2%B9" xr:uid="{00000000-0004-0000-0D00-00004A030000}"/>
    <hyperlink ref="E851" r:id="rId844" display="http://hfo63.cfo.in.th/CheckDataDtl.aspx?orgid=05455&amp;balance=%A7%BA%B4%D8%C5%3Cbr/%3E%A7%BA%CA%D1%C1%BE%D1%B9%B8%EC%A1%D1%B9&amp;month=4&amp;year=2020&amp;thetype=%A7%BA%CB%B9%E8%C7%C2%A7%D2%B9" xr:uid="{00000000-0004-0000-0D00-00004B030000}"/>
    <hyperlink ref="E852" r:id="rId845" display="http://hfo63.cfo.in.th/CheckDataDtl.aspx?orgid=05455&amp;balance=%A7%BA%B4%D8%C5%3Cbr/%3E%A7%BA%CA%D1%C1%BE%D1%B9%B8%EC%A1%D1%B9&amp;month=4&amp;year=2020&amp;thetype=%A7%BA%CB%B9%E8%C7%C2%A7%D2%B9" xr:uid="{00000000-0004-0000-0D00-00004C030000}"/>
    <hyperlink ref="E853" r:id="rId846" display="http://hfo63.cfo.in.th/CheckDataDtl.aspx?orgid=05456&amp;balance=%A7%BA%B4%D8%C5%3Cbr/%3E%A7%BA%CA%D1%C1%BE%D1%B9%B8%EC%A1%D1%B9&amp;month=4&amp;year=2020&amp;thetype=%A7%BA%CB%B9%E8%C7%C2%A7%D2%B9" xr:uid="{00000000-0004-0000-0D00-00004D030000}"/>
    <hyperlink ref="E854" r:id="rId847" display="http://hfo63.cfo.in.th/CheckDataDtl.aspx?orgid=05456&amp;balance=%A7%BA%B4%D8%C5%3Cbr/%3E%A7%BA%CA%D1%C1%BE%D1%B9%B8%EC%A1%D1%B9&amp;month=4&amp;year=2020&amp;thetype=%A7%BA%CB%B9%E8%C7%C2%A7%D2%B9" xr:uid="{00000000-0004-0000-0D00-00004E030000}"/>
    <hyperlink ref="E855" r:id="rId848" display="http://hfo63.cfo.in.th/CheckDataDtl.aspx?orgid=05457&amp;balance=%A7%BA%B4%D8%C5%3Cbr/%3E%A7%BA%CA%D1%C1%BE%D1%B9%B8%EC%A1%D1%B9&amp;month=4&amp;year=2020&amp;thetype=%A7%BA%CB%B9%E8%C7%C2%A7%D2%B9" xr:uid="{00000000-0004-0000-0D00-00004F030000}"/>
    <hyperlink ref="E856" r:id="rId849" display="http://hfo63.cfo.in.th/CheckDataDtl.aspx?orgid=05457&amp;balance=%A7%BA%B4%D8%C5%3Cbr/%3E%A7%BA%CA%D1%C1%BE%D1%B9%B8%EC%A1%D1%B9&amp;month=4&amp;year=2020&amp;thetype=%A7%BA%CB%B9%E8%C7%C2%A7%D2%B9" xr:uid="{00000000-0004-0000-0D00-000050030000}"/>
    <hyperlink ref="E857" r:id="rId850" display="http://hfo63.cfo.in.th/CheckDataDtl.aspx?orgid=05458&amp;balance=%A7%BA%B4%D8%C5%3Cbr/%3E%A7%BA%CA%D1%C1%BE%D1%B9%B8%EC%A1%D1%B9&amp;month=4&amp;year=2020&amp;thetype=%A7%BA%CB%B9%E8%C7%C2%A7%D2%B9" xr:uid="{00000000-0004-0000-0D00-000051030000}"/>
    <hyperlink ref="E858" r:id="rId851" display="http://hfo63.cfo.in.th/CheckDataDtl.aspx?orgid=05458&amp;balance=%A7%BA%B4%D8%C5%3Cbr/%3E%A7%BA%CA%D1%C1%BE%D1%B9%B8%EC%A1%D1%B9&amp;month=4&amp;year=2020&amp;thetype=%A7%BA%CB%B9%E8%C7%C2%A7%D2%B9" xr:uid="{00000000-0004-0000-0D00-000052030000}"/>
    <hyperlink ref="E859" r:id="rId852" display="http://hfo63.cfo.in.th/CheckDataDtl.aspx?orgid=05459&amp;balance=%A7%BA%B4%D8%C5%3Cbr/%3E%A7%BA%CA%D1%C1%BE%D1%B9%B8%EC%A1%D1%B9&amp;month=4&amp;year=2020&amp;thetype=%A7%BA%CB%B9%E8%C7%C2%A7%D2%B9" xr:uid="{00000000-0004-0000-0D00-000053030000}"/>
    <hyperlink ref="E860" r:id="rId853" display="http://hfo63.cfo.in.th/CheckDataDtl.aspx?orgid=05459&amp;balance=%A7%BA%B4%D8%C5%3Cbr/%3E%A7%BA%CA%D1%C1%BE%D1%B9%B8%EC%A1%D1%B9&amp;month=4&amp;year=2020&amp;thetype=%A7%BA%CB%B9%E8%C7%C2%A7%D2%B9" xr:uid="{00000000-0004-0000-0D00-000054030000}"/>
    <hyperlink ref="E861" r:id="rId854" display="http://hfo63.cfo.in.th/CheckDataDtl.aspx?orgid=05460&amp;balance=%A7%BA%B4%D8%C5%3Cbr/%3E%A7%BA%CA%D1%C1%BE%D1%B9%B8%EC%A1%D1%B9&amp;month=4&amp;year=2020&amp;thetype=%A7%BA%CB%B9%E8%C7%C2%A7%D2%B9" xr:uid="{00000000-0004-0000-0D00-000055030000}"/>
    <hyperlink ref="E862" r:id="rId855" display="http://hfo63.cfo.in.th/CheckDataDtl.aspx?orgid=05460&amp;balance=%A7%BA%B4%D8%C5%3Cbr/%3E%A7%BA%CA%D1%C1%BE%D1%B9%B8%EC%A1%D1%B9&amp;month=4&amp;year=2020&amp;thetype=%A7%BA%CB%B9%E8%C7%C2%A7%D2%B9" xr:uid="{00000000-0004-0000-0D00-000056030000}"/>
    <hyperlink ref="E863" r:id="rId856" display="http://hfo63.cfo.in.th/CheckDataDtl.aspx?orgid=05461&amp;balance=%A7%BA%B4%D8%C5%3Cbr/%3E%A7%BA%CA%D1%C1%BE%D1%B9%B8%EC%A1%D1%B9&amp;month=4&amp;year=2020&amp;thetype=%A7%BA%CB%B9%E8%C7%C2%A7%D2%B9" xr:uid="{00000000-0004-0000-0D00-000057030000}"/>
    <hyperlink ref="E864" r:id="rId857" display="http://hfo63.cfo.in.th/CheckDataDtl.aspx?orgid=05461&amp;balance=%A7%BA%B4%D8%C5%3Cbr/%3E%A7%BA%CA%D1%C1%BE%D1%B9%B8%EC%A1%D1%B9&amp;month=4&amp;year=2020&amp;thetype=%A7%BA%CB%B9%E8%C7%C2%A7%D2%B9" xr:uid="{00000000-0004-0000-0D00-000058030000}"/>
    <hyperlink ref="E865" r:id="rId858" display="http://hfo63.cfo.in.th/CheckDataDtl.aspx?orgid=05462&amp;balance=%A7%BA%B4%D8%C5%3Cbr/%3E%A7%BA%CA%D1%C1%BE%D1%B9%B8%EC%A1%D1%B9&amp;month=4&amp;year=2020&amp;thetype=%A7%BA%CB%B9%E8%C7%C2%A7%D2%B9" xr:uid="{00000000-0004-0000-0D00-000059030000}"/>
    <hyperlink ref="E866" r:id="rId859" display="http://hfo63.cfo.in.th/CheckDataDtl.aspx?orgid=05462&amp;balance=%A7%BA%B4%D8%C5%3Cbr/%3E%A7%BA%CA%D1%C1%BE%D1%B9%B8%EC%A1%D1%B9&amp;month=4&amp;year=2020&amp;thetype=%A7%BA%CB%B9%E8%C7%C2%A7%D2%B9" xr:uid="{00000000-0004-0000-0D00-00005A030000}"/>
    <hyperlink ref="E867" r:id="rId860" display="http://hfo63.cfo.in.th/CheckDataDtl.aspx?orgid=05463&amp;balance=%A7%BA%B4%D8%C5%3Cbr/%3E%A7%BA%CA%D1%C1%BE%D1%B9%B8%EC%A1%D1%B9&amp;month=4&amp;year=2020&amp;thetype=%A7%BA%CB%B9%E8%C7%C2%A7%D2%B9" xr:uid="{00000000-0004-0000-0D00-00005B030000}"/>
    <hyperlink ref="E868" r:id="rId861" display="http://hfo63.cfo.in.th/CheckDataDtl.aspx?orgid=05463&amp;balance=%A7%BA%B4%D8%C5%3Cbr/%3E%A7%BA%CA%D1%C1%BE%D1%B9%B8%EC%A1%D1%B9&amp;month=4&amp;year=2020&amp;thetype=%A7%BA%CB%B9%E8%C7%C2%A7%D2%B9" xr:uid="{00000000-0004-0000-0D00-00005C030000}"/>
    <hyperlink ref="E869" r:id="rId862" display="http://hfo63.cfo.in.th/CheckDataDtl.aspx?orgid=05464&amp;balance=%A7%BA%B4%D8%C5%3Cbr/%3E%A7%BA%CA%D1%C1%BE%D1%B9%B8%EC%A1%D1%B9&amp;month=4&amp;year=2020&amp;thetype=%A7%BA%CB%B9%E8%C7%C2%A7%D2%B9" xr:uid="{00000000-0004-0000-0D00-00005D030000}"/>
    <hyperlink ref="E870" r:id="rId863" display="http://hfo63.cfo.in.th/CheckDataDtl.aspx?orgid=05464&amp;balance=%A7%BA%B4%D8%C5%3Cbr/%3E%A7%BA%CA%D1%C1%BE%D1%B9%B8%EC%A1%D1%B9&amp;month=4&amp;year=2020&amp;thetype=%A7%BA%CB%B9%E8%C7%C2%A7%D2%B9" xr:uid="{00000000-0004-0000-0D00-00005E030000}"/>
    <hyperlink ref="E871" r:id="rId864" display="http://hfo63.cfo.in.th/CheckDataDtl.aspx?orgid=05465&amp;balance=%A7%BA%B4%D8%C5%3Cbr/%3E%A7%BA%CA%D1%C1%BE%D1%B9%B8%EC%A1%D1%B9&amp;month=4&amp;year=2020&amp;thetype=%A7%BA%CB%B9%E8%C7%C2%A7%D2%B9" xr:uid="{00000000-0004-0000-0D00-00005F030000}"/>
    <hyperlink ref="E872" r:id="rId865" display="http://hfo63.cfo.in.th/CheckDataDtl.aspx?orgid=05465&amp;balance=%A7%BA%B4%D8%C5%3Cbr/%3E%A7%BA%CA%D1%C1%BE%D1%B9%B8%EC%A1%D1%B9&amp;month=4&amp;year=2020&amp;thetype=%A7%BA%CB%B9%E8%C7%C2%A7%D2%B9" xr:uid="{00000000-0004-0000-0D00-000060030000}"/>
    <hyperlink ref="E873" r:id="rId866" display="http://hfo63.cfo.in.th/CheckDataDtl.aspx?orgid=05466&amp;balance=%A7%BA%B4%D8%C5%3Cbr/%3E%A7%BA%CA%D1%C1%BE%D1%B9%B8%EC%A1%D1%B9&amp;month=4&amp;year=2020&amp;thetype=%A7%BA%CB%B9%E8%C7%C2%A7%D2%B9" xr:uid="{00000000-0004-0000-0D00-000061030000}"/>
    <hyperlink ref="E874" r:id="rId867" display="http://hfo63.cfo.in.th/CheckDataDtl.aspx?orgid=05466&amp;balance=%A7%BA%B4%D8%C5%3Cbr/%3E%A7%BA%CA%D1%C1%BE%D1%B9%B8%EC%A1%D1%B9&amp;month=4&amp;year=2020&amp;thetype=%A7%BA%CB%B9%E8%C7%C2%A7%D2%B9" xr:uid="{00000000-0004-0000-0D00-000062030000}"/>
    <hyperlink ref="E875" r:id="rId868" display="http://hfo63.cfo.in.th/CheckDataDtl.aspx?orgid=05467&amp;balance=%A7%BA%B4%D8%C5%3Cbr/%3E%A7%BA%CA%D1%C1%BE%D1%B9%B8%EC%A1%D1%B9&amp;month=4&amp;year=2020&amp;thetype=%A7%BA%CB%B9%E8%C7%C2%A7%D2%B9" xr:uid="{00000000-0004-0000-0D00-000063030000}"/>
    <hyperlink ref="E876" r:id="rId869" display="http://hfo63.cfo.in.th/CheckDataDtl.aspx?orgid=05467&amp;balance=%A7%BA%B4%D8%C5%3Cbr/%3E%A7%BA%CA%D1%C1%BE%D1%B9%B8%EC%A1%D1%B9&amp;month=4&amp;year=2020&amp;thetype=%A7%BA%CB%B9%E8%C7%C2%A7%D2%B9" xr:uid="{00000000-0004-0000-0D00-000064030000}"/>
    <hyperlink ref="E877" r:id="rId870" display="http://hfo63.cfo.in.th/CheckDataDtl.aspx?orgid=05468&amp;balance=%A7%BA%B4%D8%C5%3Cbr/%3E%A7%BA%CA%D1%C1%BE%D1%B9%B8%EC%A1%D1%B9&amp;month=4&amp;year=2020&amp;thetype=%A7%BA%CB%B9%E8%C7%C2%A7%D2%B9" xr:uid="{00000000-0004-0000-0D00-000065030000}"/>
    <hyperlink ref="E878" r:id="rId871" display="http://hfo63.cfo.in.th/CheckDataDtl.aspx?orgid=05468&amp;balance=%A7%BA%B4%D8%C5%3Cbr/%3E%A7%BA%CA%D1%C1%BE%D1%B9%B8%EC%A1%D1%B9&amp;month=4&amp;year=2020&amp;thetype=%A7%BA%CB%B9%E8%C7%C2%A7%D2%B9" xr:uid="{00000000-0004-0000-0D00-000066030000}"/>
    <hyperlink ref="E879" r:id="rId872" display="http://hfo63.cfo.in.th/CheckDataDtl.aspx?orgid=05469&amp;balance=%A7%BA%B4%D8%C5%3Cbr/%3E%A7%BA%CA%D1%C1%BE%D1%B9%B8%EC%A1%D1%B9&amp;month=4&amp;year=2020&amp;thetype=%A7%BA%CB%B9%E8%C7%C2%A7%D2%B9" xr:uid="{00000000-0004-0000-0D00-000067030000}"/>
    <hyperlink ref="E880" r:id="rId873" display="http://hfo63.cfo.in.th/CheckDataDtl.aspx?orgid=05469&amp;balance=%A7%BA%B4%D8%C5%3Cbr/%3E%A7%BA%CA%D1%C1%BE%D1%B9%B8%EC%A1%D1%B9&amp;month=4&amp;year=2020&amp;thetype=%A7%BA%CB%B9%E8%C7%C2%A7%D2%B9" xr:uid="{00000000-0004-0000-0D00-000068030000}"/>
    <hyperlink ref="E881" r:id="rId874" display="http://hfo63.cfo.in.th/CheckDataDtl.aspx?orgid=05470&amp;balance=%A7%BA%B4%D8%C5%3Cbr/%3E%A7%BA%CA%D1%C1%BE%D1%B9%B8%EC%A1%D1%B9&amp;month=4&amp;year=2020&amp;thetype=%A7%BA%CB%B9%E8%C7%C2%A7%D2%B9" xr:uid="{00000000-0004-0000-0D00-000069030000}"/>
    <hyperlink ref="E882" r:id="rId875" display="http://hfo63.cfo.in.th/CheckDataDtl.aspx?orgid=05470&amp;balance=%A7%BA%B4%D8%C5%3Cbr/%3E%A7%BA%CA%D1%C1%BE%D1%B9%B8%EC%A1%D1%B9&amp;month=4&amp;year=2020&amp;thetype=%A7%BA%CB%B9%E8%C7%C2%A7%D2%B9" xr:uid="{00000000-0004-0000-0D00-00006A030000}"/>
    <hyperlink ref="E883" r:id="rId876" display="http://hfo63.cfo.in.th/CheckDataDtl.aspx?orgid=05471&amp;balance=%A7%BA%B4%D8%C5%3Cbr/%3E%A7%BA%CA%D1%C1%BE%D1%B9%B8%EC%A1%D1%B9&amp;month=4&amp;year=2020&amp;thetype=%A7%BA%CB%B9%E8%C7%C2%A7%D2%B9" xr:uid="{00000000-0004-0000-0D00-00006B030000}"/>
    <hyperlink ref="E884" r:id="rId877" display="http://hfo63.cfo.in.th/CheckDataDtl.aspx?orgid=05471&amp;balance=%A7%BA%B4%D8%C5%3Cbr/%3E%A7%BA%CA%D1%C1%BE%D1%B9%B8%EC%A1%D1%B9&amp;month=4&amp;year=2020&amp;thetype=%A7%BA%CB%B9%E8%C7%C2%A7%D2%B9" xr:uid="{00000000-0004-0000-0D00-00006C030000}"/>
    <hyperlink ref="E885" r:id="rId878" display="http://hfo63.cfo.in.th/CheckDataDtl.aspx?orgid=05472&amp;balance=%A7%BA%B4%D8%C5%3Cbr/%3E%A7%BA%CA%D1%C1%BE%D1%B9%B8%EC%A1%D1%B9&amp;month=4&amp;year=2020&amp;thetype=%A7%BA%CB%B9%E8%C7%C2%A7%D2%B9" xr:uid="{00000000-0004-0000-0D00-00006D030000}"/>
    <hyperlink ref="E886" r:id="rId879" display="http://hfo63.cfo.in.th/CheckDataDtl.aspx?orgid=05472&amp;balance=%A7%BA%B4%D8%C5%3Cbr/%3E%A7%BA%CA%D1%C1%BE%D1%B9%B8%EC%A1%D1%B9&amp;month=4&amp;year=2020&amp;thetype=%A7%BA%CB%B9%E8%C7%C2%A7%D2%B9" xr:uid="{00000000-0004-0000-0D00-00006E030000}"/>
    <hyperlink ref="E887" r:id="rId880" display="http://hfo63.cfo.in.th/CheckDataDtl.aspx?orgid=05473&amp;balance=%A7%BA%B4%D8%C5%3Cbr/%3E%A7%BA%CA%D1%C1%BE%D1%B9%B8%EC%A1%D1%B9&amp;month=4&amp;year=2020&amp;thetype=%A7%BA%CB%B9%E8%C7%C2%A7%D2%B9" xr:uid="{00000000-0004-0000-0D00-00006F030000}"/>
    <hyperlink ref="E888" r:id="rId881" display="http://hfo63.cfo.in.th/CheckDataDtl.aspx?orgid=05473&amp;balance=%A7%BA%B4%D8%C5%3Cbr/%3E%A7%BA%CA%D1%C1%BE%D1%B9%B8%EC%A1%D1%B9&amp;month=4&amp;year=2020&amp;thetype=%A7%BA%CB%B9%E8%C7%C2%A7%D2%B9" xr:uid="{00000000-0004-0000-0D00-000070030000}"/>
    <hyperlink ref="E889" r:id="rId882" display="http://hfo63.cfo.in.th/CheckDataDtl.aspx?orgid=05474&amp;balance=%A7%BA%B4%D8%C5%3Cbr/%3E%A7%BA%CA%D1%C1%BE%D1%B9%B8%EC%A1%D1%B9&amp;month=4&amp;year=2020&amp;thetype=%A7%BA%CB%B9%E8%C7%C2%A7%D2%B9" xr:uid="{00000000-0004-0000-0D00-000071030000}"/>
    <hyperlink ref="E890" r:id="rId883" display="http://hfo63.cfo.in.th/CheckDataDtl.aspx?orgid=05474&amp;balance=%A7%BA%B4%D8%C5%3Cbr/%3E%A7%BA%CA%D1%C1%BE%D1%B9%B8%EC%A1%D1%B9&amp;month=4&amp;year=2020&amp;thetype=%A7%BA%CB%B9%E8%C7%C2%A7%D2%B9" xr:uid="{00000000-0004-0000-0D00-000072030000}"/>
    <hyperlink ref="E891" r:id="rId884" display="http://hfo63.cfo.in.th/CheckDataDtl.aspx?orgid=05475&amp;balance=%A7%BA%B4%D8%C5%3Cbr/%3E%A7%BA%CA%D1%C1%BE%D1%B9%B8%EC%A1%D1%B9&amp;month=4&amp;year=2020&amp;thetype=%A7%BA%CB%B9%E8%C7%C2%A7%D2%B9" xr:uid="{00000000-0004-0000-0D00-000073030000}"/>
    <hyperlink ref="E892" r:id="rId885" display="http://hfo63.cfo.in.th/CheckDataDtl.aspx?orgid=05475&amp;balance=%A7%BA%B4%D8%C5%3Cbr/%3E%A7%BA%CA%D1%C1%BE%D1%B9%B8%EC%A1%D1%B9&amp;month=4&amp;year=2020&amp;thetype=%A7%BA%CB%B9%E8%C7%C2%A7%D2%B9" xr:uid="{00000000-0004-0000-0D00-000074030000}"/>
    <hyperlink ref="E893" r:id="rId886" display="http://hfo63.cfo.in.th/CheckDataDtl.aspx?orgid=05476&amp;balance=%A7%BA%B4%D8%C5%3Cbr/%3E%A7%BA%CA%D1%C1%BE%D1%B9%B8%EC%A1%D1%B9&amp;month=4&amp;year=2020&amp;thetype=%A7%BA%CB%B9%E8%C7%C2%A7%D2%B9" xr:uid="{00000000-0004-0000-0D00-000075030000}"/>
    <hyperlink ref="E894" r:id="rId887" display="http://hfo63.cfo.in.th/CheckDataDtl.aspx?orgid=05476&amp;balance=%A7%BA%B4%D8%C5%3Cbr/%3E%A7%BA%CA%D1%C1%BE%D1%B9%B8%EC%A1%D1%B9&amp;month=4&amp;year=2020&amp;thetype=%A7%BA%CB%B9%E8%C7%C2%A7%D2%B9" xr:uid="{00000000-0004-0000-0D00-000076030000}"/>
    <hyperlink ref="E895" r:id="rId888" display="http://hfo63.cfo.in.th/CheckDataDtl.aspx?orgid=05477&amp;balance=%A7%BA%B4%D8%C5%3Cbr/%3E%A7%BA%CA%D1%C1%BE%D1%B9%B8%EC%A1%D1%B9&amp;month=4&amp;year=2020&amp;thetype=%A7%BA%CB%B9%E8%C7%C2%A7%D2%B9" xr:uid="{00000000-0004-0000-0D00-000077030000}"/>
    <hyperlink ref="E896" r:id="rId889" display="http://hfo63.cfo.in.th/CheckDataDtl.aspx?orgid=05477&amp;balance=%A7%BA%B4%D8%C5%3Cbr/%3E%A7%BA%CA%D1%C1%BE%D1%B9%B8%EC%A1%D1%B9&amp;month=4&amp;year=2020&amp;thetype=%A7%BA%CB%B9%E8%C7%C2%A7%D2%B9" xr:uid="{00000000-0004-0000-0D00-000078030000}"/>
    <hyperlink ref="E897" r:id="rId890" display="http://hfo63.cfo.in.th/CheckDataDtl.aspx?orgid=05478&amp;balance=%A7%BA%B4%D8%C5%3Cbr/%3E%A7%BA%CA%D1%C1%BE%D1%B9%B8%EC%A1%D1%B9&amp;month=4&amp;year=2020&amp;thetype=%A7%BA%CB%B9%E8%C7%C2%A7%D2%B9" xr:uid="{00000000-0004-0000-0D00-000079030000}"/>
    <hyperlink ref="E898" r:id="rId891" display="http://hfo63.cfo.in.th/CheckDataDtl.aspx?orgid=05478&amp;balance=%A7%BA%B4%D8%C5%3Cbr/%3E%A7%BA%CA%D1%C1%BE%D1%B9%B8%EC%A1%D1%B9&amp;month=4&amp;year=2020&amp;thetype=%A7%BA%CB%B9%E8%C7%C2%A7%D2%B9" xr:uid="{00000000-0004-0000-0D00-00007A030000}"/>
    <hyperlink ref="E899" r:id="rId892" display="http://hfo63.cfo.in.th/CheckDataDtl.aspx?orgid=05479&amp;balance=%A7%BA%B4%D8%C5%3Cbr/%3E%A7%BA%CA%D1%C1%BE%D1%B9%B8%EC%A1%D1%B9&amp;month=4&amp;year=2020&amp;thetype=%A7%BA%CB%B9%E8%C7%C2%A7%D2%B9" xr:uid="{00000000-0004-0000-0D00-00007B030000}"/>
    <hyperlink ref="E900" r:id="rId893" display="http://hfo63.cfo.in.th/CheckDataDtl.aspx?orgid=05479&amp;balance=%A7%BA%B4%D8%C5%3Cbr/%3E%A7%BA%CA%D1%C1%BE%D1%B9%B8%EC%A1%D1%B9&amp;month=4&amp;year=2020&amp;thetype=%A7%BA%CB%B9%E8%C7%C2%A7%D2%B9" xr:uid="{00000000-0004-0000-0D00-00007C030000}"/>
    <hyperlink ref="E901" r:id="rId894" display="http://hfo63.cfo.in.th/CheckDataDtl.aspx?orgid=05480&amp;balance=%A7%BA%B4%D8%C5%3Cbr/%3E%A7%BA%CA%D1%C1%BE%D1%B9%B8%EC%A1%D1%B9&amp;month=4&amp;year=2020&amp;thetype=%A7%BA%CB%B9%E8%C7%C2%A7%D2%B9" xr:uid="{00000000-0004-0000-0D00-00007D030000}"/>
    <hyperlink ref="E902" r:id="rId895" display="http://hfo63.cfo.in.th/CheckDataDtl.aspx?orgid=05480&amp;balance=%A7%BA%B4%D8%C5%3Cbr/%3E%A7%BA%CA%D1%C1%BE%D1%B9%B8%EC%A1%D1%B9&amp;month=4&amp;year=2020&amp;thetype=%A7%BA%CB%B9%E8%C7%C2%A7%D2%B9" xr:uid="{00000000-0004-0000-0D00-00007E030000}"/>
    <hyperlink ref="E903" r:id="rId896" display="http://hfo63.cfo.in.th/CheckDataDtl.aspx?orgid=05481&amp;balance=%A7%BA%B4%D8%C5%3Cbr/%3E%A7%BA%CA%D1%C1%BE%D1%B9%B8%EC%A1%D1%B9&amp;month=4&amp;year=2020&amp;thetype=%A7%BA%CB%B9%E8%C7%C2%A7%D2%B9" xr:uid="{00000000-0004-0000-0D00-00007F030000}"/>
    <hyperlink ref="E904" r:id="rId897" display="http://hfo63.cfo.in.th/CheckDataDtl.aspx?orgid=05481&amp;balance=%A7%BA%B4%D8%C5%3Cbr/%3E%A7%BA%CA%D1%C1%BE%D1%B9%B8%EC%A1%D1%B9&amp;month=4&amp;year=2020&amp;thetype=%A7%BA%CB%B9%E8%C7%C2%A7%D2%B9" xr:uid="{00000000-0004-0000-0D00-000080030000}"/>
    <hyperlink ref="E905" r:id="rId898" display="http://hfo63.cfo.in.th/CheckDataDtl.aspx?orgid=05482&amp;balance=%A7%BA%B4%D8%C5%3Cbr/%3E%A7%BA%CA%D1%C1%BE%D1%B9%B8%EC%A1%D1%B9&amp;month=4&amp;year=2020&amp;thetype=%A7%BA%CB%B9%E8%C7%C2%A7%D2%B9" xr:uid="{00000000-0004-0000-0D00-000081030000}"/>
    <hyperlink ref="E906" r:id="rId899" display="http://hfo63.cfo.in.th/CheckDataDtl.aspx?orgid=05482&amp;balance=%A7%BA%B4%D8%C5%3Cbr/%3E%A7%BA%CA%D1%C1%BE%D1%B9%B8%EC%A1%D1%B9&amp;month=4&amp;year=2020&amp;thetype=%A7%BA%CB%B9%E8%C7%C2%A7%D2%B9" xr:uid="{00000000-0004-0000-0D00-000082030000}"/>
    <hyperlink ref="E907" r:id="rId900" display="http://hfo63.cfo.in.th/CheckDataDtl.aspx?orgid=05483&amp;balance=%A7%BA%B4%D8%C5%3Cbr/%3E%A7%BA%CA%D1%C1%BE%D1%B9%B8%EC%A1%D1%B9&amp;month=4&amp;year=2020&amp;thetype=%A7%BA%CB%B9%E8%C7%C2%A7%D2%B9" xr:uid="{00000000-0004-0000-0D00-000083030000}"/>
    <hyperlink ref="E908" r:id="rId901" display="http://hfo63.cfo.in.th/CheckDataDtl.aspx?orgid=05483&amp;balance=%A7%BA%B4%D8%C5%3Cbr/%3E%A7%BA%CA%D1%C1%BE%D1%B9%B8%EC%A1%D1%B9&amp;month=4&amp;year=2020&amp;thetype=%A7%BA%CB%B9%E8%C7%C2%A7%D2%B9" xr:uid="{00000000-0004-0000-0D00-000084030000}"/>
    <hyperlink ref="E909" r:id="rId902" display="http://hfo63.cfo.in.th/CheckDataDtl.aspx?orgid=05484&amp;balance=%A7%BA%B4%D8%C5%3Cbr/%3E%A7%BA%CA%D1%C1%BE%D1%B9%B8%EC%A1%D1%B9&amp;month=4&amp;year=2020&amp;thetype=%A7%BA%CB%B9%E8%C7%C2%A7%D2%B9" xr:uid="{00000000-0004-0000-0D00-000085030000}"/>
    <hyperlink ref="E910" r:id="rId903" display="http://hfo63.cfo.in.th/CheckDataDtl.aspx?orgid=05484&amp;balance=%A7%BA%B4%D8%C5%3Cbr/%3E%A7%BA%CA%D1%C1%BE%D1%B9%B8%EC%A1%D1%B9&amp;month=4&amp;year=2020&amp;thetype=%A7%BA%CB%B9%E8%C7%C2%A7%D2%B9" xr:uid="{00000000-0004-0000-0D00-000086030000}"/>
    <hyperlink ref="E911" r:id="rId904" display="http://hfo63.cfo.in.th/CheckDataDtl.aspx?orgid=05485&amp;balance=%A7%BA%B4%D8%C5%3Cbr/%3E%A7%BA%CA%D1%C1%BE%D1%B9%B8%EC%A1%D1%B9&amp;month=4&amp;year=2020&amp;thetype=%A7%BA%CB%B9%E8%C7%C2%A7%D2%B9" xr:uid="{00000000-0004-0000-0D00-000087030000}"/>
    <hyperlink ref="E912" r:id="rId905" display="http://hfo63.cfo.in.th/CheckDataDtl.aspx?orgid=05485&amp;balance=%A7%BA%B4%D8%C5%3Cbr/%3E%A7%BA%CA%D1%C1%BE%D1%B9%B8%EC%A1%D1%B9&amp;month=4&amp;year=2020&amp;thetype=%A7%BA%CB%B9%E8%C7%C2%A7%D2%B9" xr:uid="{00000000-0004-0000-0D00-000088030000}"/>
    <hyperlink ref="E913" r:id="rId906" display="http://hfo63.cfo.in.th/CheckDataDtl.aspx?orgid=05486&amp;balance=%A7%BA%B4%D8%C5%3Cbr/%3E%A7%BA%CA%D1%C1%BE%D1%B9%B8%EC%A1%D1%B9&amp;month=4&amp;year=2020&amp;thetype=%A7%BA%CB%B9%E8%C7%C2%A7%D2%B9" xr:uid="{00000000-0004-0000-0D00-000089030000}"/>
    <hyperlink ref="E914" r:id="rId907" display="http://hfo63.cfo.in.th/CheckDataDtl.aspx?orgid=05486&amp;balance=%A7%BA%B4%D8%C5%3Cbr/%3E%A7%BA%CA%D1%C1%BE%D1%B9%B8%EC%A1%D1%B9&amp;month=4&amp;year=2020&amp;thetype=%A7%BA%CB%B9%E8%C7%C2%A7%D2%B9" xr:uid="{00000000-0004-0000-0D00-00008A030000}"/>
    <hyperlink ref="E915" r:id="rId908" display="http://hfo63.cfo.in.th/CheckDataDtl.aspx?orgid=05487&amp;balance=%A7%BA%B4%D8%C5%3Cbr/%3E%A7%BA%CA%D1%C1%BE%D1%B9%B8%EC%A1%D1%B9&amp;month=4&amp;year=2020&amp;thetype=%A7%BA%CB%B9%E8%C7%C2%A7%D2%B9" xr:uid="{00000000-0004-0000-0D00-00008B030000}"/>
    <hyperlink ref="E916" r:id="rId909" display="http://hfo63.cfo.in.th/CheckDataDtl.aspx?orgid=05487&amp;balance=%A7%BA%B4%D8%C5%3Cbr/%3E%A7%BA%CA%D1%C1%BE%D1%B9%B8%EC%A1%D1%B9&amp;month=4&amp;year=2020&amp;thetype=%A7%BA%CB%B9%E8%C7%C2%A7%D2%B9" xr:uid="{00000000-0004-0000-0D00-00008C030000}"/>
    <hyperlink ref="E917" r:id="rId910" display="http://hfo63.cfo.in.th/CheckDataDtl.aspx?orgid=05488&amp;balance=%A7%BA%B4%D8%C5%3Cbr/%3E%A7%BA%CA%D1%C1%BE%D1%B9%B8%EC%A1%D1%B9&amp;month=4&amp;year=2020&amp;thetype=%A7%BA%CB%B9%E8%C7%C2%A7%D2%B9" xr:uid="{00000000-0004-0000-0D00-00008D030000}"/>
    <hyperlink ref="E918" r:id="rId911" display="http://hfo63.cfo.in.th/CheckDataDtl.aspx?orgid=05488&amp;balance=%A7%BA%B4%D8%C5%3Cbr/%3E%A7%BA%CA%D1%C1%BE%D1%B9%B8%EC%A1%D1%B9&amp;month=4&amp;year=2020&amp;thetype=%A7%BA%CB%B9%E8%C7%C2%A7%D2%B9" xr:uid="{00000000-0004-0000-0D00-00008E030000}"/>
    <hyperlink ref="E919" r:id="rId912" display="http://hfo63.cfo.in.th/CheckDataDtl.aspx?orgid=05489&amp;balance=%A7%BA%B4%D8%C5%3Cbr/%3E%A7%BA%CA%D1%C1%BE%D1%B9%B8%EC%A1%D1%B9&amp;month=4&amp;year=2020&amp;thetype=%A7%BA%CB%B9%E8%C7%C2%A7%D2%B9" xr:uid="{00000000-0004-0000-0D00-00008F030000}"/>
    <hyperlink ref="E920" r:id="rId913" display="http://hfo63.cfo.in.th/CheckDataDtl.aspx?orgid=05489&amp;balance=%A7%BA%B4%D8%C5%3Cbr/%3E%A7%BA%CA%D1%C1%BE%D1%B9%B8%EC%A1%D1%B9&amp;month=4&amp;year=2020&amp;thetype=%A7%BA%CB%B9%E8%C7%C2%A7%D2%B9" xr:uid="{00000000-0004-0000-0D00-000090030000}"/>
    <hyperlink ref="E921" r:id="rId914" display="http://hfo63.cfo.in.th/CheckDataDtl.aspx?orgid=05490&amp;balance=%A7%BA%B4%D8%C5%3Cbr/%3E%A7%BA%CA%D1%C1%BE%D1%B9%B8%EC%A1%D1%B9&amp;month=4&amp;year=2020&amp;thetype=%A7%BA%CB%B9%E8%C7%C2%A7%D2%B9" xr:uid="{00000000-0004-0000-0D00-000091030000}"/>
    <hyperlink ref="E922" r:id="rId915" display="http://hfo63.cfo.in.th/CheckDataDtl.aspx?orgid=05490&amp;balance=%A7%BA%B4%D8%C5%3Cbr/%3E%A7%BA%CA%D1%C1%BE%D1%B9%B8%EC%A1%D1%B9&amp;month=4&amp;year=2020&amp;thetype=%A7%BA%CB%B9%E8%C7%C2%A7%D2%B9" xr:uid="{00000000-0004-0000-0D00-000092030000}"/>
    <hyperlink ref="E923" r:id="rId916" display="http://hfo63.cfo.in.th/CheckDataDtl.aspx?orgid=05491&amp;balance=%A7%BA%B4%D8%C5%3Cbr/%3E%A7%BA%CA%D1%C1%BE%D1%B9%B8%EC%A1%D1%B9&amp;month=4&amp;year=2020&amp;thetype=%A7%BA%CB%B9%E8%C7%C2%A7%D2%B9" xr:uid="{00000000-0004-0000-0D00-000093030000}"/>
    <hyperlink ref="E924" r:id="rId917" display="http://hfo63.cfo.in.th/CheckDataDtl.aspx?orgid=05491&amp;balance=%A7%BA%B4%D8%C5%3Cbr/%3E%A7%BA%CA%D1%C1%BE%D1%B9%B8%EC%A1%D1%B9&amp;month=4&amp;year=2020&amp;thetype=%A7%BA%CB%B9%E8%C7%C2%A7%D2%B9" xr:uid="{00000000-0004-0000-0D00-000094030000}"/>
    <hyperlink ref="E925" r:id="rId918" display="http://hfo63.cfo.in.th/CheckDataDtl.aspx?orgid=05492&amp;balance=%A7%BA%B4%D8%C5%3Cbr/%3E%A7%BA%CA%D1%C1%BE%D1%B9%B8%EC%A1%D1%B9&amp;month=4&amp;year=2020&amp;thetype=%A7%BA%CB%B9%E8%C7%C2%A7%D2%B9" xr:uid="{00000000-0004-0000-0D00-000095030000}"/>
    <hyperlink ref="E926" r:id="rId919" display="http://hfo63.cfo.in.th/CheckDataDtl.aspx?orgid=05492&amp;balance=%A7%BA%B4%D8%C5%3Cbr/%3E%A7%BA%CA%D1%C1%BE%D1%B9%B8%EC%A1%D1%B9&amp;month=4&amp;year=2020&amp;thetype=%A7%BA%CB%B9%E8%C7%C2%A7%D2%B9" xr:uid="{00000000-0004-0000-0D00-000096030000}"/>
    <hyperlink ref="E927" r:id="rId920" display="http://hfo63.cfo.in.th/CheckDataDtl.aspx?orgid=05493&amp;balance=%A7%BA%B4%D8%C5%3Cbr/%3E%A7%BA%CA%D1%C1%BE%D1%B9%B8%EC%A1%D1%B9&amp;month=4&amp;year=2020&amp;thetype=%A7%BA%CB%B9%E8%C7%C2%A7%D2%B9" xr:uid="{00000000-0004-0000-0D00-000097030000}"/>
    <hyperlink ref="E928" r:id="rId921" display="http://hfo63.cfo.in.th/CheckDataDtl.aspx?orgid=05493&amp;balance=%A7%BA%B4%D8%C5%3Cbr/%3E%A7%BA%CA%D1%C1%BE%D1%B9%B8%EC%A1%D1%B9&amp;month=4&amp;year=2020&amp;thetype=%A7%BA%CB%B9%E8%C7%C2%A7%D2%B9" xr:uid="{00000000-0004-0000-0D00-000098030000}"/>
    <hyperlink ref="E929" r:id="rId922" display="http://hfo63.cfo.in.th/CheckDataDtl.aspx?orgid=05494&amp;balance=%A7%BA%B4%D8%C5%3Cbr/%3E%A7%BA%CA%D1%C1%BE%D1%B9%B8%EC%A1%D1%B9&amp;month=4&amp;year=2020&amp;thetype=%A7%BA%CB%B9%E8%C7%C2%A7%D2%B9" xr:uid="{00000000-0004-0000-0D00-000099030000}"/>
    <hyperlink ref="E930" r:id="rId923" display="http://hfo63.cfo.in.th/CheckDataDtl.aspx?orgid=05494&amp;balance=%A7%BA%B4%D8%C5%3Cbr/%3E%A7%BA%CA%D1%C1%BE%D1%B9%B8%EC%A1%D1%B9&amp;month=4&amp;year=2020&amp;thetype=%A7%BA%CB%B9%E8%C7%C2%A7%D2%B9" xr:uid="{00000000-0004-0000-0D00-00009A030000}"/>
    <hyperlink ref="E931" r:id="rId924" display="http://hfo63.cfo.in.th/CheckDataDtl.aspx?orgid=05495&amp;balance=%A7%BA%B4%D8%C5%3Cbr/%3E%A7%BA%CA%D1%C1%BE%D1%B9%B8%EC%A1%D1%B9&amp;month=4&amp;year=2020&amp;thetype=%A7%BA%CB%B9%E8%C7%C2%A7%D2%B9" xr:uid="{00000000-0004-0000-0D00-00009B030000}"/>
    <hyperlink ref="E932" r:id="rId925" display="http://hfo63.cfo.in.th/CheckDataDtl.aspx?orgid=05495&amp;balance=%A7%BA%B4%D8%C5%3Cbr/%3E%A7%BA%CA%D1%C1%BE%D1%B9%B8%EC%A1%D1%B9&amp;month=4&amp;year=2020&amp;thetype=%A7%BA%CB%B9%E8%C7%C2%A7%D2%B9" xr:uid="{00000000-0004-0000-0D00-00009C030000}"/>
    <hyperlink ref="E933" r:id="rId926" display="http://hfo63.cfo.in.th/CheckDataDtl.aspx?orgid=05496&amp;balance=%A7%BA%B4%D8%C5%3Cbr/%3E%A7%BA%CA%D1%C1%BE%D1%B9%B8%EC%A1%D1%B9&amp;month=4&amp;year=2020&amp;thetype=%A7%BA%CB%B9%E8%C7%C2%A7%D2%B9" xr:uid="{00000000-0004-0000-0D00-00009D030000}"/>
    <hyperlink ref="E934" r:id="rId927" display="http://hfo63.cfo.in.th/CheckDataDtl.aspx?orgid=05496&amp;balance=%A7%BA%B4%D8%C5%3Cbr/%3E%A7%BA%CA%D1%C1%BE%D1%B9%B8%EC%A1%D1%B9&amp;month=4&amp;year=2020&amp;thetype=%A7%BA%CB%B9%E8%C7%C2%A7%D2%B9" xr:uid="{00000000-0004-0000-0D00-00009E030000}"/>
    <hyperlink ref="E935" r:id="rId928" display="http://hfo63.cfo.in.th/CheckDataDtl.aspx?orgid=05497&amp;balance=%A7%BA%B4%D8%C5%3Cbr/%3E%A7%BA%CA%D1%C1%BE%D1%B9%B8%EC%A1%D1%B9&amp;month=4&amp;year=2020&amp;thetype=%A7%BA%CB%B9%E8%C7%C2%A7%D2%B9" xr:uid="{00000000-0004-0000-0D00-00009F030000}"/>
    <hyperlink ref="E936" r:id="rId929" display="http://hfo63.cfo.in.th/CheckDataDtl.aspx?orgid=05497&amp;balance=%A7%BA%B4%D8%C5%3Cbr/%3E%A7%BA%CA%D1%C1%BE%D1%B9%B8%EC%A1%D1%B9&amp;month=4&amp;year=2020&amp;thetype=%A7%BA%CB%B9%E8%C7%C2%A7%D2%B9" xr:uid="{00000000-0004-0000-0D00-0000A0030000}"/>
    <hyperlink ref="E937" r:id="rId930" display="http://hfo63.cfo.in.th/CheckDataDtl.aspx?orgid=05498&amp;balance=%A7%BA%B4%D8%C5%3Cbr/%3E%A7%BA%CA%D1%C1%BE%D1%B9%B8%EC%A1%D1%B9&amp;month=4&amp;year=2020&amp;thetype=%A7%BA%CB%B9%E8%C7%C2%A7%D2%B9" xr:uid="{00000000-0004-0000-0D00-0000A1030000}"/>
    <hyperlink ref="E938" r:id="rId931" display="http://hfo63.cfo.in.th/CheckDataDtl.aspx?orgid=05498&amp;balance=%A7%BA%B4%D8%C5%3Cbr/%3E%A7%BA%CA%D1%C1%BE%D1%B9%B8%EC%A1%D1%B9&amp;month=4&amp;year=2020&amp;thetype=%A7%BA%CB%B9%E8%C7%C2%A7%D2%B9" xr:uid="{00000000-0004-0000-0D00-0000A2030000}"/>
    <hyperlink ref="E939" r:id="rId932" display="http://hfo63.cfo.in.th/CheckDataDtl.aspx?orgid=05499&amp;balance=%A7%BA%B4%D8%C5%3Cbr/%3E%A7%BA%CA%D1%C1%BE%D1%B9%B8%EC%A1%D1%B9&amp;month=4&amp;year=2020&amp;thetype=%A7%BA%CB%B9%E8%C7%C2%A7%D2%B9" xr:uid="{00000000-0004-0000-0D00-0000A3030000}"/>
    <hyperlink ref="E940" r:id="rId933" display="http://hfo63.cfo.in.th/CheckDataDtl.aspx?orgid=05499&amp;balance=%A7%BA%B4%D8%C5%3Cbr/%3E%A7%BA%CA%D1%C1%BE%D1%B9%B8%EC%A1%D1%B9&amp;month=4&amp;year=2020&amp;thetype=%A7%BA%CB%B9%E8%C7%C2%A7%D2%B9" xr:uid="{00000000-0004-0000-0D00-0000A4030000}"/>
    <hyperlink ref="E941" r:id="rId934" display="http://hfo63.cfo.in.th/CheckDataDtl.aspx?orgid=05500&amp;balance=%A7%BA%B4%D8%C5%3Cbr/%3E%A7%BA%CA%D1%C1%BE%D1%B9%B8%EC%A1%D1%B9&amp;month=4&amp;year=2020&amp;thetype=%A7%BA%CB%B9%E8%C7%C2%A7%D2%B9" xr:uid="{00000000-0004-0000-0D00-0000A5030000}"/>
    <hyperlink ref="E942" r:id="rId935" display="http://hfo63.cfo.in.th/CheckDataDtl.aspx?orgid=05500&amp;balance=%A7%BA%B4%D8%C5%3Cbr/%3E%A7%BA%CA%D1%C1%BE%D1%B9%B8%EC%A1%D1%B9&amp;month=4&amp;year=2020&amp;thetype=%A7%BA%CB%B9%E8%C7%C2%A7%D2%B9" xr:uid="{00000000-0004-0000-0D00-0000A6030000}"/>
    <hyperlink ref="E943" r:id="rId936" display="http://hfo63.cfo.in.th/CheckDataDtl.aspx?orgid=05501&amp;balance=%A7%BA%B4%D8%C5%3Cbr/%3E%A7%BA%CA%D1%C1%BE%D1%B9%B8%EC%A1%D1%B9&amp;month=4&amp;year=2020&amp;thetype=%A7%BA%CB%B9%E8%C7%C2%A7%D2%B9" xr:uid="{00000000-0004-0000-0D00-0000A7030000}"/>
    <hyperlink ref="E944" r:id="rId937" display="http://hfo63.cfo.in.th/CheckDataDtl.aspx?orgid=05501&amp;balance=%A7%BA%B4%D8%C5%3Cbr/%3E%A7%BA%CA%D1%C1%BE%D1%B9%B8%EC%A1%D1%B9&amp;month=4&amp;year=2020&amp;thetype=%A7%BA%CB%B9%E8%C7%C2%A7%D2%B9" xr:uid="{00000000-0004-0000-0D00-0000A8030000}"/>
    <hyperlink ref="E945" r:id="rId938" display="http://hfo63.cfo.in.th/CheckDataDtl.aspx?orgid=05502&amp;balance=%A7%BA%B4%D8%C5%3Cbr/%3E%A7%BA%CA%D1%C1%BE%D1%B9%B8%EC%A1%D1%B9&amp;month=4&amp;year=2020&amp;thetype=%A7%BA%CB%B9%E8%C7%C2%A7%D2%B9" xr:uid="{00000000-0004-0000-0D00-0000A9030000}"/>
    <hyperlink ref="E946" r:id="rId939" display="http://hfo63.cfo.in.th/CheckDataDtl.aspx?orgid=05502&amp;balance=%A7%BA%B4%D8%C5%3Cbr/%3E%A7%BA%CA%D1%C1%BE%D1%B9%B8%EC%A1%D1%B9&amp;month=4&amp;year=2020&amp;thetype=%A7%BA%CB%B9%E8%C7%C2%A7%D2%B9" xr:uid="{00000000-0004-0000-0D00-0000AA030000}"/>
    <hyperlink ref="E947" r:id="rId940" display="http://hfo63.cfo.in.th/CheckDataDtl.aspx?orgid=05503&amp;balance=%A7%BA%B4%D8%C5%3Cbr/%3E%A7%BA%CA%D1%C1%BE%D1%B9%B8%EC%A1%D1%B9&amp;month=4&amp;year=2020&amp;thetype=%A7%BA%CB%B9%E8%C7%C2%A7%D2%B9" xr:uid="{00000000-0004-0000-0D00-0000AB030000}"/>
    <hyperlink ref="E948" r:id="rId941" display="http://hfo63.cfo.in.th/CheckDataDtl.aspx?orgid=05503&amp;balance=%A7%BA%B4%D8%C5%3Cbr/%3E%A7%BA%CA%D1%C1%BE%D1%B9%B8%EC%A1%D1%B9&amp;month=4&amp;year=2020&amp;thetype=%A7%BA%CB%B9%E8%C7%C2%A7%D2%B9" xr:uid="{00000000-0004-0000-0D00-0000AC030000}"/>
    <hyperlink ref="E949" r:id="rId942" display="http://hfo63.cfo.in.th/CheckDataDtl.aspx?orgid=05504&amp;balance=%A7%BA%B4%D8%C5%3Cbr/%3E%A7%BA%CA%D1%C1%BE%D1%B9%B8%EC%A1%D1%B9&amp;month=4&amp;year=2020&amp;thetype=%A7%BA%CB%B9%E8%C7%C2%A7%D2%B9" xr:uid="{00000000-0004-0000-0D00-0000AD030000}"/>
    <hyperlink ref="E950" r:id="rId943" display="http://hfo63.cfo.in.th/CheckDataDtl.aspx?orgid=05504&amp;balance=%A7%BA%B4%D8%C5%3Cbr/%3E%A7%BA%CA%D1%C1%BE%D1%B9%B8%EC%A1%D1%B9&amp;month=4&amp;year=2020&amp;thetype=%A7%BA%CB%B9%E8%C7%C2%A7%D2%B9" xr:uid="{00000000-0004-0000-0D00-0000AE030000}"/>
    <hyperlink ref="E951" r:id="rId944" display="http://hfo63.cfo.in.th/CheckDataDtl.aspx?orgid=05505&amp;balance=%A7%BA%B4%D8%C5%3Cbr/%3E%A7%BA%CA%D1%C1%BE%D1%B9%B8%EC%A1%D1%B9&amp;month=4&amp;year=2020&amp;thetype=%A7%BA%CB%B9%E8%C7%C2%A7%D2%B9" xr:uid="{00000000-0004-0000-0D00-0000AF030000}"/>
    <hyperlink ref="E952" r:id="rId945" display="http://hfo63.cfo.in.th/CheckDataDtl.aspx?orgid=05505&amp;balance=%A7%BA%B4%D8%C5%3Cbr/%3E%A7%BA%CA%D1%C1%BE%D1%B9%B8%EC%A1%D1%B9&amp;month=4&amp;year=2020&amp;thetype=%A7%BA%CB%B9%E8%C7%C2%A7%D2%B9" xr:uid="{00000000-0004-0000-0D00-0000B0030000}"/>
    <hyperlink ref="E953" r:id="rId946" display="http://hfo63.cfo.in.th/CheckDataDtl.aspx?orgid=05506&amp;balance=%A7%BA%B4%D8%C5%3Cbr/%3E%A7%BA%CA%D1%C1%BE%D1%B9%B8%EC%A1%D1%B9&amp;month=4&amp;year=2020&amp;thetype=%A7%BA%CB%B9%E8%C7%C2%A7%D2%B9" xr:uid="{00000000-0004-0000-0D00-0000B1030000}"/>
    <hyperlink ref="E954" r:id="rId947" display="http://hfo63.cfo.in.th/CheckDataDtl.aspx?orgid=05506&amp;balance=%A7%BA%B4%D8%C5%3Cbr/%3E%A7%BA%CA%D1%C1%BE%D1%B9%B8%EC%A1%D1%B9&amp;month=4&amp;year=2020&amp;thetype=%A7%BA%CB%B9%E8%C7%C2%A7%D2%B9" xr:uid="{00000000-0004-0000-0D00-0000B2030000}"/>
    <hyperlink ref="E955" r:id="rId948" display="http://hfo63.cfo.in.th/CheckDataDtl.aspx?orgid=05507&amp;balance=%A7%BA%B4%D8%C5%3Cbr/%3E%A7%BA%CA%D1%C1%BE%D1%B9%B8%EC%A1%D1%B9&amp;month=4&amp;year=2020&amp;thetype=%A7%BA%CB%B9%E8%C7%C2%A7%D2%B9" xr:uid="{00000000-0004-0000-0D00-0000B3030000}"/>
    <hyperlink ref="E956" r:id="rId949" display="http://hfo63.cfo.in.th/CheckDataDtl.aspx?orgid=05507&amp;balance=%A7%BA%B4%D8%C5%3Cbr/%3E%A7%BA%CA%D1%C1%BE%D1%B9%B8%EC%A1%D1%B9&amp;month=4&amp;year=2020&amp;thetype=%A7%BA%CB%B9%E8%C7%C2%A7%D2%B9" xr:uid="{00000000-0004-0000-0D00-0000B4030000}"/>
    <hyperlink ref="E957" r:id="rId950" display="http://hfo63.cfo.in.th/CheckDataDtl.aspx?orgid=05508&amp;balance=%A7%BA%B4%D8%C5%3Cbr/%3E%A7%BA%CA%D1%C1%BE%D1%B9%B8%EC%A1%D1%B9&amp;month=4&amp;year=2020&amp;thetype=%A7%BA%CB%B9%E8%C7%C2%A7%D2%B9" xr:uid="{00000000-0004-0000-0D00-0000B5030000}"/>
    <hyperlink ref="E958" r:id="rId951" display="http://hfo63.cfo.in.th/CheckDataDtl.aspx?orgid=05508&amp;balance=%A7%BA%B4%D8%C5%3Cbr/%3E%A7%BA%CA%D1%C1%BE%D1%B9%B8%EC%A1%D1%B9&amp;month=4&amp;year=2020&amp;thetype=%A7%BA%CB%B9%E8%C7%C2%A7%D2%B9" xr:uid="{00000000-0004-0000-0D00-0000B6030000}"/>
    <hyperlink ref="E959" r:id="rId952" display="http://hfo63.cfo.in.th/CheckDataDtl.aspx?orgid=05509&amp;balance=%A7%BA%B4%D8%C5%3Cbr/%3E%A7%BA%CA%D1%C1%BE%D1%B9%B8%EC%A1%D1%B9&amp;month=4&amp;year=2020&amp;thetype=%A7%BA%CB%B9%E8%C7%C2%A7%D2%B9" xr:uid="{00000000-0004-0000-0D00-0000B7030000}"/>
    <hyperlink ref="E960" r:id="rId953" display="http://hfo63.cfo.in.th/CheckDataDtl.aspx?orgid=05509&amp;balance=%A7%BA%B4%D8%C5%3Cbr/%3E%A7%BA%CA%D1%C1%BE%D1%B9%B8%EC%A1%D1%B9&amp;month=4&amp;year=2020&amp;thetype=%A7%BA%CB%B9%E8%C7%C2%A7%D2%B9" xr:uid="{00000000-0004-0000-0D00-0000B8030000}"/>
    <hyperlink ref="E961" r:id="rId954" display="http://hfo63.cfo.in.th/CheckDataDtl.aspx?orgid=05510&amp;balance=%A7%BA%B4%D8%C5%3Cbr/%3E%A7%BA%CA%D1%C1%BE%D1%B9%B8%EC%A1%D1%B9&amp;month=4&amp;year=2020&amp;thetype=%A7%BA%CB%B9%E8%C7%C2%A7%D2%B9" xr:uid="{00000000-0004-0000-0D00-0000B9030000}"/>
    <hyperlink ref="E962" r:id="rId955" display="http://hfo63.cfo.in.th/CheckDataDtl.aspx?orgid=05510&amp;balance=%A7%BA%B4%D8%C5%3Cbr/%3E%A7%BA%CA%D1%C1%BE%D1%B9%B8%EC%A1%D1%B9&amp;month=4&amp;year=2020&amp;thetype=%A7%BA%CB%B9%E8%C7%C2%A7%D2%B9" xr:uid="{00000000-0004-0000-0D00-0000BA030000}"/>
    <hyperlink ref="E963" r:id="rId956" display="http://hfo63.cfo.in.th/CheckDataDtl.aspx?orgid=05511&amp;balance=%A7%BA%B4%D8%C5%3Cbr/%3E%A7%BA%CA%D1%C1%BE%D1%B9%B8%EC%A1%D1%B9&amp;month=4&amp;year=2020&amp;thetype=%A7%BA%CB%B9%E8%C7%C2%A7%D2%B9" xr:uid="{00000000-0004-0000-0D00-0000BB030000}"/>
    <hyperlink ref="E964" r:id="rId957" display="http://hfo63.cfo.in.th/CheckDataDtl.aspx?orgid=05511&amp;balance=%A7%BA%B4%D8%C5%3Cbr/%3E%A7%BA%CA%D1%C1%BE%D1%B9%B8%EC%A1%D1%B9&amp;month=4&amp;year=2020&amp;thetype=%A7%BA%CB%B9%E8%C7%C2%A7%D2%B9" xr:uid="{00000000-0004-0000-0D00-0000BC030000}"/>
    <hyperlink ref="E965" r:id="rId958" display="http://hfo63.cfo.in.th/CheckDataDtl.aspx?orgid=05512&amp;balance=%A7%BA%B4%D8%C5%3Cbr/%3E%A7%BA%CA%D1%C1%BE%D1%B9%B8%EC%A1%D1%B9&amp;month=4&amp;year=2020&amp;thetype=%A7%BA%CB%B9%E8%C7%C2%A7%D2%B9" xr:uid="{00000000-0004-0000-0D00-0000BD030000}"/>
    <hyperlink ref="E966" r:id="rId959" display="http://hfo63.cfo.in.th/CheckDataDtl.aspx?orgid=05512&amp;balance=%A7%BA%B4%D8%C5%3Cbr/%3E%A7%BA%CA%D1%C1%BE%D1%B9%B8%EC%A1%D1%B9&amp;month=4&amp;year=2020&amp;thetype=%A7%BA%CB%B9%E8%C7%C2%A7%D2%B9" xr:uid="{00000000-0004-0000-0D00-0000BE030000}"/>
    <hyperlink ref="E967" r:id="rId960" display="http://hfo63.cfo.in.th/CheckDataDtl.aspx?orgid=05513&amp;balance=%A7%BA%B4%D8%C5%3Cbr/%3E%A7%BA%CA%D1%C1%BE%D1%B9%B8%EC%A1%D1%B9&amp;month=4&amp;year=2020&amp;thetype=%A7%BA%CB%B9%E8%C7%C2%A7%D2%B9" xr:uid="{00000000-0004-0000-0D00-0000BF030000}"/>
    <hyperlink ref="E968" r:id="rId961" display="http://hfo63.cfo.in.th/CheckDataDtl.aspx?orgid=05513&amp;balance=%A7%BA%B4%D8%C5%3Cbr/%3E%A7%BA%CA%D1%C1%BE%D1%B9%B8%EC%A1%D1%B9&amp;month=4&amp;year=2020&amp;thetype=%A7%BA%CB%B9%E8%C7%C2%A7%D2%B9" xr:uid="{00000000-0004-0000-0D00-0000C0030000}"/>
    <hyperlink ref="E969" r:id="rId962" display="http://hfo63.cfo.in.th/CheckDataDtl.aspx?orgid=05514&amp;balance=%A7%BA%B4%D8%C5%3Cbr/%3E%A7%BA%CA%D1%C1%BE%D1%B9%B8%EC%A1%D1%B9&amp;month=4&amp;year=2020&amp;thetype=%A7%BA%CB%B9%E8%C7%C2%A7%D2%B9" xr:uid="{00000000-0004-0000-0D00-0000C1030000}"/>
    <hyperlink ref="E970" r:id="rId963" display="http://hfo63.cfo.in.th/CheckDataDtl.aspx?orgid=05514&amp;balance=%A7%BA%B4%D8%C5%3Cbr/%3E%A7%BA%CA%D1%C1%BE%D1%B9%B8%EC%A1%D1%B9&amp;month=4&amp;year=2020&amp;thetype=%A7%BA%CB%B9%E8%C7%C2%A7%D2%B9" xr:uid="{00000000-0004-0000-0D00-0000C2030000}"/>
    <hyperlink ref="E971" r:id="rId964" display="http://hfo63.cfo.in.th/CheckDataDtl.aspx?orgid=05515&amp;balance=%A7%BA%B4%D8%C5%3Cbr/%3E%A7%BA%CA%D1%C1%BE%D1%B9%B8%EC%A1%D1%B9&amp;month=4&amp;year=2020&amp;thetype=%A7%BA%CB%B9%E8%C7%C2%A7%D2%B9" xr:uid="{00000000-0004-0000-0D00-0000C3030000}"/>
    <hyperlink ref="E972" r:id="rId965" display="http://hfo63.cfo.in.th/CheckDataDtl.aspx?orgid=05515&amp;balance=%A7%BA%B4%D8%C5%3Cbr/%3E%A7%BA%CA%D1%C1%BE%D1%B9%B8%EC%A1%D1%B9&amp;month=4&amp;year=2020&amp;thetype=%A7%BA%CB%B9%E8%C7%C2%A7%D2%B9" xr:uid="{00000000-0004-0000-0D00-0000C4030000}"/>
    <hyperlink ref="E973" r:id="rId966" display="http://hfo63.cfo.in.th/CheckDataDtl.aspx?orgid=05516&amp;balance=%A7%BA%B4%D8%C5%3Cbr/%3E%A7%BA%CA%D1%C1%BE%D1%B9%B8%EC%A1%D1%B9&amp;month=4&amp;year=2020&amp;thetype=%A7%BA%CB%B9%E8%C7%C2%A7%D2%B9" xr:uid="{00000000-0004-0000-0D00-0000C5030000}"/>
    <hyperlink ref="E974" r:id="rId967" display="http://hfo63.cfo.in.th/CheckDataDtl.aspx?orgid=05516&amp;balance=%A7%BA%B4%D8%C5%3Cbr/%3E%A7%BA%CA%D1%C1%BE%D1%B9%B8%EC%A1%D1%B9&amp;month=4&amp;year=2020&amp;thetype=%A7%BA%CB%B9%E8%C7%C2%A7%D2%B9" xr:uid="{00000000-0004-0000-0D00-0000C6030000}"/>
    <hyperlink ref="E975" r:id="rId968" display="http://hfo63.cfo.in.th/CheckDataDtl.aspx?orgid=05517&amp;balance=%A7%BA%B4%D8%C5%3Cbr/%3E%A7%BA%CA%D1%C1%BE%D1%B9%B8%EC%A1%D1%B9&amp;month=4&amp;year=2020&amp;thetype=%A7%BA%CB%B9%E8%C7%C2%A7%D2%B9" xr:uid="{00000000-0004-0000-0D00-0000C7030000}"/>
    <hyperlink ref="E976" r:id="rId969" display="http://hfo63.cfo.in.th/CheckDataDtl.aspx?orgid=05517&amp;balance=%A7%BA%B4%D8%C5%3Cbr/%3E%A7%BA%CA%D1%C1%BE%D1%B9%B8%EC%A1%D1%B9&amp;month=4&amp;year=2020&amp;thetype=%A7%BA%CB%B9%E8%C7%C2%A7%D2%B9" xr:uid="{00000000-0004-0000-0D00-0000C8030000}"/>
    <hyperlink ref="E977" r:id="rId970" display="http://hfo63.cfo.in.th/CheckDataDtl.aspx?orgid=05518&amp;balance=%A7%BA%B4%D8%C5%3Cbr/%3E%A7%BA%CA%D1%C1%BE%D1%B9%B8%EC%A1%D1%B9&amp;month=4&amp;year=2020&amp;thetype=%A7%BA%CB%B9%E8%C7%C2%A7%D2%B9" xr:uid="{00000000-0004-0000-0D00-0000C9030000}"/>
    <hyperlink ref="E978" r:id="rId971" display="http://hfo63.cfo.in.th/CheckDataDtl.aspx?orgid=05518&amp;balance=%A7%BA%B4%D8%C5%3Cbr/%3E%A7%BA%CA%D1%C1%BE%D1%B9%B8%EC%A1%D1%B9&amp;month=4&amp;year=2020&amp;thetype=%A7%BA%CB%B9%E8%C7%C2%A7%D2%B9" xr:uid="{00000000-0004-0000-0D00-0000CA030000}"/>
    <hyperlink ref="E979" r:id="rId972" display="http://hfo63.cfo.in.th/CheckDataDtl.aspx?orgid=05519&amp;balance=%A7%BA%B4%D8%C5%3Cbr/%3E%A7%BA%CA%D1%C1%BE%D1%B9%B8%EC%A1%D1%B9&amp;month=4&amp;year=2020&amp;thetype=%A7%BA%CB%B9%E8%C7%C2%A7%D2%B9" xr:uid="{00000000-0004-0000-0D00-0000CB030000}"/>
    <hyperlink ref="E980" r:id="rId973" display="http://hfo63.cfo.in.th/CheckDataDtl.aspx?orgid=05519&amp;balance=%A7%BA%B4%D8%C5%3Cbr/%3E%A7%BA%CA%D1%C1%BE%D1%B9%B8%EC%A1%D1%B9&amp;month=4&amp;year=2020&amp;thetype=%A7%BA%CB%B9%E8%C7%C2%A7%D2%B9" xr:uid="{00000000-0004-0000-0D00-0000CC030000}"/>
    <hyperlink ref="E981" r:id="rId974" display="http://hfo63.cfo.in.th/CheckDataDtl.aspx?orgid=05520&amp;balance=%A7%BA%B4%D8%C5%3Cbr/%3E%A7%BA%CA%D1%C1%BE%D1%B9%B8%EC%A1%D1%B9&amp;month=4&amp;year=2020&amp;thetype=%A7%BA%CB%B9%E8%C7%C2%A7%D2%B9" xr:uid="{00000000-0004-0000-0D00-0000CD030000}"/>
    <hyperlink ref="E982" r:id="rId975" display="http://hfo63.cfo.in.th/CheckDataDtl.aspx?orgid=05520&amp;balance=%A7%BA%B4%D8%C5%3Cbr/%3E%A7%BA%CA%D1%C1%BE%D1%B9%B8%EC%A1%D1%B9&amp;month=4&amp;year=2020&amp;thetype=%A7%BA%CB%B9%E8%C7%C2%A7%D2%B9" xr:uid="{00000000-0004-0000-0D00-0000CE030000}"/>
    <hyperlink ref="E983" r:id="rId976" display="http://hfo63.cfo.in.th/CheckDataDtl.aspx?orgid=05521&amp;balance=%A7%BA%B4%D8%C5%3Cbr/%3E%A7%BA%CA%D1%C1%BE%D1%B9%B8%EC%A1%D1%B9&amp;month=4&amp;year=2020&amp;thetype=%A7%BA%CB%B9%E8%C7%C2%A7%D2%B9" xr:uid="{00000000-0004-0000-0D00-0000CF030000}"/>
    <hyperlink ref="E984" r:id="rId977" display="http://hfo63.cfo.in.th/CheckDataDtl.aspx?orgid=05521&amp;balance=%A7%BA%B4%D8%C5%3Cbr/%3E%A7%BA%CA%D1%C1%BE%D1%B9%B8%EC%A1%D1%B9&amp;month=4&amp;year=2020&amp;thetype=%A7%BA%CB%B9%E8%C7%C2%A7%D2%B9" xr:uid="{00000000-0004-0000-0D00-0000D0030000}"/>
    <hyperlink ref="E985" r:id="rId978" display="http://hfo63.cfo.in.th/CheckDataDtl.aspx?orgid=05522&amp;balance=%A7%BA%B4%D8%C5%3Cbr/%3E%A7%BA%CA%D1%C1%BE%D1%B9%B8%EC%A1%D1%B9&amp;month=4&amp;year=2020&amp;thetype=%A7%BA%CB%B9%E8%C7%C2%A7%D2%B9" xr:uid="{00000000-0004-0000-0D00-0000D1030000}"/>
    <hyperlink ref="E986" r:id="rId979" display="http://hfo63.cfo.in.th/CheckDataDtl.aspx?orgid=05522&amp;balance=%A7%BA%B4%D8%C5%3Cbr/%3E%A7%BA%CA%D1%C1%BE%D1%B9%B8%EC%A1%D1%B9&amp;month=4&amp;year=2020&amp;thetype=%A7%BA%CB%B9%E8%C7%C2%A7%D2%B9" xr:uid="{00000000-0004-0000-0D00-0000D2030000}"/>
    <hyperlink ref="E987" r:id="rId980" display="http://hfo63.cfo.in.th/CheckDataDtl.aspx?orgid=05523&amp;balance=%A7%BA%B4%D8%C5%3Cbr/%3E%A7%BA%CA%D1%C1%BE%D1%B9%B8%EC%A1%D1%B9&amp;month=4&amp;year=2020&amp;thetype=%A7%BA%CB%B9%E8%C7%C2%A7%D2%B9" xr:uid="{00000000-0004-0000-0D00-0000D3030000}"/>
    <hyperlink ref="E988" r:id="rId981" display="http://hfo63.cfo.in.th/CheckDataDtl.aspx?orgid=05523&amp;balance=%A7%BA%B4%D8%C5%3Cbr/%3E%A7%BA%CA%D1%C1%BE%D1%B9%B8%EC%A1%D1%B9&amp;month=4&amp;year=2020&amp;thetype=%A7%BA%CB%B9%E8%C7%C2%A7%D2%B9" xr:uid="{00000000-0004-0000-0D00-0000D4030000}"/>
    <hyperlink ref="E989" r:id="rId982" display="http://hfo63.cfo.in.th/CheckDataDtl.aspx?orgid=05524&amp;balance=%A7%BA%B4%D8%C5%3Cbr/%3E%A7%BA%CA%D1%C1%BE%D1%B9%B8%EC%A1%D1%B9&amp;month=4&amp;year=2020&amp;thetype=%A7%BA%CB%B9%E8%C7%C2%A7%D2%B9" xr:uid="{00000000-0004-0000-0D00-0000D5030000}"/>
    <hyperlink ref="E990" r:id="rId983" display="http://hfo63.cfo.in.th/CheckDataDtl.aspx?orgid=05524&amp;balance=%A7%BA%B4%D8%C5%3Cbr/%3E%A7%BA%CA%D1%C1%BE%D1%B9%B8%EC%A1%D1%B9&amp;month=4&amp;year=2020&amp;thetype=%A7%BA%CB%B9%E8%C7%C2%A7%D2%B9" xr:uid="{00000000-0004-0000-0D00-0000D6030000}"/>
    <hyperlink ref="E991" r:id="rId984" display="http://hfo63.cfo.in.th/CheckDataDtl.aspx?orgid=05525&amp;balance=%A7%BA%B4%D8%C5%3Cbr/%3E%A7%BA%CA%D1%C1%BE%D1%B9%B8%EC%A1%D1%B9&amp;month=4&amp;year=2020&amp;thetype=%A7%BA%CB%B9%E8%C7%C2%A7%D2%B9" xr:uid="{00000000-0004-0000-0D00-0000D7030000}"/>
    <hyperlink ref="E992" r:id="rId985" display="http://hfo63.cfo.in.th/CheckDataDtl.aspx?orgid=05525&amp;balance=%A7%BA%B4%D8%C5%3Cbr/%3E%A7%BA%CA%D1%C1%BE%D1%B9%B8%EC%A1%D1%B9&amp;month=4&amp;year=2020&amp;thetype=%A7%BA%CB%B9%E8%C7%C2%A7%D2%B9" xr:uid="{00000000-0004-0000-0D00-0000D8030000}"/>
    <hyperlink ref="E993" r:id="rId986" display="http://hfo63.cfo.in.th/CheckDataDtl.aspx?orgid=05526&amp;balance=%A7%BA%B4%D8%C5%3Cbr/%3E%A7%BA%CA%D1%C1%BE%D1%B9%B8%EC%A1%D1%B9&amp;month=4&amp;year=2020&amp;thetype=%A7%BA%CB%B9%E8%C7%C2%A7%D2%B9" xr:uid="{00000000-0004-0000-0D00-0000D9030000}"/>
    <hyperlink ref="E994" r:id="rId987" display="http://hfo63.cfo.in.th/CheckDataDtl.aspx?orgid=05526&amp;balance=%A7%BA%B4%D8%C5%3Cbr/%3E%A7%BA%CA%D1%C1%BE%D1%B9%B8%EC%A1%D1%B9&amp;month=4&amp;year=2020&amp;thetype=%A7%BA%CB%B9%E8%C7%C2%A7%D2%B9" xr:uid="{00000000-0004-0000-0D00-0000DA030000}"/>
    <hyperlink ref="E995" r:id="rId988" display="http://hfo63.cfo.in.th/CheckDataDtl.aspx?orgid=05527&amp;balance=%A7%BA%B4%D8%C5%3Cbr/%3E%A7%BA%CA%D1%C1%BE%D1%B9%B8%EC%A1%D1%B9&amp;month=4&amp;year=2020&amp;thetype=%A7%BA%CB%B9%E8%C7%C2%A7%D2%B9" xr:uid="{00000000-0004-0000-0D00-0000DB030000}"/>
    <hyperlink ref="E996" r:id="rId989" display="http://hfo63.cfo.in.th/CheckDataDtl.aspx?orgid=05527&amp;balance=%A7%BA%B4%D8%C5%3Cbr/%3E%A7%BA%CA%D1%C1%BE%D1%B9%B8%EC%A1%D1%B9&amp;month=4&amp;year=2020&amp;thetype=%A7%BA%CB%B9%E8%C7%C2%A7%D2%B9" xr:uid="{00000000-0004-0000-0D00-0000DC030000}"/>
    <hyperlink ref="E997" r:id="rId990" display="http://hfo63.cfo.in.th/CheckDataDtl.aspx?orgid=05528&amp;balance=%A7%BA%B4%D8%C5%3Cbr/%3E%A7%BA%CA%D1%C1%BE%D1%B9%B8%EC%A1%D1%B9&amp;month=4&amp;year=2020&amp;thetype=%A7%BA%CB%B9%E8%C7%C2%A7%D2%B9" xr:uid="{00000000-0004-0000-0D00-0000DD030000}"/>
    <hyperlink ref="E998" r:id="rId991" display="http://hfo63.cfo.in.th/CheckDataDtl.aspx?orgid=05528&amp;balance=%A7%BA%B4%D8%C5%3Cbr/%3E%A7%BA%CA%D1%C1%BE%D1%B9%B8%EC%A1%D1%B9&amp;month=4&amp;year=2020&amp;thetype=%A7%BA%CB%B9%E8%C7%C2%A7%D2%B9" xr:uid="{00000000-0004-0000-0D00-0000DE030000}"/>
    <hyperlink ref="E999" r:id="rId992" display="http://hfo63.cfo.in.th/CheckDataDtl.aspx?orgid=05529&amp;balance=%A7%BA%B4%D8%C5%3Cbr/%3E%A7%BA%CA%D1%C1%BE%D1%B9%B8%EC%A1%D1%B9&amp;month=4&amp;year=2020&amp;thetype=%A7%BA%CB%B9%E8%C7%C2%A7%D2%B9" xr:uid="{00000000-0004-0000-0D00-0000DF030000}"/>
    <hyperlink ref="E1000" r:id="rId993" display="http://hfo63.cfo.in.th/CheckDataDtl.aspx?orgid=05529&amp;balance=%A7%BA%B4%D8%C5%3Cbr/%3E%A7%BA%CA%D1%C1%BE%D1%B9%B8%EC%A1%D1%B9&amp;month=4&amp;year=2020&amp;thetype=%A7%BA%CB%B9%E8%C7%C2%A7%D2%B9" xr:uid="{00000000-0004-0000-0D00-0000E0030000}"/>
    <hyperlink ref="E1001" r:id="rId994" display="http://hfo63.cfo.in.th/CheckDataDtl.aspx?orgid=05530&amp;balance=%A7%BA%B4%D8%C5%3Cbr/%3E%A7%BA%CA%D1%C1%BE%D1%B9%B8%EC%A1%D1%B9&amp;month=4&amp;year=2020&amp;thetype=%A7%BA%CB%B9%E8%C7%C2%A7%D2%B9" xr:uid="{00000000-0004-0000-0D00-0000E1030000}"/>
    <hyperlink ref="E1002" r:id="rId995" display="http://hfo63.cfo.in.th/CheckDataDtl.aspx?orgid=05530&amp;balance=%A7%BA%B4%D8%C5%3Cbr/%3E%A7%BA%CA%D1%C1%BE%D1%B9%B8%EC%A1%D1%B9&amp;month=4&amp;year=2020&amp;thetype=%A7%BA%CB%B9%E8%C7%C2%A7%D2%B9" xr:uid="{00000000-0004-0000-0D00-0000E2030000}"/>
    <hyperlink ref="E1003" r:id="rId996" display="http://hfo63.cfo.in.th/CheckDataDtl.aspx?orgid=05531&amp;balance=%A7%BA%B4%D8%C5%3Cbr/%3E%A7%BA%CA%D1%C1%BE%D1%B9%B8%EC%A1%D1%B9&amp;month=4&amp;year=2020&amp;thetype=%A7%BA%CB%B9%E8%C7%C2%A7%D2%B9" xr:uid="{00000000-0004-0000-0D00-0000E3030000}"/>
    <hyperlink ref="E1004" r:id="rId997" display="http://hfo63.cfo.in.th/CheckDataDtl.aspx?orgid=05531&amp;balance=%A7%BA%B4%D8%C5%3Cbr/%3E%A7%BA%CA%D1%C1%BE%D1%B9%B8%EC%A1%D1%B9&amp;month=4&amp;year=2020&amp;thetype=%A7%BA%CB%B9%E8%C7%C2%A7%D2%B9" xr:uid="{00000000-0004-0000-0D00-0000E4030000}"/>
    <hyperlink ref="E1005" r:id="rId998" display="http://hfo63.cfo.in.th/CheckDataDtl.aspx?orgid=05532&amp;balance=%A7%BA%B4%D8%C5%3Cbr/%3E%A7%BA%CA%D1%C1%BE%D1%B9%B8%EC%A1%D1%B9&amp;month=4&amp;year=2020&amp;thetype=%A7%BA%CB%B9%E8%C7%C2%A7%D2%B9" xr:uid="{00000000-0004-0000-0D00-0000E5030000}"/>
    <hyperlink ref="E1006" r:id="rId999" display="http://hfo63.cfo.in.th/CheckDataDtl.aspx?orgid=05532&amp;balance=%A7%BA%B4%D8%C5%3Cbr/%3E%A7%BA%CA%D1%C1%BE%D1%B9%B8%EC%A1%D1%B9&amp;month=4&amp;year=2020&amp;thetype=%A7%BA%CB%B9%E8%C7%C2%A7%D2%B9" xr:uid="{00000000-0004-0000-0D00-0000E6030000}"/>
    <hyperlink ref="E1007" r:id="rId1000" display="http://hfo63.cfo.in.th/CheckDataDtl.aspx?orgid=05533&amp;balance=%A7%BA%B4%D8%C5%3Cbr/%3E%A7%BA%CA%D1%C1%BE%D1%B9%B8%EC%A1%D1%B9&amp;month=4&amp;year=2020&amp;thetype=%A7%BA%CB%B9%E8%C7%C2%A7%D2%B9" xr:uid="{00000000-0004-0000-0D00-0000E7030000}"/>
    <hyperlink ref="E1008" r:id="rId1001" display="http://hfo63.cfo.in.th/CheckDataDtl.aspx?orgid=05533&amp;balance=%A7%BA%B4%D8%C5%3Cbr/%3E%A7%BA%CA%D1%C1%BE%D1%B9%B8%EC%A1%D1%B9&amp;month=4&amp;year=2020&amp;thetype=%A7%BA%CB%B9%E8%C7%C2%A7%D2%B9" xr:uid="{00000000-0004-0000-0D00-0000E8030000}"/>
    <hyperlink ref="E1009" r:id="rId1002" display="http://hfo63.cfo.in.th/CheckDataDtl.aspx?orgid=05534&amp;balance=%A7%BA%B4%D8%C5%3Cbr/%3E%A7%BA%CA%D1%C1%BE%D1%B9%B8%EC%A1%D1%B9&amp;month=4&amp;year=2020&amp;thetype=%A7%BA%CB%B9%E8%C7%C2%A7%D2%B9" xr:uid="{00000000-0004-0000-0D00-0000E9030000}"/>
    <hyperlink ref="E1010" r:id="rId1003" display="http://hfo63.cfo.in.th/CheckDataDtl.aspx?orgid=05534&amp;balance=%A7%BA%B4%D8%C5%3Cbr/%3E%A7%BA%CA%D1%C1%BE%D1%B9%B8%EC%A1%D1%B9&amp;month=4&amp;year=2020&amp;thetype=%A7%BA%CB%B9%E8%C7%C2%A7%D2%B9" xr:uid="{00000000-0004-0000-0D00-0000EA030000}"/>
    <hyperlink ref="E1011" r:id="rId1004" display="http://hfo63.cfo.in.th/CheckDataDtl.aspx?orgid=05535&amp;balance=%A7%BA%B4%D8%C5%3Cbr/%3E%A7%BA%CA%D1%C1%BE%D1%B9%B8%EC%A1%D1%B9&amp;month=4&amp;year=2020&amp;thetype=%A7%BA%CB%B9%E8%C7%C2%A7%D2%B9" xr:uid="{00000000-0004-0000-0D00-0000EB030000}"/>
    <hyperlink ref="E1012" r:id="rId1005" display="http://hfo63.cfo.in.th/CheckDataDtl.aspx?orgid=05535&amp;balance=%A7%BA%B4%D8%C5%3Cbr/%3E%A7%BA%CA%D1%C1%BE%D1%B9%B8%EC%A1%D1%B9&amp;month=4&amp;year=2020&amp;thetype=%A7%BA%CB%B9%E8%C7%C2%A7%D2%B9" xr:uid="{00000000-0004-0000-0D00-0000EC030000}"/>
    <hyperlink ref="E1013" r:id="rId1006" display="http://hfo63.cfo.in.th/CheckDataDtl.aspx?orgid=05536&amp;balance=%A7%BA%B4%D8%C5%3Cbr/%3E%A7%BA%CA%D1%C1%BE%D1%B9%B8%EC%A1%D1%B9&amp;month=4&amp;year=2020&amp;thetype=%A7%BA%CB%B9%E8%C7%C2%A7%D2%B9" xr:uid="{00000000-0004-0000-0D00-0000ED030000}"/>
    <hyperlink ref="E1014" r:id="rId1007" display="http://hfo63.cfo.in.th/CheckDataDtl.aspx?orgid=05536&amp;balance=%A7%BA%B4%D8%C5%3Cbr/%3E%A7%BA%CA%D1%C1%BE%D1%B9%B8%EC%A1%D1%B9&amp;month=4&amp;year=2020&amp;thetype=%A7%BA%CB%B9%E8%C7%C2%A7%D2%B9" xr:uid="{00000000-0004-0000-0D00-0000EE030000}"/>
    <hyperlink ref="E1015" r:id="rId1008" display="http://hfo63.cfo.in.th/CheckDataDtl.aspx?orgid=05537&amp;balance=%A7%BA%B4%D8%C5%3Cbr/%3E%A7%BA%CA%D1%C1%BE%D1%B9%B8%EC%A1%D1%B9&amp;month=4&amp;year=2020&amp;thetype=%A7%BA%CB%B9%E8%C7%C2%A7%D2%B9" xr:uid="{00000000-0004-0000-0D00-0000EF030000}"/>
    <hyperlink ref="E1016" r:id="rId1009" display="http://hfo63.cfo.in.th/CheckDataDtl.aspx?orgid=05537&amp;balance=%A7%BA%B4%D8%C5%3Cbr/%3E%A7%BA%CA%D1%C1%BE%D1%B9%B8%EC%A1%D1%B9&amp;month=4&amp;year=2020&amp;thetype=%A7%BA%CB%B9%E8%C7%C2%A7%D2%B9" xr:uid="{00000000-0004-0000-0D00-0000F0030000}"/>
    <hyperlink ref="E1017" r:id="rId1010" display="http://hfo63.cfo.in.th/CheckDataDtl.aspx?orgid=05538&amp;balance=%A7%BA%B4%D8%C5%3Cbr/%3E%A7%BA%CA%D1%C1%BE%D1%B9%B8%EC%A1%D1%B9&amp;month=4&amp;year=2020&amp;thetype=%A7%BA%CB%B9%E8%C7%C2%A7%D2%B9" xr:uid="{00000000-0004-0000-0D00-0000F1030000}"/>
    <hyperlink ref="E1018" r:id="rId1011" display="http://hfo63.cfo.in.th/CheckDataDtl.aspx?orgid=05538&amp;balance=%A7%BA%B4%D8%C5%3Cbr/%3E%A7%BA%CA%D1%C1%BE%D1%B9%B8%EC%A1%D1%B9&amp;month=4&amp;year=2020&amp;thetype=%A7%BA%CB%B9%E8%C7%C2%A7%D2%B9" xr:uid="{00000000-0004-0000-0D00-0000F2030000}"/>
    <hyperlink ref="E1019" r:id="rId1012" display="http://hfo63.cfo.in.th/CheckDataDtl.aspx?orgid=05539&amp;balance=%A7%BA%B4%D8%C5%3Cbr/%3E%A7%BA%CA%D1%C1%BE%D1%B9%B8%EC%A1%D1%B9&amp;month=4&amp;year=2020&amp;thetype=%A7%BA%CB%B9%E8%C7%C2%A7%D2%B9" xr:uid="{00000000-0004-0000-0D00-0000F3030000}"/>
    <hyperlink ref="E1020" r:id="rId1013" display="http://hfo63.cfo.in.th/CheckDataDtl.aspx?orgid=05539&amp;balance=%A7%BA%B4%D8%C5%3Cbr/%3E%A7%BA%CA%D1%C1%BE%D1%B9%B8%EC%A1%D1%B9&amp;month=4&amp;year=2020&amp;thetype=%A7%BA%CB%B9%E8%C7%C2%A7%D2%B9" xr:uid="{00000000-0004-0000-0D00-0000F4030000}"/>
    <hyperlink ref="E1021" r:id="rId1014" display="http://hfo63.cfo.in.th/CheckDataDtl.aspx?orgid=05540&amp;balance=%A7%BA%B4%D8%C5%3Cbr/%3E%A7%BA%CA%D1%C1%BE%D1%B9%B8%EC%A1%D1%B9&amp;month=4&amp;year=2020&amp;thetype=%A7%BA%CB%B9%E8%C7%C2%A7%D2%B9" xr:uid="{00000000-0004-0000-0D00-0000F5030000}"/>
    <hyperlink ref="E1022" r:id="rId1015" display="http://hfo63.cfo.in.th/CheckDataDtl.aspx?orgid=05540&amp;balance=%A7%BA%B4%D8%C5%3Cbr/%3E%A7%BA%CA%D1%C1%BE%D1%B9%B8%EC%A1%D1%B9&amp;month=4&amp;year=2020&amp;thetype=%A7%BA%CB%B9%E8%C7%C2%A7%D2%B9" xr:uid="{00000000-0004-0000-0D00-0000F6030000}"/>
    <hyperlink ref="E1023" r:id="rId1016" display="http://hfo63.cfo.in.th/CheckDataDtl.aspx?orgid=05541&amp;balance=%A7%BA%B4%D8%C5%3Cbr/%3E%A7%BA%CA%D1%C1%BE%D1%B9%B8%EC%A1%D1%B9&amp;month=4&amp;year=2020&amp;thetype=%A7%BA%CB%B9%E8%C7%C2%A7%D2%B9" xr:uid="{00000000-0004-0000-0D00-0000F7030000}"/>
    <hyperlink ref="E1024" r:id="rId1017" display="http://hfo63.cfo.in.th/CheckDataDtl.aspx?orgid=05541&amp;balance=%A7%BA%B4%D8%C5%3Cbr/%3E%A7%BA%CA%D1%C1%BE%D1%B9%B8%EC%A1%D1%B9&amp;month=4&amp;year=2020&amp;thetype=%A7%BA%CB%B9%E8%C7%C2%A7%D2%B9" xr:uid="{00000000-0004-0000-0D00-0000F8030000}"/>
    <hyperlink ref="E1025" r:id="rId1018" display="http://hfo63.cfo.in.th/CheckDataDtl.aspx?orgid=05542&amp;balance=%A7%BA%B4%D8%C5%3Cbr/%3E%A7%BA%CA%D1%C1%BE%D1%B9%B8%EC%A1%D1%B9&amp;month=4&amp;year=2020&amp;thetype=%A7%BA%CB%B9%E8%C7%C2%A7%D2%B9" xr:uid="{00000000-0004-0000-0D00-0000F9030000}"/>
    <hyperlink ref="E1026" r:id="rId1019" display="http://hfo63.cfo.in.th/CheckDataDtl.aspx?orgid=05542&amp;balance=%A7%BA%B4%D8%C5%3Cbr/%3E%A7%BA%CA%D1%C1%BE%D1%B9%B8%EC%A1%D1%B9&amp;month=4&amp;year=2020&amp;thetype=%A7%BA%CB%B9%E8%C7%C2%A7%D2%B9" xr:uid="{00000000-0004-0000-0D00-0000FA030000}"/>
    <hyperlink ref="E1027" r:id="rId1020" display="http://hfo63.cfo.in.th/CheckDataDtl.aspx?orgid=05543&amp;balance=%A7%BA%B4%D8%C5%3Cbr/%3E%A7%BA%CA%D1%C1%BE%D1%B9%B8%EC%A1%D1%B9&amp;month=4&amp;year=2020&amp;thetype=%A7%BA%CB%B9%E8%C7%C2%A7%D2%B9" xr:uid="{00000000-0004-0000-0D00-0000FB030000}"/>
    <hyperlink ref="E1028" r:id="rId1021" display="http://hfo63.cfo.in.th/CheckDataDtl.aspx?orgid=05543&amp;balance=%A7%BA%B4%D8%C5%3Cbr/%3E%A7%BA%CA%D1%C1%BE%D1%B9%B8%EC%A1%D1%B9&amp;month=4&amp;year=2020&amp;thetype=%A7%BA%CB%B9%E8%C7%C2%A7%D2%B9" xr:uid="{00000000-0004-0000-0D00-0000FC030000}"/>
    <hyperlink ref="E1029" r:id="rId1022" display="http://hfo63.cfo.in.th/CheckDataDtl.aspx?orgid=05544&amp;balance=%A7%BA%B4%D8%C5%3Cbr/%3E%A7%BA%CA%D1%C1%BE%D1%B9%B8%EC%A1%D1%B9&amp;month=4&amp;year=2020&amp;thetype=%A7%BA%CB%B9%E8%C7%C2%A7%D2%B9" xr:uid="{00000000-0004-0000-0D00-0000FD030000}"/>
    <hyperlink ref="E1030" r:id="rId1023" display="http://hfo63.cfo.in.th/CheckDataDtl.aspx?orgid=05544&amp;balance=%A7%BA%B4%D8%C5%3Cbr/%3E%A7%BA%CA%D1%C1%BE%D1%B9%B8%EC%A1%D1%B9&amp;month=4&amp;year=2020&amp;thetype=%A7%BA%CB%B9%E8%C7%C2%A7%D2%B9" xr:uid="{00000000-0004-0000-0D00-0000FE030000}"/>
    <hyperlink ref="E1031" r:id="rId1024" display="http://hfo63.cfo.in.th/CheckDataDtl.aspx?orgid=05545&amp;balance=%A7%BA%B4%D8%C5%3Cbr/%3E%A7%BA%CA%D1%C1%BE%D1%B9%B8%EC%A1%D1%B9&amp;month=4&amp;year=2020&amp;thetype=%A7%BA%CB%B9%E8%C7%C2%A7%D2%B9" xr:uid="{00000000-0004-0000-0D00-0000FF030000}"/>
    <hyperlink ref="E1032" r:id="rId1025" display="http://hfo63.cfo.in.th/CheckDataDtl.aspx?orgid=05545&amp;balance=%A7%BA%B4%D8%C5%3Cbr/%3E%A7%BA%CA%D1%C1%BE%D1%B9%B8%EC%A1%D1%B9&amp;month=4&amp;year=2020&amp;thetype=%A7%BA%CB%B9%E8%C7%C2%A7%D2%B9" xr:uid="{00000000-0004-0000-0D00-000000040000}"/>
    <hyperlink ref="E1033" r:id="rId1026" display="http://hfo63.cfo.in.th/CheckDataDtl.aspx?orgid=05546&amp;balance=%A7%BA%B4%D8%C5%3Cbr/%3E%A7%BA%CA%D1%C1%BE%D1%B9%B8%EC%A1%D1%B9&amp;month=4&amp;year=2020&amp;thetype=%A7%BA%CB%B9%E8%C7%C2%A7%D2%B9" xr:uid="{00000000-0004-0000-0D00-000001040000}"/>
    <hyperlink ref="E1034" r:id="rId1027" display="http://hfo63.cfo.in.th/CheckDataDtl.aspx?orgid=05546&amp;balance=%A7%BA%B4%D8%C5%3Cbr/%3E%A7%BA%CA%D1%C1%BE%D1%B9%B8%EC%A1%D1%B9&amp;month=4&amp;year=2020&amp;thetype=%A7%BA%CB%B9%E8%C7%C2%A7%D2%B9" xr:uid="{00000000-0004-0000-0D00-000002040000}"/>
    <hyperlink ref="E1035" r:id="rId1028" display="http://hfo63.cfo.in.th/CheckDataDtl.aspx?orgid=05547&amp;balance=%A7%BA%B4%D8%C5%3Cbr/%3E%A7%BA%CA%D1%C1%BE%D1%B9%B8%EC%A1%D1%B9&amp;month=4&amp;year=2020&amp;thetype=%A7%BA%CB%B9%E8%C7%C2%A7%D2%B9" xr:uid="{00000000-0004-0000-0D00-000003040000}"/>
    <hyperlink ref="E1036" r:id="rId1029" display="http://hfo63.cfo.in.th/CheckDataDtl.aspx?orgid=05547&amp;balance=%A7%BA%B4%D8%C5%3Cbr/%3E%A7%BA%CA%D1%C1%BE%D1%B9%B8%EC%A1%D1%B9&amp;month=4&amp;year=2020&amp;thetype=%A7%BA%CB%B9%E8%C7%C2%A7%D2%B9" xr:uid="{00000000-0004-0000-0D00-000004040000}"/>
    <hyperlink ref="E1037" r:id="rId1030" display="http://hfo63.cfo.in.th/CheckDataDtl.aspx?orgid=05548&amp;balance=%A7%BA%B4%D8%C5%3Cbr/%3E%A7%BA%CA%D1%C1%BE%D1%B9%B8%EC%A1%D1%B9&amp;month=4&amp;year=2020&amp;thetype=%A7%BA%CB%B9%E8%C7%C2%A7%D2%B9" xr:uid="{00000000-0004-0000-0D00-000005040000}"/>
    <hyperlink ref="E1038" r:id="rId1031" display="http://hfo63.cfo.in.th/CheckDataDtl.aspx?orgid=05548&amp;balance=%A7%BA%B4%D8%C5%3Cbr/%3E%A7%BA%CA%D1%C1%BE%D1%B9%B8%EC%A1%D1%B9&amp;month=4&amp;year=2020&amp;thetype=%A7%BA%CB%B9%E8%C7%C2%A7%D2%B9" xr:uid="{00000000-0004-0000-0D00-000006040000}"/>
    <hyperlink ref="E1039" r:id="rId1032" display="http://hfo63.cfo.in.th/CheckDataDtl.aspx?orgid=05549&amp;balance=%A7%BA%B4%D8%C5%3Cbr/%3E%A7%BA%CA%D1%C1%BE%D1%B9%B8%EC%A1%D1%B9&amp;month=4&amp;year=2020&amp;thetype=%A7%BA%CB%B9%E8%C7%C2%A7%D2%B9" xr:uid="{00000000-0004-0000-0D00-000007040000}"/>
    <hyperlink ref="E1040" r:id="rId1033" display="http://hfo63.cfo.in.th/CheckDataDtl.aspx?orgid=05549&amp;balance=%A7%BA%B4%D8%C5%3Cbr/%3E%A7%BA%CA%D1%C1%BE%D1%B9%B8%EC%A1%D1%B9&amp;month=4&amp;year=2020&amp;thetype=%A7%BA%CB%B9%E8%C7%C2%A7%D2%B9" xr:uid="{00000000-0004-0000-0D00-000008040000}"/>
    <hyperlink ref="E1041" r:id="rId1034" display="http://hfo63.cfo.in.th/CheckDataDtl.aspx?orgid=05550&amp;balance=%A7%BA%B4%D8%C5%3Cbr/%3E%A7%BA%CA%D1%C1%BE%D1%B9%B8%EC%A1%D1%B9&amp;month=4&amp;year=2020&amp;thetype=%A7%BA%CB%B9%E8%C7%C2%A7%D2%B9" xr:uid="{00000000-0004-0000-0D00-000009040000}"/>
    <hyperlink ref="E1042" r:id="rId1035" display="http://hfo63.cfo.in.th/CheckDataDtl.aspx?orgid=05550&amp;balance=%A7%BA%B4%D8%C5%3Cbr/%3E%A7%BA%CA%D1%C1%BE%D1%B9%B8%EC%A1%D1%B9&amp;month=4&amp;year=2020&amp;thetype=%A7%BA%CB%B9%E8%C7%C2%A7%D2%B9" xr:uid="{00000000-0004-0000-0D00-00000A040000}"/>
    <hyperlink ref="E1043" r:id="rId1036" display="http://hfo63.cfo.in.th/CheckDataDtl.aspx?orgid=05551&amp;balance=%A7%BA%B4%D8%C5%3Cbr/%3E%A7%BA%CA%D1%C1%BE%D1%B9%B8%EC%A1%D1%B9&amp;month=4&amp;year=2020&amp;thetype=%A7%BA%CB%B9%E8%C7%C2%A7%D2%B9" xr:uid="{00000000-0004-0000-0D00-00000B040000}"/>
    <hyperlink ref="E1044" r:id="rId1037" display="http://hfo63.cfo.in.th/CheckDataDtl.aspx?orgid=05551&amp;balance=%A7%BA%B4%D8%C5%3Cbr/%3E%A7%BA%CA%D1%C1%BE%D1%B9%B8%EC%A1%D1%B9&amp;month=4&amp;year=2020&amp;thetype=%A7%BA%CB%B9%E8%C7%C2%A7%D2%B9" xr:uid="{00000000-0004-0000-0D00-00000C040000}"/>
    <hyperlink ref="E1045" r:id="rId1038" display="http://hfo63.cfo.in.th/CheckDataDtl.aspx?orgid=05552&amp;balance=%A7%BA%B4%D8%C5%3Cbr/%3E%A7%BA%CA%D1%C1%BE%D1%B9%B8%EC%A1%D1%B9&amp;month=4&amp;year=2020&amp;thetype=%A7%BA%CB%B9%E8%C7%C2%A7%D2%B9" xr:uid="{00000000-0004-0000-0D00-00000D040000}"/>
    <hyperlink ref="E1046" r:id="rId1039" display="http://hfo63.cfo.in.th/CheckDataDtl.aspx?orgid=05552&amp;balance=%A7%BA%B4%D8%C5%3Cbr/%3E%A7%BA%CA%D1%C1%BE%D1%B9%B8%EC%A1%D1%B9&amp;month=4&amp;year=2020&amp;thetype=%A7%BA%CB%B9%E8%C7%C2%A7%D2%B9" xr:uid="{00000000-0004-0000-0D00-00000E040000}"/>
    <hyperlink ref="E1047" r:id="rId1040" display="http://hfo63.cfo.in.th/CheckDataDtl.aspx?orgid=05553&amp;balance=%A7%BA%B4%D8%C5%3Cbr/%3E%A7%BA%CA%D1%C1%BE%D1%B9%B8%EC%A1%D1%B9&amp;month=4&amp;year=2020&amp;thetype=%A7%BA%CB%B9%E8%C7%C2%A7%D2%B9" xr:uid="{00000000-0004-0000-0D00-00000F040000}"/>
    <hyperlink ref="E1048" r:id="rId1041" display="http://hfo63.cfo.in.th/CheckDataDtl.aspx?orgid=05553&amp;balance=%A7%BA%B4%D8%C5%3Cbr/%3E%A7%BA%CA%D1%C1%BE%D1%B9%B8%EC%A1%D1%B9&amp;month=4&amp;year=2020&amp;thetype=%A7%BA%CB%B9%E8%C7%C2%A7%D2%B9" xr:uid="{00000000-0004-0000-0D00-000010040000}"/>
    <hyperlink ref="E1049" r:id="rId1042" display="http://hfo63.cfo.in.th/CheckDataDtl.aspx?orgid=05554&amp;balance=%A7%BA%B4%D8%C5%3Cbr/%3E%A7%BA%CA%D1%C1%BE%D1%B9%B8%EC%A1%D1%B9&amp;month=4&amp;year=2020&amp;thetype=%A7%BA%CB%B9%E8%C7%C2%A7%D2%B9" xr:uid="{00000000-0004-0000-0D00-000011040000}"/>
    <hyperlink ref="E1050" r:id="rId1043" display="http://hfo63.cfo.in.th/CheckDataDtl.aspx?orgid=05554&amp;balance=%A7%BA%B4%D8%C5%3Cbr/%3E%A7%BA%CA%D1%C1%BE%D1%B9%B8%EC%A1%D1%B9&amp;month=4&amp;year=2020&amp;thetype=%A7%BA%CB%B9%E8%C7%C2%A7%D2%B9" xr:uid="{00000000-0004-0000-0D00-000012040000}"/>
    <hyperlink ref="E1051" r:id="rId1044" display="http://hfo63.cfo.in.th/CheckDataDtl.aspx?orgid=05555&amp;balance=%A7%BA%B4%D8%C5%3Cbr/%3E%A7%BA%CA%D1%C1%BE%D1%B9%B8%EC%A1%D1%B9&amp;month=4&amp;year=2020&amp;thetype=%A7%BA%CB%B9%E8%C7%C2%A7%D2%B9" xr:uid="{00000000-0004-0000-0D00-000013040000}"/>
    <hyperlink ref="E1052" r:id="rId1045" display="http://hfo63.cfo.in.th/CheckDataDtl.aspx?orgid=05555&amp;balance=%A7%BA%B4%D8%C5%3Cbr/%3E%A7%BA%CA%D1%C1%BE%D1%B9%B8%EC%A1%D1%B9&amp;month=4&amp;year=2020&amp;thetype=%A7%BA%CB%B9%E8%C7%C2%A7%D2%B9" xr:uid="{00000000-0004-0000-0D00-000014040000}"/>
    <hyperlink ref="E1053" r:id="rId1046" display="http://hfo63.cfo.in.th/CheckDataDtl.aspx?orgid=05556&amp;balance=%A7%BA%B4%D8%C5%3Cbr/%3E%A7%BA%CA%D1%C1%BE%D1%B9%B8%EC%A1%D1%B9&amp;month=4&amp;year=2020&amp;thetype=%A7%BA%CB%B9%E8%C7%C2%A7%D2%B9" xr:uid="{00000000-0004-0000-0D00-000015040000}"/>
    <hyperlink ref="E1054" r:id="rId1047" display="http://hfo63.cfo.in.th/CheckDataDtl.aspx?orgid=05556&amp;balance=%A7%BA%B4%D8%C5%3Cbr/%3E%A7%BA%CA%D1%C1%BE%D1%B9%B8%EC%A1%D1%B9&amp;month=4&amp;year=2020&amp;thetype=%A7%BA%CB%B9%E8%C7%C2%A7%D2%B9" xr:uid="{00000000-0004-0000-0D00-000016040000}"/>
    <hyperlink ref="E1055" r:id="rId1048" display="http://hfo63.cfo.in.th/CheckDataDtl.aspx?orgid=05557&amp;balance=%A7%BA%B4%D8%C5%3Cbr/%3E%A7%BA%CA%D1%C1%BE%D1%B9%B8%EC%A1%D1%B9&amp;month=4&amp;year=2020&amp;thetype=%A7%BA%CB%B9%E8%C7%C2%A7%D2%B9" xr:uid="{00000000-0004-0000-0D00-000017040000}"/>
    <hyperlink ref="E1056" r:id="rId1049" display="http://hfo63.cfo.in.th/CheckDataDtl.aspx?orgid=05557&amp;balance=%A7%BA%B4%D8%C5%3Cbr/%3E%A7%BA%CA%D1%C1%BE%D1%B9%B8%EC%A1%D1%B9&amp;month=4&amp;year=2020&amp;thetype=%A7%BA%CB%B9%E8%C7%C2%A7%D2%B9" xr:uid="{00000000-0004-0000-0D00-000018040000}"/>
    <hyperlink ref="E1057" r:id="rId1050" display="http://hfo63.cfo.in.th/CheckDataDtl.aspx?orgid=05558&amp;balance=%A7%BA%B4%D8%C5%3Cbr/%3E%A7%BA%CA%D1%C1%BE%D1%B9%B8%EC%A1%D1%B9&amp;month=4&amp;year=2020&amp;thetype=%A7%BA%CB%B9%E8%C7%C2%A7%D2%B9" xr:uid="{00000000-0004-0000-0D00-000019040000}"/>
    <hyperlink ref="E1058" r:id="rId1051" display="http://hfo63.cfo.in.th/CheckDataDtl.aspx?orgid=05558&amp;balance=%A7%BA%B4%D8%C5%3Cbr/%3E%A7%BA%CA%D1%C1%BE%D1%B9%B8%EC%A1%D1%B9&amp;month=4&amp;year=2020&amp;thetype=%A7%BA%CB%B9%E8%C7%C2%A7%D2%B9" xr:uid="{00000000-0004-0000-0D00-00001A040000}"/>
    <hyperlink ref="E1059" r:id="rId1052" display="http://hfo63.cfo.in.th/CheckDataDtl.aspx?orgid=05559&amp;balance=%A7%BA%B4%D8%C5%3Cbr/%3E%A7%BA%CA%D1%C1%BE%D1%B9%B8%EC%A1%D1%B9&amp;month=4&amp;year=2020&amp;thetype=%A7%BA%CB%B9%E8%C7%C2%A7%D2%B9" xr:uid="{00000000-0004-0000-0D00-00001B040000}"/>
    <hyperlink ref="E1060" r:id="rId1053" display="http://hfo63.cfo.in.th/CheckDataDtl.aspx?orgid=05559&amp;balance=%A7%BA%B4%D8%C5%3Cbr/%3E%A7%BA%CA%D1%C1%BE%D1%B9%B8%EC%A1%D1%B9&amp;month=4&amp;year=2020&amp;thetype=%A7%BA%CB%B9%E8%C7%C2%A7%D2%B9" xr:uid="{00000000-0004-0000-0D00-00001C040000}"/>
    <hyperlink ref="E1061" r:id="rId1054" display="http://hfo63.cfo.in.th/CheckDataDtl.aspx?orgid=05560&amp;balance=%A7%BA%B4%D8%C5%3Cbr/%3E%A7%BA%CA%D1%C1%BE%D1%B9%B8%EC%A1%D1%B9&amp;month=4&amp;year=2020&amp;thetype=%A7%BA%CB%B9%E8%C7%C2%A7%D2%B9" xr:uid="{00000000-0004-0000-0D00-00001D040000}"/>
    <hyperlink ref="E1062" r:id="rId1055" display="http://hfo63.cfo.in.th/CheckDataDtl.aspx?orgid=05560&amp;balance=%A7%BA%B4%D8%C5%3Cbr/%3E%A7%BA%CA%D1%C1%BE%D1%B9%B8%EC%A1%D1%B9&amp;month=4&amp;year=2020&amp;thetype=%A7%BA%CB%B9%E8%C7%C2%A7%D2%B9" xr:uid="{00000000-0004-0000-0D00-00001E040000}"/>
    <hyperlink ref="E1063" r:id="rId1056" display="http://hfo63.cfo.in.th/CheckDataDtl.aspx?orgid=05561&amp;balance=%A7%BA%B4%D8%C5%3Cbr/%3E%A7%BA%CA%D1%C1%BE%D1%B9%B8%EC%A1%D1%B9&amp;month=4&amp;year=2020&amp;thetype=%A7%BA%CB%B9%E8%C7%C2%A7%D2%B9" xr:uid="{00000000-0004-0000-0D00-00001F040000}"/>
    <hyperlink ref="E1064" r:id="rId1057" display="http://hfo63.cfo.in.th/CheckDataDtl.aspx?orgid=05561&amp;balance=%A7%BA%B4%D8%C5%3Cbr/%3E%A7%BA%CA%D1%C1%BE%D1%B9%B8%EC%A1%D1%B9&amp;month=4&amp;year=2020&amp;thetype=%A7%BA%CB%B9%E8%C7%C2%A7%D2%B9" xr:uid="{00000000-0004-0000-0D00-000020040000}"/>
    <hyperlink ref="E1065" r:id="rId1058" display="http://hfo63.cfo.in.th/CheckDataDtl.aspx?orgid=05562&amp;balance=%A7%BA%B4%D8%C5%3Cbr/%3E%A7%BA%CA%D1%C1%BE%D1%B9%B8%EC%A1%D1%B9&amp;month=4&amp;year=2020&amp;thetype=%A7%BA%CB%B9%E8%C7%C2%A7%D2%B9" xr:uid="{00000000-0004-0000-0D00-000021040000}"/>
    <hyperlink ref="E1066" r:id="rId1059" display="http://hfo63.cfo.in.th/CheckDataDtl.aspx?orgid=05562&amp;balance=%A7%BA%B4%D8%C5%3Cbr/%3E%A7%BA%CA%D1%C1%BE%D1%B9%B8%EC%A1%D1%B9&amp;month=4&amp;year=2020&amp;thetype=%A7%BA%CB%B9%E8%C7%C2%A7%D2%B9" xr:uid="{00000000-0004-0000-0D00-000022040000}"/>
    <hyperlink ref="E1067" r:id="rId1060" display="http://hfo63.cfo.in.th/CheckDataDtl.aspx?orgid=05563&amp;balance=%A7%BA%B4%D8%C5%3Cbr/%3E%A7%BA%CA%D1%C1%BE%D1%B9%B8%EC%A1%D1%B9&amp;month=4&amp;year=2020&amp;thetype=%A7%BA%CB%B9%E8%C7%C2%A7%D2%B9" xr:uid="{00000000-0004-0000-0D00-000023040000}"/>
    <hyperlink ref="E1068" r:id="rId1061" display="http://hfo63.cfo.in.th/CheckDataDtl.aspx?orgid=05563&amp;balance=%A7%BA%B4%D8%C5%3Cbr/%3E%A7%BA%CA%D1%C1%BE%D1%B9%B8%EC%A1%D1%B9&amp;month=4&amp;year=2020&amp;thetype=%A7%BA%CB%B9%E8%C7%C2%A7%D2%B9" xr:uid="{00000000-0004-0000-0D00-000024040000}"/>
    <hyperlink ref="E1069" r:id="rId1062" display="http://hfo63.cfo.in.th/CheckDataDtl.aspx?orgid=05564&amp;balance=%A7%BA%B4%D8%C5%3Cbr/%3E%A7%BA%CA%D1%C1%BE%D1%B9%B8%EC%A1%D1%B9&amp;month=4&amp;year=2020&amp;thetype=%A7%BA%CB%B9%E8%C7%C2%A7%D2%B9" xr:uid="{00000000-0004-0000-0D00-000025040000}"/>
    <hyperlink ref="E1070" r:id="rId1063" display="http://hfo63.cfo.in.th/CheckDataDtl.aspx?orgid=05564&amp;balance=%A7%BA%B4%D8%C5%3Cbr/%3E%A7%BA%CA%D1%C1%BE%D1%B9%B8%EC%A1%D1%B9&amp;month=4&amp;year=2020&amp;thetype=%A7%BA%CB%B9%E8%C7%C2%A7%D2%B9" xr:uid="{00000000-0004-0000-0D00-000026040000}"/>
    <hyperlink ref="E1071" r:id="rId1064" display="http://hfo63.cfo.in.th/CheckDataDtl.aspx?orgid=05565&amp;balance=%A7%BA%B4%D8%C5%3Cbr/%3E%A7%BA%CA%D1%C1%BE%D1%B9%B8%EC%A1%D1%B9&amp;month=4&amp;year=2020&amp;thetype=%A7%BA%CB%B9%E8%C7%C2%A7%D2%B9" xr:uid="{00000000-0004-0000-0D00-000027040000}"/>
    <hyperlink ref="E1072" r:id="rId1065" display="http://hfo63.cfo.in.th/CheckDataDtl.aspx?orgid=05565&amp;balance=%A7%BA%B4%D8%C5%3Cbr/%3E%A7%BA%CA%D1%C1%BE%D1%B9%B8%EC%A1%D1%B9&amp;month=4&amp;year=2020&amp;thetype=%A7%BA%CB%B9%E8%C7%C2%A7%D2%B9" xr:uid="{00000000-0004-0000-0D00-000028040000}"/>
    <hyperlink ref="E1073" r:id="rId1066" display="http://hfo63.cfo.in.th/CheckDataDtl.aspx?orgid=05566&amp;balance=%A7%BA%B4%D8%C5%3Cbr/%3E%A7%BA%CA%D1%C1%BE%D1%B9%B8%EC%A1%D1%B9&amp;month=4&amp;year=2020&amp;thetype=%A7%BA%CB%B9%E8%C7%C2%A7%D2%B9" xr:uid="{00000000-0004-0000-0D00-000029040000}"/>
    <hyperlink ref="E1074" r:id="rId1067" display="http://hfo63.cfo.in.th/CheckDataDtl.aspx?orgid=05566&amp;balance=%A7%BA%B4%D8%C5%3Cbr/%3E%A7%BA%CA%D1%C1%BE%D1%B9%B8%EC%A1%D1%B9&amp;month=4&amp;year=2020&amp;thetype=%A7%BA%CB%B9%E8%C7%C2%A7%D2%B9" xr:uid="{00000000-0004-0000-0D00-00002A040000}"/>
    <hyperlink ref="E1075" r:id="rId1068" display="http://hfo63.cfo.in.th/CheckDataDtl.aspx?orgid=05567&amp;balance=%A7%BA%B4%D8%C5%3Cbr/%3E%A7%BA%CA%D1%C1%BE%D1%B9%B8%EC%A1%D1%B9&amp;month=4&amp;year=2020&amp;thetype=%A7%BA%CB%B9%E8%C7%C2%A7%D2%B9" xr:uid="{00000000-0004-0000-0D00-00002B040000}"/>
    <hyperlink ref="E1076" r:id="rId1069" display="http://hfo63.cfo.in.th/CheckDataDtl.aspx?orgid=05567&amp;balance=%A7%BA%B4%D8%C5%3Cbr/%3E%A7%BA%CA%D1%C1%BE%D1%B9%B8%EC%A1%D1%B9&amp;month=4&amp;year=2020&amp;thetype=%A7%BA%CB%B9%E8%C7%C2%A7%D2%B9" xr:uid="{00000000-0004-0000-0D00-00002C040000}"/>
    <hyperlink ref="E1077" r:id="rId1070" display="http://hfo63.cfo.in.th/CheckDataDtl.aspx?orgid=05568&amp;balance=%A7%BA%B4%D8%C5%3Cbr/%3E%A7%BA%CA%D1%C1%BE%D1%B9%B8%EC%A1%D1%B9&amp;month=4&amp;year=2020&amp;thetype=%A7%BA%CB%B9%E8%C7%C2%A7%D2%B9" xr:uid="{00000000-0004-0000-0D00-00002D040000}"/>
    <hyperlink ref="E1078" r:id="rId1071" display="http://hfo63.cfo.in.th/CheckDataDtl.aspx?orgid=05568&amp;balance=%A7%BA%B4%D8%C5%3Cbr/%3E%A7%BA%CA%D1%C1%BE%D1%B9%B8%EC%A1%D1%B9&amp;month=4&amp;year=2020&amp;thetype=%A7%BA%CB%B9%E8%C7%C2%A7%D2%B9" xr:uid="{00000000-0004-0000-0D00-00002E040000}"/>
    <hyperlink ref="E1079" r:id="rId1072" display="http://hfo63.cfo.in.th/CheckDataDtl.aspx?orgid=05569&amp;balance=%A7%BA%B4%D8%C5%3Cbr/%3E%A7%BA%CA%D1%C1%BE%D1%B9%B8%EC%A1%D1%B9&amp;month=4&amp;year=2020&amp;thetype=%A7%BA%CB%B9%E8%C7%C2%A7%D2%B9" xr:uid="{00000000-0004-0000-0D00-00002F040000}"/>
    <hyperlink ref="E1080" r:id="rId1073" display="http://hfo63.cfo.in.th/CheckDataDtl.aspx?orgid=05569&amp;balance=%A7%BA%B4%D8%C5%3Cbr/%3E%A7%BA%CA%D1%C1%BE%D1%B9%B8%EC%A1%D1%B9&amp;month=4&amp;year=2020&amp;thetype=%A7%BA%CB%B9%E8%C7%C2%A7%D2%B9" xr:uid="{00000000-0004-0000-0D00-000030040000}"/>
    <hyperlink ref="E1081" r:id="rId1074" display="http://hfo63.cfo.in.th/CheckDataDtl.aspx?orgid=05570&amp;balance=%A7%BA%B4%D8%C5%3Cbr/%3E%A7%BA%CA%D1%C1%BE%D1%B9%B8%EC%A1%D1%B9&amp;month=4&amp;year=2020&amp;thetype=%A7%BA%CB%B9%E8%C7%C2%A7%D2%B9" xr:uid="{00000000-0004-0000-0D00-000031040000}"/>
    <hyperlink ref="E1082" r:id="rId1075" display="http://hfo63.cfo.in.th/CheckDataDtl.aspx?orgid=05570&amp;balance=%A7%BA%B4%D8%C5%3Cbr/%3E%A7%BA%CA%D1%C1%BE%D1%B9%B8%EC%A1%D1%B9&amp;month=4&amp;year=2020&amp;thetype=%A7%BA%CB%B9%E8%C7%C2%A7%D2%B9" xr:uid="{00000000-0004-0000-0D00-000032040000}"/>
    <hyperlink ref="E1083" r:id="rId1076" display="http://hfo63.cfo.in.th/CheckDataDtl.aspx?orgid=05571&amp;balance=%A7%BA%B4%D8%C5%3Cbr/%3E%A7%BA%CA%D1%C1%BE%D1%B9%B8%EC%A1%D1%B9&amp;month=4&amp;year=2020&amp;thetype=%A7%BA%CB%B9%E8%C7%C2%A7%D2%B9" xr:uid="{00000000-0004-0000-0D00-000033040000}"/>
    <hyperlink ref="E1084" r:id="rId1077" display="http://hfo63.cfo.in.th/CheckDataDtl.aspx?orgid=05571&amp;balance=%A7%BA%B4%D8%C5%3Cbr/%3E%A7%BA%CA%D1%C1%BE%D1%B9%B8%EC%A1%D1%B9&amp;month=4&amp;year=2020&amp;thetype=%A7%BA%CB%B9%E8%C7%C2%A7%D2%B9" xr:uid="{00000000-0004-0000-0D00-000034040000}"/>
    <hyperlink ref="E1085" r:id="rId1078" display="http://hfo63.cfo.in.th/CheckDataDtl.aspx?orgid=05572&amp;balance=%A7%BA%B4%D8%C5%3Cbr/%3E%A7%BA%CA%D1%C1%BE%D1%B9%B8%EC%A1%D1%B9&amp;month=4&amp;year=2020&amp;thetype=%A7%BA%CB%B9%E8%C7%C2%A7%D2%B9" xr:uid="{00000000-0004-0000-0D00-000035040000}"/>
    <hyperlink ref="E1086" r:id="rId1079" display="http://hfo63.cfo.in.th/CheckDataDtl.aspx?orgid=05572&amp;balance=%A7%BA%B4%D8%C5%3Cbr/%3E%A7%BA%CA%D1%C1%BE%D1%B9%B8%EC%A1%D1%B9&amp;month=4&amp;year=2020&amp;thetype=%A7%BA%CB%B9%E8%C7%C2%A7%D2%B9" xr:uid="{00000000-0004-0000-0D00-000036040000}"/>
    <hyperlink ref="E1087" r:id="rId1080" display="http://hfo63.cfo.in.th/CheckDataDtl.aspx?orgid=05573&amp;balance=%A7%BA%B4%D8%C5%3Cbr/%3E%A7%BA%CA%D1%C1%BE%D1%B9%B8%EC%A1%D1%B9&amp;month=4&amp;year=2020&amp;thetype=%A7%BA%CB%B9%E8%C7%C2%A7%D2%B9" xr:uid="{00000000-0004-0000-0D00-000037040000}"/>
    <hyperlink ref="E1088" r:id="rId1081" display="http://hfo63.cfo.in.th/CheckDataDtl.aspx?orgid=05573&amp;balance=%A7%BA%B4%D8%C5%3Cbr/%3E%A7%BA%CA%D1%C1%BE%D1%B9%B8%EC%A1%D1%B9&amp;month=4&amp;year=2020&amp;thetype=%A7%BA%CB%B9%E8%C7%C2%A7%D2%B9" xr:uid="{00000000-0004-0000-0D00-000038040000}"/>
    <hyperlink ref="E1089" r:id="rId1082" display="http://hfo63.cfo.in.th/CheckDataDtl.aspx?orgid=05574&amp;balance=%A7%BA%B4%D8%C5%3Cbr/%3E%A7%BA%CA%D1%C1%BE%D1%B9%B8%EC%A1%D1%B9&amp;month=4&amp;year=2020&amp;thetype=%A7%BA%CB%B9%E8%C7%C2%A7%D2%B9" xr:uid="{00000000-0004-0000-0D00-000039040000}"/>
    <hyperlink ref="E1090" r:id="rId1083" display="http://hfo63.cfo.in.th/CheckDataDtl.aspx?orgid=05574&amp;balance=%A7%BA%B4%D8%C5%3Cbr/%3E%A7%BA%CA%D1%C1%BE%D1%B9%B8%EC%A1%D1%B9&amp;month=4&amp;year=2020&amp;thetype=%A7%BA%CB%B9%E8%C7%C2%A7%D2%B9" xr:uid="{00000000-0004-0000-0D00-00003A040000}"/>
    <hyperlink ref="E1091" r:id="rId1084" display="http://hfo63.cfo.in.th/CheckDataDtl.aspx?orgid=05575&amp;balance=%A7%BA%B4%D8%C5%3Cbr/%3E%A7%BA%CA%D1%C1%BE%D1%B9%B8%EC%A1%D1%B9&amp;month=4&amp;year=2020&amp;thetype=%A7%BA%CB%B9%E8%C7%C2%A7%D2%B9" xr:uid="{00000000-0004-0000-0D00-00003B040000}"/>
    <hyperlink ref="E1092" r:id="rId1085" display="http://hfo63.cfo.in.th/CheckDataDtl.aspx?orgid=05575&amp;balance=%A7%BA%B4%D8%C5%3Cbr/%3E%A7%BA%CA%D1%C1%BE%D1%B9%B8%EC%A1%D1%B9&amp;month=4&amp;year=2020&amp;thetype=%A7%BA%CB%B9%E8%C7%C2%A7%D2%B9" xr:uid="{00000000-0004-0000-0D00-00003C040000}"/>
    <hyperlink ref="E1093" r:id="rId1086" display="http://hfo63.cfo.in.th/CheckDataDtl.aspx?orgid=05576&amp;balance=%A7%BA%B4%D8%C5%3Cbr/%3E%A7%BA%CA%D1%C1%BE%D1%B9%B8%EC%A1%D1%B9&amp;month=4&amp;year=2020&amp;thetype=%A7%BA%CB%B9%E8%C7%C2%A7%D2%B9" xr:uid="{00000000-0004-0000-0D00-00003D040000}"/>
    <hyperlink ref="E1094" r:id="rId1087" display="http://hfo63.cfo.in.th/CheckDataDtl.aspx?orgid=05576&amp;balance=%A7%BA%B4%D8%C5%3Cbr/%3E%A7%BA%CA%D1%C1%BE%D1%B9%B8%EC%A1%D1%B9&amp;month=4&amp;year=2020&amp;thetype=%A7%BA%CB%B9%E8%C7%C2%A7%D2%B9" xr:uid="{00000000-0004-0000-0D00-00003E040000}"/>
    <hyperlink ref="E1095" r:id="rId1088" display="http://hfo63.cfo.in.th/CheckDataDtl.aspx?orgid=05577&amp;balance=%A7%BA%B4%D8%C5%3Cbr/%3E%A7%BA%CA%D1%C1%BE%D1%B9%B8%EC%A1%D1%B9&amp;month=4&amp;year=2020&amp;thetype=%A7%BA%CB%B9%E8%C7%C2%A7%D2%B9" xr:uid="{00000000-0004-0000-0D00-00003F040000}"/>
    <hyperlink ref="E1096" r:id="rId1089" display="http://hfo63.cfo.in.th/CheckDataDtl.aspx?orgid=05577&amp;balance=%A7%BA%B4%D8%C5%3Cbr/%3E%A7%BA%CA%D1%C1%BE%D1%B9%B8%EC%A1%D1%B9&amp;month=4&amp;year=2020&amp;thetype=%A7%BA%CB%B9%E8%C7%C2%A7%D2%B9" xr:uid="{00000000-0004-0000-0D00-000040040000}"/>
    <hyperlink ref="E1097" r:id="rId1090" display="http://hfo63.cfo.in.th/CheckDataDtl.aspx?orgid=05578&amp;balance=%A7%BA%B4%D8%C5%3Cbr/%3E%A7%BA%CA%D1%C1%BE%D1%B9%B8%EC%A1%D1%B9&amp;month=4&amp;year=2020&amp;thetype=%A7%BA%CB%B9%E8%C7%C2%A7%D2%B9" xr:uid="{00000000-0004-0000-0D00-000041040000}"/>
    <hyperlink ref="E1098" r:id="rId1091" display="http://hfo63.cfo.in.th/CheckDataDtl.aspx?orgid=05578&amp;balance=%A7%BA%B4%D8%C5%3Cbr/%3E%A7%BA%CA%D1%C1%BE%D1%B9%B8%EC%A1%D1%B9&amp;month=4&amp;year=2020&amp;thetype=%A7%BA%CB%B9%E8%C7%C2%A7%D2%B9" xr:uid="{00000000-0004-0000-0D00-000042040000}"/>
    <hyperlink ref="E1099" r:id="rId1092" display="http://hfo63.cfo.in.th/CheckDataDtl.aspx?orgid=05579&amp;balance=%A7%BA%B4%D8%C5%3Cbr/%3E%A7%BA%CA%D1%C1%BE%D1%B9%B8%EC%A1%D1%B9&amp;month=4&amp;year=2020&amp;thetype=%A7%BA%CB%B9%E8%C7%C2%A7%D2%B9" xr:uid="{00000000-0004-0000-0D00-000043040000}"/>
    <hyperlink ref="E1100" r:id="rId1093" display="http://hfo63.cfo.in.th/CheckDataDtl.aspx?orgid=05579&amp;balance=%A7%BA%B4%D8%C5%3Cbr/%3E%A7%BA%CA%D1%C1%BE%D1%B9%B8%EC%A1%D1%B9&amp;month=4&amp;year=2020&amp;thetype=%A7%BA%CB%B9%E8%C7%C2%A7%D2%B9" xr:uid="{00000000-0004-0000-0D00-000044040000}"/>
    <hyperlink ref="E1101" r:id="rId1094" display="http://hfo63.cfo.in.th/CheckDataDtl.aspx?orgid=05580&amp;balance=%A7%BA%B4%D8%C5%3Cbr/%3E%A7%BA%CA%D1%C1%BE%D1%B9%B8%EC%A1%D1%B9&amp;month=4&amp;year=2020&amp;thetype=%A7%BA%CB%B9%E8%C7%C2%A7%D2%B9" xr:uid="{00000000-0004-0000-0D00-000045040000}"/>
    <hyperlink ref="E1102" r:id="rId1095" display="http://hfo63.cfo.in.th/CheckDataDtl.aspx?orgid=05580&amp;balance=%A7%BA%B4%D8%C5%3Cbr/%3E%A7%BA%CA%D1%C1%BE%D1%B9%B8%EC%A1%D1%B9&amp;month=4&amp;year=2020&amp;thetype=%A7%BA%CB%B9%E8%C7%C2%A7%D2%B9" xr:uid="{00000000-0004-0000-0D00-000046040000}"/>
    <hyperlink ref="E1103" r:id="rId1096" display="http://hfo63.cfo.in.th/CheckDataDtl.aspx?orgid=05581&amp;balance=%A7%BA%B4%D8%C5%3Cbr/%3E%A7%BA%CA%D1%C1%BE%D1%B9%B8%EC%A1%D1%B9&amp;month=4&amp;year=2020&amp;thetype=%A7%BA%CB%B9%E8%C7%C2%A7%D2%B9" xr:uid="{00000000-0004-0000-0D00-000047040000}"/>
    <hyperlink ref="E1104" r:id="rId1097" display="http://hfo63.cfo.in.th/CheckDataDtl.aspx?orgid=05581&amp;balance=%A7%BA%B4%D8%C5%3Cbr/%3E%A7%BA%CA%D1%C1%BE%D1%B9%B8%EC%A1%D1%B9&amp;month=4&amp;year=2020&amp;thetype=%A7%BA%CB%B9%E8%C7%C2%A7%D2%B9" xr:uid="{00000000-0004-0000-0D00-000048040000}"/>
    <hyperlink ref="E1105" r:id="rId1098" display="http://hfo63.cfo.in.th/CheckDataDtl.aspx?orgid=05582&amp;balance=%A7%BA%B4%D8%C5%3Cbr/%3E%A7%BA%CA%D1%C1%BE%D1%B9%B8%EC%A1%D1%B9&amp;month=4&amp;year=2020&amp;thetype=%A7%BA%CB%B9%E8%C7%C2%A7%D2%B9" xr:uid="{00000000-0004-0000-0D00-000049040000}"/>
    <hyperlink ref="E1106" r:id="rId1099" display="http://hfo63.cfo.in.th/CheckDataDtl.aspx?orgid=05582&amp;balance=%A7%BA%B4%D8%C5%3Cbr/%3E%A7%BA%CA%D1%C1%BE%D1%B9%B8%EC%A1%D1%B9&amp;month=4&amp;year=2020&amp;thetype=%A7%BA%CB%B9%E8%C7%C2%A7%D2%B9" xr:uid="{00000000-0004-0000-0D00-00004A040000}"/>
    <hyperlink ref="E1107" r:id="rId1100" display="http://hfo63.cfo.in.th/CheckDataDtl.aspx?orgid=05583&amp;balance=%A7%BA%B4%D8%C5%3Cbr/%3E%A7%BA%CA%D1%C1%BE%D1%B9%B8%EC%A1%D1%B9&amp;month=4&amp;year=2020&amp;thetype=%A7%BA%CB%B9%E8%C7%C2%A7%D2%B9" xr:uid="{00000000-0004-0000-0D00-00004B040000}"/>
    <hyperlink ref="E1108" r:id="rId1101" display="http://hfo63.cfo.in.th/CheckDataDtl.aspx?orgid=05583&amp;balance=%A7%BA%B4%D8%C5%3Cbr/%3E%A7%BA%CA%D1%C1%BE%D1%B9%B8%EC%A1%D1%B9&amp;month=4&amp;year=2020&amp;thetype=%A7%BA%CB%B9%E8%C7%C2%A7%D2%B9" xr:uid="{00000000-0004-0000-0D00-00004C040000}"/>
    <hyperlink ref="E1109" r:id="rId1102" display="http://hfo63.cfo.in.th/CheckDataDtl.aspx?orgid=05584&amp;balance=%A7%BA%B4%D8%C5%3Cbr/%3E%A7%BA%CA%D1%C1%BE%D1%B9%B8%EC%A1%D1%B9&amp;month=4&amp;year=2020&amp;thetype=%A7%BA%CB%B9%E8%C7%C2%A7%D2%B9" xr:uid="{00000000-0004-0000-0D00-00004D040000}"/>
    <hyperlink ref="E1110" r:id="rId1103" display="http://hfo63.cfo.in.th/CheckDataDtl.aspx?orgid=05584&amp;balance=%A7%BA%B4%D8%C5%3Cbr/%3E%A7%BA%CA%D1%C1%BE%D1%B9%B8%EC%A1%D1%B9&amp;month=4&amp;year=2020&amp;thetype=%A7%BA%CB%B9%E8%C7%C2%A7%D2%B9" xr:uid="{00000000-0004-0000-0D00-00004E040000}"/>
    <hyperlink ref="E1111" r:id="rId1104" display="http://hfo63.cfo.in.th/CheckDataDtl.aspx?orgid=05585&amp;balance=%A7%BA%B4%D8%C5%3Cbr/%3E%A7%BA%CA%D1%C1%BE%D1%B9%B8%EC%A1%D1%B9&amp;month=4&amp;year=2020&amp;thetype=%A7%BA%CB%B9%E8%C7%C2%A7%D2%B9" xr:uid="{00000000-0004-0000-0D00-00004F040000}"/>
    <hyperlink ref="E1112" r:id="rId1105" display="http://hfo63.cfo.in.th/CheckDataDtl.aspx?orgid=05585&amp;balance=%A7%BA%B4%D8%C5%3Cbr/%3E%A7%BA%CA%D1%C1%BE%D1%B9%B8%EC%A1%D1%B9&amp;month=4&amp;year=2020&amp;thetype=%A7%BA%CB%B9%E8%C7%C2%A7%D2%B9" xr:uid="{00000000-0004-0000-0D00-000050040000}"/>
    <hyperlink ref="E1113" r:id="rId1106" display="http://hfo63.cfo.in.th/CheckDataDtl.aspx?orgid=05586&amp;balance=%A7%BA%B4%D8%C5%3Cbr/%3E%A7%BA%CA%D1%C1%BE%D1%B9%B8%EC%A1%D1%B9&amp;month=4&amp;year=2020&amp;thetype=%A7%BA%CB%B9%E8%C7%C2%A7%D2%B9" xr:uid="{00000000-0004-0000-0D00-000051040000}"/>
    <hyperlink ref="E1114" r:id="rId1107" display="http://hfo63.cfo.in.th/CheckDataDtl.aspx?orgid=05586&amp;balance=%A7%BA%B4%D8%C5%3Cbr/%3E%A7%BA%CA%D1%C1%BE%D1%B9%B8%EC%A1%D1%B9&amp;month=4&amp;year=2020&amp;thetype=%A7%BA%CB%B9%E8%C7%C2%A7%D2%B9" xr:uid="{00000000-0004-0000-0D00-000052040000}"/>
    <hyperlink ref="E1115" r:id="rId1108" display="http://hfo63.cfo.in.th/CheckDataDtl.aspx?orgid=05587&amp;balance=%A7%BA%B4%D8%C5%3Cbr/%3E%A7%BA%CA%D1%C1%BE%D1%B9%B8%EC%A1%D1%B9&amp;month=4&amp;year=2020&amp;thetype=%A7%BA%CB%B9%E8%C7%C2%A7%D2%B9" xr:uid="{00000000-0004-0000-0D00-000053040000}"/>
    <hyperlink ref="E1116" r:id="rId1109" display="http://hfo63.cfo.in.th/CheckDataDtl.aspx?orgid=05587&amp;balance=%A7%BA%B4%D8%C5%3Cbr/%3E%A7%BA%CA%D1%C1%BE%D1%B9%B8%EC%A1%D1%B9&amp;month=4&amp;year=2020&amp;thetype=%A7%BA%CB%B9%E8%C7%C2%A7%D2%B9" xr:uid="{00000000-0004-0000-0D00-000054040000}"/>
    <hyperlink ref="E1117" r:id="rId1110" display="http://hfo63.cfo.in.th/CheckDataDtl.aspx?orgid=05588&amp;balance=%A7%BA%B4%D8%C5%3Cbr/%3E%A7%BA%CA%D1%C1%BE%D1%B9%B8%EC%A1%D1%B9&amp;month=4&amp;year=2020&amp;thetype=%A7%BA%CB%B9%E8%C7%C2%A7%D2%B9" xr:uid="{00000000-0004-0000-0D00-000055040000}"/>
    <hyperlink ref="E1118" r:id="rId1111" display="http://hfo63.cfo.in.th/CheckDataDtl.aspx?orgid=05588&amp;balance=%A7%BA%B4%D8%C5%3Cbr/%3E%A7%BA%CA%D1%C1%BE%D1%B9%B8%EC%A1%D1%B9&amp;month=4&amp;year=2020&amp;thetype=%A7%BA%CB%B9%E8%C7%C2%A7%D2%B9" xr:uid="{00000000-0004-0000-0D00-000056040000}"/>
    <hyperlink ref="E1119" r:id="rId1112" display="http://hfo63.cfo.in.th/CheckDataDtl.aspx?orgid=05589&amp;balance=%A7%BA%B4%D8%C5%3Cbr/%3E%A7%BA%CA%D1%C1%BE%D1%B9%B8%EC%A1%D1%B9&amp;month=4&amp;year=2020&amp;thetype=%A7%BA%CB%B9%E8%C7%C2%A7%D2%B9" xr:uid="{00000000-0004-0000-0D00-000057040000}"/>
    <hyperlink ref="E1120" r:id="rId1113" display="http://hfo63.cfo.in.th/CheckDataDtl.aspx?orgid=05589&amp;balance=%A7%BA%B4%D8%C5%3Cbr/%3E%A7%BA%CA%D1%C1%BE%D1%B9%B8%EC%A1%D1%B9&amp;month=4&amp;year=2020&amp;thetype=%A7%BA%CB%B9%E8%C7%C2%A7%D2%B9" xr:uid="{00000000-0004-0000-0D00-000058040000}"/>
    <hyperlink ref="E1121" r:id="rId1114" display="http://hfo63.cfo.in.th/CheckDataDtl.aspx?orgid=05590&amp;balance=%A7%BA%B4%D8%C5%3Cbr/%3E%A7%BA%CA%D1%C1%BE%D1%B9%B8%EC%A1%D1%B9&amp;month=4&amp;year=2020&amp;thetype=%A7%BA%CB%B9%E8%C7%C2%A7%D2%B9" xr:uid="{00000000-0004-0000-0D00-000059040000}"/>
    <hyperlink ref="E1122" r:id="rId1115" display="http://hfo63.cfo.in.th/CheckDataDtl.aspx?orgid=05590&amp;balance=%A7%BA%B4%D8%C5%3Cbr/%3E%A7%BA%CA%D1%C1%BE%D1%B9%B8%EC%A1%D1%B9&amp;month=4&amp;year=2020&amp;thetype=%A7%BA%CB%B9%E8%C7%C2%A7%D2%B9" xr:uid="{00000000-0004-0000-0D00-00005A040000}"/>
    <hyperlink ref="E1123" r:id="rId1116" display="http://hfo63.cfo.in.th/CheckDataDtl.aspx?orgid=05591&amp;balance=%A7%BA%B4%D8%C5%3Cbr/%3E%A7%BA%CA%D1%C1%BE%D1%B9%B8%EC%A1%D1%B9&amp;month=4&amp;year=2020&amp;thetype=%A7%BA%CB%B9%E8%C7%C2%A7%D2%B9" xr:uid="{00000000-0004-0000-0D00-00005B040000}"/>
    <hyperlink ref="E1124" r:id="rId1117" display="http://hfo63.cfo.in.th/CheckDataDtl.aspx?orgid=05591&amp;balance=%A7%BA%B4%D8%C5%3Cbr/%3E%A7%BA%CA%D1%C1%BE%D1%B9%B8%EC%A1%D1%B9&amp;month=4&amp;year=2020&amp;thetype=%A7%BA%CB%B9%E8%C7%C2%A7%D2%B9" xr:uid="{00000000-0004-0000-0D00-00005C040000}"/>
    <hyperlink ref="E1125" r:id="rId1118" display="http://hfo63.cfo.in.th/CheckDataDtl.aspx?orgid=05592&amp;balance=%A7%BA%B4%D8%C5%3Cbr/%3E%A7%BA%CA%D1%C1%BE%D1%B9%B8%EC%A1%D1%B9&amp;month=4&amp;year=2020&amp;thetype=%A7%BA%CB%B9%E8%C7%C2%A7%D2%B9" xr:uid="{00000000-0004-0000-0D00-00005D040000}"/>
    <hyperlink ref="E1126" r:id="rId1119" display="http://hfo63.cfo.in.th/CheckDataDtl.aspx?orgid=05592&amp;balance=%A7%BA%B4%D8%C5%3Cbr/%3E%A7%BA%CA%D1%C1%BE%D1%B9%B8%EC%A1%D1%B9&amp;month=4&amp;year=2020&amp;thetype=%A7%BA%CB%B9%E8%C7%C2%A7%D2%B9" xr:uid="{00000000-0004-0000-0D00-00005E040000}"/>
    <hyperlink ref="E1127" r:id="rId1120" display="http://hfo63.cfo.in.th/CheckDataDtl.aspx?orgid=05593&amp;balance=%A7%BA%B4%D8%C5%3Cbr/%3E%A7%BA%CA%D1%C1%BE%D1%B9%B8%EC%A1%D1%B9&amp;month=4&amp;year=2020&amp;thetype=%A7%BA%CB%B9%E8%C7%C2%A7%D2%B9" xr:uid="{00000000-0004-0000-0D00-00005F040000}"/>
    <hyperlink ref="E1128" r:id="rId1121" display="http://hfo63.cfo.in.th/CheckDataDtl.aspx?orgid=05593&amp;balance=%A7%BA%B4%D8%C5%3Cbr/%3E%A7%BA%CA%D1%C1%BE%D1%B9%B8%EC%A1%D1%B9&amp;month=4&amp;year=2020&amp;thetype=%A7%BA%CB%B9%E8%C7%C2%A7%D2%B9" xr:uid="{00000000-0004-0000-0D00-000060040000}"/>
    <hyperlink ref="E1129" r:id="rId1122" display="http://hfo63.cfo.in.th/CheckDataDtl.aspx?orgid=05594&amp;balance=%A7%BA%B4%D8%C5%3Cbr/%3E%A7%BA%CA%D1%C1%BE%D1%B9%B8%EC%A1%D1%B9&amp;month=4&amp;year=2020&amp;thetype=%A7%BA%CB%B9%E8%C7%C2%A7%D2%B9" xr:uid="{00000000-0004-0000-0D00-000061040000}"/>
    <hyperlink ref="E1130" r:id="rId1123" display="http://hfo63.cfo.in.th/CheckDataDtl.aspx?orgid=05594&amp;balance=%A7%BA%B4%D8%C5%3Cbr/%3E%A7%BA%CA%D1%C1%BE%D1%B9%B8%EC%A1%D1%B9&amp;month=4&amp;year=2020&amp;thetype=%A7%BA%CB%B9%E8%C7%C2%A7%D2%B9" xr:uid="{00000000-0004-0000-0D00-000062040000}"/>
    <hyperlink ref="E1131" r:id="rId1124" display="http://hfo63.cfo.in.th/CheckDataDtl.aspx?orgid=10710&amp;balance=%A7%BA%B4%D8%C5%3Cbr/%3E%A7%BA%CA%D1%C1%BE%D1%B9%B8%EC%A1%D1%B9&amp;month=4&amp;year=2020&amp;thetype=%A7%BA%CB%B9%E8%C7%C2%A7%D2%B9" xr:uid="{00000000-0004-0000-0D00-000063040000}"/>
    <hyperlink ref="E1132" r:id="rId1125" display="http://hfo63.cfo.in.th/CheckDataDtl.aspx?orgid=10710&amp;balance=%A7%BA%B4%D8%C5%3Cbr/%3E%A7%BA%CA%D1%C1%BE%D1%B9%B8%EC%A1%D1%B9&amp;month=4&amp;year=2020&amp;thetype=%A7%BA%CB%B9%E8%C7%C2%A7%D2%B9" xr:uid="{00000000-0004-0000-0D00-000064040000}"/>
    <hyperlink ref="E1133" r:id="rId1126" display="http://hfo63.cfo.in.th/CheckDataDtl.aspx?orgid=11089&amp;balance=%A7%BA%B4%D8%C5%3Cbr/%3E%A7%BA%CA%D1%C1%BE%D1%B9%B8%EC%A1%D1%B9&amp;month=4&amp;year=2020&amp;thetype=%A7%BA%CB%B9%E8%C7%C2%A7%D2%B9" xr:uid="{00000000-0004-0000-0D00-000065040000}"/>
    <hyperlink ref="E1134" r:id="rId1127" display="http://hfo63.cfo.in.th/CheckDataDtl.aspx?orgid=11089&amp;balance=%A7%BA%B4%D8%C5%3Cbr/%3E%A7%BA%CA%D1%C1%BE%D1%B9%B8%EC%A1%D1%B9&amp;month=4&amp;year=2020&amp;thetype=%A7%BA%CB%B9%E8%C7%C2%A7%D2%B9" xr:uid="{00000000-0004-0000-0D00-000066040000}"/>
    <hyperlink ref="E1135" r:id="rId1128" display="http://hfo63.cfo.in.th/CheckDataDtl.aspx?orgid=11090&amp;balance=%A7%BA%B4%D8%C5%3Cbr/%3E%A7%BA%CA%D1%C1%BE%D1%B9%B8%EC%A1%D1%B9&amp;month=4&amp;year=2020&amp;thetype=%A7%BA%CB%B9%E8%C7%C2%A7%D2%B9" xr:uid="{00000000-0004-0000-0D00-000067040000}"/>
    <hyperlink ref="E1136" r:id="rId1129" display="http://hfo63.cfo.in.th/CheckDataDtl.aspx?orgid=11090&amp;balance=%A7%BA%B4%D8%C5%3Cbr/%3E%A7%BA%CA%D1%C1%BE%D1%B9%B8%EC%A1%D1%B9&amp;month=4&amp;year=2020&amp;thetype=%A7%BA%CB%B9%E8%C7%C2%A7%D2%B9" xr:uid="{00000000-0004-0000-0D00-000068040000}"/>
    <hyperlink ref="E1137" r:id="rId1130" display="http://hfo63.cfo.in.th/CheckDataDtl.aspx?orgid=11091&amp;balance=%A7%BA%B4%D8%C5%3Cbr/%3E%A7%BA%CA%D1%C1%BE%D1%B9%B8%EC%A1%D1%B9&amp;month=4&amp;year=2020&amp;thetype=%A7%BA%CB%B9%E8%C7%C2%A7%D2%B9" xr:uid="{00000000-0004-0000-0D00-000069040000}"/>
    <hyperlink ref="E1138" r:id="rId1131" display="http://hfo63.cfo.in.th/CheckDataDtl.aspx?orgid=11091&amp;balance=%A7%BA%B4%D8%C5%3Cbr/%3E%A7%BA%CA%D1%C1%BE%D1%B9%B8%EC%A1%D1%B9&amp;month=4&amp;year=2020&amp;thetype=%A7%BA%CB%B9%E8%C7%C2%A7%D2%B9" xr:uid="{00000000-0004-0000-0D00-00006A040000}"/>
    <hyperlink ref="E1139" r:id="rId1132" display="http://hfo63.cfo.in.th/CheckDataDtl.aspx?orgid=11092&amp;balance=%A7%BA%B4%D8%C5%3Cbr/%3E%A7%BA%CA%D1%C1%BE%D1%B9%B8%EC%A1%D1%B9&amp;month=4&amp;year=2020&amp;thetype=%A7%BA%CB%B9%E8%C7%C2%A7%D2%B9" xr:uid="{00000000-0004-0000-0D00-00006B040000}"/>
    <hyperlink ref="E1140" r:id="rId1133" display="http://hfo63.cfo.in.th/CheckDataDtl.aspx?orgid=11092&amp;balance=%A7%BA%B4%D8%C5%3Cbr/%3E%A7%BA%CA%D1%C1%BE%D1%B9%B8%EC%A1%D1%B9&amp;month=4&amp;year=2020&amp;thetype=%A7%BA%CB%B9%E8%C7%C2%A7%D2%B9" xr:uid="{00000000-0004-0000-0D00-00006C040000}"/>
    <hyperlink ref="E1141" r:id="rId1134" display="http://hfo63.cfo.in.th/CheckDataDtl.aspx?orgid=11093&amp;balance=%A7%BA%B4%D8%C5%3Cbr/%3E%A7%BA%CA%D1%C1%BE%D1%B9%B8%EC%A1%D1%B9&amp;month=4&amp;year=2020&amp;thetype=%A7%BA%CB%B9%E8%C7%C2%A7%D2%B9" xr:uid="{00000000-0004-0000-0D00-00006D040000}"/>
    <hyperlink ref="E1142" r:id="rId1135" display="http://hfo63.cfo.in.th/CheckDataDtl.aspx?orgid=11093&amp;balance=%A7%BA%B4%D8%C5%3Cbr/%3E%A7%BA%CA%D1%C1%BE%D1%B9%B8%EC%A1%D1%B9&amp;month=4&amp;year=2020&amp;thetype=%A7%BA%CB%B9%E8%C7%C2%A7%D2%B9" xr:uid="{00000000-0004-0000-0D00-00006E040000}"/>
    <hyperlink ref="E1143" r:id="rId1136" display="http://hfo63.cfo.in.th/CheckDataDtl.aspx?orgid=11094&amp;balance=%A7%BA%B4%D8%C5%3Cbr/%3E%A7%BA%CA%D1%C1%BE%D1%B9%B8%EC%A1%D1%B9&amp;month=4&amp;year=2020&amp;thetype=%A7%BA%CB%B9%E8%C7%C2%A7%D2%B9" xr:uid="{00000000-0004-0000-0D00-00006F040000}"/>
    <hyperlink ref="E1144" r:id="rId1137" display="http://hfo63.cfo.in.th/CheckDataDtl.aspx?orgid=11094&amp;balance=%A7%BA%B4%D8%C5%3Cbr/%3E%A7%BA%CA%D1%C1%BE%D1%B9%B8%EC%A1%D1%B9&amp;month=4&amp;year=2020&amp;thetype=%A7%BA%CB%B9%E8%C7%C2%A7%D2%B9" xr:uid="{00000000-0004-0000-0D00-000070040000}"/>
    <hyperlink ref="E1145" r:id="rId1138" display="http://hfo63.cfo.in.th/CheckDataDtl.aspx?orgid=11095&amp;balance=%A7%BA%B4%D8%C5%3Cbr/%3E%A7%BA%CA%D1%C1%BE%D1%B9%B8%EC%A1%D1%B9&amp;month=4&amp;year=2020&amp;thetype=%A7%BA%CB%B9%E8%C7%C2%A7%D2%B9" xr:uid="{00000000-0004-0000-0D00-000071040000}"/>
    <hyperlink ref="E1146" r:id="rId1139" display="http://hfo63.cfo.in.th/CheckDataDtl.aspx?orgid=11095&amp;balance=%A7%BA%B4%D8%C5%3Cbr/%3E%A7%BA%CA%D1%C1%BE%D1%B9%B8%EC%A1%D1%B9&amp;month=4&amp;year=2020&amp;thetype=%A7%BA%CB%B9%E8%C7%C2%A7%D2%B9" xr:uid="{00000000-0004-0000-0D00-000072040000}"/>
    <hyperlink ref="E1147" r:id="rId1140" display="http://hfo63.cfo.in.th/CheckDataDtl.aspx?orgid=11096&amp;balance=%A7%BA%B4%D8%C5%3Cbr/%3E%A7%BA%CA%D1%C1%BE%D1%B9%B8%EC%A1%D1%B9&amp;month=4&amp;year=2020&amp;thetype=%A7%BA%CB%B9%E8%C7%C2%A7%D2%B9" xr:uid="{00000000-0004-0000-0D00-000073040000}"/>
    <hyperlink ref="E1148" r:id="rId1141" display="http://hfo63.cfo.in.th/CheckDataDtl.aspx?orgid=11096&amp;balance=%A7%BA%B4%D8%C5%3Cbr/%3E%A7%BA%CA%D1%C1%BE%D1%B9%B8%EC%A1%D1%B9&amp;month=4&amp;year=2020&amp;thetype=%A7%BA%CB%B9%E8%C7%C2%A7%D2%B9" xr:uid="{00000000-0004-0000-0D00-000074040000}"/>
    <hyperlink ref="E1149" r:id="rId1142" display="http://hfo63.cfo.in.th/CheckDataDtl.aspx?orgid=11097&amp;balance=%A7%BA%B4%D8%C5%3Cbr/%3E%A7%BA%CA%D1%C1%BE%D1%B9%B8%EC%A1%D1%B9&amp;month=4&amp;year=2020&amp;thetype=%A7%BA%CB%B9%E8%C7%C2%A7%D2%B9" xr:uid="{00000000-0004-0000-0D00-000075040000}"/>
    <hyperlink ref="E1150" r:id="rId1143" display="http://hfo63.cfo.in.th/CheckDataDtl.aspx?orgid=11097&amp;balance=%A7%BA%B4%D8%C5%3Cbr/%3E%A7%BA%CA%D1%C1%BE%D1%B9%B8%EC%A1%D1%B9&amp;month=4&amp;year=2020&amp;thetype=%A7%BA%CB%B9%E8%C7%C2%A7%D2%B9" xr:uid="{00000000-0004-0000-0D00-000076040000}"/>
    <hyperlink ref="E1151" r:id="rId1144" display="http://hfo63.cfo.in.th/CheckDataDtl.aspx?orgid=11098&amp;balance=%A7%BA%B4%D8%C5%3Cbr/%3E%A7%BA%CA%D1%C1%BE%D1%B9%B8%EC%A1%D1%B9&amp;month=4&amp;year=2020&amp;thetype=%A7%BA%CB%B9%E8%C7%C2%A7%D2%B9" xr:uid="{00000000-0004-0000-0D00-000077040000}"/>
    <hyperlink ref="E1152" r:id="rId1145" display="http://hfo63.cfo.in.th/CheckDataDtl.aspx?orgid=11098&amp;balance=%A7%BA%B4%D8%C5%3Cbr/%3E%A7%BA%CA%D1%C1%BE%D1%B9%B8%EC%A1%D1%B9&amp;month=4&amp;year=2020&amp;thetype=%A7%BA%CB%B9%E8%C7%C2%A7%D2%B9" xr:uid="{00000000-0004-0000-0D00-000078040000}"/>
    <hyperlink ref="E1153" r:id="rId1146" display="http://hfo63.cfo.in.th/CheckDataDtl.aspx?orgid=11099&amp;balance=%A7%BA%B4%D8%C5%3Cbr/%3E%A7%BA%CA%D1%C1%BE%D1%B9%B8%EC%A1%D1%B9&amp;month=4&amp;year=2020&amp;thetype=%A7%BA%CB%B9%E8%C7%C2%A7%D2%B9" xr:uid="{00000000-0004-0000-0D00-000079040000}"/>
    <hyperlink ref="E1154" r:id="rId1147" display="http://hfo63.cfo.in.th/CheckDataDtl.aspx?orgid=11099&amp;balance=%A7%BA%B4%D8%C5%3Cbr/%3E%A7%BA%CA%D1%C1%BE%D1%B9%B8%EC%A1%D1%B9&amp;month=4&amp;year=2020&amp;thetype=%A7%BA%CB%B9%E8%C7%C2%A7%D2%B9" xr:uid="{00000000-0004-0000-0D00-00007A040000}"/>
    <hyperlink ref="E1155" r:id="rId1148" display="http://hfo63.cfo.in.th/CheckDataDtl.aspx?orgid=11100&amp;balance=%A7%BA%B4%D8%C5%3Cbr/%3E%A7%BA%CA%D1%C1%BE%D1%B9%B8%EC%A1%D1%B9&amp;month=4&amp;year=2020&amp;thetype=%A7%BA%CB%B9%E8%C7%C2%A7%D2%B9" xr:uid="{00000000-0004-0000-0D00-00007B040000}"/>
    <hyperlink ref="E1156" r:id="rId1149" display="http://hfo63.cfo.in.th/CheckDataDtl.aspx?orgid=11100&amp;balance=%A7%BA%B4%D8%C5%3Cbr/%3E%A7%BA%CA%D1%C1%BE%D1%B9%B8%EC%A1%D1%B9&amp;month=4&amp;year=2020&amp;thetype=%A7%BA%CB%B9%E8%C7%C2%A7%D2%B9" xr:uid="{00000000-0004-0000-0D00-00007C040000}"/>
    <hyperlink ref="E1157" r:id="rId1150" display="http://hfo63.cfo.in.th/CheckDataDtl.aspx?orgid=11101&amp;balance=%A7%BA%B4%D8%C5%3Cbr/%3E%A7%BA%CA%D1%C1%BE%D1%B9%B8%EC%A1%D1%B9&amp;month=4&amp;year=2020&amp;thetype=%A7%BA%CB%B9%E8%C7%C2%A7%D2%B9" xr:uid="{00000000-0004-0000-0D00-00007D040000}"/>
    <hyperlink ref="E1158" r:id="rId1151" display="http://hfo63.cfo.in.th/CheckDataDtl.aspx?orgid=11101&amp;balance=%A7%BA%B4%D8%C5%3Cbr/%3E%A7%BA%CA%D1%C1%BE%D1%B9%B8%EC%A1%D1%B9&amp;month=4&amp;year=2020&amp;thetype=%A7%BA%CB%B9%E8%C7%C2%A7%D2%B9" xr:uid="{00000000-0004-0000-0D00-00007E040000}"/>
    <hyperlink ref="E1159" r:id="rId1152" display="http://hfo63.cfo.in.th/CheckDataDtl.aspx?orgid=11102&amp;balance=%A7%BA%B4%D8%C5%3Cbr/%3E%A7%BA%CA%D1%C1%BE%D1%B9%B8%EC%A1%D1%B9&amp;month=4&amp;year=2020&amp;thetype=%A7%BA%CB%B9%E8%C7%C2%A7%D2%B9" xr:uid="{00000000-0004-0000-0D00-00007F040000}"/>
    <hyperlink ref="E1160" r:id="rId1153" display="http://hfo63.cfo.in.th/CheckDataDtl.aspx?orgid=11102&amp;balance=%A7%BA%B4%D8%C5%3Cbr/%3E%A7%BA%CA%D1%C1%BE%D1%B9%B8%EC%A1%D1%B9&amp;month=4&amp;year=2020&amp;thetype=%A7%BA%CB%B9%E8%C7%C2%A7%D2%B9" xr:uid="{00000000-0004-0000-0D00-000080040000}"/>
    <hyperlink ref="E1161" r:id="rId1154" display="http://hfo63.cfo.in.th/CheckDataDtl.aspx?orgid=11103&amp;balance=%A7%BA%B4%D8%C5%3Cbr/%3E%A7%BA%CA%D1%C1%BE%D1%B9%B8%EC%A1%D1%B9&amp;month=4&amp;year=2020&amp;thetype=%A7%BA%CB%B9%E8%C7%C2%A7%D2%B9" xr:uid="{00000000-0004-0000-0D00-000081040000}"/>
    <hyperlink ref="E1162" r:id="rId1155" display="http://hfo63.cfo.in.th/CheckDataDtl.aspx?orgid=11103&amp;balance=%A7%BA%B4%D8%C5%3Cbr/%3E%A7%BA%CA%D1%C1%BE%D1%B9%B8%EC%A1%D1%B9&amp;month=4&amp;year=2020&amp;thetype=%A7%BA%CB%B9%E8%C7%C2%A7%D2%B9" xr:uid="{00000000-0004-0000-0D00-000082040000}"/>
    <hyperlink ref="E1163" r:id="rId1156" display="http://hfo63.cfo.in.th/CheckDataDtl.aspx?orgid=11450&amp;balance=%A7%BA%B4%D8%C5%3Cbr/%3E%A7%BA%CA%D1%C1%BE%D1%B9%B8%EC%A1%D1%B9&amp;month=4&amp;year=2020&amp;thetype=%A7%BA%CB%B9%E8%C7%C2%A7%D2%B9" xr:uid="{00000000-0004-0000-0D00-000083040000}"/>
    <hyperlink ref="E1164" r:id="rId1157" display="http://hfo63.cfo.in.th/CheckDataDtl.aspx?orgid=11450&amp;balance=%A7%BA%B4%D8%C5%3Cbr/%3E%A7%BA%CA%D1%C1%BE%D1%B9%B8%EC%A1%D1%B9&amp;month=4&amp;year=2020&amp;thetype=%A7%BA%CB%B9%E8%C7%C2%A7%D2%B9" xr:uid="{00000000-0004-0000-0D00-000084040000}"/>
    <hyperlink ref="E1165" r:id="rId1158" display="http://hfo63.cfo.in.th/CheckDataDtl.aspx?orgid=11758&amp;balance=%A7%BA%B4%D8%C5%3Cbr/%3E%A7%BA%CA%D1%C1%BE%D1%B9%B8%EC%A1%D1%B9&amp;month=4&amp;year=2020&amp;thetype=%A7%BA%CB%B9%E8%C7%C2%A7%D2%B9" xr:uid="{00000000-0004-0000-0D00-000085040000}"/>
    <hyperlink ref="E1166" r:id="rId1159" display="http://hfo63.cfo.in.th/CheckDataDtl.aspx?orgid=11758&amp;balance=%A7%BA%B4%D8%C5%3Cbr/%3E%A7%BA%CA%D1%C1%BE%D1%B9%B8%EC%A1%D1%B9&amp;month=4&amp;year=2020&amp;thetype=%A7%BA%CB%B9%E8%C7%C2%A7%D2%B9" xr:uid="{00000000-0004-0000-0D00-000086040000}"/>
    <hyperlink ref="E1167" r:id="rId1160" display="http://hfo63.cfo.in.th/CheckDataDtl.aspx?orgid=13967&amp;balance=%A7%BA%B4%D8%C5%3Cbr/%3E%A7%BA%CA%D1%C1%BE%D1%B9%B8%EC%A1%D1%B9&amp;month=4&amp;year=2020&amp;thetype=%A7%BA%CB%B9%E8%C7%C2%A7%D2%B9" xr:uid="{00000000-0004-0000-0D00-000087040000}"/>
    <hyperlink ref="E1168" r:id="rId1161" display="http://hfo63.cfo.in.th/CheckDataDtl.aspx?orgid=13967&amp;balance=%A7%BA%B4%D8%C5%3Cbr/%3E%A7%BA%CA%D1%C1%BE%D1%B9%B8%EC%A1%D1%B9&amp;month=4&amp;year=2020&amp;thetype=%A7%BA%CB%B9%E8%C7%C2%A7%D2%B9" xr:uid="{00000000-0004-0000-0D00-000088040000}"/>
    <hyperlink ref="E1169" r:id="rId1162" display="http://hfo63.cfo.in.th/CheckDataDtl.aspx?orgid=13968&amp;balance=%A7%BA%B4%D8%C5%3Cbr/%3E%A7%BA%CA%D1%C1%BE%D1%B9%B8%EC%A1%D1%B9&amp;month=4&amp;year=2020&amp;thetype=%A7%BA%CB%B9%E8%C7%C2%A7%D2%B9" xr:uid="{00000000-0004-0000-0D00-000089040000}"/>
    <hyperlink ref="E1170" r:id="rId1163" display="http://hfo63.cfo.in.th/CheckDataDtl.aspx?orgid=13968&amp;balance=%A7%BA%B4%D8%C5%3Cbr/%3E%A7%BA%CA%D1%C1%BE%D1%B9%B8%EC%A1%D1%B9&amp;month=4&amp;year=2020&amp;thetype=%A7%BA%CB%B9%E8%C7%C2%A7%D2%B9" xr:uid="{00000000-0004-0000-0D00-00008A040000}"/>
    <hyperlink ref="E1171" r:id="rId1164" display="http://hfo63.cfo.in.th/CheckDataDtl.aspx?orgid=13969&amp;balance=%A7%BA%B4%D8%C5%3Cbr/%3E%A7%BA%CA%D1%C1%BE%D1%B9%B8%EC%A1%D1%B9&amp;month=4&amp;year=2020&amp;thetype=%A7%BA%CB%B9%E8%C7%C2%A7%D2%B9" xr:uid="{00000000-0004-0000-0D00-00008B040000}"/>
    <hyperlink ref="E1172" r:id="rId1165" display="http://hfo63.cfo.in.th/CheckDataDtl.aspx?orgid=13969&amp;balance=%A7%BA%B4%D8%C5%3Cbr/%3E%A7%BA%CA%D1%C1%BE%D1%B9%B8%EC%A1%D1%B9&amp;month=4&amp;year=2020&amp;thetype=%A7%BA%CB%B9%E8%C7%C2%A7%D2%B9" xr:uid="{00000000-0004-0000-0D00-00008C040000}"/>
    <hyperlink ref="E1173" r:id="rId1166" display="http://hfo63.cfo.in.th/CheckDataDtl.aspx?orgid=13970&amp;balance=%A7%BA%B4%D8%C5%3Cbr/%3E%A7%BA%CA%D1%C1%BE%D1%B9%B8%EC%A1%D1%B9&amp;month=4&amp;year=2020&amp;thetype=%A7%BA%CB%B9%E8%C7%C2%A7%D2%B9" xr:uid="{00000000-0004-0000-0D00-00008D040000}"/>
    <hyperlink ref="E1174" r:id="rId1167" display="http://hfo63.cfo.in.th/CheckDataDtl.aspx?orgid=13970&amp;balance=%A7%BA%B4%D8%C5%3Cbr/%3E%A7%BA%CA%D1%C1%BE%D1%B9%B8%EC%A1%D1%B9&amp;month=4&amp;year=2020&amp;thetype=%A7%BA%CB%B9%E8%C7%C2%A7%D2%B9" xr:uid="{00000000-0004-0000-0D00-00008E040000}"/>
    <hyperlink ref="E1175" r:id="rId1168" display="http://hfo63.cfo.in.th/CheckDataDtl.aspx?orgid=13971&amp;balance=%A7%BA%B4%D8%C5%3Cbr/%3E%A7%BA%CA%D1%C1%BE%D1%B9%B8%EC%A1%D1%B9&amp;month=4&amp;year=2020&amp;thetype=%A7%BA%CB%B9%E8%C7%C2%A7%D2%B9" xr:uid="{00000000-0004-0000-0D00-00008F040000}"/>
    <hyperlink ref="E1176" r:id="rId1169" display="http://hfo63.cfo.in.th/CheckDataDtl.aspx?orgid=13971&amp;balance=%A7%BA%B4%D8%C5%3Cbr/%3E%A7%BA%CA%D1%C1%BE%D1%B9%B8%EC%A1%D1%B9&amp;month=4&amp;year=2020&amp;thetype=%A7%BA%CB%B9%E8%C7%C2%A7%D2%B9" xr:uid="{00000000-0004-0000-0D00-000090040000}"/>
    <hyperlink ref="E1177" r:id="rId1170" display="http://hfo63.cfo.in.th/CheckDataDtl.aspx?orgid=13972&amp;balance=%A7%BA%B4%D8%C5%3Cbr/%3E%A7%BA%CA%D1%C1%BE%D1%B9%B8%EC%A1%D1%B9&amp;month=4&amp;year=2020&amp;thetype=%A7%BA%CB%B9%E8%C7%C2%A7%D2%B9" xr:uid="{00000000-0004-0000-0D00-000091040000}"/>
    <hyperlink ref="E1178" r:id="rId1171" display="http://hfo63.cfo.in.th/CheckDataDtl.aspx?orgid=13972&amp;balance=%A7%BA%B4%D8%C5%3Cbr/%3E%A7%BA%CA%D1%C1%BE%D1%B9%B8%EC%A1%D1%B9&amp;month=4&amp;year=2020&amp;thetype=%A7%BA%CB%B9%E8%C7%C2%A7%D2%B9" xr:uid="{00000000-0004-0000-0D00-000092040000}"/>
    <hyperlink ref="E1179" r:id="rId1172" display="http://hfo63.cfo.in.th/CheckDataDtl.aspx?orgid=13973&amp;balance=%A7%BA%B4%D8%C5%3Cbr/%3E%A7%BA%CA%D1%C1%BE%D1%B9%B8%EC%A1%D1%B9&amp;month=4&amp;year=2020&amp;thetype=%A7%BA%CB%B9%E8%C7%C2%A7%D2%B9" xr:uid="{00000000-0004-0000-0D00-000093040000}"/>
    <hyperlink ref="E1180" r:id="rId1173" display="http://hfo63.cfo.in.th/CheckDataDtl.aspx?orgid=13973&amp;balance=%A7%BA%B4%D8%C5%3Cbr/%3E%A7%BA%CA%D1%C1%BE%D1%B9%B8%EC%A1%D1%B9&amp;month=4&amp;year=2020&amp;thetype=%A7%BA%CB%B9%E8%C7%C2%A7%D2%B9" xr:uid="{00000000-0004-0000-0D00-000094040000}"/>
    <hyperlink ref="E1181" r:id="rId1174" display="http://hfo63.cfo.in.th/CheckDataDtl.aspx?orgid=13975&amp;balance=%A7%BA%B4%D8%C5%3Cbr/%3E%A7%BA%CA%D1%C1%BE%D1%B9%B8%EC%A1%D1%B9&amp;month=4&amp;year=2020&amp;thetype=%A7%BA%CB%B9%E8%C7%C2%A7%D2%B9" xr:uid="{00000000-0004-0000-0D00-000095040000}"/>
    <hyperlink ref="E1182" r:id="rId1175" display="http://hfo63.cfo.in.th/CheckDataDtl.aspx?orgid=13975&amp;balance=%A7%BA%B4%D8%C5%3Cbr/%3E%A7%BA%CA%D1%C1%BE%D1%B9%B8%EC%A1%D1%B9&amp;month=4&amp;year=2020&amp;thetype=%A7%BA%CB%B9%E8%C7%C2%A7%D2%B9" xr:uid="{00000000-0004-0000-0D00-000096040000}"/>
    <hyperlink ref="E1183" r:id="rId1176" display="http://hfo63.cfo.in.th/CheckDataDtl.aspx?orgid=13976&amp;balance=%A7%BA%B4%D8%C5%3Cbr/%3E%A7%BA%CA%D1%C1%BE%D1%B9%B8%EC%A1%D1%B9&amp;month=4&amp;year=2020&amp;thetype=%A7%BA%CB%B9%E8%C7%C2%A7%D2%B9" xr:uid="{00000000-0004-0000-0D00-000097040000}"/>
    <hyperlink ref="E1184" r:id="rId1177" display="http://hfo63.cfo.in.th/CheckDataDtl.aspx?orgid=13976&amp;balance=%A7%BA%B4%D8%C5%3Cbr/%3E%A7%BA%CA%D1%C1%BE%D1%B9%B8%EC%A1%D1%B9&amp;month=4&amp;year=2020&amp;thetype=%A7%BA%CB%B9%E8%C7%C2%A7%D2%B9" xr:uid="{00000000-0004-0000-0D00-000098040000}"/>
    <hyperlink ref="E1185" r:id="rId1178" display="http://hfo63.cfo.in.th/CheckDataDtl.aspx?orgid=13977&amp;balance=%A7%BA%B4%D8%C5%3Cbr/%3E%A7%BA%CA%D1%C1%BE%D1%B9%B8%EC%A1%D1%B9&amp;month=4&amp;year=2020&amp;thetype=%A7%BA%CB%B9%E8%C7%C2%A7%D2%B9" xr:uid="{00000000-0004-0000-0D00-000099040000}"/>
    <hyperlink ref="E1186" r:id="rId1179" display="http://hfo63.cfo.in.th/CheckDataDtl.aspx?orgid=13977&amp;balance=%A7%BA%B4%D8%C5%3Cbr/%3E%A7%BA%CA%D1%C1%BE%D1%B9%B8%EC%A1%D1%B9&amp;month=4&amp;year=2020&amp;thetype=%A7%BA%CB%B9%E8%C7%C2%A7%D2%B9" xr:uid="{00000000-0004-0000-0D00-00009A040000}"/>
    <hyperlink ref="E1187" r:id="rId1180" display="http://hfo63.cfo.in.th/CheckDataDtl.aspx?orgid=14441&amp;balance=%A7%BA%B4%D8%C5%3Cbr/%3E%A7%BA%CA%D1%C1%BE%D1%B9%B8%EC%A1%D1%B9&amp;month=4&amp;year=2020&amp;thetype=%A7%BA%CB%B9%E8%C7%C2%A7%D2%B9" xr:uid="{00000000-0004-0000-0D00-00009B040000}"/>
    <hyperlink ref="E1188" r:id="rId1181" display="http://hfo63.cfo.in.th/CheckDataDtl.aspx?orgid=14441&amp;balance=%A7%BA%B4%D8%C5%3Cbr/%3E%A7%BA%CA%D1%C1%BE%D1%B9%B8%EC%A1%D1%B9&amp;month=4&amp;year=2020&amp;thetype=%A7%BA%CB%B9%E8%C7%C2%A7%D2%B9" xr:uid="{00000000-0004-0000-0D00-00009C040000}"/>
    <hyperlink ref="E1189" r:id="rId1182" display="http://hfo63.cfo.in.th/CheckDataDtl.aspx?orgid=14721&amp;balance=%A7%BA%B4%D8%C5%3Cbr/%3E%A7%BA%CA%D1%C1%BE%D1%B9%B8%EC%A1%D1%B9&amp;month=4&amp;year=2020&amp;thetype=%A7%BA%CB%B9%E8%C7%C2%A7%D2%B9" xr:uid="{00000000-0004-0000-0D00-00009D040000}"/>
    <hyperlink ref="E1190" r:id="rId1183" display="http://hfo63.cfo.in.th/CheckDataDtl.aspx?orgid=14721&amp;balance=%A7%BA%B4%D8%C5%3Cbr/%3E%A7%BA%CA%D1%C1%BE%D1%B9%B8%EC%A1%D1%B9&amp;month=4&amp;year=2020&amp;thetype=%A7%BA%CB%B9%E8%C7%C2%A7%D2%B9" xr:uid="{00000000-0004-0000-0D00-00009E040000}"/>
    <hyperlink ref="E1191" r:id="rId1184" display="http://hfo63.cfo.in.th/CheckDataDtl.aspx?orgid=14887&amp;balance=%A7%BA%B4%D8%C5%3Cbr/%3E%A7%BA%CA%D1%C1%BE%D1%B9%B8%EC%A1%D1%B9&amp;month=4&amp;year=2020&amp;thetype=%A7%BA%CB%B9%E8%C7%C2%A7%D2%B9" xr:uid="{00000000-0004-0000-0D00-00009F040000}"/>
    <hyperlink ref="E1192" r:id="rId1185" display="http://hfo63.cfo.in.th/CheckDataDtl.aspx?orgid=14887&amp;balance=%A7%BA%B4%D8%C5%3Cbr/%3E%A7%BA%CA%D1%C1%BE%D1%B9%B8%EC%A1%D1%B9&amp;month=4&amp;year=2020&amp;thetype=%A7%BA%CB%B9%E8%C7%C2%A7%D2%B9" xr:uid="{00000000-0004-0000-0D00-0000A0040000}"/>
    <hyperlink ref="E1193" r:id="rId1186" display="http://hfo63.cfo.in.th/CheckDataDtl.aspx?orgid=14891&amp;balance=%A7%BA%B4%D8%C5%3Cbr/%3E%A7%BA%CA%D1%C1%BE%D1%B9%B8%EC%A1%D1%B9&amp;month=4&amp;year=2020&amp;thetype=%A7%BA%CB%B9%E8%C7%C2%A7%D2%B9" xr:uid="{00000000-0004-0000-0D00-0000A1040000}"/>
    <hyperlink ref="E1194" r:id="rId1187" display="http://hfo63.cfo.in.th/CheckDataDtl.aspx?orgid=14891&amp;balance=%A7%BA%B4%D8%C5%3Cbr/%3E%A7%BA%CA%D1%C1%BE%D1%B9%B8%EC%A1%D1%B9&amp;month=4&amp;year=2020&amp;thetype=%A7%BA%CB%B9%E8%C7%C2%A7%D2%B9" xr:uid="{00000000-0004-0000-0D00-0000A2040000}"/>
    <hyperlink ref="E1195" r:id="rId1188" display="http://hfo63.cfo.in.th/CheckDataDtl.aspx?orgid=21323&amp;balance=%A7%BA%B4%D8%C5%3Cbr/%3E%A7%BA%CA%D1%C1%BE%D1%B9%B8%EC%A1%D1%B9&amp;month=4&amp;year=2020&amp;thetype=%A7%BA%CB%B9%E8%C7%C2%A7%D2%B9" xr:uid="{00000000-0004-0000-0D00-0000A3040000}"/>
    <hyperlink ref="E1196" r:id="rId1189" display="http://hfo63.cfo.in.th/CheckDataDtl.aspx?orgid=21323&amp;balance=%A7%BA%B4%D8%C5%3Cbr/%3E%A7%BA%CA%D1%C1%BE%D1%B9%B8%EC%A1%D1%B9&amp;month=4&amp;year=2020&amp;thetype=%A7%BA%CB%B9%E8%C7%C2%A7%D2%B9" xr:uid="{00000000-0004-0000-0D00-0000A4040000}"/>
    <hyperlink ref="E1197" r:id="rId1190" display="http://hfo63.cfo.in.th/CheckDataDtl.aspx?orgid=23217&amp;balance=%A7%BA%B4%D8%C5%3Cbr/%3E%A7%BA%CA%D1%C1%BE%D1%B9%B8%EC%A1%D1%B9&amp;month=4&amp;year=2020&amp;thetype=%A7%BA%CB%B9%E8%C7%C2%A7%D2%B9" xr:uid="{00000000-0004-0000-0D00-0000A5040000}"/>
    <hyperlink ref="E1198" r:id="rId1191" display="http://hfo63.cfo.in.th/CheckDataDtl.aspx?orgid=23217&amp;balance=%A7%BA%B4%D8%C5%3Cbr/%3E%A7%BA%CA%D1%C1%BE%D1%B9%B8%EC%A1%D1%B9&amp;month=4&amp;year=2020&amp;thetype=%A7%BA%CB%B9%E8%C7%C2%A7%D2%B9" xr:uid="{00000000-0004-0000-0D00-0000A6040000}"/>
    <hyperlink ref="E1199" r:id="rId1192" display="http://hfo63.cfo.in.th/CheckDataDtl.aspx?orgid=23748&amp;balance=%A7%BA%B4%D8%C5%3Cbr/%3E%A7%BA%CA%D1%C1%BE%D1%B9%B8%EC%A1%D1%B9&amp;month=4&amp;year=2020&amp;thetype=%A7%BA%CB%B9%E8%C7%C2%A7%D2%B9" xr:uid="{00000000-0004-0000-0D00-0000A7040000}"/>
    <hyperlink ref="E1200" r:id="rId1193" display="http://hfo63.cfo.in.th/CheckDataDtl.aspx?orgid=23748&amp;balance=%A7%BA%B4%D8%C5%3Cbr/%3E%A7%BA%CA%D1%C1%BE%D1%B9%B8%EC%A1%D1%B9&amp;month=4&amp;year=2020&amp;thetype=%A7%BA%CB%B9%E8%C7%C2%A7%D2%B9" xr:uid="{00000000-0004-0000-0D00-0000A8040000}"/>
    <hyperlink ref="E1201" r:id="rId1194" display="http://hfo63.cfo.in.th/CheckDataDtl.aspx?orgid=23816&amp;balance=%A7%BA%B4%D8%C5%3Cbr/%3E%A7%BA%CA%D1%C1%BE%D1%B9%B8%EC%A1%D1%B9&amp;month=4&amp;year=2020&amp;thetype=%A7%BA%CB%B9%E8%C7%C2%A7%D2%B9" xr:uid="{00000000-0004-0000-0D00-0000A9040000}"/>
    <hyperlink ref="E1202" r:id="rId1195" display="http://hfo63.cfo.in.th/CheckDataDtl.aspx?orgid=23816&amp;balance=%A7%BA%B4%D8%C5%3Cbr/%3E%A7%BA%CA%D1%C1%BE%D1%B9%B8%EC%A1%D1%B9&amp;month=4&amp;year=2020&amp;thetype=%A7%BA%CB%B9%E8%C7%C2%A7%D2%B9" xr:uid="{00000000-0004-0000-0D00-0000AA040000}"/>
    <hyperlink ref="E1203" r:id="rId1196" display="http://hfo63.cfo.in.th/CheckDataDtl.aspx?orgid=41075&amp;balance=%A7%BA%B4%D8%C5%3Cbr/%3E%A7%BA%CA%D1%C1%BE%D1%B9%B8%EC%A1%D1%B9&amp;month=4&amp;year=2020&amp;thetype=%A7%BA%CB%B9%E8%C7%C2%A7%D2%B9" xr:uid="{00000000-0004-0000-0D00-0000AB040000}"/>
    <hyperlink ref="E1204" r:id="rId1197" display="http://hfo63.cfo.in.th/CheckDataDtl.aspx?orgid=41075&amp;balance=%A7%BA%B4%D8%C5%3Cbr/%3E%A7%BA%CA%D1%C1%BE%D1%B9%B8%EC%A1%D1%B9&amp;month=4&amp;year=2020&amp;thetype=%A7%BA%CB%B9%E8%C7%C2%A7%D2%B9" xr:uid="{00000000-0004-0000-0D00-0000AC040000}"/>
    <hyperlink ref="E1205" r:id="rId1198" display="http://hfo63.cfo.in.th/CheckDataDtl.aspx?orgid=00429&amp;balance=%A7%BA%B4%D8%C5%3Cbr/%3E%A7%BA%CA%D1%C1%BE%D1%B9%B8%EC%A1%D1%B9&amp;month=4&amp;year=2020&amp;thetype=%A7%BA%CB%B9%E8%C7%C2%A7%D2%B9" xr:uid="{00000000-0004-0000-0D00-0000AD040000}"/>
    <hyperlink ref="E1206" r:id="rId1199" display="http://hfo63.cfo.in.th/CheckDataDtl.aspx?orgid=00429&amp;balance=%A7%BA%B4%D8%C5%3Cbr/%3E%A7%BA%CA%D1%C1%BE%D1%B9%B8%EC%A1%D1%B9&amp;month=4&amp;year=2020&amp;thetype=%A7%BA%CB%B9%E8%C7%C2%A7%D2%B9" xr:uid="{00000000-0004-0000-0D00-0000AE040000}"/>
    <hyperlink ref="E1207" r:id="rId1200" display="http://hfo63.cfo.in.th/CheckDataDtl.aspx?orgid=00430&amp;balance=%A7%BA%B4%D8%C5%3Cbr/%3E%A7%BA%CA%D1%C1%BE%D1%B9%B8%EC%A1%D1%B9&amp;month=4&amp;year=2020&amp;thetype=%A7%BA%CB%B9%E8%C7%C2%A7%D2%B9" xr:uid="{00000000-0004-0000-0D00-0000AF040000}"/>
    <hyperlink ref="E1208" r:id="rId1201" display="http://hfo63.cfo.in.th/CheckDataDtl.aspx?orgid=00430&amp;balance=%A7%BA%B4%D8%C5%3Cbr/%3E%A7%BA%CA%D1%C1%BE%D1%B9%B8%EC%A1%D1%B9&amp;month=4&amp;year=2020&amp;thetype=%A7%BA%CB%B9%E8%C7%C2%A7%D2%B9" xr:uid="{00000000-0004-0000-0D00-0000B0040000}"/>
    <hyperlink ref="E1209" r:id="rId1202" display="http://hfo63.cfo.in.th/CheckDataDtl.aspx?orgid=00433&amp;balance=%A7%BA%B4%D8%C5%3Cbr/%3E%A7%BA%CA%D1%C1%BE%D1%B9%B8%EC%A1%D1%B9&amp;month=4&amp;year=2020&amp;thetype=%A7%BA%CB%B9%E8%C7%C2%A7%D2%B9" xr:uid="{00000000-0004-0000-0D00-0000B1040000}"/>
    <hyperlink ref="E1210" r:id="rId1203" display="http://hfo63.cfo.in.th/CheckDataDtl.aspx?orgid=00433&amp;balance=%A7%BA%B4%D8%C5%3Cbr/%3E%A7%BA%CA%D1%C1%BE%D1%B9%B8%EC%A1%D1%B9&amp;month=4&amp;year=2020&amp;thetype=%A7%BA%CB%B9%E8%C7%C2%A7%D2%B9" xr:uid="{00000000-0004-0000-0D00-0000B2040000}"/>
    <hyperlink ref="E1211" r:id="rId1204" display="http://hfo63.cfo.in.th/CheckDataDtl.aspx?orgid=00435&amp;balance=%A7%BA%B4%D8%C5%3Cbr/%3E%A7%BA%CA%D1%C1%BE%D1%B9%B8%EC%A1%D1%B9&amp;month=4&amp;year=2020&amp;thetype=%A7%BA%CB%B9%E8%C7%C2%A7%D2%B9" xr:uid="{00000000-0004-0000-0D00-0000B3040000}"/>
    <hyperlink ref="E1212" r:id="rId1205" display="http://hfo63.cfo.in.th/CheckDataDtl.aspx?orgid=00435&amp;balance=%A7%BA%B4%D8%C5%3Cbr/%3E%A7%BA%CA%D1%C1%BE%D1%B9%B8%EC%A1%D1%B9&amp;month=4&amp;year=2020&amp;thetype=%A7%BA%CB%B9%E8%C7%C2%A7%D2%B9" xr:uid="{00000000-0004-0000-0D00-0000B4040000}"/>
    <hyperlink ref="E1213" r:id="rId1206" display="http://hfo63.cfo.in.th/CheckDataDtl.aspx?orgid=00436&amp;balance=%A7%BA%B4%D8%C5%3Cbr/%3E%A7%BA%CA%D1%C1%BE%D1%B9%B8%EC%A1%D1%B9&amp;month=4&amp;year=2020&amp;thetype=%A7%BA%CB%B9%E8%C7%C2%A7%D2%B9" xr:uid="{00000000-0004-0000-0D00-0000B5040000}"/>
    <hyperlink ref="E1214" r:id="rId1207" display="http://hfo63.cfo.in.th/CheckDataDtl.aspx?orgid=00436&amp;balance=%A7%BA%B4%D8%C5%3Cbr/%3E%A7%BA%CA%D1%C1%BE%D1%B9%B8%EC%A1%D1%B9&amp;month=4&amp;year=2020&amp;thetype=%A7%BA%CB%B9%E8%C7%C2%A7%D2%B9" xr:uid="{00000000-0004-0000-0D00-0000B6040000}"/>
    <hyperlink ref="E1215" r:id="rId1208" display="http://hfo63.cfo.in.th/CheckDataDtl.aspx?orgid=00442&amp;balance=%A7%BA%B4%D8%C5%3Cbr/%3E%A7%BA%CA%D1%C1%BE%D1%B9%B8%EC%A1%D1%B9&amp;month=4&amp;year=2020&amp;thetype=%A7%BA%CB%B9%E8%C7%C2%A7%D2%B9" xr:uid="{00000000-0004-0000-0D00-0000B7040000}"/>
    <hyperlink ref="E1216" r:id="rId1209" display="http://hfo63.cfo.in.th/CheckDataDtl.aspx?orgid=00442&amp;balance=%A7%BA%B4%D8%C5%3Cbr/%3E%A7%BA%CA%D1%C1%BE%D1%B9%B8%EC%A1%D1%B9&amp;month=4&amp;year=2020&amp;thetype=%A7%BA%CB%B9%E8%C7%C2%A7%D2%B9" xr:uid="{00000000-0004-0000-0D00-0000B8040000}"/>
    <hyperlink ref="E1217" r:id="rId1210" display="http://hfo63.cfo.in.th/CheckDataDtl.aspx?orgid=00443&amp;balance=%A7%BA%B4%D8%C5%3Cbr/%3E%A7%BA%CA%D1%C1%BE%D1%B9%B8%EC%A1%D1%B9&amp;month=4&amp;year=2020&amp;thetype=%A7%BA%CB%B9%E8%C7%C2%A7%D2%B9" xr:uid="{00000000-0004-0000-0D00-0000B9040000}"/>
    <hyperlink ref="E1218" r:id="rId1211" display="http://hfo63.cfo.in.th/CheckDataDtl.aspx?orgid=00443&amp;balance=%A7%BA%B4%D8%C5%3Cbr/%3E%A7%BA%CA%D1%C1%BE%D1%B9%B8%EC%A1%D1%B9&amp;month=4&amp;year=2020&amp;thetype=%A7%BA%CB%B9%E8%C7%C2%A7%D2%B9" xr:uid="{00000000-0004-0000-0D00-0000BA040000}"/>
    <hyperlink ref="E1219" r:id="rId1212" display="http://hfo63.cfo.in.th/CheckDataDtl.aspx?orgid=00444&amp;balance=%A7%BA%B4%D8%C5%3Cbr/%3E%A7%BA%CA%D1%C1%BE%D1%B9%B8%EC%A1%D1%B9&amp;month=4&amp;year=2020&amp;thetype=%A7%BA%CB%B9%E8%C7%C2%A7%D2%B9" xr:uid="{00000000-0004-0000-0D00-0000BB040000}"/>
    <hyperlink ref="E1220" r:id="rId1213" display="http://hfo63.cfo.in.th/CheckDataDtl.aspx?orgid=00444&amp;balance=%A7%BA%B4%D8%C5%3Cbr/%3E%A7%BA%CA%D1%C1%BE%D1%B9%B8%EC%A1%D1%B9&amp;month=4&amp;year=2020&amp;thetype=%A7%BA%CB%B9%E8%C7%C2%A7%D2%B9" xr:uid="{00000000-0004-0000-0D00-0000BC040000}"/>
    <hyperlink ref="E1221" r:id="rId1214" display="http://hfo63.cfo.in.th/CheckDataDtl.aspx?orgid=04782&amp;balance=%A7%BA%B4%D8%C5%3Cbr/%3E%A7%BA%CA%D1%C1%BE%D1%B9%B8%EC%A1%D1%B9&amp;month=4&amp;year=2020&amp;thetype=%A7%BA%CB%B9%E8%C7%C2%A7%D2%B9" xr:uid="{00000000-0004-0000-0D00-0000BD040000}"/>
    <hyperlink ref="E1222" r:id="rId1215" display="http://hfo63.cfo.in.th/CheckDataDtl.aspx?orgid=04782&amp;balance=%A7%BA%B4%D8%C5%3Cbr/%3E%A7%BA%CA%D1%C1%BE%D1%B9%B8%EC%A1%D1%B9&amp;month=4&amp;year=2020&amp;thetype=%A7%BA%CB%B9%E8%C7%C2%A7%D2%B9" xr:uid="{00000000-0004-0000-0D00-0000BE040000}"/>
    <hyperlink ref="E1223" r:id="rId1216" display="http://hfo63.cfo.in.th/CheckDataDtl.aspx?orgid=04783&amp;balance=%A7%BA%B4%D8%C5%3Cbr/%3E%A7%BA%CA%D1%C1%BE%D1%B9%B8%EC%A1%D1%B9&amp;month=4&amp;year=2020&amp;thetype=%A7%BA%CB%B9%E8%C7%C2%A7%D2%B9" xr:uid="{00000000-0004-0000-0D00-0000BF040000}"/>
    <hyperlink ref="E1224" r:id="rId1217" display="http://hfo63.cfo.in.th/CheckDataDtl.aspx?orgid=04783&amp;balance=%A7%BA%B4%D8%C5%3Cbr/%3E%A7%BA%CA%D1%C1%BE%D1%B9%B8%EC%A1%D1%B9&amp;month=4&amp;year=2020&amp;thetype=%A7%BA%CB%B9%E8%C7%C2%A7%D2%B9" xr:uid="{00000000-0004-0000-0D00-0000C0040000}"/>
    <hyperlink ref="E1225" r:id="rId1218" display="http://hfo63.cfo.in.th/CheckDataDtl.aspx?orgid=04784&amp;balance=%A7%BA%B4%D8%C5%3Cbr/%3E%A7%BA%CA%D1%C1%BE%D1%B9%B8%EC%A1%D1%B9&amp;month=4&amp;year=2020&amp;thetype=%A7%BA%CB%B9%E8%C7%C2%A7%D2%B9" xr:uid="{00000000-0004-0000-0D00-0000C1040000}"/>
    <hyperlink ref="E1226" r:id="rId1219" display="http://hfo63.cfo.in.th/CheckDataDtl.aspx?orgid=04784&amp;balance=%A7%BA%B4%D8%C5%3Cbr/%3E%A7%BA%CA%D1%C1%BE%D1%B9%B8%EC%A1%D1%B9&amp;month=4&amp;year=2020&amp;thetype=%A7%BA%CB%B9%E8%C7%C2%A7%D2%B9" xr:uid="{00000000-0004-0000-0D00-0000C2040000}"/>
    <hyperlink ref="E1227" r:id="rId1220" display="http://hfo63.cfo.in.th/CheckDataDtl.aspx?orgid=04785&amp;balance=%A7%BA%B4%D8%C5%3Cbr/%3E%A7%BA%CA%D1%C1%BE%D1%B9%B8%EC%A1%D1%B9&amp;month=4&amp;year=2020&amp;thetype=%A7%BA%CB%B9%E8%C7%C2%A7%D2%B9" xr:uid="{00000000-0004-0000-0D00-0000C3040000}"/>
    <hyperlink ref="E1228" r:id="rId1221" display="http://hfo63.cfo.in.th/CheckDataDtl.aspx?orgid=04785&amp;balance=%A7%BA%B4%D8%C5%3Cbr/%3E%A7%BA%CA%D1%C1%BE%D1%B9%B8%EC%A1%D1%B9&amp;month=4&amp;year=2020&amp;thetype=%A7%BA%CB%B9%E8%C7%C2%A7%D2%B9" xr:uid="{00000000-0004-0000-0D00-0000C4040000}"/>
    <hyperlink ref="E1229" r:id="rId1222" display="http://hfo63.cfo.in.th/CheckDataDtl.aspx?orgid=04786&amp;balance=%A7%BA%B4%D8%C5%3Cbr/%3E%A7%BA%CA%D1%C1%BE%D1%B9%B8%EC%A1%D1%B9&amp;month=4&amp;year=2020&amp;thetype=%A7%BA%CB%B9%E8%C7%C2%A7%D2%B9" xr:uid="{00000000-0004-0000-0D00-0000C5040000}"/>
    <hyperlink ref="E1230" r:id="rId1223" display="http://hfo63.cfo.in.th/CheckDataDtl.aspx?orgid=04786&amp;balance=%A7%BA%B4%D8%C5%3Cbr/%3E%A7%BA%CA%D1%C1%BE%D1%B9%B8%EC%A1%D1%B9&amp;month=4&amp;year=2020&amp;thetype=%A7%BA%CB%B9%E8%C7%C2%A7%D2%B9" xr:uid="{00000000-0004-0000-0D00-0000C6040000}"/>
    <hyperlink ref="E1231" r:id="rId1224" display="http://hfo63.cfo.in.th/CheckDataDtl.aspx?orgid=04787&amp;balance=%A7%BA%B4%D8%C5%3Cbr/%3E%A7%BA%CA%D1%C1%BE%D1%B9%B8%EC%A1%D1%B9&amp;month=4&amp;year=2020&amp;thetype=%A7%BA%CB%B9%E8%C7%C2%A7%D2%B9" xr:uid="{00000000-0004-0000-0D00-0000C7040000}"/>
    <hyperlink ref="E1232" r:id="rId1225" display="http://hfo63.cfo.in.th/CheckDataDtl.aspx?orgid=04787&amp;balance=%A7%BA%B4%D8%C5%3Cbr/%3E%A7%BA%CA%D1%C1%BE%D1%B9%B8%EC%A1%D1%B9&amp;month=4&amp;year=2020&amp;thetype=%A7%BA%CB%B9%E8%C7%C2%A7%D2%B9" xr:uid="{00000000-0004-0000-0D00-0000C8040000}"/>
    <hyperlink ref="E1233" r:id="rId1226" display="http://hfo63.cfo.in.th/CheckDataDtl.aspx?orgid=04788&amp;balance=%A7%BA%B4%D8%C5%3Cbr/%3E%A7%BA%CA%D1%C1%BE%D1%B9%B8%EC%A1%D1%B9&amp;month=4&amp;year=2020&amp;thetype=%A7%BA%CB%B9%E8%C7%C2%A7%D2%B9" xr:uid="{00000000-0004-0000-0D00-0000C9040000}"/>
    <hyperlink ref="E1234" r:id="rId1227" display="http://hfo63.cfo.in.th/CheckDataDtl.aspx?orgid=04788&amp;balance=%A7%BA%B4%D8%C5%3Cbr/%3E%A7%BA%CA%D1%C1%BE%D1%B9%B8%EC%A1%D1%B9&amp;month=4&amp;year=2020&amp;thetype=%A7%BA%CB%B9%E8%C7%C2%A7%D2%B9" xr:uid="{00000000-0004-0000-0D00-0000CA040000}"/>
    <hyperlink ref="E1235" r:id="rId1228" display="http://hfo63.cfo.in.th/CheckDataDtl.aspx?orgid=04789&amp;balance=%A7%BA%B4%D8%C5%3Cbr/%3E%A7%BA%CA%D1%C1%BE%D1%B9%B8%EC%A1%D1%B9&amp;month=4&amp;year=2020&amp;thetype=%A7%BA%CB%B9%E8%C7%C2%A7%D2%B9" xr:uid="{00000000-0004-0000-0D00-0000CB040000}"/>
    <hyperlink ref="E1236" r:id="rId1229" display="http://hfo63.cfo.in.th/CheckDataDtl.aspx?orgid=04789&amp;balance=%A7%BA%B4%D8%C5%3Cbr/%3E%A7%BA%CA%D1%C1%BE%D1%B9%B8%EC%A1%D1%B9&amp;month=4&amp;year=2020&amp;thetype=%A7%BA%CB%B9%E8%C7%C2%A7%D2%B9" xr:uid="{00000000-0004-0000-0D00-0000CC040000}"/>
    <hyperlink ref="E1237" r:id="rId1230" display="http://hfo63.cfo.in.th/CheckDataDtl.aspx?orgid=04790&amp;balance=%A7%BA%B4%D8%C5%3Cbr/%3E%A7%BA%CA%D1%C1%BE%D1%B9%B8%EC%A1%D1%B9&amp;month=4&amp;year=2020&amp;thetype=%A7%BA%CB%B9%E8%C7%C2%A7%D2%B9" xr:uid="{00000000-0004-0000-0D00-0000CD040000}"/>
    <hyperlink ref="E1238" r:id="rId1231" display="http://hfo63.cfo.in.th/CheckDataDtl.aspx?orgid=04790&amp;balance=%A7%BA%B4%D8%C5%3Cbr/%3E%A7%BA%CA%D1%C1%BE%D1%B9%B8%EC%A1%D1%B9&amp;month=4&amp;year=2020&amp;thetype=%A7%BA%CB%B9%E8%C7%C2%A7%D2%B9" xr:uid="{00000000-0004-0000-0D00-0000CE040000}"/>
    <hyperlink ref="E1239" r:id="rId1232" display="http://hfo63.cfo.in.th/CheckDataDtl.aspx?orgid=04791&amp;balance=%A7%BA%B4%D8%C5%3Cbr/%3E%A7%BA%CA%D1%C1%BE%D1%B9%B8%EC%A1%D1%B9&amp;month=4&amp;year=2020&amp;thetype=%A7%BA%CB%B9%E8%C7%C2%A7%D2%B9" xr:uid="{00000000-0004-0000-0D00-0000CF040000}"/>
    <hyperlink ref="E1240" r:id="rId1233" display="http://hfo63.cfo.in.th/CheckDataDtl.aspx?orgid=04791&amp;balance=%A7%BA%B4%D8%C5%3Cbr/%3E%A7%BA%CA%D1%C1%BE%D1%B9%B8%EC%A1%D1%B9&amp;month=4&amp;year=2020&amp;thetype=%A7%BA%CB%B9%E8%C7%C2%A7%D2%B9" xr:uid="{00000000-0004-0000-0D00-0000D0040000}"/>
    <hyperlink ref="E1241" r:id="rId1234" display="http://hfo63.cfo.in.th/CheckDataDtl.aspx?orgid=04792&amp;balance=%A7%BA%B4%D8%C5%3Cbr/%3E%A7%BA%CA%D1%C1%BE%D1%B9%B8%EC%A1%D1%B9&amp;month=4&amp;year=2020&amp;thetype=%A7%BA%CB%B9%E8%C7%C2%A7%D2%B9" xr:uid="{00000000-0004-0000-0D00-0000D1040000}"/>
    <hyperlink ref="E1242" r:id="rId1235" display="http://hfo63.cfo.in.th/CheckDataDtl.aspx?orgid=04792&amp;balance=%A7%BA%B4%D8%C5%3Cbr/%3E%A7%BA%CA%D1%C1%BE%D1%B9%B8%EC%A1%D1%B9&amp;month=4&amp;year=2020&amp;thetype=%A7%BA%CB%B9%E8%C7%C2%A7%D2%B9" xr:uid="{00000000-0004-0000-0D00-0000D2040000}"/>
    <hyperlink ref="E1243" r:id="rId1236" display="http://hfo63.cfo.in.th/CheckDataDtl.aspx?orgid=04793&amp;balance=%A7%BA%B4%D8%C5%3Cbr/%3E%A7%BA%CA%D1%C1%BE%D1%B9%B8%EC%A1%D1%B9&amp;month=4&amp;year=2020&amp;thetype=%A7%BA%CB%B9%E8%C7%C2%A7%D2%B9" xr:uid="{00000000-0004-0000-0D00-0000D3040000}"/>
    <hyperlink ref="E1244" r:id="rId1237" display="http://hfo63.cfo.in.th/CheckDataDtl.aspx?orgid=04793&amp;balance=%A7%BA%B4%D8%C5%3Cbr/%3E%A7%BA%CA%D1%C1%BE%D1%B9%B8%EC%A1%D1%B9&amp;month=4&amp;year=2020&amp;thetype=%A7%BA%CB%B9%E8%C7%C2%A7%D2%B9" xr:uid="{00000000-0004-0000-0D00-0000D4040000}"/>
    <hyperlink ref="E1245" r:id="rId1238" display="http://hfo63.cfo.in.th/CheckDataDtl.aspx?orgid=04794&amp;balance=%A7%BA%B4%D8%C5%3Cbr/%3E%A7%BA%CA%D1%C1%BE%D1%B9%B8%EC%A1%D1%B9&amp;month=4&amp;year=2020&amp;thetype=%A7%BA%CB%B9%E8%C7%C2%A7%D2%B9" xr:uid="{00000000-0004-0000-0D00-0000D5040000}"/>
    <hyperlink ref="E1246" r:id="rId1239" display="http://hfo63.cfo.in.th/CheckDataDtl.aspx?orgid=04794&amp;balance=%A7%BA%B4%D8%C5%3Cbr/%3E%A7%BA%CA%D1%C1%BE%D1%B9%B8%EC%A1%D1%B9&amp;month=4&amp;year=2020&amp;thetype=%A7%BA%CB%B9%E8%C7%C2%A7%D2%B9" xr:uid="{00000000-0004-0000-0D00-0000D6040000}"/>
    <hyperlink ref="E1247" r:id="rId1240" display="http://hfo63.cfo.in.th/CheckDataDtl.aspx?orgid=04795&amp;balance=%A7%BA%B4%D8%C5%3Cbr/%3E%A7%BA%CA%D1%C1%BE%D1%B9%B8%EC%A1%D1%B9&amp;month=4&amp;year=2020&amp;thetype=%A7%BA%CB%B9%E8%C7%C2%A7%D2%B9" xr:uid="{00000000-0004-0000-0D00-0000D7040000}"/>
    <hyperlink ref="E1248" r:id="rId1241" display="http://hfo63.cfo.in.th/CheckDataDtl.aspx?orgid=04795&amp;balance=%A7%BA%B4%D8%C5%3Cbr/%3E%A7%BA%CA%D1%C1%BE%D1%B9%B8%EC%A1%D1%B9&amp;month=4&amp;year=2020&amp;thetype=%A7%BA%CB%B9%E8%C7%C2%A7%D2%B9" xr:uid="{00000000-0004-0000-0D00-0000D8040000}"/>
    <hyperlink ref="E1249" r:id="rId1242" display="http://hfo63.cfo.in.th/CheckDataDtl.aspx?orgid=04796&amp;balance=%A7%BA%B4%D8%C5%3Cbr/%3E%A7%BA%CA%D1%C1%BE%D1%B9%B8%EC%A1%D1%B9&amp;month=4&amp;year=2020&amp;thetype=%A7%BA%CB%B9%E8%C7%C2%A7%D2%B9" xr:uid="{00000000-0004-0000-0D00-0000D9040000}"/>
    <hyperlink ref="E1250" r:id="rId1243" display="http://hfo63.cfo.in.th/CheckDataDtl.aspx?orgid=04796&amp;balance=%A7%BA%B4%D8%C5%3Cbr/%3E%A7%BA%CA%D1%C1%BE%D1%B9%B8%EC%A1%D1%B9&amp;month=4&amp;year=2020&amp;thetype=%A7%BA%CB%B9%E8%C7%C2%A7%D2%B9" xr:uid="{00000000-0004-0000-0D00-0000DA040000}"/>
    <hyperlink ref="E1251" r:id="rId1244" display="http://hfo63.cfo.in.th/CheckDataDtl.aspx?orgid=04797&amp;balance=%A7%BA%B4%D8%C5%3Cbr/%3E%A7%BA%CA%D1%C1%BE%D1%B9%B8%EC%A1%D1%B9&amp;month=4&amp;year=2020&amp;thetype=%A7%BA%CB%B9%E8%C7%C2%A7%D2%B9" xr:uid="{00000000-0004-0000-0D00-0000DB040000}"/>
    <hyperlink ref="E1252" r:id="rId1245" display="http://hfo63.cfo.in.th/CheckDataDtl.aspx?orgid=04797&amp;balance=%A7%BA%B4%D8%C5%3Cbr/%3E%A7%BA%CA%D1%C1%BE%D1%B9%B8%EC%A1%D1%B9&amp;month=4&amp;year=2020&amp;thetype=%A7%BA%CB%B9%E8%C7%C2%A7%D2%B9" xr:uid="{00000000-0004-0000-0D00-0000DC040000}"/>
    <hyperlink ref="E1253" r:id="rId1246" display="http://hfo63.cfo.in.th/CheckDataDtl.aspx?orgid=04798&amp;balance=%A7%BA%B4%D8%C5%3Cbr/%3E%A7%BA%CA%D1%C1%BE%D1%B9%B8%EC%A1%D1%B9&amp;month=4&amp;year=2020&amp;thetype=%A7%BA%CB%B9%E8%C7%C2%A7%D2%B9" xr:uid="{00000000-0004-0000-0D00-0000DD040000}"/>
    <hyperlink ref="E1254" r:id="rId1247" display="http://hfo63.cfo.in.th/CheckDataDtl.aspx?orgid=04798&amp;balance=%A7%BA%B4%D8%C5%3Cbr/%3E%A7%BA%CA%D1%C1%BE%D1%B9%B8%EC%A1%D1%B9&amp;month=4&amp;year=2020&amp;thetype=%A7%BA%CB%B9%E8%C7%C2%A7%D2%B9" xr:uid="{00000000-0004-0000-0D00-0000DE040000}"/>
    <hyperlink ref="E1255" r:id="rId1248" display="http://hfo63.cfo.in.th/CheckDataDtl.aspx?orgid=04799&amp;balance=%A7%BA%B4%D8%C5%3Cbr/%3E%A7%BA%CA%D1%C1%BE%D1%B9%B8%EC%A1%D1%B9&amp;month=4&amp;year=2020&amp;thetype=%A7%BA%CB%B9%E8%C7%C2%A7%D2%B9" xr:uid="{00000000-0004-0000-0D00-0000DF040000}"/>
    <hyperlink ref="E1256" r:id="rId1249" display="http://hfo63.cfo.in.th/CheckDataDtl.aspx?orgid=04799&amp;balance=%A7%BA%B4%D8%C5%3Cbr/%3E%A7%BA%CA%D1%C1%BE%D1%B9%B8%EC%A1%D1%B9&amp;month=4&amp;year=2020&amp;thetype=%A7%BA%CB%B9%E8%C7%C2%A7%D2%B9" xr:uid="{00000000-0004-0000-0D00-0000E0040000}"/>
    <hyperlink ref="E1257" r:id="rId1250" display="http://hfo63.cfo.in.th/CheckDataDtl.aspx?orgid=04800&amp;balance=%A7%BA%B4%D8%C5%3Cbr/%3E%A7%BA%CA%D1%C1%BE%D1%B9%B8%EC%A1%D1%B9&amp;month=4&amp;year=2020&amp;thetype=%A7%BA%CB%B9%E8%C7%C2%A7%D2%B9" xr:uid="{00000000-0004-0000-0D00-0000E1040000}"/>
    <hyperlink ref="E1258" r:id="rId1251" display="http://hfo63.cfo.in.th/CheckDataDtl.aspx?orgid=04800&amp;balance=%A7%BA%B4%D8%C5%3Cbr/%3E%A7%BA%CA%D1%C1%BE%D1%B9%B8%EC%A1%D1%B9&amp;month=4&amp;year=2020&amp;thetype=%A7%BA%CB%B9%E8%C7%C2%A7%D2%B9" xr:uid="{00000000-0004-0000-0D00-0000E2040000}"/>
    <hyperlink ref="E1259" r:id="rId1252" display="http://hfo63.cfo.in.th/CheckDataDtl.aspx?orgid=04801&amp;balance=%A7%BA%B4%D8%C5%3Cbr/%3E%A7%BA%CA%D1%C1%BE%D1%B9%B8%EC%A1%D1%B9&amp;month=4&amp;year=2020&amp;thetype=%A7%BA%CB%B9%E8%C7%C2%A7%D2%B9" xr:uid="{00000000-0004-0000-0D00-0000E3040000}"/>
    <hyperlink ref="E1260" r:id="rId1253" display="http://hfo63.cfo.in.th/CheckDataDtl.aspx?orgid=04801&amp;balance=%A7%BA%B4%D8%C5%3Cbr/%3E%A7%BA%CA%D1%C1%BE%D1%B9%B8%EC%A1%D1%B9&amp;month=4&amp;year=2020&amp;thetype=%A7%BA%CB%B9%E8%C7%C2%A7%D2%B9" xr:uid="{00000000-0004-0000-0D00-0000E4040000}"/>
    <hyperlink ref="E1261" r:id="rId1254" display="http://hfo63.cfo.in.th/CheckDataDtl.aspx?orgid=04802&amp;balance=%A7%BA%B4%D8%C5%3Cbr/%3E%A7%BA%CA%D1%C1%BE%D1%B9%B8%EC%A1%D1%B9&amp;month=4&amp;year=2020&amp;thetype=%A7%BA%CB%B9%E8%C7%C2%A7%D2%B9" xr:uid="{00000000-0004-0000-0D00-0000E5040000}"/>
    <hyperlink ref="E1262" r:id="rId1255" display="http://hfo63.cfo.in.th/CheckDataDtl.aspx?orgid=04802&amp;balance=%A7%BA%B4%D8%C5%3Cbr/%3E%A7%BA%CA%D1%C1%BE%D1%B9%B8%EC%A1%D1%B9&amp;month=4&amp;year=2020&amp;thetype=%A7%BA%CB%B9%E8%C7%C2%A7%D2%B9" xr:uid="{00000000-0004-0000-0D00-0000E6040000}"/>
    <hyperlink ref="E1263" r:id="rId1256" display="http://hfo63.cfo.in.th/CheckDataDtl.aspx?orgid=04803&amp;balance=%A7%BA%B4%D8%C5%3Cbr/%3E%A7%BA%CA%D1%C1%BE%D1%B9%B8%EC%A1%D1%B9&amp;month=4&amp;year=2020&amp;thetype=%A7%BA%CB%B9%E8%C7%C2%A7%D2%B9" xr:uid="{00000000-0004-0000-0D00-0000E7040000}"/>
    <hyperlink ref="E1264" r:id="rId1257" display="http://hfo63.cfo.in.th/CheckDataDtl.aspx?orgid=04803&amp;balance=%A7%BA%B4%D8%C5%3Cbr/%3E%A7%BA%CA%D1%C1%BE%D1%B9%B8%EC%A1%D1%B9&amp;month=4&amp;year=2020&amp;thetype=%A7%BA%CB%B9%E8%C7%C2%A7%D2%B9" xr:uid="{00000000-0004-0000-0D00-0000E8040000}"/>
    <hyperlink ref="E1265" r:id="rId1258" display="http://hfo63.cfo.in.th/CheckDataDtl.aspx?orgid=04804&amp;balance=%A7%BA%B4%D8%C5%3Cbr/%3E%A7%BA%E4%C1%E8%CA%D1%C1%BE%D1%B9%B8%EC%A1%D1%B9&amp;month=4&amp;year=2020&amp;thetype=%A7%BA%CB%B9%E8%C7%C2%A7%D2%B9" xr:uid="{00000000-0004-0000-0D00-0000E9040000}"/>
    <hyperlink ref="E1266" r:id="rId1259" display="http://hfo63.cfo.in.th/CheckDataDtl.aspx?orgid=04804&amp;balance=%A7%BA%B4%D8%C5%3Cbr/%3E%A7%BA%E4%C1%E8%CA%D1%C1%BE%D1%B9%B8%EC%A1%D1%B9&amp;month=4&amp;year=2020&amp;thetype=%A7%BA%CB%B9%E8%C7%C2%A7%D2%B9" xr:uid="{00000000-0004-0000-0D00-0000EA040000}"/>
    <hyperlink ref="E1267" r:id="rId1260" display="http://hfo63.cfo.in.th/CheckDataDtl.aspx?orgid=04805&amp;balance=%A7%BA%B4%D8%C5%3Cbr/%3E%A7%BA%CA%D1%C1%BE%D1%B9%B8%EC%A1%D1%B9&amp;month=4&amp;year=2020&amp;thetype=%A7%BA%CB%B9%E8%C7%C2%A7%D2%B9" xr:uid="{00000000-0004-0000-0D00-0000EB040000}"/>
    <hyperlink ref="E1268" r:id="rId1261" display="http://hfo63.cfo.in.th/CheckDataDtl.aspx?orgid=04805&amp;balance=%A7%BA%B4%D8%C5%3Cbr/%3E%A7%BA%CA%D1%C1%BE%D1%B9%B8%EC%A1%D1%B9&amp;month=4&amp;year=2020&amp;thetype=%A7%BA%CB%B9%E8%C7%C2%A7%D2%B9" xr:uid="{00000000-0004-0000-0D00-0000EC040000}"/>
    <hyperlink ref="E1269" r:id="rId1262" display="http://hfo63.cfo.in.th/CheckDataDtl.aspx?orgid=04806&amp;balance=%A7%BA%B4%D8%C5%3Cbr/%3E%A7%BA%E4%C1%E8%CA%D1%C1%BE%D1%B9%B8%EC%A1%D1%B9&amp;month=4&amp;year=2020&amp;thetype=%A7%BA%CB%B9%E8%C7%C2%A7%D2%B9" xr:uid="{00000000-0004-0000-0D00-0000ED040000}"/>
    <hyperlink ref="E1270" r:id="rId1263" display="http://hfo63.cfo.in.th/CheckDataDtl.aspx?orgid=04806&amp;balance=%A7%BA%B4%D8%C5%3Cbr/%3E%A7%BA%E4%C1%E8%CA%D1%C1%BE%D1%B9%B8%EC%A1%D1%B9&amp;month=4&amp;year=2020&amp;thetype=%A7%BA%CB%B9%E8%C7%C2%A7%D2%B9" xr:uid="{00000000-0004-0000-0D00-0000EE040000}"/>
    <hyperlink ref="E1271" r:id="rId1264" display="http://hfo63.cfo.in.th/CheckDataDtl.aspx?orgid=04807&amp;balance=%A7%BA%B4%D8%C5%3Cbr/%3E%A7%BA%CA%D1%C1%BE%D1%B9%B8%EC%A1%D1%B9&amp;month=4&amp;year=2020&amp;thetype=%A7%BA%CB%B9%E8%C7%C2%A7%D2%B9" xr:uid="{00000000-0004-0000-0D00-0000EF040000}"/>
    <hyperlink ref="E1272" r:id="rId1265" display="http://hfo63.cfo.in.th/CheckDataDtl.aspx?orgid=04807&amp;balance=%A7%BA%B4%D8%C5%3Cbr/%3E%A7%BA%CA%D1%C1%BE%D1%B9%B8%EC%A1%D1%B9&amp;month=4&amp;year=2020&amp;thetype=%A7%BA%CB%B9%E8%C7%C2%A7%D2%B9" xr:uid="{00000000-0004-0000-0D00-0000F0040000}"/>
    <hyperlink ref="E1273" r:id="rId1266" display="http://hfo63.cfo.in.th/CheckDataDtl.aspx?orgid=04808&amp;balance=%A7%BA%B4%D8%C5%3Cbr/%3E%A7%BA%CA%D1%C1%BE%D1%B9%B8%EC%A1%D1%B9&amp;month=4&amp;year=2020&amp;thetype=%A7%BA%CB%B9%E8%C7%C2%A7%D2%B9" xr:uid="{00000000-0004-0000-0D00-0000F1040000}"/>
    <hyperlink ref="E1274" r:id="rId1267" display="http://hfo63.cfo.in.th/CheckDataDtl.aspx?orgid=04808&amp;balance=%A7%BA%B4%D8%C5%3Cbr/%3E%A7%BA%CA%D1%C1%BE%D1%B9%B8%EC%A1%D1%B9&amp;month=4&amp;year=2020&amp;thetype=%A7%BA%CB%B9%E8%C7%C2%A7%D2%B9" xr:uid="{00000000-0004-0000-0D00-0000F2040000}"/>
    <hyperlink ref="E1275" r:id="rId1268" display="http://hfo63.cfo.in.th/CheckDataDtl.aspx?orgid=04828&amp;balance=%A7%BA%B4%D8%C5%3Cbr/%3E%A7%BA%CA%D1%C1%BE%D1%B9%B8%EC%A1%D1%B9&amp;month=4&amp;year=2020&amp;thetype=%A7%BA%CB%B9%E8%C7%C2%A7%D2%B9" xr:uid="{00000000-0004-0000-0D00-0000F3040000}"/>
    <hyperlink ref="E1276" r:id="rId1269" display="http://hfo63.cfo.in.th/CheckDataDtl.aspx?orgid=04828&amp;balance=%A7%BA%B4%D8%C5%3Cbr/%3E%A7%BA%CA%D1%C1%BE%D1%B9%B8%EC%A1%D1%B9&amp;month=4&amp;year=2020&amp;thetype=%A7%BA%CB%B9%E8%C7%C2%A7%D2%B9" xr:uid="{00000000-0004-0000-0D00-0000F4040000}"/>
    <hyperlink ref="E1277" r:id="rId1270" display="http://hfo63.cfo.in.th/CheckDataDtl.aspx?orgid=04829&amp;balance=%A7%BA%B4%D8%C5%3Cbr/%3E%A7%BA%CA%D1%C1%BE%D1%B9%B8%EC%A1%D1%B9&amp;month=4&amp;year=2020&amp;thetype=%A7%BA%CB%B9%E8%C7%C2%A7%D2%B9" xr:uid="{00000000-0004-0000-0D00-0000F5040000}"/>
    <hyperlink ref="E1278" r:id="rId1271" display="http://hfo63.cfo.in.th/CheckDataDtl.aspx?orgid=04829&amp;balance=%A7%BA%B4%D8%C5%3Cbr/%3E%A7%BA%CA%D1%C1%BE%D1%B9%B8%EC%A1%D1%B9&amp;month=4&amp;year=2020&amp;thetype=%A7%BA%CB%B9%E8%C7%C2%A7%D2%B9" xr:uid="{00000000-0004-0000-0D00-0000F6040000}"/>
    <hyperlink ref="E1279" r:id="rId1272" display="http://hfo63.cfo.in.th/CheckDataDtl.aspx?orgid=04830&amp;balance=%A7%BA%B4%D8%C5%3Cbr/%3E%A7%BA%CA%D1%C1%BE%D1%B9%B8%EC%A1%D1%B9&amp;month=4&amp;year=2020&amp;thetype=%A7%BA%CB%B9%E8%C7%C2%A7%D2%B9" xr:uid="{00000000-0004-0000-0D00-0000F7040000}"/>
    <hyperlink ref="E1280" r:id="rId1273" display="http://hfo63.cfo.in.th/CheckDataDtl.aspx?orgid=04830&amp;balance=%A7%BA%B4%D8%C5%3Cbr/%3E%A7%BA%CA%D1%C1%BE%D1%B9%B8%EC%A1%D1%B9&amp;month=4&amp;year=2020&amp;thetype=%A7%BA%CB%B9%E8%C7%C2%A7%D2%B9" xr:uid="{00000000-0004-0000-0D00-0000F8040000}"/>
    <hyperlink ref="E1281" r:id="rId1274" display="http://hfo63.cfo.in.th/CheckDataDtl.aspx?orgid=04831&amp;balance=%A7%BA%B4%D8%C5%3Cbr/%3E%A7%BA%CA%D1%C1%BE%D1%B9%B8%EC%A1%D1%B9&amp;month=4&amp;year=2020&amp;thetype=%A7%BA%CB%B9%E8%C7%C2%A7%D2%B9" xr:uid="{00000000-0004-0000-0D00-0000F9040000}"/>
    <hyperlink ref="E1282" r:id="rId1275" display="http://hfo63.cfo.in.th/CheckDataDtl.aspx?orgid=04831&amp;balance=%A7%BA%B4%D8%C5%3Cbr/%3E%A7%BA%CA%D1%C1%BE%D1%B9%B8%EC%A1%D1%B9&amp;month=4&amp;year=2020&amp;thetype=%A7%BA%CB%B9%E8%C7%C2%A7%D2%B9" xr:uid="{00000000-0004-0000-0D00-0000FA040000}"/>
    <hyperlink ref="E1283" r:id="rId1276" display="http://hfo63.cfo.in.th/CheckDataDtl.aspx?orgid=04832&amp;balance=%A7%BA%B4%D8%C5%3Cbr/%3E%A7%BA%CA%D1%C1%BE%D1%B9%B8%EC%A1%D1%B9&amp;month=4&amp;year=2020&amp;thetype=%A7%BA%CB%B9%E8%C7%C2%A7%D2%B9" xr:uid="{00000000-0004-0000-0D00-0000FB040000}"/>
    <hyperlink ref="E1284" r:id="rId1277" display="http://hfo63.cfo.in.th/CheckDataDtl.aspx?orgid=04832&amp;balance=%A7%BA%B4%D8%C5%3Cbr/%3E%A7%BA%CA%D1%C1%BE%D1%B9%B8%EC%A1%D1%B9&amp;month=4&amp;year=2020&amp;thetype=%A7%BA%CB%B9%E8%C7%C2%A7%D2%B9" xr:uid="{00000000-0004-0000-0D00-0000FC040000}"/>
    <hyperlink ref="E1285" r:id="rId1278" display="http://hfo63.cfo.in.th/CheckDataDtl.aspx?orgid=04833&amp;balance=%A7%BA%B4%D8%C5%3Cbr/%3E%A7%BA%CA%D1%C1%BE%D1%B9%B8%EC%A1%D1%B9&amp;month=4&amp;year=2020&amp;thetype=%A7%BA%CB%B9%E8%C7%C2%A7%D2%B9" xr:uid="{00000000-0004-0000-0D00-0000FD040000}"/>
    <hyperlink ref="E1286" r:id="rId1279" display="http://hfo63.cfo.in.th/CheckDataDtl.aspx?orgid=04833&amp;balance=%A7%BA%B4%D8%C5%3Cbr/%3E%A7%BA%CA%D1%C1%BE%D1%B9%B8%EC%A1%D1%B9&amp;month=4&amp;year=2020&amp;thetype=%A7%BA%CB%B9%E8%C7%C2%A7%D2%B9" xr:uid="{00000000-0004-0000-0D00-0000FE040000}"/>
    <hyperlink ref="E1287" r:id="rId1280" display="http://hfo63.cfo.in.th/CheckDataDtl.aspx?orgid=04834&amp;balance=%A7%BA%B4%D8%C5%3Cbr/%3E%A7%BA%CA%D1%C1%BE%D1%B9%B8%EC%A1%D1%B9&amp;month=4&amp;year=2020&amp;thetype=%A7%BA%CB%B9%E8%C7%C2%A7%D2%B9" xr:uid="{00000000-0004-0000-0D00-0000FF040000}"/>
    <hyperlink ref="E1288" r:id="rId1281" display="http://hfo63.cfo.in.th/CheckDataDtl.aspx?orgid=04834&amp;balance=%A7%BA%B4%D8%C5%3Cbr/%3E%A7%BA%CA%D1%C1%BE%D1%B9%B8%EC%A1%D1%B9&amp;month=4&amp;year=2020&amp;thetype=%A7%BA%CB%B9%E8%C7%C2%A7%D2%B9" xr:uid="{00000000-0004-0000-0D00-000000050000}"/>
    <hyperlink ref="E1289" r:id="rId1282" display="http://hfo63.cfo.in.th/CheckDataDtl.aspx?orgid=04835&amp;balance=%A7%BA%B4%D8%C5%3Cbr/%3E%A7%BA%CA%D1%C1%BE%D1%B9%B8%EC%A1%D1%B9&amp;month=4&amp;year=2020&amp;thetype=%A7%BA%CB%B9%E8%C7%C2%A7%D2%B9" xr:uid="{00000000-0004-0000-0D00-000001050000}"/>
    <hyperlink ref="E1290" r:id="rId1283" display="http://hfo63.cfo.in.th/CheckDataDtl.aspx?orgid=04835&amp;balance=%A7%BA%B4%D8%C5%3Cbr/%3E%A7%BA%CA%D1%C1%BE%D1%B9%B8%EC%A1%D1%B9&amp;month=4&amp;year=2020&amp;thetype=%A7%BA%CB%B9%E8%C7%C2%A7%D2%B9" xr:uid="{00000000-0004-0000-0D00-000002050000}"/>
    <hyperlink ref="E1291" r:id="rId1284" display="http://hfo63.cfo.in.th/CheckDataDtl.aspx?orgid=04836&amp;balance=%A7%BA%B4%D8%C5%3Cbr/%3E%A7%BA%CA%D1%C1%BE%D1%B9%B8%EC%A1%D1%B9&amp;month=4&amp;year=2020&amp;thetype=%A7%BA%CB%B9%E8%C7%C2%A7%D2%B9" xr:uid="{00000000-0004-0000-0D00-000003050000}"/>
    <hyperlink ref="E1292" r:id="rId1285" display="http://hfo63.cfo.in.th/CheckDataDtl.aspx?orgid=04836&amp;balance=%A7%BA%B4%D8%C5%3Cbr/%3E%A7%BA%CA%D1%C1%BE%D1%B9%B8%EC%A1%D1%B9&amp;month=4&amp;year=2020&amp;thetype=%A7%BA%CB%B9%E8%C7%C2%A7%D2%B9" xr:uid="{00000000-0004-0000-0D00-000004050000}"/>
    <hyperlink ref="E1293" r:id="rId1286" display="http://hfo63.cfo.in.th/CheckDataDtl.aspx?orgid=04837&amp;balance=%A7%BA%B4%D8%C5%3Cbr/%3E%A7%BA%CA%D1%C1%BE%D1%B9%B8%EC%A1%D1%B9&amp;month=4&amp;year=2020&amp;thetype=%A7%BA%CB%B9%E8%C7%C2%A7%D2%B9" xr:uid="{00000000-0004-0000-0D00-000005050000}"/>
    <hyperlink ref="E1294" r:id="rId1287" display="http://hfo63.cfo.in.th/CheckDataDtl.aspx?orgid=04837&amp;balance=%A7%BA%B4%D8%C5%3Cbr/%3E%A7%BA%CA%D1%C1%BE%D1%B9%B8%EC%A1%D1%B9&amp;month=4&amp;year=2020&amp;thetype=%A7%BA%CB%B9%E8%C7%C2%A7%D2%B9" xr:uid="{00000000-0004-0000-0D00-000006050000}"/>
    <hyperlink ref="E1295" r:id="rId1288" display="http://hfo63.cfo.in.th/CheckDataDtl.aspx?orgid=04838&amp;balance=%A7%BA%B4%D8%C5%3Cbr/%3E%A7%BA%CA%D1%C1%BE%D1%B9%B8%EC%A1%D1%B9&amp;month=4&amp;year=2020&amp;thetype=%A7%BA%CB%B9%E8%C7%C2%A7%D2%B9" xr:uid="{00000000-0004-0000-0D00-000007050000}"/>
    <hyperlink ref="E1296" r:id="rId1289" display="http://hfo63.cfo.in.th/CheckDataDtl.aspx?orgid=04838&amp;balance=%A7%BA%B4%D8%C5%3Cbr/%3E%A7%BA%CA%D1%C1%BE%D1%B9%B8%EC%A1%D1%B9&amp;month=4&amp;year=2020&amp;thetype=%A7%BA%CB%B9%E8%C7%C2%A7%D2%B9" xr:uid="{00000000-0004-0000-0D00-000008050000}"/>
    <hyperlink ref="E1297" r:id="rId1290" display="http://hfo63.cfo.in.th/CheckDataDtl.aspx?orgid=04839&amp;balance=%A7%BA%B4%D8%C5%3Cbr/%3E%A7%BA%CA%D1%C1%BE%D1%B9%B8%EC%A1%D1%B9&amp;month=4&amp;year=2020&amp;thetype=%A7%BA%CB%B9%E8%C7%C2%A7%D2%B9" xr:uid="{00000000-0004-0000-0D00-000009050000}"/>
    <hyperlink ref="E1298" r:id="rId1291" display="http://hfo63.cfo.in.th/CheckDataDtl.aspx?orgid=04839&amp;balance=%A7%BA%B4%D8%C5%3Cbr/%3E%A7%BA%CA%D1%C1%BE%D1%B9%B8%EC%A1%D1%B9&amp;month=4&amp;year=2020&amp;thetype=%A7%BA%CB%B9%E8%C7%C2%A7%D2%B9" xr:uid="{00000000-0004-0000-0D00-00000A050000}"/>
    <hyperlink ref="E1299" r:id="rId1292" display="http://hfo63.cfo.in.th/CheckDataDtl.aspx?orgid=04840&amp;balance=%A7%BA%B4%D8%C5%3Cbr/%3E%A7%BA%CA%D1%C1%BE%D1%B9%B8%EC%A1%D1%B9&amp;month=4&amp;year=2020&amp;thetype=%A7%BA%CB%B9%E8%C7%C2%A7%D2%B9" xr:uid="{00000000-0004-0000-0D00-00000B050000}"/>
    <hyperlink ref="E1300" r:id="rId1293" display="http://hfo63.cfo.in.th/CheckDataDtl.aspx?orgid=04840&amp;balance=%A7%BA%B4%D8%C5%3Cbr/%3E%A7%BA%CA%D1%C1%BE%D1%B9%B8%EC%A1%D1%B9&amp;month=4&amp;year=2020&amp;thetype=%A7%BA%CB%B9%E8%C7%C2%A7%D2%B9" xr:uid="{00000000-0004-0000-0D00-00000C050000}"/>
    <hyperlink ref="E1301" r:id="rId1294" display="http://hfo63.cfo.in.th/CheckDataDtl.aspx?orgid=04841&amp;balance=%A7%BA%B4%D8%C5%3Cbr/%3E%A7%BA%CA%D1%C1%BE%D1%B9%B8%EC%A1%D1%B9&amp;month=4&amp;year=2020&amp;thetype=%A7%BA%CB%B9%E8%C7%C2%A7%D2%B9" xr:uid="{00000000-0004-0000-0D00-00000D050000}"/>
    <hyperlink ref="E1302" r:id="rId1295" display="http://hfo63.cfo.in.th/CheckDataDtl.aspx?orgid=04841&amp;balance=%A7%BA%B4%D8%C5%3Cbr/%3E%A7%BA%CA%D1%C1%BE%D1%B9%B8%EC%A1%D1%B9&amp;month=4&amp;year=2020&amp;thetype=%A7%BA%CB%B9%E8%C7%C2%A7%D2%B9" xr:uid="{00000000-0004-0000-0D00-00000E050000}"/>
    <hyperlink ref="E1303" r:id="rId1296" display="http://hfo63.cfo.in.th/CheckDataDtl.aspx?orgid=04842&amp;balance=%A7%BA%B4%D8%C5%3Cbr/%3E%A7%BA%CA%D1%C1%BE%D1%B9%B8%EC%A1%D1%B9&amp;month=4&amp;year=2020&amp;thetype=%A7%BA%CB%B9%E8%C7%C2%A7%D2%B9" xr:uid="{00000000-0004-0000-0D00-00000F050000}"/>
    <hyperlink ref="E1304" r:id="rId1297" display="http://hfo63.cfo.in.th/CheckDataDtl.aspx?orgid=04842&amp;balance=%A7%BA%B4%D8%C5%3Cbr/%3E%A7%BA%CA%D1%C1%BE%D1%B9%B8%EC%A1%D1%B9&amp;month=4&amp;year=2020&amp;thetype=%A7%BA%CB%B9%E8%C7%C2%A7%D2%B9" xr:uid="{00000000-0004-0000-0D00-000010050000}"/>
    <hyperlink ref="E1305" r:id="rId1298" display="http://hfo63.cfo.in.th/CheckDataDtl.aspx?orgid=04853&amp;balance=%A7%BA%B4%D8%C5%3Cbr/%3E%A7%BA%CA%D1%C1%BE%D1%B9%B8%EC%A1%D1%B9&amp;month=4&amp;year=2020&amp;thetype=%A7%BA%CB%B9%E8%C7%C2%A7%D2%B9" xr:uid="{00000000-0004-0000-0D00-000011050000}"/>
    <hyperlink ref="E1306" r:id="rId1299" display="http://hfo63.cfo.in.th/CheckDataDtl.aspx?orgid=04853&amp;balance=%A7%BA%B4%D8%C5%3Cbr/%3E%A7%BA%CA%D1%C1%BE%D1%B9%B8%EC%A1%D1%B9&amp;month=4&amp;year=2020&amp;thetype=%A7%BA%CB%B9%E8%C7%C2%A7%D2%B9" xr:uid="{00000000-0004-0000-0D00-000012050000}"/>
    <hyperlink ref="E1307" r:id="rId1300" display="http://hfo63.cfo.in.th/CheckDataDtl.aspx?orgid=04854&amp;balance=%A7%BA%B4%D8%C5%3Cbr/%3E%A7%BA%CA%D1%C1%BE%D1%B9%B8%EC%A1%D1%B9&amp;month=4&amp;year=2020&amp;thetype=%A7%BA%CB%B9%E8%C7%C2%A7%D2%B9" xr:uid="{00000000-0004-0000-0D00-000013050000}"/>
    <hyperlink ref="E1308" r:id="rId1301" display="http://hfo63.cfo.in.th/CheckDataDtl.aspx?orgid=04854&amp;balance=%A7%BA%B4%D8%C5%3Cbr/%3E%A7%BA%CA%D1%C1%BE%D1%B9%B8%EC%A1%D1%B9&amp;month=4&amp;year=2020&amp;thetype=%A7%BA%CB%B9%E8%C7%C2%A7%D2%B9" xr:uid="{00000000-0004-0000-0D00-000014050000}"/>
    <hyperlink ref="E1309" r:id="rId1302" display="http://hfo63.cfo.in.th/CheckDataDtl.aspx?orgid=04855&amp;balance=%A7%BA%B4%D8%C5%3Cbr/%3E%A7%BA%CA%D1%C1%BE%D1%B9%B8%EC%A1%D1%B9&amp;month=4&amp;year=2020&amp;thetype=%A7%BA%CB%B9%E8%C7%C2%A7%D2%B9" xr:uid="{00000000-0004-0000-0D00-000015050000}"/>
    <hyperlink ref="E1310" r:id="rId1303" display="http://hfo63.cfo.in.th/CheckDataDtl.aspx?orgid=04855&amp;balance=%A7%BA%B4%D8%C5%3Cbr/%3E%A7%BA%CA%D1%C1%BE%D1%B9%B8%EC%A1%D1%B9&amp;month=4&amp;year=2020&amp;thetype=%A7%BA%CB%B9%E8%C7%C2%A7%D2%B9" xr:uid="{00000000-0004-0000-0D00-000016050000}"/>
    <hyperlink ref="E1311" r:id="rId1304" display="http://hfo63.cfo.in.th/CheckDataDtl.aspx?orgid=04857&amp;balance=%A7%BA%B4%D8%C5%3Cbr/%3E%A7%BA%CA%D1%C1%BE%D1%B9%B8%EC%A1%D1%B9&amp;month=4&amp;year=2020&amp;thetype=%A7%BA%CB%B9%E8%C7%C2%A7%D2%B9" xr:uid="{00000000-0004-0000-0D00-000017050000}"/>
    <hyperlink ref="E1312" r:id="rId1305" display="http://hfo63.cfo.in.th/CheckDataDtl.aspx?orgid=04857&amp;balance=%A7%BA%B4%D8%C5%3Cbr/%3E%A7%BA%CA%D1%C1%BE%D1%B9%B8%EC%A1%D1%B9&amp;month=4&amp;year=2020&amp;thetype=%A7%BA%CB%B9%E8%C7%C2%A7%D2%B9" xr:uid="{00000000-0004-0000-0D00-000018050000}"/>
    <hyperlink ref="E1313" r:id="rId1306" display="http://hfo63.cfo.in.th/CheckDataDtl.aspx?orgid=04858&amp;balance=%A7%BA%B4%D8%C5%3Cbr/%3E%A7%BA%CA%D1%C1%BE%D1%B9%B8%EC%A1%D1%B9&amp;month=4&amp;year=2020&amp;thetype=%A7%BA%CB%B9%E8%C7%C2%A7%D2%B9" xr:uid="{00000000-0004-0000-0D00-000019050000}"/>
    <hyperlink ref="E1314" r:id="rId1307" display="http://hfo63.cfo.in.th/CheckDataDtl.aspx?orgid=04858&amp;balance=%A7%BA%B4%D8%C5%3Cbr/%3E%A7%BA%CA%D1%C1%BE%D1%B9%B8%EC%A1%D1%B9&amp;month=4&amp;year=2020&amp;thetype=%A7%BA%CB%B9%E8%C7%C2%A7%D2%B9" xr:uid="{00000000-0004-0000-0D00-00001A050000}"/>
    <hyperlink ref="E1315" r:id="rId1308" display="http://hfo63.cfo.in.th/CheckDataDtl.aspx?orgid=04859&amp;balance=%A7%BA%B4%D8%C5%3Cbr/%3E%A7%BA%CA%D1%C1%BE%D1%B9%B8%EC%A1%D1%B9&amp;month=4&amp;year=2020&amp;thetype=%A7%BA%CB%B9%E8%C7%C2%A7%D2%B9" xr:uid="{00000000-0004-0000-0D00-00001B050000}"/>
    <hyperlink ref="E1316" r:id="rId1309" display="http://hfo63.cfo.in.th/CheckDataDtl.aspx?orgid=04859&amp;balance=%A7%BA%B4%D8%C5%3Cbr/%3E%A7%BA%CA%D1%C1%BE%D1%B9%B8%EC%A1%D1%B9&amp;month=4&amp;year=2020&amp;thetype=%A7%BA%CB%B9%E8%C7%C2%A7%D2%B9" xr:uid="{00000000-0004-0000-0D00-00001C050000}"/>
    <hyperlink ref="E1317" r:id="rId1310" display="http://hfo63.cfo.in.th/CheckDataDtl.aspx?orgid=04860&amp;balance=%A7%BA%B4%D8%C5%3Cbr/%3E%A7%BA%CA%D1%C1%BE%D1%B9%B8%EC%A1%D1%B9&amp;month=4&amp;year=2020&amp;thetype=%A7%BA%CB%B9%E8%C7%C2%A7%D2%B9" xr:uid="{00000000-0004-0000-0D00-00001D050000}"/>
    <hyperlink ref="E1318" r:id="rId1311" display="http://hfo63.cfo.in.th/CheckDataDtl.aspx?orgid=04860&amp;balance=%A7%BA%B4%D8%C5%3Cbr/%3E%A7%BA%CA%D1%C1%BE%D1%B9%B8%EC%A1%D1%B9&amp;month=4&amp;year=2020&amp;thetype=%A7%BA%CB%B9%E8%C7%C2%A7%D2%B9" xr:uid="{00000000-0004-0000-0D00-00001E050000}"/>
    <hyperlink ref="E1319" r:id="rId1312" display="http://hfo63.cfo.in.th/CheckDataDtl.aspx?orgid=04861&amp;balance=%A7%BA%B4%D8%C5%3Cbr/%3E%A7%BA%CA%D1%C1%BE%D1%B9%B8%EC%A1%D1%B9&amp;month=4&amp;year=2020&amp;thetype=%A7%BA%CB%B9%E8%C7%C2%A7%D2%B9" xr:uid="{00000000-0004-0000-0D00-00001F050000}"/>
    <hyperlink ref="E1320" r:id="rId1313" display="http://hfo63.cfo.in.th/CheckDataDtl.aspx?orgid=04861&amp;balance=%A7%BA%B4%D8%C5%3Cbr/%3E%A7%BA%CA%D1%C1%BE%D1%B9%B8%EC%A1%D1%B9&amp;month=4&amp;year=2020&amp;thetype=%A7%BA%CB%B9%E8%C7%C2%A7%D2%B9" xr:uid="{00000000-0004-0000-0D00-000020050000}"/>
    <hyperlink ref="E1321" r:id="rId1314" display="http://hfo63.cfo.in.th/CheckDataDtl.aspx?orgid=04862&amp;balance=%A7%BA%B4%D8%C5%3Cbr/%3E%A7%BA%CA%D1%C1%BE%D1%B9%B8%EC%A1%D1%B9&amp;month=4&amp;year=2020&amp;thetype=%A7%BA%CB%B9%E8%C7%C2%A7%D2%B9" xr:uid="{00000000-0004-0000-0D00-000021050000}"/>
    <hyperlink ref="E1322" r:id="rId1315" display="http://hfo63.cfo.in.th/CheckDataDtl.aspx?orgid=04862&amp;balance=%A7%BA%B4%D8%C5%3Cbr/%3E%A7%BA%CA%D1%C1%BE%D1%B9%B8%EC%A1%D1%B9&amp;month=4&amp;year=2020&amp;thetype=%A7%BA%CB%B9%E8%C7%C2%A7%D2%B9" xr:uid="{00000000-0004-0000-0D00-000022050000}"/>
    <hyperlink ref="E1323" r:id="rId1316" display="http://hfo63.cfo.in.th/CheckDataDtl.aspx?orgid=04864&amp;balance=%A7%BA%B4%D8%C5%3Cbr/%3E%A7%BA%CA%D1%C1%BE%D1%B9%B8%EC%A1%D1%B9&amp;month=4&amp;year=2020&amp;thetype=%A7%BA%CB%B9%E8%C7%C2%A7%D2%B9" xr:uid="{00000000-0004-0000-0D00-000023050000}"/>
    <hyperlink ref="E1324" r:id="rId1317" display="http://hfo63.cfo.in.th/CheckDataDtl.aspx?orgid=04864&amp;balance=%A7%BA%B4%D8%C5%3Cbr/%3E%A7%BA%CA%D1%C1%BE%D1%B9%B8%EC%A1%D1%B9&amp;month=4&amp;year=2020&amp;thetype=%A7%BA%CB%B9%E8%C7%C2%A7%D2%B9" xr:uid="{00000000-0004-0000-0D00-000024050000}"/>
    <hyperlink ref="E1325" r:id="rId1318" display="http://hfo63.cfo.in.th/CheckDataDtl.aspx?orgid=04865&amp;balance=%A7%BA%B4%D8%C5%3Cbr/%3E%A7%BA%CA%D1%C1%BE%D1%B9%B8%EC%A1%D1%B9&amp;month=4&amp;year=2020&amp;thetype=%A7%BA%CB%B9%E8%C7%C2%A7%D2%B9" xr:uid="{00000000-0004-0000-0D00-000025050000}"/>
    <hyperlink ref="E1326" r:id="rId1319" display="http://hfo63.cfo.in.th/CheckDataDtl.aspx?orgid=04865&amp;balance=%A7%BA%B4%D8%C5%3Cbr/%3E%A7%BA%CA%D1%C1%BE%D1%B9%B8%EC%A1%D1%B9&amp;month=4&amp;year=2020&amp;thetype=%A7%BA%CB%B9%E8%C7%C2%A7%D2%B9" xr:uid="{00000000-0004-0000-0D00-000026050000}"/>
    <hyperlink ref="E1327" r:id="rId1320" display="http://hfo63.cfo.in.th/CheckDataDtl.aspx?orgid=04866&amp;balance=%A7%BA%B4%D8%C5%3Cbr/%3E%A7%BA%CA%D1%C1%BE%D1%B9%B8%EC%A1%D1%B9&amp;month=4&amp;year=2020&amp;thetype=%A7%BA%CB%B9%E8%C7%C2%A7%D2%B9" xr:uid="{00000000-0004-0000-0D00-000027050000}"/>
    <hyperlink ref="E1328" r:id="rId1321" display="http://hfo63.cfo.in.th/CheckDataDtl.aspx?orgid=04866&amp;balance=%A7%BA%B4%D8%C5%3Cbr/%3E%A7%BA%CA%D1%C1%BE%D1%B9%B8%EC%A1%D1%B9&amp;month=4&amp;year=2020&amp;thetype=%A7%BA%CB%B9%E8%C7%C2%A7%D2%B9" xr:uid="{00000000-0004-0000-0D00-000028050000}"/>
    <hyperlink ref="E1329" r:id="rId1322" display="http://hfo63.cfo.in.th/CheckDataDtl.aspx?orgid=04867&amp;balance=%A7%BA%B4%D8%C5%3Cbr/%3E%A7%BA%CA%D1%C1%BE%D1%B9%B8%EC%A1%D1%B9&amp;month=4&amp;year=2020&amp;thetype=%A7%BA%CB%B9%E8%C7%C2%A7%D2%B9" xr:uid="{00000000-0004-0000-0D00-000029050000}"/>
    <hyperlink ref="E1330" r:id="rId1323" display="http://hfo63.cfo.in.th/CheckDataDtl.aspx?orgid=04867&amp;balance=%A7%BA%B4%D8%C5%3Cbr/%3E%A7%BA%CA%D1%C1%BE%D1%B9%B8%EC%A1%D1%B9&amp;month=4&amp;year=2020&amp;thetype=%A7%BA%CB%B9%E8%C7%C2%A7%D2%B9" xr:uid="{00000000-0004-0000-0D00-00002A050000}"/>
    <hyperlink ref="E1331" r:id="rId1324" display="http://hfo63.cfo.in.th/CheckDataDtl.aspx?orgid=04868&amp;balance=%A7%BA%B4%D8%C5%3Cbr/%3E%A7%BA%CA%D1%C1%BE%D1%B9%B8%EC%A1%D1%B9&amp;month=4&amp;year=2020&amp;thetype=%A7%BA%CB%B9%E8%C7%C2%A7%D2%B9" xr:uid="{00000000-0004-0000-0D00-00002B050000}"/>
    <hyperlink ref="E1332" r:id="rId1325" display="http://hfo63.cfo.in.th/CheckDataDtl.aspx?orgid=04868&amp;balance=%A7%BA%B4%D8%C5%3Cbr/%3E%A7%BA%CA%D1%C1%BE%D1%B9%B8%EC%A1%D1%B9&amp;month=4&amp;year=2020&amp;thetype=%A7%BA%CB%B9%E8%C7%C2%A7%D2%B9" xr:uid="{00000000-0004-0000-0D00-00002C050000}"/>
    <hyperlink ref="E1333" r:id="rId1326" display="http://hfo63.cfo.in.th/CheckDataDtl.aspx?orgid=04896&amp;balance=%A7%BA%B4%D8%C5%3Cbr/%3E%A7%BA%CA%D1%C1%BE%D1%B9%B8%EC%A1%D1%B9&amp;month=4&amp;year=2020&amp;thetype=%A7%BA%CB%B9%E8%C7%C2%A7%D2%B9" xr:uid="{00000000-0004-0000-0D00-00002D050000}"/>
    <hyperlink ref="E1334" r:id="rId1327" display="http://hfo63.cfo.in.th/CheckDataDtl.aspx?orgid=04896&amp;balance=%A7%BA%B4%D8%C5%3Cbr/%3E%A7%BA%CA%D1%C1%BE%D1%B9%B8%EC%A1%D1%B9&amp;month=4&amp;year=2020&amp;thetype=%A7%BA%CB%B9%E8%C7%C2%A7%D2%B9" xr:uid="{00000000-0004-0000-0D00-00002E050000}"/>
    <hyperlink ref="E1335" r:id="rId1328" display="http://hfo63.cfo.in.th/CheckDataDtl.aspx?orgid=04897&amp;balance=%A7%BA%B4%D8%C5%3Cbr/%3E%A7%BA%CA%D1%C1%BE%D1%B9%B8%EC%A1%D1%B9&amp;month=4&amp;year=2020&amp;thetype=%A7%BA%CB%B9%E8%C7%C2%A7%D2%B9" xr:uid="{00000000-0004-0000-0D00-00002F050000}"/>
    <hyperlink ref="E1336" r:id="rId1329" display="http://hfo63.cfo.in.th/CheckDataDtl.aspx?orgid=04897&amp;balance=%A7%BA%B4%D8%C5%3Cbr/%3E%A7%BA%CA%D1%C1%BE%D1%B9%B8%EC%A1%D1%B9&amp;month=4&amp;year=2020&amp;thetype=%A7%BA%CB%B9%E8%C7%C2%A7%D2%B9" xr:uid="{00000000-0004-0000-0D00-000030050000}"/>
    <hyperlink ref="E1337" r:id="rId1330" display="http://hfo63.cfo.in.th/CheckDataDtl.aspx?orgid=04898&amp;balance=%A7%BA%B4%D8%C5%3Cbr/%3E%A7%BA%CA%D1%C1%BE%D1%B9%B8%EC%A1%D1%B9&amp;month=4&amp;year=2020&amp;thetype=%A7%BA%CB%B9%E8%C7%C2%A7%D2%B9" xr:uid="{00000000-0004-0000-0D00-000031050000}"/>
    <hyperlink ref="E1338" r:id="rId1331" display="http://hfo63.cfo.in.th/CheckDataDtl.aspx?orgid=04898&amp;balance=%A7%BA%B4%D8%C5%3Cbr/%3E%A7%BA%CA%D1%C1%BE%D1%B9%B8%EC%A1%D1%B9&amp;month=4&amp;year=2020&amp;thetype=%A7%BA%CB%B9%E8%C7%C2%A7%D2%B9" xr:uid="{00000000-0004-0000-0D00-000032050000}"/>
    <hyperlink ref="E1339" r:id="rId1332" display="http://hfo63.cfo.in.th/CheckDataDtl.aspx?orgid=04899&amp;balance=%A7%BA%B4%D8%C5%3Cbr/%3E%A7%BA%CA%D1%C1%BE%D1%B9%B8%EC%A1%D1%B9&amp;month=4&amp;year=2020&amp;thetype=%A7%BA%CB%B9%E8%C7%C2%A7%D2%B9" xr:uid="{00000000-0004-0000-0D00-000033050000}"/>
    <hyperlink ref="E1340" r:id="rId1333" display="http://hfo63.cfo.in.th/CheckDataDtl.aspx?orgid=04899&amp;balance=%A7%BA%B4%D8%C5%3Cbr/%3E%A7%BA%CA%D1%C1%BE%D1%B9%B8%EC%A1%D1%B9&amp;month=4&amp;year=2020&amp;thetype=%A7%BA%CB%B9%E8%C7%C2%A7%D2%B9" xr:uid="{00000000-0004-0000-0D00-000034050000}"/>
    <hyperlink ref="E1341" r:id="rId1334" display="http://hfo63.cfo.in.th/CheckDataDtl.aspx?orgid=04900&amp;balance=%A7%BA%B4%D8%C5%3Cbr/%3E%A7%BA%CA%D1%C1%BE%D1%B9%B8%EC%A1%D1%B9&amp;month=4&amp;year=2020&amp;thetype=%A7%BA%CB%B9%E8%C7%C2%A7%D2%B9" xr:uid="{00000000-0004-0000-0D00-000035050000}"/>
    <hyperlink ref="E1342" r:id="rId1335" display="http://hfo63.cfo.in.th/CheckDataDtl.aspx?orgid=04900&amp;balance=%A7%BA%B4%D8%C5%3Cbr/%3E%A7%BA%CA%D1%C1%BE%D1%B9%B8%EC%A1%D1%B9&amp;month=4&amp;year=2020&amp;thetype=%A7%BA%CB%B9%E8%C7%C2%A7%D2%B9" xr:uid="{00000000-0004-0000-0D00-000036050000}"/>
    <hyperlink ref="E1343" r:id="rId1336" display="http://hfo63.cfo.in.th/CheckDataDtl.aspx?orgid=04901&amp;balance=%A7%BA%B4%D8%C5%3Cbr/%3E%A7%BA%CA%D1%C1%BE%D1%B9%B8%EC%A1%D1%B9&amp;month=4&amp;year=2020&amp;thetype=%A7%BA%CB%B9%E8%C7%C2%A7%D2%B9" xr:uid="{00000000-0004-0000-0D00-000037050000}"/>
    <hyperlink ref="E1344" r:id="rId1337" display="http://hfo63.cfo.in.th/CheckDataDtl.aspx?orgid=04901&amp;balance=%A7%BA%B4%D8%C5%3Cbr/%3E%A7%BA%CA%D1%C1%BE%D1%B9%B8%EC%A1%D1%B9&amp;month=4&amp;year=2020&amp;thetype=%A7%BA%CB%B9%E8%C7%C2%A7%D2%B9" xr:uid="{00000000-0004-0000-0D00-000038050000}"/>
    <hyperlink ref="E1345" r:id="rId1338" display="http://hfo63.cfo.in.th/CheckDataDtl.aspx?orgid=04902&amp;balance=%A7%BA%B4%D8%C5%3Cbr/%3E%A7%BA%CA%D1%C1%BE%D1%B9%B8%EC%A1%D1%B9&amp;month=4&amp;year=2020&amp;thetype=%A7%BA%CB%B9%E8%C7%C2%A7%D2%B9" xr:uid="{00000000-0004-0000-0D00-000039050000}"/>
    <hyperlink ref="E1346" r:id="rId1339" display="http://hfo63.cfo.in.th/CheckDataDtl.aspx?orgid=04902&amp;balance=%A7%BA%B4%D8%C5%3Cbr/%3E%A7%BA%CA%D1%C1%BE%D1%B9%B8%EC%A1%D1%B9&amp;month=4&amp;year=2020&amp;thetype=%A7%BA%CB%B9%E8%C7%C2%A7%D2%B9" xr:uid="{00000000-0004-0000-0D00-00003A050000}"/>
    <hyperlink ref="E1347" r:id="rId1340" display="http://hfo63.cfo.in.th/CheckDataDtl.aspx?orgid=04903&amp;balance=%A7%BA%B4%D8%C5%3Cbr/%3E%A7%BA%CA%D1%C1%BE%D1%B9%B8%EC%A1%D1%B9&amp;month=4&amp;year=2020&amp;thetype=%A7%BA%CB%B9%E8%C7%C2%A7%D2%B9" xr:uid="{00000000-0004-0000-0D00-00003B050000}"/>
    <hyperlink ref="E1348" r:id="rId1341" display="http://hfo63.cfo.in.th/CheckDataDtl.aspx?orgid=04903&amp;balance=%A7%BA%B4%D8%C5%3Cbr/%3E%A7%BA%CA%D1%C1%BE%D1%B9%B8%EC%A1%D1%B9&amp;month=4&amp;year=2020&amp;thetype=%A7%BA%CB%B9%E8%C7%C2%A7%D2%B9" xr:uid="{00000000-0004-0000-0D00-00003C050000}"/>
    <hyperlink ref="E1349" r:id="rId1342" display="http://hfo63.cfo.in.th/CheckDataDtl.aspx?orgid=04904&amp;balance=%A7%BA%B4%D8%C5%3Cbr/%3E%A7%BA%CA%D1%C1%BE%D1%B9%B8%EC%A1%D1%B9&amp;month=4&amp;year=2020&amp;thetype=%A7%BA%CB%B9%E8%C7%C2%A7%D2%B9" xr:uid="{00000000-0004-0000-0D00-00003D050000}"/>
    <hyperlink ref="E1350" r:id="rId1343" display="http://hfo63.cfo.in.th/CheckDataDtl.aspx?orgid=04904&amp;balance=%A7%BA%B4%D8%C5%3Cbr/%3E%A7%BA%CA%D1%C1%BE%D1%B9%B8%EC%A1%D1%B9&amp;month=4&amp;year=2020&amp;thetype=%A7%BA%CB%B9%E8%C7%C2%A7%D2%B9" xr:uid="{00000000-0004-0000-0D00-00003E050000}"/>
    <hyperlink ref="E1351" r:id="rId1344" display="http://hfo63.cfo.in.th/CheckDataDtl.aspx?orgid=04905&amp;balance=%A7%BA%B4%D8%C5%3Cbr/%3E%A7%BA%CA%D1%C1%BE%D1%B9%B8%EC%A1%D1%B9&amp;month=4&amp;year=2020&amp;thetype=%A7%BA%CB%B9%E8%C7%C2%A7%D2%B9" xr:uid="{00000000-0004-0000-0D00-00003F050000}"/>
    <hyperlink ref="E1352" r:id="rId1345" display="http://hfo63.cfo.in.th/CheckDataDtl.aspx?orgid=04905&amp;balance=%A7%BA%B4%D8%C5%3Cbr/%3E%A7%BA%CA%D1%C1%BE%D1%B9%B8%EC%A1%D1%B9&amp;month=4&amp;year=2020&amp;thetype=%A7%BA%CB%B9%E8%C7%C2%A7%D2%B9" xr:uid="{00000000-0004-0000-0D00-000040050000}"/>
    <hyperlink ref="E1353" r:id="rId1346" display="http://hfo63.cfo.in.th/CheckDataDtl.aspx?orgid=04906&amp;balance=%A7%BA%B4%D8%C5%3Cbr/%3E%A7%BA%CA%D1%C1%BE%D1%B9%B8%EC%A1%D1%B9&amp;month=4&amp;year=2020&amp;thetype=%A7%BA%CB%B9%E8%C7%C2%A7%D2%B9" xr:uid="{00000000-0004-0000-0D00-000041050000}"/>
    <hyperlink ref="E1354" r:id="rId1347" display="http://hfo63.cfo.in.th/CheckDataDtl.aspx?orgid=04906&amp;balance=%A7%BA%B4%D8%C5%3Cbr/%3E%A7%BA%CA%D1%C1%BE%D1%B9%B8%EC%A1%D1%B9&amp;month=4&amp;year=2020&amp;thetype=%A7%BA%CB%B9%E8%C7%C2%A7%D2%B9" xr:uid="{00000000-0004-0000-0D00-000042050000}"/>
    <hyperlink ref="E1355" r:id="rId1348" display="http://hfo63.cfo.in.th/CheckDataDtl.aspx?orgid=04907&amp;balance=%A7%BA%B4%D8%C5%3Cbr/%3E%A7%BA%CA%D1%C1%BE%D1%B9%B8%EC%A1%D1%B9&amp;month=4&amp;year=2020&amp;thetype=%A7%BA%CB%B9%E8%C7%C2%A7%D2%B9" xr:uid="{00000000-0004-0000-0D00-000043050000}"/>
    <hyperlink ref="E1356" r:id="rId1349" display="http://hfo63.cfo.in.th/CheckDataDtl.aspx?orgid=04907&amp;balance=%A7%BA%B4%D8%C5%3Cbr/%3E%A7%BA%CA%D1%C1%BE%D1%B9%B8%EC%A1%D1%B9&amp;month=4&amp;year=2020&amp;thetype=%A7%BA%CB%B9%E8%C7%C2%A7%D2%B9" xr:uid="{00000000-0004-0000-0D00-000044050000}"/>
    <hyperlink ref="E1357" r:id="rId1350" display="http://hfo63.cfo.in.th/CheckDataDtl.aspx?orgid=04908&amp;balance=%A7%BA%B4%D8%C5%3Cbr/%3E%A7%BA%CA%D1%C1%BE%D1%B9%B8%EC%A1%D1%B9&amp;month=4&amp;year=2020&amp;thetype=%A7%BA%CB%B9%E8%C7%C2%A7%D2%B9" xr:uid="{00000000-0004-0000-0D00-000045050000}"/>
    <hyperlink ref="E1358" r:id="rId1351" display="http://hfo63.cfo.in.th/CheckDataDtl.aspx?orgid=04908&amp;balance=%A7%BA%B4%D8%C5%3Cbr/%3E%A7%BA%CA%D1%C1%BE%D1%B9%B8%EC%A1%D1%B9&amp;month=4&amp;year=2020&amp;thetype=%A7%BA%CB%B9%E8%C7%C2%A7%D2%B9" xr:uid="{00000000-0004-0000-0D00-000046050000}"/>
    <hyperlink ref="E1359" r:id="rId1352" display="http://hfo63.cfo.in.th/CheckDataDtl.aspx?orgid=04909&amp;balance=%A7%BA%B4%D8%C5%3Cbr/%3E%A7%BA%CA%D1%C1%BE%D1%B9%B8%EC%A1%D1%B9&amp;month=4&amp;year=2020&amp;thetype=%A7%BA%CB%B9%E8%C7%C2%A7%D2%B9" xr:uid="{00000000-0004-0000-0D00-000047050000}"/>
    <hyperlink ref="E1360" r:id="rId1353" display="http://hfo63.cfo.in.th/CheckDataDtl.aspx?orgid=04909&amp;balance=%A7%BA%B4%D8%C5%3Cbr/%3E%A7%BA%CA%D1%C1%BE%D1%B9%B8%EC%A1%D1%B9&amp;month=4&amp;year=2020&amp;thetype=%A7%BA%CB%B9%E8%C7%C2%A7%D2%B9" xr:uid="{00000000-0004-0000-0D00-000048050000}"/>
    <hyperlink ref="E1361" r:id="rId1354" display="http://hfo63.cfo.in.th/CheckDataDtl.aspx?orgid=04910&amp;balance=%A7%BA%B4%D8%C5%3Cbr/%3E%A7%BA%CA%D1%C1%BE%D1%B9%B8%EC%A1%D1%B9&amp;month=4&amp;year=2020&amp;thetype=%A7%BA%CB%B9%E8%C7%C2%A7%D2%B9" xr:uid="{00000000-0004-0000-0D00-000049050000}"/>
    <hyperlink ref="E1362" r:id="rId1355" display="http://hfo63.cfo.in.th/CheckDataDtl.aspx?orgid=04910&amp;balance=%A7%BA%B4%D8%C5%3Cbr/%3E%A7%BA%CA%D1%C1%BE%D1%B9%B8%EC%A1%D1%B9&amp;month=4&amp;year=2020&amp;thetype=%A7%BA%CB%B9%E8%C7%C2%A7%D2%B9" xr:uid="{00000000-0004-0000-0D00-00004A050000}"/>
    <hyperlink ref="E1363" r:id="rId1356" display="http://hfo63.cfo.in.th/CheckDataDtl.aspx?orgid=10241&amp;balance=%A7%BA%B4%D8%C5%3Cbr/%3E%A7%BA%CA%D1%C1%BE%D1%B9%B8%EC%A1%D1%B9&amp;month=4&amp;year=2020&amp;thetype=%A7%BA%CB%B9%E8%C7%C2%A7%D2%B9" xr:uid="{00000000-0004-0000-0D00-00004B050000}"/>
    <hyperlink ref="E1364" r:id="rId1357" display="http://hfo63.cfo.in.th/CheckDataDtl.aspx?orgid=10241&amp;balance=%A7%BA%B4%D8%C5%3Cbr/%3E%A7%BA%CA%D1%C1%BE%D1%B9%B8%EC%A1%D1%B9&amp;month=4&amp;year=2020&amp;thetype=%A7%BA%CB%B9%E8%C7%C2%A7%D2%B9" xr:uid="{00000000-0004-0000-0D00-00004C050000}"/>
    <hyperlink ref="E1365" r:id="rId1358" display="http://hfo63.cfo.in.th/CheckDataDtl.aspx?orgid=10706&amp;balance=%A7%BA%B4%D8%C5%3Cbr/%3E%A7%BA%CA%D1%C1%BE%D1%B9%B8%EC%A1%D1%B9&amp;month=4&amp;year=2020&amp;thetype=%A7%BA%CB%B9%E8%C7%C2%A7%D2%B9" xr:uid="{00000000-0004-0000-0D00-00004D050000}"/>
    <hyperlink ref="E1366" r:id="rId1359" display="http://hfo63.cfo.in.th/CheckDataDtl.aspx?orgid=10706&amp;balance=%A7%BA%B4%D8%C5%3Cbr/%3E%A7%BA%CA%D1%C1%BE%D1%B9%B8%EC%A1%D1%B9&amp;month=4&amp;year=2020&amp;thetype=%A7%BA%CB%B9%E8%C7%C2%A7%D2%B9" xr:uid="{00000000-0004-0000-0D00-00004E050000}"/>
    <hyperlink ref="E1367" r:id="rId1360" display="http://hfo63.cfo.in.th/CheckDataDtl.aspx?orgid=11042&amp;balance=%A7%BA%B4%D8%C5%3Cbr/%3E%A7%BA%CA%D1%C1%BE%D1%B9%B8%EC%A1%D1%B9&amp;month=4&amp;year=2020&amp;thetype=%A7%BA%CB%B9%E8%C7%C2%A7%D2%B9" xr:uid="{00000000-0004-0000-0D00-00004F050000}"/>
    <hyperlink ref="E1368" r:id="rId1361" display="http://hfo63.cfo.in.th/CheckDataDtl.aspx?orgid=11042&amp;balance=%A7%BA%B4%D8%C5%3Cbr/%3E%A7%BA%CA%D1%C1%BE%D1%B9%B8%EC%A1%D1%B9&amp;month=4&amp;year=2020&amp;thetype=%A7%BA%CB%B9%E8%C7%C2%A7%D2%B9" xr:uid="{00000000-0004-0000-0D00-000050050000}"/>
    <hyperlink ref="E1369" r:id="rId1362" display="http://hfo63.cfo.in.th/CheckDataDtl.aspx?orgid=11044&amp;balance=%A7%BA%B4%D8%C5%3Cbr/%3E%A7%BA%CA%D1%C1%BE%D1%B9%B8%EC%A1%D1%B9&amp;month=4&amp;year=2020&amp;thetype=%A7%BA%CB%B9%E8%C7%C2%A7%D2%B9" xr:uid="{00000000-0004-0000-0D00-000051050000}"/>
    <hyperlink ref="E1370" r:id="rId1363" display="http://hfo63.cfo.in.th/CheckDataDtl.aspx?orgid=11044&amp;balance=%A7%BA%B4%D8%C5%3Cbr/%3E%A7%BA%CA%D1%C1%BE%D1%B9%B8%EC%A1%D1%B9&amp;month=4&amp;year=2020&amp;thetype=%A7%BA%CB%B9%E8%C7%C2%A7%D2%B9" xr:uid="{00000000-0004-0000-0D00-000052050000}"/>
    <hyperlink ref="E1371" r:id="rId1364" display="http://hfo63.cfo.in.th/CheckDataDtl.aspx?orgid=11045&amp;balance=%A7%BA%B4%D8%C5%3Cbr/%3E%A7%BA%CA%D1%C1%BE%D1%B9%B8%EC%A1%D1%B9&amp;month=4&amp;year=2020&amp;thetype=%A7%BA%CB%B9%E8%C7%C2%A7%D2%B9" xr:uid="{00000000-0004-0000-0D00-000053050000}"/>
    <hyperlink ref="E1372" r:id="rId1365" display="http://hfo63.cfo.in.th/CheckDataDtl.aspx?orgid=11045&amp;balance=%A7%BA%B4%D8%C5%3Cbr/%3E%A7%BA%CA%D1%C1%BE%D1%B9%B8%EC%A1%D1%B9&amp;month=4&amp;year=2020&amp;thetype=%A7%BA%CB%B9%E8%C7%C2%A7%D2%B9" xr:uid="{00000000-0004-0000-0D00-000054050000}"/>
    <hyperlink ref="E1373" r:id="rId1366" display="http://hfo63.cfo.in.th/CheckDataDtl.aspx?orgid=11448&amp;balance=%A7%BA%B4%D8%C5%3Cbr/%3E%A7%BA%CA%D1%C1%BE%D1%B9%B8%EC%A1%D1%B9&amp;month=4&amp;year=2020&amp;thetype=%A7%BA%CB%B9%E8%C7%C2%A7%D2%B9" xr:uid="{00000000-0004-0000-0D00-000055050000}"/>
    <hyperlink ref="E1374" r:id="rId1367" display="http://hfo63.cfo.in.th/CheckDataDtl.aspx?orgid=11448&amp;balance=%A7%BA%B4%D8%C5%3Cbr/%3E%A7%BA%CA%D1%C1%BE%D1%B9%B8%EC%A1%D1%B9&amp;month=4&amp;year=2020&amp;thetype=%A7%BA%CB%B9%E8%C7%C2%A7%D2%B9" xr:uid="{00000000-0004-0000-0D00-000056050000}"/>
    <hyperlink ref="E1375" r:id="rId1368" display="http://hfo63.cfo.in.th/CheckDataDtl.aspx?orgid=13933&amp;balance=%A7%BA%B4%D8%C5%3Cbr/%3E%A7%BA%CA%D1%C1%BE%D1%B9%B8%EC%A1%D1%B9&amp;month=4&amp;year=2020&amp;thetype=%A7%BA%CB%B9%E8%C7%C2%A7%D2%B9" xr:uid="{00000000-0004-0000-0D00-000057050000}"/>
    <hyperlink ref="E1376" r:id="rId1369" display="http://hfo63.cfo.in.th/CheckDataDtl.aspx?orgid=13933&amp;balance=%A7%BA%B4%D8%C5%3Cbr/%3E%A7%BA%CA%D1%C1%BE%D1%B9%B8%EC%A1%D1%B9&amp;month=4&amp;year=2020&amp;thetype=%A7%BA%CB%B9%E8%C7%C2%A7%D2%B9" xr:uid="{00000000-0004-0000-0D00-000058050000}"/>
    <hyperlink ref="E1377" r:id="rId1370" display="http://hfo63.cfo.in.th/CheckDataDtl.aspx?orgid=14150&amp;balance=%A7%BA%B4%D8%C5%3Cbr/%3E%A7%BA%CA%D1%C1%BE%D1%B9%B8%EC%A1%D1%B9&amp;month=4&amp;year=2020&amp;thetype=%A7%BA%CB%B9%E8%C7%C2%A7%D2%B9" xr:uid="{00000000-0004-0000-0D00-000059050000}"/>
    <hyperlink ref="E1378" r:id="rId1371" display="http://hfo63.cfo.in.th/CheckDataDtl.aspx?orgid=14150&amp;balance=%A7%BA%B4%D8%C5%3Cbr/%3E%A7%BA%CA%D1%C1%BE%D1%B9%B8%EC%A1%D1%B9&amp;month=4&amp;year=2020&amp;thetype=%A7%BA%CB%B9%E8%C7%C2%A7%D2%B9" xr:uid="{00000000-0004-0000-0D00-00005A050000}"/>
    <hyperlink ref="E1379" r:id="rId1372" display="http://hfo63.cfo.in.th/CheckDataDtl.aspx?orgid=14184&amp;balance=%A7%BA%B4%D8%C5%3Cbr/%3E%A7%BA%CA%D1%C1%BE%D1%B9%B8%EC%A1%D1%B9&amp;month=4&amp;year=2020&amp;thetype=%A7%BA%CB%B9%E8%C7%C2%A7%D2%B9" xr:uid="{00000000-0004-0000-0D00-00005B050000}"/>
    <hyperlink ref="E1380" r:id="rId1373" display="http://hfo63.cfo.in.th/CheckDataDtl.aspx?orgid=14184&amp;balance=%A7%BA%B4%D8%C5%3Cbr/%3E%A7%BA%CA%D1%C1%BE%D1%B9%B8%EC%A1%D1%B9&amp;month=4&amp;year=2020&amp;thetype=%A7%BA%CB%B9%E8%C7%C2%A7%D2%B9" xr:uid="{00000000-0004-0000-0D00-00005C050000}"/>
    <hyperlink ref="E1381" r:id="rId1374" display="http://hfo63.cfo.in.th/CheckDataDtl.aspx?orgid=21356&amp;balance=%A7%BA%B4%D8%C5%3Cbr/%3E%A7%BA%CA%D1%C1%BE%D1%B9%B8%EC%A1%D1%B9&amp;month=4&amp;year=2020&amp;thetype=%A7%BA%CB%B9%E8%C7%C2%A7%D2%B9" xr:uid="{00000000-0004-0000-0D00-00005D050000}"/>
    <hyperlink ref="E1382" r:id="rId1375" display="http://hfo63.cfo.in.th/CheckDataDtl.aspx?orgid=21356&amp;balance=%A7%BA%B4%D8%C5%3Cbr/%3E%A7%BA%CA%D1%C1%BE%D1%B9%B8%EC%A1%D1%B9&amp;month=4&amp;year=2020&amp;thetype=%A7%BA%CB%B9%E8%C7%C2%A7%D2%B9" xr:uid="{00000000-0004-0000-0D00-00005E050000}"/>
    <hyperlink ref="E1383" r:id="rId1376" display="http://hfo63.cfo.in.th/CheckDataDtl.aspx?orgid=28778&amp;balance=%A7%BA%B4%D8%C5%3Cbr/%3E%A7%BA%CA%D1%C1%BE%D1%B9%B8%EC%A1%D1%B9&amp;month=4&amp;year=2020&amp;thetype=%A7%BA%CB%B9%E8%C7%C2%A7%D2%B9" xr:uid="{00000000-0004-0000-0D00-00005F050000}"/>
    <hyperlink ref="E1384" r:id="rId1377" display="http://hfo63.cfo.in.th/CheckDataDtl.aspx?orgid=28778&amp;balance=%A7%BA%B4%D8%C5%3Cbr/%3E%A7%BA%CA%D1%C1%BE%D1%B9%B8%EC%A1%D1%B9&amp;month=4&amp;year=2020&amp;thetype=%A7%BA%CB%B9%E8%C7%C2%A7%D2%B9" xr:uid="{00000000-0004-0000-0D00-000060050000}"/>
    <hyperlink ref="E1385" r:id="rId1378" display="http://hfo63.cfo.in.th/CheckDataDtl.aspx?orgid=28811&amp;balance=%A7%BA%B4%D8%C5%3Cbr/%3E%A7%BA%CA%D1%C1%BE%D1%B9%B8%EC%A1%D1%B9&amp;month=4&amp;year=2020&amp;thetype=%A7%BA%CB%B9%E8%C7%C2%A7%D2%B9" xr:uid="{00000000-0004-0000-0D00-000061050000}"/>
    <hyperlink ref="E1386" r:id="rId1379" display="http://hfo63.cfo.in.th/CheckDataDtl.aspx?orgid=28811&amp;balance=%A7%BA%B4%D8%C5%3Cbr/%3E%A7%BA%CA%D1%C1%BE%D1%B9%B8%EC%A1%D1%B9&amp;month=4&amp;year=2020&amp;thetype=%A7%BA%CB%B9%E8%C7%C2%A7%D2%B9" xr:uid="{00000000-0004-0000-0D00-000062050000}"/>
    <hyperlink ref="E1387" r:id="rId1380" display="http://hfo63.cfo.in.th/CheckDataDtl.aspx?orgid=28815&amp;balance=%A7%BA%B4%D8%C5%3Cbr/%3E%A7%BA%CA%D1%C1%BE%D1%B9%B8%EC%A1%D1%B9&amp;month=4&amp;year=2020&amp;thetype=%A7%BA%CB%B9%E8%C7%C2%A7%D2%B9" xr:uid="{00000000-0004-0000-0D00-000063050000}"/>
    <hyperlink ref="E1388" r:id="rId1381" display="http://hfo63.cfo.in.th/CheckDataDtl.aspx?orgid=28815&amp;balance=%A7%BA%B4%D8%C5%3Cbr/%3E%A7%BA%CA%D1%C1%BE%D1%B9%B8%EC%A1%D1%B9&amp;month=4&amp;year=2020&amp;thetype=%A7%BA%CB%B9%E8%C7%C2%A7%D2%B9" xr:uid="{00000000-0004-0000-0D00-000064050000}"/>
    <hyperlink ref="E1389" r:id="rId1382" display="http://hfo63.cfo.in.th/CheckDataDtl.aspx?orgid=04169&amp;balance=%A7%BA%B4%D8%C5%3Cbr/%3E%A7%BA%CA%D1%C1%BE%D1%B9%B8%EC%A1%D1%B9&amp;month=4&amp;year=2020&amp;thetype=%A7%BA%CB%B9%E8%C7%C2%A7%D2%B9" xr:uid="{00000000-0004-0000-0D00-000065050000}"/>
    <hyperlink ref="E1390" r:id="rId1383" display="http://hfo63.cfo.in.th/CheckDataDtl.aspx?orgid=04169&amp;balance=%A7%BA%B4%D8%C5%3Cbr/%3E%A7%BA%CA%D1%C1%BE%D1%B9%B8%EC%A1%D1%B9&amp;month=4&amp;year=2020&amp;thetype=%A7%BA%CB%B9%E8%C7%C2%A7%D2%B9" xr:uid="{00000000-0004-0000-0D00-000066050000}"/>
    <hyperlink ref="E1391" r:id="rId1384" display="http://hfo63.cfo.in.th/CheckDataDtl.aspx?orgid=04170&amp;balance=%A7%BA%B4%D8%C5%3Cbr/%3E%A7%BA%CA%D1%C1%BE%D1%B9%B8%EC%A1%D1%B9&amp;month=4&amp;year=2020&amp;thetype=%A7%BA%CB%B9%E8%C7%C2%A7%D2%B9" xr:uid="{00000000-0004-0000-0D00-000067050000}"/>
    <hyperlink ref="E1392" r:id="rId1385" display="http://hfo63.cfo.in.th/CheckDataDtl.aspx?orgid=04170&amp;balance=%A7%BA%B4%D8%C5%3Cbr/%3E%A7%BA%CA%D1%C1%BE%D1%B9%B8%EC%A1%D1%B9&amp;month=4&amp;year=2020&amp;thetype=%A7%BA%CB%B9%E8%C7%C2%A7%D2%B9" xr:uid="{00000000-0004-0000-0D00-000068050000}"/>
    <hyperlink ref="E1393" r:id="rId1386" display="http://hfo63.cfo.in.th/CheckDataDtl.aspx?orgid=04171&amp;balance=%A7%BA%B4%D8%C5%3Cbr/%3E%A7%BA%CA%D1%C1%BE%D1%B9%B8%EC%A1%D1%B9&amp;month=4&amp;year=2020&amp;thetype=%A7%BA%CB%B9%E8%C7%C2%A7%D2%B9" xr:uid="{00000000-0004-0000-0D00-000069050000}"/>
    <hyperlink ref="E1394" r:id="rId1387" display="http://hfo63.cfo.in.th/CheckDataDtl.aspx?orgid=04171&amp;balance=%A7%BA%B4%D8%C5%3Cbr/%3E%A7%BA%CA%D1%C1%BE%D1%B9%B8%EC%A1%D1%B9&amp;month=4&amp;year=2020&amp;thetype=%A7%BA%CB%B9%E8%C7%C2%A7%D2%B9" xr:uid="{00000000-0004-0000-0D00-00006A050000}"/>
    <hyperlink ref="E1395" r:id="rId1388" display="http://hfo63.cfo.in.th/CheckDataDtl.aspx?orgid=04172&amp;balance=%A7%BA%B4%D8%C5%3Cbr/%3E%A7%BA%CA%D1%C1%BE%D1%B9%B8%EC%A1%D1%B9&amp;month=4&amp;year=2020&amp;thetype=%A7%BA%CB%B9%E8%C7%C2%A7%D2%B9" xr:uid="{00000000-0004-0000-0D00-00006B050000}"/>
    <hyperlink ref="E1396" r:id="rId1389" display="http://hfo63.cfo.in.th/CheckDataDtl.aspx?orgid=04172&amp;balance=%A7%BA%B4%D8%C5%3Cbr/%3E%A7%BA%CA%D1%C1%BE%D1%B9%B8%EC%A1%D1%B9&amp;month=4&amp;year=2020&amp;thetype=%A7%BA%CB%B9%E8%C7%C2%A7%D2%B9" xr:uid="{00000000-0004-0000-0D00-00006C050000}"/>
    <hyperlink ref="E1397" r:id="rId1390" display="http://hfo63.cfo.in.th/CheckDataDtl.aspx?orgid=04173&amp;balance=%A7%BA%B4%D8%C5%3Cbr/%3E%A7%BA%CA%D1%C1%BE%D1%B9%B8%EC%A1%D1%B9&amp;month=4&amp;year=2020&amp;thetype=%A7%BA%CB%B9%E8%C7%C2%A7%D2%B9" xr:uid="{00000000-0004-0000-0D00-00006D050000}"/>
    <hyperlink ref="E1398" r:id="rId1391" display="http://hfo63.cfo.in.th/CheckDataDtl.aspx?orgid=04173&amp;balance=%A7%BA%B4%D8%C5%3Cbr/%3E%A7%BA%CA%D1%C1%BE%D1%B9%B8%EC%A1%D1%B9&amp;month=4&amp;year=2020&amp;thetype=%A7%BA%CB%B9%E8%C7%C2%A7%D2%B9" xr:uid="{00000000-0004-0000-0D00-00006E050000}"/>
    <hyperlink ref="E1399" r:id="rId1392" display="http://hfo63.cfo.in.th/CheckDataDtl.aspx?orgid=04174&amp;balance=%A7%BA%B4%D8%C5%3Cbr/%3E%A7%BA%CA%D1%C1%BE%D1%B9%B8%EC%A1%D1%B9&amp;month=4&amp;year=2020&amp;thetype=%A7%BA%CB%B9%E8%C7%C2%A7%D2%B9" xr:uid="{00000000-0004-0000-0D00-00006F050000}"/>
    <hyperlink ref="E1400" r:id="rId1393" display="http://hfo63.cfo.in.th/CheckDataDtl.aspx?orgid=04174&amp;balance=%A7%BA%B4%D8%C5%3Cbr/%3E%A7%BA%CA%D1%C1%BE%D1%B9%B8%EC%A1%D1%B9&amp;month=4&amp;year=2020&amp;thetype=%A7%BA%CB%B9%E8%C7%C2%A7%D2%B9" xr:uid="{00000000-0004-0000-0D00-000070050000}"/>
    <hyperlink ref="E1401" r:id="rId1394" display="http://hfo63.cfo.in.th/CheckDataDtl.aspx?orgid=04175&amp;balance=%A7%BA%B4%D8%C5%3Cbr/%3E%A7%BA%CA%D1%C1%BE%D1%B9%B8%EC%A1%D1%B9&amp;month=4&amp;year=2020&amp;thetype=%A7%BA%CB%B9%E8%C7%C2%A7%D2%B9" xr:uid="{00000000-0004-0000-0D00-000071050000}"/>
    <hyperlink ref="E1402" r:id="rId1395" display="http://hfo63.cfo.in.th/CheckDataDtl.aspx?orgid=04175&amp;balance=%A7%BA%B4%D8%C5%3Cbr/%3E%A7%BA%CA%D1%C1%BE%D1%B9%B8%EC%A1%D1%B9&amp;month=4&amp;year=2020&amp;thetype=%A7%BA%CB%B9%E8%C7%C2%A7%D2%B9" xr:uid="{00000000-0004-0000-0D00-000072050000}"/>
    <hyperlink ref="E1403" r:id="rId1396" display="http://hfo63.cfo.in.th/CheckDataDtl.aspx?orgid=04176&amp;balance=%A7%BA%B4%D8%C5%3Cbr/%3E%A7%BA%CA%D1%C1%BE%D1%B9%B8%EC%A1%D1%B9&amp;month=4&amp;year=2020&amp;thetype=%A7%BA%CB%B9%E8%C7%C2%A7%D2%B9" xr:uid="{00000000-0004-0000-0D00-000073050000}"/>
    <hyperlink ref="E1404" r:id="rId1397" display="http://hfo63.cfo.in.th/CheckDataDtl.aspx?orgid=04176&amp;balance=%A7%BA%B4%D8%C5%3Cbr/%3E%A7%BA%CA%D1%C1%BE%D1%B9%B8%EC%A1%D1%B9&amp;month=4&amp;year=2020&amp;thetype=%A7%BA%CB%B9%E8%C7%C2%A7%D2%B9" xr:uid="{00000000-0004-0000-0D00-000074050000}"/>
    <hyperlink ref="E1405" r:id="rId1398" display="http://hfo63.cfo.in.th/CheckDataDtl.aspx?orgid=04177&amp;balance=%A7%BA%B4%D8%C5%3Cbr/%3E%A7%BA%CA%D1%C1%BE%D1%B9%B8%EC%A1%D1%B9&amp;month=4&amp;year=2020&amp;thetype=%A7%BA%CB%B9%E8%C7%C2%A7%D2%B9" xr:uid="{00000000-0004-0000-0D00-000075050000}"/>
    <hyperlink ref="E1406" r:id="rId1399" display="http://hfo63.cfo.in.th/CheckDataDtl.aspx?orgid=04177&amp;balance=%A7%BA%B4%D8%C5%3Cbr/%3E%A7%BA%CA%D1%C1%BE%D1%B9%B8%EC%A1%D1%B9&amp;month=4&amp;year=2020&amp;thetype=%A7%BA%CB%B9%E8%C7%C2%A7%D2%B9" xr:uid="{00000000-0004-0000-0D00-000076050000}"/>
    <hyperlink ref="E1407" r:id="rId1400" display="http://hfo63.cfo.in.th/CheckDataDtl.aspx?orgid=04178&amp;balance=%A7%BA%B4%D8%C5%3Cbr/%3E%A7%BA%CA%D1%C1%BE%D1%B9%B8%EC%A1%D1%B9&amp;month=4&amp;year=2020&amp;thetype=%A7%BA%CB%B9%E8%C7%C2%A7%D2%B9" xr:uid="{00000000-0004-0000-0D00-000077050000}"/>
    <hyperlink ref="E1408" r:id="rId1401" display="http://hfo63.cfo.in.th/CheckDataDtl.aspx?orgid=04178&amp;balance=%A7%BA%B4%D8%C5%3Cbr/%3E%A7%BA%CA%D1%C1%BE%D1%B9%B8%EC%A1%D1%B9&amp;month=4&amp;year=2020&amp;thetype=%A7%BA%CB%B9%E8%C7%C2%A7%D2%B9" xr:uid="{00000000-0004-0000-0D00-000078050000}"/>
    <hyperlink ref="E1409" r:id="rId1402" display="http://hfo63.cfo.in.th/CheckDataDtl.aspx?orgid=04179&amp;balance=%A7%BA%B4%D8%C5%3Cbr/%3E%A7%BA%CA%D1%C1%BE%D1%B9%B8%EC%A1%D1%B9&amp;month=4&amp;year=2020&amp;thetype=%A7%BA%CB%B9%E8%C7%C2%A7%D2%B9" xr:uid="{00000000-0004-0000-0D00-000079050000}"/>
    <hyperlink ref="E1410" r:id="rId1403" display="http://hfo63.cfo.in.th/CheckDataDtl.aspx?orgid=04179&amp;balance=%A7%BA%B4%D8%C5%3Cbr/%3E%A7%BA%CA%D1%C1%BE%D1%B9%B8%EC%A1%D1%B9&amp;month=4&amp;year=2020&amp;thetype=%A7%BA%CB%B9%E8%C7%C2%A7%D2%B9" xr:uid="{00000000-0004-0000-0D00-00007A050000}"/>
    <hyperlink ref="E1411" r:id="rId1404" display="http://hfo63.cfo.in.th/CheckDataDtl.aspx?orgid=04180&amp;balance=%A7%BA%B4%D8%C5%3Cbr/%3E%A7%BA%CA%D1%C1%BE%D1%B9%B8%EC%A1%D1%B9&amp;month=4&amp;year=2020&amp;thetype=%A7%BA%CB%B9%E8%C7%C2%A7%D2%B9" xr:uid="{00000000-0004-0000-0D00-00007B050000}"/>
    <hyperlink ref="E1412" r:id="rId1405" display="http://hfo63.cfo.in.th/CheckDataDtl.aspx?orgid=04180&amp;balance=%A7%BA%B4%D8%C5%3Cbr/%3E%A7%BA%CA%D1%C1%BE%D1%B9%B8%EC%A1%D1%B9&amp;month=4&amp;year=2020&amp;thetype=%A7%BA%CB%B9%E8%C7%C2%A7%D2%B9" xr:uid="{00000000-0004-0000-0D00-00007C050000}"/>
    <hyperlink ref="E1413" r:id="rId1406" display="http://hfo63.cfo.in.th/CheckDataDtl.aspx?orgid=04181&amp;balance=%A7%BA%B4%D8%C5%3Cbr/%3E%A7%BA%CA%D1%C1%BE%D1%B9%B8%EC%A1%D1%B9&amp;month=4&amp;year=2020&amp;thetype=%A7%BA%CB%B9%E8%C7%C2%A7%D2%B9" xr:uid="{00000000-0004-0000-0D00-00007D050000}"/>
    <hyperlink ref="E1414" r:id="rId1407" display="http://hfo63.cfo.in.th/CheckDataDtl.aspx?orgid=04181&amp;balance=%A7%BA%B4%D8%C5%3Cbr/%3E%A7%BA%CA%D1%C1%BE%D1%B9%B8%EC%A1%D1%B9&amp;month=4&amp;year=2020&amp;thetype=%A7%BA%CB%B9%E8%C7%C2%A7%D2%B9" xr:uid="{00000000-0004-0000-0D00-00007E050000}"/>
    <hyperlink ref="E1415" r:id="rId1408" display="http://hfo63.cfo.in.th/CheckDataDtl.aspx?orgid=04182&amp;balance=%A7%BA%B4%D8%C5%3Cbr/%3E%A7%BA%CA%D1%C1%BE%D1%B9%B8%EC%A1%D1%B9&amp;month=4&amp;year=2020&amp;thetype=%A7%BA%CB%B9%E8%C7%C2%A7%D2%B9" xr:uid="{00000000-0004-0000-0D00-00007F050000}"/>
    <hyperlink ref="E1416" r:id="rId1409" display="http://hfo63.cfo.in.th/CheckDataDtl.aspx?orgid=04182&amp;balance=%A7%BA%B4%D8%C5%3Cbr/%3E%A7%BA%CA%D1%C1%BE%D1%B9%B8%EC%A1%D1%B9&amp;month=4&amp;year=2020&amp;thetype=%A7%BA%CB%B9%E8%C7%C2%A7%D2%B9" xr:uid="{00000000-0004-0000-0D00-000080050000}"/>
    <hyperlink ref="E1417" r:id="rId1410" display="http://hfo63.cfo.in.th/CheckDataDtl.aspx?orgid=04184&amp;balance=%A7%BA%B4%D8%C5%3Cbr/%3E%A7%BA%CA%D1%C1%BE%D1%B9%B8%EC%A1%D1%B9&amp;month=4&amp;year=2020&amp;thetype=%A7%BA%CB%B9%E8%C7%C2%A7%D2%B9" xr:uid="{00000000-0004-0000-0D00-000081050000}"/>
    <hyperlink ref="E1418" r:id="rId1411" display="http://hfo63.cfo.in.th/CheckDataDtl.aspx?orgid=04184&amp;balance=%A7%BA%B4%D8%C5%3Cbr/%3E%A7%BA%CA%D1%C1%BE%D1%B9%B8%EC%A1%D1%B9&amp;month=4&amp;year=2020&amp;thetype=%A7%BA%CB%B9%E8%C7%C2%A7%D2%B9" xr:uid="{00000000-0004-0000-0D00-000082050000}"/>
    <hyperlink ref="E1419" r:id="rId1412" display="http://hfo63.cfo.in.th/CheckDataDtl.aspx?orgid=04185&amp;balance=%A7%BA%B4%D8%C5%3Cbr/%3E%A7%BA%CA%D1%C1%BE%D1%B9%B8%EC%A1%D1%B9&amp;month=4&amp;year=2020&amp;thetype=%A7%BA%CB%B9%E8%C7%C2%A7%D2%B9" xr:uid="{00000000-0004-0000-0D00-000083050000}"/>
    <hyperlink ref="E1420" r:id="rId1413" display="http://hfo63.cfo.in.th/CheckDataDtl.aspx?orgid=04185&amp;balance=%A7%BA%B4%D8%C5%3Cbr/%3E%A7%BA%CA%D1%C1%BE%D1%B9%B8%EC%A1%D1%B9&amp;month=4&amp;year=2020&amp;thetype=%A7%BA%CB%B9%E8%C7%C2%A7%D2%B9" xr:uid="{00000000-0004-0000-0D00-000084050000}"/>
    <hyperlink ref="E1421" r:id="rId1414" display="http://hfo63.cfo.in.th/CheckDataDtl.aspx?orgid=04186&amp;balance=%A7%BA%B4%D8%C5%3Cbr/%3E%A7%BA%CA%D1%C1%BE%D1%B9%B8%EC%A1%D1%B9&amp;month=4&amp;year=2020&amp;thetype=%A7%BA%CB%B9%E8%C7%C2%A7%D2%B9" xr:uid="{00000000-0004-0000-0D00-000085050000}"/>
    <hyperlink ref="E1422" r:id="rId1415" display="http://hfo63.cfo.in.th/CheckDataDtl.aspx?orgid=04186&amp;balance=%A7%BA%B4%D8%C5%3Cbr/%3E%A7%BA%CA%D1%C1%BE%D1%B9%B8%EC%A1%D1%B9&amp;month=4&amp;year=2020&amp;thetype=%A7%BA%CB%B9%E8%C7%C2%A7%D2%B9" xr:uid="{00000000-0004-0000-0D00-000086050000}"/>
    <hyperlink ref="E1423" r:id="rId1416" display="http://hfo63.cfo.in.th/CheckDataDtl.aspx?orgid=04187&amp;balance=%A7%BA%B4%D8%C5%3Cbr/%3E%A7%BA%CA%D1%C1%BE%D1%B9%B8%EC%A1%D1%B9&amp;month=4&amp;year=2020&amp;thetype=%A7%BA%CB%B9%E8%C7%C2%A7%D2%B9" xr:uid="{00000000-0004-0000-0D00-000087050000}"/>
    <hyperlink ref="E1424" r:id="rId1417" display="http://hfo63.cfo.in.th/CheckDataDtl.aspx?orgid=04187&amp;balance=%A7%BA%B4%D8%C5%3Cbr/%3E%A7%BA%CA%D1%C1%BE%D1%B9%B8%EC%A1%D1%B9&amp;month=4&amp;year=2020&amp;thetype=%A7%BA%CB%B9%E8%C7%C2%A7%D2%B9" xr:uid="{00000000-0004-0000-0D00-000088050000}"/>
    <hyperlink ref="E1425" r:id="rId1418" display="http://hfo63.cfo.in.th/CheckDataDtl.aspx?orgid=04188&amp;balance=%A7%BA%B4%D8%C5%3Cbr/%3E%A7%BA%CA%D1%C1%BE%D1%B9%B8%EC%A1%D1%B9&amp;month=4&amp;year=2020&amp;thetype=%A7%BA%CB%B9%E8%C7%C2%A7%D2%B9" xr:uid="{00000000-0004-0000-0D00-000089050000}"/>
    <hyperlink ref="E1426" r:id="rId1419" display="http://hfo63.cfo.in.th/CheckDataDtl.aspx?orgid=04188&amp;balance=%A7%BA%B4%D8%C5%3Cbr/%3E%A7%BA%CA%D1%C1%BE%D1%B9%B8%EC%A1%D1%B9&amp;month=4&amp;year=2020&amp;thetype=%A7%BA%CB%B9%E8%C7%C2%A7%D2%B9" xr:uid="{00000000-0004-0000-0D00-00008A050000}"/>
    <hyperlink ref="E1427" r:id="rId1420" display="http://hfo63.cfo.in.th/CheckDataDtl.aspx?orgid=04189&amp;balance=%A7%BA%B4%D8%C5%3Cbr/%3E%A7%BA%CA%D1%C1%BE%D1%B9%B8%EC%A1%D1%B9&amp;month=4&amp;year=2020&amp;thetype=%A7%BA%CB%B9%E8%C7%C2%A7%D2%B9" xr:uid="{00000000-0004-0000-0D00-00008B050000}"/>
    <hyperlink ref="E1428" r:id="rId1421" display="http://hfo63.cfo.in.th/CheckDataDtl.aspx?orgid=04189&amp;balance=%A7%BA%B4%D8%C5%3Cbr/%3E%A7%BA%CA%D1%C1%BE%D1%B9%B8%EC%A1%D1%B9&amp;month=4&amp;year=2020&amp;thetype=%A7%BA%CB%B9%E8%C7%C2%A7%D2%B9" xr:uid="{00000000-0004-0000-0D00-00008C050000}"/>
    <hyperlink ref="E1429" r:id="rId1422" display="http://hfo63.cfo.in.th/CheckDataDtl.aspx?orgid=04190&amp;balance=%A7%BA%B4%D8%C5%3Cbr/%3E%A7%BA%CA%D1%C1%BE%D1%B9%B8%EC%A1%D1%B9&amp;month=4&amp;year=2020&amp;thetype=%A7%BA%CB%B9%E8%C7%C2%A7%D2%B9" xr:uid="{00000000-0004-0000-0D00-00008D050000}"/>
    <hyperlink ref="E1430" r:id="rId1423" display="http://hfo63.cfo.in.th/CheckDataDtl.aspx?orgid=04190&amp;balance=%A7%BA%B4%D8%C5%3Cbr/%3E%A7%BA%CA%D1%C1%BE%D1%B9%B8%EC%A1%D1%B9&amp;month=4&amp;year=2020&amp;thetype=%A7%BA%CB%B9%E8%C7%C2%A7%D2%B9" xr:uid="{00000000-0004-0000-0D00-00008E050000}"/>
    <hyperlink ref="E1431" r:id="rId1424" display="http://hfo63.cfo.in.th/CheckDataDtl.aspx?orgid=04191&amp;balance=%A7%BA%B4%D8%C5%3Cbr/%3E%A7%BA%CA%D1%C1%BE%D1%B9%B8%EC%A1%D1%B9&amp;month=4&amp;year=2020&amp;thetype=%A7%BA%CB%B9%E8%C7%C2%A7%D2%B9" xr:uid="{00000000-0004-0000-0D00-00008F050000}"/>
    <hyperlink ref="E1432" r:id="rId1425" display="http://hfo63.cfo.in.th/CheckDataDtl.aspx?orgid=04191&amp;balance=%A7%BA%B4%D8%C5%3Cbr/%3E%A7%BA%CA%D1%C1%BE%D1%B9%B8%EC%A1%D1%B9&amp;month=4&amp;year=2020&amp;thetype=%A7%BA%CB%B9%E8%C7%C2%A7%D2%B9" xr:uid="{00000000-0004-0000-0D00-000090050000}"/>
    <hyperlink ref="E1433" r:id="rId1426" display="http://hfo63.cfo.in.th/CheckDataDtl.aspx?orgid=04192&amp;balance=%A7%BA%B4%D8%C5%3Cbr/%3E%A7%BA%CA%D1%C1%BE%D1%B9%B8%EC%A1%D1%B9&amp;month=4&amp;year=2020&amp;thetype=%A7%BA%CB%B9%E8%C7%C2%A7%D2%B9" xr:uid="{00000000-0004-0000-0D00-000091050000}"/>
    <hyperlink ref="E1434" r:id="rId1427" display="http://hfo63.cfo.in.th/CheckDataDtl.aspx?orgid=04192&amp;balance=%A7%BA%B4%D8%C5%3Cbr/%3E%A7%BA%CA%D1%C1%BE%D1%B9%B8%EC%A1%D1%B9&amp;month=4&amp;year=2020&amp;thetype=%A7%BA%CB%B9%E8%C7%C2%A7%D2%B9" xr:uid="{00000000-0004-0000-0D00-000092050000}"/>
    <hyperlink ref="E1435" r:id="rId1428" display="http://hfo63.cfo.in.th/CheckDataDtl.aspx?orgid=04193&amp;balance=%A7%BA%B4%D8%C5%3Cbr/%3E%A7%BA%CA%D1%C1%BE%D1%B9%B8%EC%A1%D1%B9&amp;month=4&amp;year=2020&amp;thetype=%A7%BA%CB%B9%E8%C7%C2%A7%D2%B9" xr:uid="{00000000-0004-0000-0D00-000093050000}"/>
    <hyperlink ref="E1436" r:id="rId1429" display="http://hfo63.cfo.in.th/CheckDataDtl.aspx?orgid=04193&amp;balance=%A7%BA%B4%D8%C5%3Cbr/%3E%A7%BA%CA%D1%C1%BE%D1%B9%B8%EC%A1%D1%B9&amp;month=4&amp;year=2020&amp;thetype=%A7%BA%CB%B9%E8%C7%C2%A7%D2%B9" xr:uid="{00000000-0004-0000-0D00-000094050000}"/>
    <hyperlink ref="E1437" r:id="rId1430" display="http://hfo63.cfo.in.th/CheckDataDtl.aspx?orgid=04194&amp;balance=%A7%BA%B4%D8%C5%3Cbr/%3E%A7%BA%CA%D1%C1%BE%D1%B9%B8%EC%A1%D1%B9&amp;month=4&amp;year=2020&amp;thetype=%A7%BA%CB%B9%E8%C7%C2%A7%D2%B9" xr:uid="{00000000-0004-0000-0D00-000095050000}"/>
    <hyperlink ref="E1438" r:id="rId1431" display="http://hfo63.cfo.in.th/CheckDataDtl.aspx?orgid=04194&amp;balance=%A7%BA%B4%D8%C5%3Cbr/%3E%A7%BA%CA%D1%C1%BE%D1%B9%B8%EC%A1%D1%B9&amp;month=4&amp;year=2020&amp;thetype=%A7%BA%CB%B9%E8%C7%C2%A7%D2%B9" xr:uid="{00000000-0004-0000-0D00-000096050000}"/>
    <hyperlink ref="E1439" r:id="rId1432" display="http://hfo63.cfo.in.th/CheckDataDtl.aspx?orgid=04195&amp;balance=%A7%BA%B4%D8%C5%3Cbr/%3E%A7%BA%CA%D1%C1%BE%D1%B9%B8%EC%A1%D1%B9&amp;month=4&amp;year=2020&amp;thetype=%A7%BA%CB%B9%E8%C7%C2%A7%D2%B9" xr:uid="{00000000-0004-0000-0D00-000097050000}"/>
    <hyperlink ref="E1440" r:id="rId1433" display="http://hfo63.cfo.in.th/CheckDataDtl.aspx?orgid=04195&amp;balance=%A7%BA%B4%D8%C5%3Cbr/%3E%A7%BA%CA%D1%C1%BE%D1%B9%B8%EC%A1%D1%B9&amp;month=4&amp;year=2020&amp;thetype=%A7%BA%CB%B9%E8%C7%C2%A7%D2%B9" xr:uid="{00000000-0004-0000-0D00-000098050000}"/>
    <hyperlink ref="E1441" r:id="rId1434" display="http://hfo63.cfo.in.th/CheckDataDtl.aspx?orgid=04196&amp;balance=%A7%BA%B4%D8%C5%3Cbr/%3E%A7%BA%CA%D1%C1%BE%D1%B9%B8%EC%A1%D1%B9&amp;month=4&amp;year=2020&amp;thetype=%A7%BA%CB%B9%E8%C7%C2%A7%D2%B9" xr:uid="{00000000-0004-0000-0D00-000099050000}"/>
    <hyperlink ref="E1442" r:id="rId1435" display="http://hfo63.cfo.in.th/CheckDataDtl.aspx?orgid=04196&amp;balance=%A7%BA%B4%D8%C5%3Cbr/%3E%A7%BA%CA%D1%C1%BE%D1%B9%B8%EC%A1%D1%B9&amp;month=4&amp;year=2020&amp;thetype=%A7%BA%CB%B9%E8%C7%C2%A7%D2%B9" xr:uid="{00000000-0004-0000-0D00-00009A050000}"/>
    <hyperlink ref="E1443" r:id="rId1436" display="http://hfo63.cfo.in.th/CheckDataDtl.aspx?orgid=04197&amp;balance=%A7%BA%B4%D8%C5%3Cbr/%3E%A7%BA%CA%D1%C1%BE%D1%B9%B8%EC%A1%D1%B9&amp;month=4&amp;year=2020&amp;thetype=%A7%BA%CB%B9%E8%C7%C2%A7%D2%B9" xr:uid="{00000000-0004-0000-0D00-00009B050000}"/>
    <hyperlink ref="E1444" r:id="rId1437" display="http://hfo63.cfo.in.th/CheckDataDtl.aspx?orgid=04197&amp;balance=%A7%BA%B4%D8%C5%3Cbr/%3E%A7%BA%CA%D1%C1%BE%D1%B9%B8%EC%A1%D1%B9&amp;month=4&amp;year=2020&amp;thetype=%A7%BA%CB%B9%E8%C7%C2%A7%D2%B9" xr:uid="{00000000-0004-0000-0D00-00009C050000}"/>
    <hyperlink ref="E1445" r:id="rId1438" display="http://hfo63.cfo.in.th/CheckDataDtl.aspx?orgid=04198&amp;balance=%A7%BA%B4%D8%C5%3Cbr/%3E%A7%BA%CA%D1%C1%BE%D1%B9%B8%EC%A1%D1%B9&amp;month=4&amp;year=2020&amp;thetype=%A7%BA%CB%B9%E8%C7%C2%A7%D2%B9" xr:uid="{00000000-0004-0000-0D00-00009D050000}"/>
    <hyperlink ref="E1446" r:id="rId1439" display="http://hfo63.cfo.in.th/CheckDataDtl.aspx?orgid=04198&amp;balance=%A7%BA%B4%D8%C5%3Cbr/%3E%A7%BA%CA%D1%C1%BE%D1%B9%B8%EC%A1%D1%B9&amp;month=4&amp;year=2020&amp;thetype=%A7%BA%CB%B9%E8%C7%C2%A7%D2%B9" xr:uid="{00000000-0004-0000-0D00-00009E050000}"/>
    <hyperlink ref="E1447" r:id="rId1440" display="http://hfo63.cfo.in.th/CheckDataDtl.aspx?orgid=04199&amp;balance=%A7%BA%B4%D8%C5%3Cbr/%3E%A7%BA%CA%D1%C1%BE%D1%B9%B8%EC%A1%D1%B9&amp;month=4&amp;year=2020&amp;thetype=%A7%BA%CB%B9%E8%C7%C2%A7%D2%B9" xr:uid="{00000000-0004-0000-0D00-00009F050000}"/>
    <hyperlink ref="E1448" r:id="rId1441" display="http://hfo63.cfo.in.th/CheckDataDtl.aspx?orgid=04199&amp;balance=%A7%BA%B4%D8%C5%3Cbr/%3E%A7%BA%CA%D1%C1%BE%D1%B9%B8%EC%A1%D1%B9&amp;month=4&amp;year=2020&amp;thetype=%A7%BA%CB%B9%E8%C7%C2%A7%D2%B9" xr:uid="{00000000-0004-0000-0D00-0000A0050000}"/>
    <hyperlink ref="E1449" r:id="rId1442" display="http://hfo63.cfo.in.th/CheckDataDtl.aspx?orgid=04200&amp;balance=%A7%BA%B4%D8%C5%3Cbr/%3E%A7%BA%CA%D1%C1%BE%D1%B9%B8%EC%A1%D1%B9&amp;month=4&amp;year=2020&amp;thetype=%A7%BA%CB%B9%E8%C7%C2%A7%D2%B9" xr:uid="{00000000-0004-0000-0D00-0000A1050000}"/>
    <hyperlink ref="E1450" r:id="rId1443" display="http://hfo63.cfo.in.th/CheckDataDtl.aspx?orgid=04200&amp;balance=%A7%BA%B4%D8%C5%3Cbr/%3E%A7%BA%CA%D1%C1%BE%D1%B9%B8%EC%A1%D1%B9&amp;month=4&amp;year=2020&amp;thetype=%A7%BA%CB%B9%E8%C7%C2%A7%D2%B9" xr:uid="{00000000-0004-0000-0D00-0000A2050000}"/>
    <hyperlink ref="E1451" r:id="rId1444" display="http://hfo63.cfo.in.th/CheckDataDtl.aspx?orgid=04201&amp;balance=%A7%BA%B4%D8%C5%3Cbr/%3E%A7%BA%CA%D1%C1%BE%D1%B9%B8%EC%A1%D1%B9&amp;month=4&amp;year=2020&amp;thetype=%A7%BA%CB%B9%E8%C7%C2%A7%D2%B9" xr:uid="{00000000-0004-0000-0D00-0000A3050000}"/>
    <hyperlink ref="E1452" r:id="rId1445" display="http://hfo63.cfo.in.th/CheckDataDtl.aspx?orgid=04201&amp;balance=%A7%BA%B4%D8%C5%3Cbr/%3E%A7%BA%CA%D1%C1%BE%D1%B9%B8%EC%A1%D1%B9&amp;month=4&amp;year=2020&amp;thetype=%A7%BA%CB%B9%E8%C7%C2%A7%D2%B9" xr:uid="{00000000-0004-0000-0D00-0000A4050000}"/>
    <hyperlink ref="E1453" r:id="rId1446" display="http://hfo63.cfo.in.th/CheckDataDtl.aspx?orgid=04202&amp;balance=%A7%BA%B4%D8%C5%3Cbr/%3E%A7%BA%CA%D1%C1%BE%D1%B9%B8%EC%A1%D1%B9&amp;month=4&amp;year=2020&amp;thetype=%A7%BA%CB%B9%E8%C7%C2%A7%D2%B9" xr:uid="{00000000-0004-0000-0D00-0000A5050000}"/>
    <hyperlink ref="E1454" r:id="rId1447" display="http://hfo63.cfo.in.th/CheckDataDtl.aspx?orgid=04202&amp;balance=%A7%BA%B4%D8%C5%3Cbr/%3E%A7%BA%CA%D1%C1%BE%D1%B9%B8%EC%A1%D1%B9&amp;month=4&amp;year=2020&amp;thetype=%A7%BA%CB%B9%E8%C7%C2%A7%D2%B9" xr:uid="{00000000-0004-0000-0D00-0000A6050000}"/>
    <hyperlink ref="E1455" r:id="rId1448" display="http://hfo63.cfo.in.th/CheckDataDtl.aspx?orgid=04203&amp;balance=%A7%BA%B4%D8%C5%3Cbr/%3E%A7%BA%CA%D1%C1%BE%D1%B9%B8%EC%A1%D1%B9&amp;month=4&amp;year=2020&amp;thetype=%A7%BA%CB%B9%E8%C7%C2%A7%D2%B9" xr:uid="{00000000-0004-0000-0D00-0000A7050000}"/>
    <hyperlink ref="E1456" r:id="rId1449" display="http://hfo63.cfo.in.th/CheckDataDtl.aspx?orgid=04203&amp;balance=%A7%BA%B4%D8%C5%3Cbr/%3E%A7%BA%CA%D1%C1%BE%D1%B9%B8%EC%A1%D1%B9&amp;month=4&amp;year=2020&amp;thetype=%A7%BA%CB%B9%E8%C7%C2%A7%D2%B9" xr:uid="{00000000-0004-0000-0D00-0000A8050000}"/>
    <hyperlink ref="E1457" r:id="rId1450" display="http://hfo63.cfo.in.th/CheckDataDtl.aspx?orgid=04204&amp;balance=%A7%BA%B4%D8%C5%3Cbr/%3E%A7%BA%CA%D1%C1%BE%D1%B9%B8%EC%A1%D1%B9&amp;month=4&amp;year=2020&amp;thetype=%A7%BA%CB%B9%E8%C7%C2%A7%D2%B9" xr:uid="{00000000-0004-0000-0D00-0000A9050000}"/>
    <hyperlink ref="E1458" r:id="rId1451" display="http://hfo63.cfo.in.th/CheckDataDtl.aspx?orgid=04204&amp;balance=%A7%BA%B4%D8%C5%3Cbr/%3E%A7%BA%CA%D1%C1%BE%D1%B9%B8%EC%A1%D1%B9&amp;month=4&amp;year=2020&amp;thetype=%A7%BA%CB%B9%E8%C7%C2%A7%D2%B9" xr:uid="{00000000-0004-0000-0D00-0000AA050000}"/>
    <hyperlink ref="E1459" r:id="rId1452" display="http://hfo63.cfo.in.th/CheckDataDtl.aspx?orgid=04205&amp;balance=%A7%BA%B4%D8%C5%3Cbr/%3E%A7%BA%CA%D1%C1%BE%D1%B9%B8%EC%A1%D1%B9&amp;month=4&amp;year=2020&amp;thetype=%A7%BA%CB%B9%E8%C7%C2%A7%D2%B9" xr:uid="{00000000-0004-0000-0D00-0000AB050000}"/>
    <hyperlink ref="E1460" r:id="rId1453" display="http://hfo63.cfo.in.th/CheckDataDtl.aspx?orgid=04205&amp;balance=%A7%BA%B4%D8%C5%3Cbr/%3E%A7%BA%CA%D1%C1%BE%D1%B9%B8%EC%A1%D1%B9&amp;month=4&amp;year=2020&amp;thetype=%A7%BA%CB%B9%E8%C7%C2%A7%D2%B9" xr:uid="{00000000-0004-0000-0D00-0000AC050000}"/>
    <hyperlink ref="E1461" r:id="rId1454" display="http://hfo63.cfo.in.th/CheckDataDtl.aspx?orgid=04206&amp;balance=%A7%BA%B4%D8%C5%3Cbr/%3E%A7%BA%CA%D1%C1%BE%D1%B9%B8%EC%A1%D1%B9&amp;month=4&amp;year=2020&amp;thetype=%A7%BA%CB%B9%E8%C7%C2%A7%D2%B9" xr:uid="{00000000-0004-0000-0D00-0000AD050000}"/>
    <hyperlink ref="E1462" r:id="rId1455" display="http://hfo63.cfo.in.th/CheckDataDtl.aspx?orgid=04206&amp;balance=%A7%BA%B4%D8%C5%3Cbr/%3E%A7%BA%CA%D1%C1%BE%D1%B9%B8%EC%A1%D1%B9&amp;month=4&amp;year=2020&amp;thetype=%A7%BA%CB%B9%E8%C7%C2%A7%D2%B9" xr:uid="{00000000-0004-0000-0D00-0000AE050000}"/>
    <hyperlink ref="E1463" r:id="rId1456" display="http://hfo63.cfo.in.th/CheckDataDtl.aspx?orgid=04207&amp;balance=%A7%BA%B4%D8%C5%3Cbr/%3E%A7%BA%CA%D1%C1%BE%D1%B9%B8%EC%A1%D1%B9&amp;month=4&amp;year=2020&amp;thetype=%A7%BA%CB%B9%E8%C7%C2%A7%D2%B9" xr:uid="{00000000-0004-0000-0D00-0000AF050000}"/>
    <hyperlink ref="E1464" r:id="rId1457" display="http://hfo63.cfo.in.th/CheckDataDtl.aspx?orgid=04207&amp;balance=%A7%BA%B4%D8%C5%3Cbr/%3E%A7%BA%CA%D1%C1%BE%D1%B9%B8%EC%A1%D1%B9&amp;month=4&amp;year=2020&amp;thetype=%A7%BA%CB%B9%E8%C7%C2%A7%D2%B9" xr:uid="{00000000-0004-0000-0D00-0000B0050000}"/>
    <hyperlink ref="E1465" r:id="rId1458" display="http://hfo63.cfo.in.th/CheckDataDtl.aspx?orgid=04208&amp;balance=%A7%BA%B4%D8%C5%3Cbr/%3E%A7%BA%CA%D1%C1%BE%D1%B9%B8%EC%A1%D1%B9&amp;month=4&amp;year=2020&amp;thetype=%A7%BA%CB%B9%E8%C7%C2%A7%D2%B9" xr:uid="{00000000-0004-0000-0D00-0000B1050000}"/>
    <hyperlink ref="E1466" r:id="rId1459" display="http://hfo63.cfo.in.th/CheckDataDtl.aspx?orgid=04208&amp;balance=%A7%BA%B4%D8%C5%3Cbr/%3E%A7%BA%CA%D1%C1%BE%D1%B9%B8%EC%A1%D1%B9&amp;month=4&amp;year=2020&amp;thetype=%A7%BA%CB%B9%E8%C7%C2%A7%D2%B9" xr:uid="{00000000-0004-0000-0D00-0000B2050000}"/>
    <hyperlink ref="E1467" r:id="rId1460" display="http://hfo63.cfo.in.th/CheckDataDtl.aspx?orgid=04209&amp;balance=%A7%BA%B4%D8%C5%3Cbr/%3E%A7%BA%CA%D1%C1%BE%D1%B9%B8%EC%A1%D1%B9&amp;month=4&amp;year=2020&amp;thetype=%A7%BA%CB%B9%E8%C7%C2%A7%D2%B9" xr:uid="{00000000-0004-0000-0D00-0000B3050000}"/>
    <hyperlink ref="E1468" r:id="rId1461" display="http://hfo63.cfo.in.th/CheckDataDtl.aspx?orgid=04209&amp;balance=%A7%BA%B4%D8%C5%3Cbr/%3E%A7%BA%CA%D1%C1%BE%D1%B9%B8%EC%A1%D1%B9&amp;month=4&amp;year=2020&amp;thetype=%A7%BA%CB%B9%E8%C7%C2%A7%D2%B9" xr:uid="{00000000-0004-0000-0D00-0000B4050000}"/>
    <hyperlink ref="E1469" r:id="rId1462" display="http://hfo63.cfo.in.th/CheckDataDtl.aspx?orgid=04210&amp;balance=%A7%BA%B4%D8%C5%3Cbr/%3E%A7%BA%CA%D1%C1%BE%D1%B9%B8%EC%A1%D1%B9&amp;month=4&amp;year=2020&amp;thetype=%A7%BA%CB%B9%E8%C7%C2%A7%D2%B9" xr:uid="{00000000-0004-0000-0D00-0000B5050000}"/>
    <hyperlink ref="E1470" r:id="rId1463" display="http://hfo63.cfo.in.th/CheckDataDtl.aspx?orgid=04210&amp;balance=%A7%BA%B4%D8%C5%3Cbr/%3E%A7%BA%CA%D1%C1%BE%D1%B9%B8%EC%A1%D1%B9&amp;month=4&amp;year=2020&amp;thetype=%A7%BA%CB%B9%E8%C7%C2%A7%D2%B9" xr:uid="{00000000-0004-0000-0D00-0000B6050000}"/>
    <hyperlink ref="E1471" r:id="rId1464" display="http://hfo63.cfo.in.th/CheckDataDtl.aspx?orgid=04211&amp;balance=%A7%BA%B4%D8%C5%3Cbr/%3E%A7%BA%CA%D1%C1%BE%D1%B9%B8%EC%A1%D1%B9&amp;month=4&amp;year=2020&amp;thetype=%A7%BA%CB%B9%E8%C7%C2%A7%D2%B9" xr:uid="{00000000-0004-0000-0D00-0000B7050000}"/>
    <hyperlink ref="E1472" r:id="rId1465" display="http://hfo63.cfo.in.th/CheckDataDtl.aspx?orgid=04211&amp;balance=%A7%BA%B4%D8%C5%3Cbr/%3E%A7%BA%CA%D1%C1%BE%D1%B9%B8%EC%A1%D1%B9&amp;month=4&amp;year=2020&amp;thetype=%A7%BA%CB%B9%E8%C7%C2%A7%D2%B9" xr:uid="{00000000-0004-0000-0D00-0000B8050000}"/>
    <hyperlink ref="E1473" r:id="rId1466" display="http://hfo63.cfo.in.th/CheckDataDtl.aspx?orgid=04212&amp;balance=%A7%BA%B4%D8%C5%3Cbr/%3E%A7%BA%CA%D1%C1%BE%D1%B9%B8%EC%A1%D1%B9&amp;month=4&amp;year=2020&amp;thetype=%A7%BA%CB%B9%E8%C7%C2%A7%D2%B9" xr:uid="{00000000-0004-0000-0D00-0000B9050000}"/>
    <hyperlink ref="E1474" r:id="rId1467" display="http://hfo63.cfo.in.th/CheckDataDtl.aspx?orgid=04212&amp;balance=%A7%BA%B4%D8%C5%3Cbr/%3E%A7%BA%CA%D1%C1%BE%D1%B9%B8%EC%A1%D1%B9&amp;month=4&amp;year=2020&amp;thetype=%A7%BA%CB%B9%E8%C7%C2%A7%D2%B9" xr:uid="{00000000-0004-0000-0D00-0000BA050000}"/>
    <hyperlink ref="E1475" r:id="rId1468" display="http://hfo63.cfo.in.th/CheckDataDtl.aspx?orgid=04213&amp;balance=%A7%BA%B4%D8%C5%3Cbr/%3E%A7%BA%CA%D1%C1%BE%D1%B9%B8%EC%A1%D1%B9&amp;month=4&amp;year=2020&amp;thetype=%A7%BA%CB%B9%E8%C7%C2%A7%D2%B9" xr:uid="{00000000-0004-0000-0D00-0000BB050000}"/>
    <hyperlink ref="E1476" r:id="rId1469" display="http://hfo63.cfo.in.th/CheckDataDtl.aspx?orgid=04213&amp;balance=%A7%BA%B4%D8%C5%3Cbr/%3E%A7%BA%CA%D1%C1%BE%D1%B9%B8%EC%A1%D1%B9&amp;month=4&amp;year=2020&amp;thetype=%A7%BA%CB%B9%E8%C7%C2%A7%D2%B9" xr:uid="{00000000-0004-0000-0D00-0000BC050000}"/>
    <hyperlink ref="E1477" r:id="rId1470" display="http://hfo63.cfo.in.th/CheckDataDtl.aspx?orgid=04214&amp;balance=%A7%BA%B4%D8%C5%3Cbr/%3E%A7%BA%CA%D1%C1%BE%D1%B9%B8%EC%A1%D1%B9&amp;month=4&amp;year=2020&amp;thetype=%A7%BA%CB%B9%E8%C7%C2%A7%D2%B9" xr:uid="{00000000-0004-0000-0D00-0000BD050000}"/>
    <hyperlink ref="E1478" r:id="rId1471" display="http://hfo63.cfo.in.th/CheckDataDtl.aspx?orgid=04214&amp;balance=%A7%BA%B4%D8%C5%3Cbr/%3E%A7%BA%CA%D1%C1%BE%D1%B9%B8%EC%A1%D1%B9&amp;month=4&amp;year=2020&amp;thetype=%A7%BA%CB%B9%E8%C7%C2%A7%D2%B9" xr:uid="{00000000-0004-0000-0D00-0000BE050000}"/>
    <hyperlink ref="E1479" r:id="rId1472" display="http://hfo63.cfo.in.th/CheckDataDtl.aspx?orgid=04215&amp;balance=%A7%BA%B4%D8%C5%3Cbr/%3E%A7%BA%CA%D1%C1%BE%D1%B9%B8%EC%A1%D1%B9&amp;month=4&amp;year=2020&amp;thetype=%A7%BA%CB%B9%E8%C7%C2%A7%D2%B9" xr:uid="{00000000-0004-0000-0D00-0000BF050000}"/>
    <hyperlink ref="E1480" r:id="rId1473" display="http://hfo63.cfo.in.th/CheckDataDtl.aspx?orgid=04215&amp;balance=%A7%BA%B4%D8%C5%3Cbr/%3E%A7%BA%CA%D1%C1%BE%D1%B9%B8%EC%A1%D1%B9&amp;month=4&amp;year=2020&amp;thetype=%A7%BA%CB%B9%E8%C7%C2%A7%D2%B9" xr:uid="{00000000-0004-0000-0D00-0000C0050000}"/>
    <hyperlink ref="E1481" r:id="rId1474" display="http://hfo63.cfo.in.th/CheckDataDtl.aspx?orgid=04216&amp;balance=%A7%BA%B4%D8%C5%3Cbr/%3E%A7%BA%CA%D1%C1%BE%D1%B9%B8%EC%A1%D1%B9&amp;month=4&amp;year=2020&amp;thetype=%A7%BA%CB%B9%E8%C7%C2%A7%D2%B9" xr:uid="{00000000-0004-0000-0D00-0000C1050000}"/>
    <hyperlink ref="E1482" r:id="rId1475" display="http://hfo63.cfo.in.th/CheckDataDtl.aspx?orgid=04216&amp;balance=%A7%BA%B4%D8%C5%3Cbr/%3E%A7%BA%CA%D1%C1%BE%D1%B9%B8%EC%A1%D1%B9&amp;month=4&amp;year=2020&amp;thetype=%A7%BA%CB%B9%E8%C7%C2%A7%D2%B9" xr:uid="{00000000-0004-0000-0D00-0000C2050000}"/>
    <hyperlink ref="E1483" r:id="rId1476" display="http://hfo63.cfo.in.th/CheckDataDtl.aspx?orgid=04217&amp;balance=%A7%BA%B4%D8%C5%3Cbr/%3E%A7%BA%CA%D1%C1%BE%D1%B9%B8%EC%A1%D1%B9&amp;month=4&amp;year=2020&amp;thetype=%A7%BA%CB%B9%E8%C7%C2%A7%D2%B9" xr:uid="{00000000-0004-0000-0D00-0000C3050000}"/>
    <hyperlink ref="E1484" r:id="rId1477" display="http://hfo63.cfo.in.th/CheckDataDtl.aspx?orgid=04217&amp;balance=%A7%BA%B4%D8%C5%3Cbr/%3E%A7%BA%CA%D1%C1%BE%D1%B9%B8%EC%A1%D1%B9&amp;month=4&amp;year=2020&amp;thetype=%A7%BA%CB%B9%E8%C7%C2%A7%D2%B9" xr:uid="{00000000-0004-0000-0D00-0000C4050000}"/>
    <hyperlink ref="E1485" r:id="rId1478" display="http://hfo63.cfo.in.th/CheckDataDtl.aspx?orgid=04218&amp;balance=%A7%BA%B4%D8%C5%3Cbr/%3E%A7%BA%CA%D1%C1%BE%D1%B9%B8%EC%A1%D1%B9&amp;month=4&amp;year=2020&amp;thetype=%A7%BA%CB%B9%E8%C7%C2%A7%D2%B9" xr:uid="{00000000-0004-0000-0D00-0000C5050000}"/>
    <hyperlink ref="E1486" r:id="rId1479" display="http://hfo63.cfo.in.th/CheckDataDtl.aspx?orgid=04218&amp;balance=%A7%BA%B4%D8%C5%3Cbr/%3E%A7%BA%CA%D1%C1%BE%D1%B9%B8%EC%A1%D1%B9&amp;month=4&amp;year=2020&amp;thetype=%A7%BA%CB%B9%E8%C7%C2%A7%D2%B9" xr:uid="{00000000-0004-0000-0D00-0000C6050000}"/>
    <hyperlink ref="E1487" r:id="rId1480" display="http://hfo63.cfo.in.th/CheckDataDtl.aspx?orgid=04219&amp;balance=%A7%BA%B4%D8%C5%3Cbr/%3E%A7%BA%CA%D1%C1%BE%D1%B9%B8%EC%A1%D1%B9&amp;month=4&amp;year=2020&amp;thetype=%A7%BA%CB%B9%E8%C7%C2%A7%D2%B9" xr:uid="{00000000-0004-0000-0D00-0000C7050000}"/>
    <hyperlink ref="E1488" r:id="rId1481" display="http://hfo63.cfo.in.th/CheckDataDtl.aspx?orgid=04219&amp;balance=%A7%BA%B4%D8%C5%3Cbr/%3E%A7%BA%CA%D1%C1%BE%D1%B9%B8%EC%A1%D1%B9&amp;month=4&amp;year=2020&amp;thetype=%A7%BA%CB%B9%E8%C7%C2%A7%D2%B9" xr:uid="{00000000-0004-0000-0D00-0000C8050000}"/>
    <hyperlink ref="E1489" r:id="rId1482" display="http://hfo63.cfo.in.th/CheckDataDtl.aspx?orgid=04220&amp;balance=%A7%BA%B4%D8%C5%3Cbr/%3E%A7%BA%CA%D1%C1%BE%D1%B9%B8%EC%A1%D1%B9&amp;month=4&amp;year=2020&amp;thetype=%A7%BA%CB%B9%E8%C7%C2%A7%D2%B9" xr:uid="{00000000-0004-0000-0D00-0000C9050000}"/>
    <hyperlink ref="E1490" r:id="rId1483" display="http://hfo63.cfo.in.th/CheckDataDtl.aspx?orgid=04220&amp;balance=%A7%BA%B4%D8%C5%3Cbr/%3E%A7%BA%CA%D1%C1%BE%D1%B9%B8%EC%A1%D1%B9&amp;month=4&amp;year=2020&amp;thetype=%A7%BA%CB%B9%E8%C7%C2%A7%D2%B9" xr:uid="{00000000-0004-0000-0D00-0000CA050000}"/>
    <hyperlink ref="E1491" r:id="rId1484" display="http://hfo63.cfo.in.th/CheckDataDtl.aspx?orgid=04221&amp;balance=%A7%BA%B4%D8%C5%3Cbr/%3E%A7%BA%CA%D1%C1%BE%D1%B9%B8%EC%A1%D1%B9&amp;month=4&amp;year=2020&amp;thetype=%A7%BA%CB%B9%E8%C7%C2%A7%D2%B9" xr:uid="{00000000-0004-0000-0D00-0000CB050000}"/>
    <hyperlink ref="E1492" r:id="rId1485" display="http://hfo63.cfo.in.th/CheckDataDtl.aspx?orgid=04221&amp;balance=%A7%BA%B4%D8%C5%3Cbr/%3E%A7%BA%CA%D1%C1%BE%D1%B9%B8%EC%A1%D1%B9&amp;month=4&amp;year=2020&amp;thetype=%A7%BA%CB%B9%E8%C7%C2%A7%D2%B9" xr:uid="{00000000-0004-0000-0D00-0000CC050000}"/>
    <hyperlink ref="E1493" r:id="rId1486" display="http://hfo63.cfo.in.th/CheckDataDtl.aspx?orgid=04222&amp;balance=%A7%BA%B4%D8%C5%3Cbr/%3E%A7%BA%CA%D1%C1%BE%D1%B9%B8%EC%A1%D1%B9&amp;month=4&amp;year=2020&amp;thetype=%A7%BA%CB%B9%E8%C7%C2%A7%D2%B9" xr:uid="{00000000-0004-0000-0D00-0000CD050000}"/>
    <hyperlink ref="E1494" r:id="rId1487" display="http://hfo63.cfo.in.th/CheckDataDtl.aspx?orgid=04222&amp;balance=%A7%BA%B4%D8%C5%3Cbr/%3E%A7%BA%CA%D1%C1%BE%D1%B9%B8%EC%A1%D1%B9&amp;month=4&amp;year=2020&amp;thetype=%A7%BA%CB%B9%E8%C7%C2%A7%D2%B9" xr:uid="{00000000-0004-0000-0D00-0000CE050000}"/>
    <hyperlink ref="E1495" r:id="rId1488" display="http://hfo63.cfo.in.th/CheckDataDtl.aspx?orgid=04223&amp;balance=%A7%BA%B4%D8%C5%3Cbr/%3E%A7%BA%CA%D1%C1%BE%D1%B9%B8%EC%A1%D1%B9&amp;month=4&amp;year=2020&amp;thetype=%A7%BA%CB%B9%E8%C7%C2%A7%D2%B9" xr:uid="{00000000-0004-0000-0D00-0000CF050000}"/>
    <hyperlink ref="E1496" r:id="rId1489" display="http://hfo63.cfo.in.th/CheckDataDtl.aspx?orgid=04223&amp;balance=%A7%BA%B4%D8%C5%3Cbr/%3E%A7%BA%CA%D1%C1%BE%D1%B9%B8%EC%A1%D1%B9&amp;month=4&amp;year=2020&amp;thetype=%A7%BA%CB%B9%E8%C7%C2%A7%D2%B9" xr:uid="{00000000-0004-0000-0D00-0000D0050000}"/>
    <hyperlink ref="E1497" r:id="rId1490" display="http://hfo63.cfo.in.th/CheckDataDtl.aspx?orgid=04224&amp;balance=%A7%BA%B4%D8%C5%3Cbr/%3E%A7%BA%CA%D1%C1%BE%D1%B9%B8%EC%A1%D1%B9&amp;month=4&amp;year=2020&amp;thetype=%A7%BA%CB%B9%E8%C7%C2%A7%D2%B9" xr:uid="{00000000-0004-0000-0D00-0000D1050000}"/>
    <hyperlink ref="E1498" r:id="rId1491" display="http://hfo63.cfo.in.th/CheckDataDtl.aspx?orgid=04224&amp;balance=%A7%BA%B4%D8%C5%3Cbr/%3E%A7%BA%CA%D1%C1%BE%D1%B9%B8%EC%A1%D1%B9&amp;month=4&amp;year=2020&amp;thetype=%A7%BA%CB%B9%E8%C7%C2%A7%D2%B9" xr:uid="{00000000-0004-0000-0D00-0000D2050000}"/>
    <hyperlink ref="E1499" r:id="rId1492" display="http://hfo63.cfo.in.th/CheckDataDtl.aspx?orgid=04225&amp;balance=%A7%BA%B4%D8%C5%3Cbr/%3E%A7%BA%CA%D1%C1%BE%D1%B9%B8%EC%A1%D1%B9&amp;month=4&amp;year=2020&amp;thetype=%A7%BA%CB%B9%E8%C7%C2%A7%D2%B9" xr:uid="{00000000-0004-0000-0D00-0000D3050000}"/>
    <hyperlink ref="E1500" r:id="rId1493" display="http://hfo63.cfo.in.th/CheckDataDtl.aspx?orgid=04225&amp;balance=%A7%BA%B4%D8%C5%3Cbr/%3E%A7%BA%CA%D1%C1%BE%D1%B9%B8%EC%A1%D1%B9&amp;month=4&amp;year=2020&amp;thetype=%A7%BA%CB%B9%E8%C7%C2%A7%D2%B9" xr:uid="{00000000-0004-0000-0D00-0000D4050000}"/>
    <hyperlink ref="E1501" r:id="rId1494" display="http://hfo63.cfo.in.th/CheckDataDtl.aspx?orgid=04226&amp;balance=%A7%BA%B4%D8%C5%3Cbr/%3E%A7%BA%CA%D1%C1%BE%D1%B9%B8%EC%A1%D1%B9&amp;month=4&amp;year=2020&amp;thetype=%A7%BA%CB%B9%E8%C7%C2%A7%D2%B9" xr:uid="{00000000-0004-0000-0D00-0000D5050000}"/>
    <hyperlink ref="E1502" r:id="rId1495" display="http://hfo63.cfo.in.th/CheckDataDtl.aspx?orgid=04226&amp;balance=%A7%BA%B4%D8%C5%3Cbr/%3E%A7%BA%CA%D1%C1%BE%D1%B9%B8%EC%A1%D1%B9&amp;month=4&amp;year=2020&amp;thetype=%A7%BA%CB%B9%E8%C7%C2%A7%D2%B9" xr:uid="{00000000-0004-0000-0D00-0000D6050000}"/>
    <hyperlink ref="E1503" r:id="rId1496" display="http://hfo63.cfo.in.th/CheckDataDtl.aspx?orgid=04227&amp;balance=%A7%BA%B4%D8%C5%3Cbr/%3E%A7%BA%CA%D1%C1%BE%D1%B9%B8%EC%A1%D1%B9&amp;month=4&amp;year=2020&amp;thetype=%A7%BA%CB%B9%E8%C7%C2%A7%D2%B9" xr:uid="{00000000-0004-0000-0D00-0000D7050000}"/>
    <hyperlink ref="E1504" r:id="rId1497" display="http://hfo63.cfo.in.th/CheckDataDtl.aspx?orgid=04227&amp;balance=%A7%BA%B4%D8%C5%3Cbr/%3E%A7%BA%CA%D1%C1%BE%D1%B9%B8%EC%A1%D1%B9&amp;month=4&amp;year=2020&amp;thetype=%A7%BA%CB%B9%E8%C7%C2%A7%D2%B9" xr:uid="{00000000-0004-0000-0D00-0000D8050000}"/>
    <hyperlink ref="E1505" r:id="rId1498" display="http://hfo63.cfo.in.th/CheckDataDtl.aspx?orgid=04228&amp;balance=%A7%BA%B4%D8%C5%3Cbr/%3E%A7%BA%CA%D1%C1%BE%D1%B9%B8%EC%A1%D1%B9&amp;month=4&amp;year=2020&amp;thetype=%A7%BA%CB%B9%E8%C7%C2%A7%D2%B9" xr:uid="{00000000-0004-0000-0D00-0000D9050000}"/>
    <hyperlink ref="E1506" r:id="rId1499" display="http://hfo63.cfo.in.th/CheckDataDtl.aspx?orgid=04228&amp;balance=%A7%BA%B4%D8%C5%3Cbr/%3E%A7%BA%CA%D1%C1%BE%D1%B9%B8%EC%A1%D1%B9&amp;month=4&amp;year=2020&amp;thetype=%A7%BA%CB%B9%E8%C7%C2%A7%D2%B9" xr:uid="{00000000-0004-0000-0D00-0000DA050000}"/>
    <hyperlink ref="E1507" r:id="rId1500" display="http://hfo63.cfo.in.th/CheckDataDtl.aspx?orgid=04229&amp;balance=%A7%BA%B4%D8%C5%3Cbr/%3E%A7%BA%CA%D1%C1%BE%D1%B9%B8%EC%A1%D1%B9&amp;month=4&amp;year=2020&amp;thetype=%A7%BA%CB%B9%E8%C7%C2%A7%D2%B9" xr:uid="{00000000-0004-0000-0D00-0000DB050000}"/>
    <hyperlink ref="E1508" r:id="rId1501" display="http://hfo63.cfo.in.th/CheckDataDtl.aspx?orgid=04229&amp;balance=%A7%BA%B4%D8%C5%3Cbr/%3E%A7%BA%CA%D1%C1%BE%D1%B9%B8%EC%A1%D1%B9&amp;month=4&amp;year=2020&amp;thetype=%A7%BA%CB%B9%E8%C7%C2%A7%D2%B9" xr:uid="{00000000-0004-0000-0D00-0000DC050000}"/>
    <hyperlink ref="E1509" r:id="rId1502" display="http://hfo63.cfo.in.th/CheckDataDtl.aspx?orgid=04230&amp;balance=%A7%BA%B4%D8%C5%3Cbr/%3E%A7%BA%CA%D1%C1%BE%D1%B9%B8%EC%A1%D1%B9&amp;month=4&amp;year=2020&amp;thetype=%A7%BA%CB%B9%E8%C7%C2%A7%D2%B9" xr:uid="{00000000-0004-0000-0D00-0000DD050000}"/>
    <hyperlink ref="E1510" r:id="rId1503" display="http://hfo63.cfo.in.th/CheckDataDtl.aspx?orgid=04230&amp;balance=%A7%BA%B4%D8%C5%3Cbr/%3E%A7%BA%CA%D1%C1%BE%D1%B9%B8%EC%A1%D1%B9&amp;month=4&amp;year=2020&amp;thetype=%A7%BA%CB%B9%E8%C7%C2%A7%D2%B9" xr:uid="{00000000-0004-0000-0D00-0000DE050000}"/>
    <hyperlink ref="E1511" r:id="rId1504" display="http://hfo63.cfo.in.th/CheckDataDtl.aspx?orgid=04231&amp;balance=%A7%BA%B4%D8%C5%3Cbr/%3E%A7%BA%CA%D1%C1%BE%D1%B9%B8%EC%A1%D1%B9&amp;month=4&amp;year=2020&amp;thetype=%A7%BA%CB%B9%E8%C7%C2%A7%D2%B9" xr:uid="{00000000-0004-0000-0D00-0000DF050000}"/>
    <hyperlink ref="E1512" r:id="rId1505" display="http://hfo63.cfo.in.th/CheckDataDtl.aspx?orgid=04231&amp;balance=%A7%BA%B4%D8%C5%3Cbr/%3E%A7%BA%CA%D1%C1%BE%D1%B9%B8%EC%A1%D1%B9&amp;month=4&amp;year=2020&amp;thetype=%A7%BA%CB%B9%E8%C7%C2%A7%D2%B9" xr:uid="{00000000-0004-0000-0D00-0000E0050000}"/>
    <hyperlink ref="E1513" r:id="rId1506" display="http://hfo63.cfo.in.th/CheckDataDtl.aspx?orgid=04232&amp;balance=%A7%BA%B4%D8%C5%3Cbr/%3E%A7%BA%CA%D1%C1%BE%D1%B9%B8%EC%A1%D1%B9&amp;month=4&amp;year=2020&amp;thetype=%A7%BA%CB%B9%E8%C7%C2%A7%D2%B9" xr:uid="{00000000-0004-0000-0D00-0000E1050000}"/>
    <hyperlink ref="E1514" r:id="rId1507" display="http://hfo63.cfo.in.th/CheckDataDtl.aspx?orgid=04232&amp;balance=%A7%BA%B4%D8%C5%3Cbr/%3E%A7%BA%CA%D1%C1%BE%D1%B9%B8%EC%A1%D1%B9&amp;month=4&amp;year=2020&amp;thetype=%A7%BA%CB%B9%E8%C7%C2%A7%D2%B9" xr:uid="{00000000-0004-0000-0D00-0000E2050000}"/>
    <hyperlink ref="E1515" r:id="rId1508" display="http://hfo63.cfo.in.th/CheckDataDtl.aspx?orgid=04233&amp;balance=%A7%BA%B4%D8%C5%3Cbr/%3E%A7%BA%CA%D1%C1%BE%D1%B9%B8%EC%A1%D1%B9&amp;month=4&amp;year=2020&amp;thetype=%A7%BA%CB%B9%E8%C7%C2%A7%D2%B9" xr:uid="{00000000-0004-0000-0D00-0000E3050000}"/>
    <hyperlink ref="E1516" r:id="rId1509" display="http://hfo63.cfo.in.th/CheckDataDtl.aspx?orgid=04233&amp;balance=%A7%BA%B4%D8%C5%3Cbr/%3E%A7%BA%CA%D1%C1%BE%D1%B9%B8%EC%A1%D1%B9&amp;month=4&amp;year=2020&amp;thetype=%A7%BA%CB%B9%E8%C7%C2%A7%D2%B9" xr:uid="{00000000-0004-0000-0D00-0000E4050000}"/>
    <hyperlink ref="E1517" r:id="rId1510" display="http://hfo63.cfo.in.th/CheckDataDtl.aspx?orgid=04234&amp;balance=%A7%BA%B4%D8%C5%3Cbr/%3E%A7%BA%CA%D1%C1%BE%D1%B9%B8%EC%A1%D1%B9&amp;month=4&amp;year=2020&amp;thetype=%A7%BA%CB%B9%E8%C7%C2%A7%D2%B9" xr:uid="{00000000-0004-0000-0D00-0000E5050000}"/>
    <hyperlink ref="E1518" r:id="rId1511" display="http://hfo63.cfo.in.th/CheckDataDtl.aspx?orgid=04234&amp;balance=%A7%BA%B4%D8%C5%3Cbr/%3E%A7%BA%CA%D1%C1%BE%D1%B9%B8%EC%A1%D1%B9&amp;month=4&amp;year=2020&amp;thetype=%A7%BA%CB%B9%E8%C7%C2%A7%D2%B9" xr:uid="{00000000-0004-0000-0D00-0000E6050000}"/>
    <hyperlink ref="E1519" r:id="rId1512" display="http://hfo63.cfo.in.th/CheckDataDtl.aspx?orgid=04235&amp;balance=%A7%BA%B4%D8%C5%3Cbr/%3E%A7%BA%CA%D1%C1%BE%D1%B9%B8%EC%A1%D1%B9&amp;month=4&amp;year=2020&amp;thetype=%A7%BA%CB%B9%E8%C7%C2%A7%D2%B9" xr:uid="{00000000-0004-0000-0D00-0000E7050000}"/>
    <hyperlink ref="E1520" r:id="rId1513" display="http://hfo63.cfo.in.th/CheckDataDtl.aspx?orgid=04235&amp;balance=%A7%BA%B4%D8%C5%3Cbr/%3E%A7%BA%CA%D1%C1%BE%D1%B9%B8%EC%A1%D1%B9&amp;month=4&amp;year=2020&amp;thetype=%A7%BA%CB%B9%E8%C7%C2%A7%D2%B9" xr:uid="{00000000-0004-0000-0D00-0000E8050000}"/>
    <hyperlink ref="E1521" r:id="rId1514" display="http://hfo63.cfo.in.th/CheckDataDtl.aspx?orgid=04236&amp;balance=%A7%BA%B4%D8%C5%3Cbr/%3E%A7%BA%CA%D1%C1%BE%D1%B9%B8%EC%A1%D1%B9&amp;month=4&amp;year=2020&amp;thetype=%A7%BA%CB%B9%E8%C7%C2%A7%D2%B9" xr:uid="{00000000-0004-0000-0D00-0000E9050000}"/>
    <hyperlink ref="E1522" r:id="rId1515" display="http://hfo63.cfo.in.th/CheckDataDtl.aspx?orgid=04236&amp;balance=%A7%BA%B4%D8%C5%3Cbr/%3E%A7%BA%CA%D1%C1%BE%D1%B9%B8%EC%A1%D1%B9&amp;month=4&amp;year=2020&amp;thetype=%A7%BA%CB%B9%E8%C7%C2%A7%D2%B9" xr:uid="{00000000-0004-0000-0D00-0000EA050000}"/>
    <hyperlink ref="E1523" r:id="rId1516" display="http://hfo63.cfo.in.th/CheckDataDtl.aspx?orgid=04237&amp;balance=%A7%BA%B4%D8%C5%3Cbr/%3E%A7%BA%CA%D1%C1%BE%D1%B9%B8%EC%A1%D1%B9&amp;month=4&amp;year=2020&amp;thetype=%A7%BA%CB%B9%E8%C7%C2%A7%D2%B9" xr:uid="{00000000-0004-0000-0D00-0000EB050000}"/>
    <hyperlink ref="E1524" r:id="rId1517" display="http://hfo63.cfo.in.th/CheckDataDtl.aspx?orgid=04237&amp;balance=%A7%BA%B4%D8%C5%3Cbr/%3E%A7%BA%CA%D1%C1%BE%D1%B9%B8%EC%A1%D1%B9&amp;month=4&amp;year=2020&amp;thetype=%A7%BA%CB%B9%E8%C7%C2%A7%D2%B9" xr:uid="{00000000-0004-0000-0D00-0000EC050000}"/>
    <hyperlink ref="E1525" r:id="rId1518" display="http://hfo63.cfo.in.th/CheckDataDtl.aspx?orgid=04238&amp;balance=%A7%BA%B4%D8%C5%3Cbr/%3E%A7%BA%CA%D1%C1%BE%D1%B9%B8%EC%A1%D1%B9&amp;month=4&amp;year=2020&amp;thetype=%A7%BA%CB%B9%E8%C7%C2%A7%D2%B9" xr:uid="{00000000-0004-0000-0D00-0000ED050000}"/>
    <hyperlink ref="E1526" r:id="rId1519" display="http://hfo63.cfo.in.th/CheckDataDtl.aspx?orgid=04238&amp;balance=%A7%BA%B4%D8%C5%3Cbr/%3E%A7%BA%CA%D1%C1%BE%D1%B9%B8%EC%A1%D1%B9&amp;month=4&amp;year=2020&amp;thetype=%A7%BA%CB%B9%E8%C7%C2%A7%D2%B9" xr:uid="{00000000-0004-0000-0D00-0000EE050000}"/>
    <hyperlink ref="E1527" r:id="rId1520" display="http://hfo63.cfo.in.th/CheckDataDtl.aspx?orgid=04239&amp;balance=%A7%BA%B4%D8%C5%3Cbr/%3E%A7%BA%CA%D1%C1%BE%D1%B9%B8%EC%A1%D1%B9&amp;month=4&amp;year=2020&amp;thetype=%A7%BA%CB%B9%E8%C7%C2%A7%D2%B9" xr:uid="{00000000-0004-0000-0D00-0000EF050000}"/>
    <hyperlink ref="E1528" r:id="rId1521" display="http://hfo63.cfo.in.th/CheckDataDtl.aspx?orgid=04239&amp;balance=%A7%BA%B4%D8%C5%3Cbr/%3E%A7%BA%CA%D1%C1%BE%D1%B9%B8%EC%A1%D1%B9&amp;month=4&amp;year=2020&amp;thetype=%A7%BA%CB%B9%E8%C7%C2%A7%D2%B9" xr:uid="{00000000-0004-0000-0D00-0000F0050000}"/>
    <hyperlink ref="E1529" r:id="rId1522" display="http://hfo63.cfo.in.th/CheckDataDtl.aspx?orgid=04240&amp;balance=%A7%BA%B4%D8%C5%3Cbr/%3E%A7%BA%CA%D1%C1%BE%D1%B9%B8%EC%A1%D1%B9&amp;month=4&amp;year=2020&amp;thetype=%A7%BA%CB%B9%E8%C7%C2%A7%D2%B9" xr:uid="{00000000-0004-0000-0D00-0000F1050000}"/>
    <hyperlink ref="E1530" r:id="rId1523" display="http://hfo63.cfo.in.th/CheckDataDtl.aspx?orgid=04240&amp;balance=%A7%BA%B4%D8%C5%3Cbr/%3E%A7%BA%CA%D1%C1%BE%D1%B9%B8%EC%A1%D1%B9&amp;month=4&amp;year=2020&amp;thetype=%A7%BA%CB%B9%E8%C7%C2%A7%D2%B9" xr:uid="{00000000-0004-0000-0D00-0000F2050000}"/>
    <hyperlink ref="E1531" r:id="rId1524" display="http://hfo63.cfo.in.th/CheckDataDtl.aspx?orgid=04241&amp;balance=%A7%BA%B4%D8%C5%3Cbr/%3E%A7%BA%CA%D1%C1%BE%D1%B9%B8%EC%A1%D1%B9&amp;month=4&amp;year=2020&amp;thetype=%A7%BA%CB%B9%E8%C7%C2%A7%D2%B9" xr:uid="{00000000-0004-0000-0D00-0000F3050000}"/>
    <hyperlink ref="E1532" r:id="rId1525" display="http://hfo63.cfo.in.th/CheckDataDtl.aspx?orgid=04241&amp;balance=%A7%BA%B4%D8%C5%3Cbr/%3E%A7%BA%CA%D1%C1%BE%D1%B9%B8%EC%A1%D1%B9&amp;month=4&amp;year=2020&amp;thetype=%A7%BA%CB%B9%E8%C7%C2%A7%D2%B9" xr:uid="{00000000-0004-0000-0D00-0000F4050000}"/>
    <hyperlink ref="E1533" r:id="rId1526" display="http://hfo63.cfo.in.th/CheckDataDtl.aspx?orgid=04242&amp;balance=%A7%BA%B4%D8%C5%3Cbr/%3E%A7%BA%CA%D1%C1%BE%D1%B9%B8%EC%A1%D1%B9&amp;month=4&amp;year=2020&amp;thetype=%A7%BA%CB%B9%E8%C7%C2%A7%D2%B9" xr:uid="{00000000-0004-0000-0D00-0000F5050000}"/>
    <hyperlink ref="E1534" r:id="rId1527" display="http://hfo63.cfo.in.th/CheckDataDtl.aspx?orgid=04242&amp;balance=%A7%BA%B4%D8%C5%3Cbr/%3E%A7%BA%CA%D1%C1%BE%D1%B9%B8%EC%A1%D1%B9&amp;month=4&amp;year=2020&amp;thetype=%A7%BA%CB%B9%E8%C7%C2%A7%D2%B9" xr:uid="{00000000-0004-0000-0D00-0000F6050000}"/>
    <hyperlink ref="E1535" r:id="rId1528" display="http://hfo63.cfo.in.th/CheckDataDtl.aspx?orgid=04243&amp;balance=%A7%BA%B4%D8%C5%3Cbr/%3E%A7%BA%CA%D1%C1%BE%D1%B9%B8%EC%A1%D1%B9&amp;month=4&amp;year=2020&amp;thetype=%A7%BA%CB%B9%E8%C7%C2%A7%D2%B9" xr:uid="{00000000-0004-0000-0D00-0000F7050000}"/>
    <hyperlink ref="E1536" r:id="rId1529" display="http://hfo63.cfo.in.th/CheckDataDtl.aspx?orgid=04243&amp;balance=%A7%BA%B4%D8%C5%3Cbr/%3E%A7%BA%CA%D1%C1%BE%D1%B9%B8%EC%A1%D1%B9&amp;month=4&amp;year=2020&amp;thetype=%A7%BA%CB%B9%E8%C7%C2%A7%D2%B9" xr:uid="{00000000-0004-0000-0D00-0000F8050000}"/>
    <hyperlink ref="E1537" r:id="rId1530" display="http://hfo63.cfo.in.th/CheckDataDtl.aspx?orgid=04244&amp;balance=%A7%BA%B4%D8%C5%3Cbr/%3E%A7%BA%CA%D1%C1%BE%D1%B9%B8%EC%A1%D1%B9&amp;month=4&amp;year=2020&amp;thetype=%A7%BA%CB%B9%E8%C7%C2%A7%D2%B9" xr:uid="{00000000-0004-0000-0D00-0000F9050000}"/>
    <hyperlink ref="E1538" r:id="rId1531" display="http://hfo63.cfo.in.th/CheckDataDtl.aspx?orgid=04244&amp;balance=%A7%BA%B4%D8%C5%3Cbr/%3E%A7%BA%CA%D1%C1%BE%D1%B9%B8%EC%A1%D1%B9&amp;month=4&amp;year=2020&amp;thetype=%A7%BA%CB%B9%E8%C7%C2%A7%D2%B9" xr:uid="{00000000-0004-0000-0D00-0000FA050000}"/>
    <hyperlink ref="E1539" r:id="rId1532" display="http://hfo63.cfo.in.th/CheckDataDtl.aspx?orgid=04245&amp;balance=%A7%BA%B4%D8%C5%3Cbr/%3E%A7%BA%CA%D1%C1%BE%D1%B9%B8%EC%A1%D1%B9&amp;month=4&amp;year=2020&amp;thetype=%A7%BA%CB%B9%E8%C7%C2%A7%D2%B9" xr:uid="{00000000-0004-0000-0D00-0000FB050000}"/>
    <hyperlink ref="E1540" r:id="rId1533" display="http://hfo63.cfo.in.th/CheckDataDtl.aspx?orgid=04245&amp;balance=%A7%BA%B4%D8%C5%3Cbr/%3E%A7%BA%CA%D1%C1%BE%D1%B9%B8%EC%A1%D1%B9&amp;month=4&amp;year=2020&amp;thetype=%A7%BA%CB%B9%E8%C7%C2%A7%D2%B9" xr:uid="{00000000-0004-0000-0D00-0000FC050000}"/>
    <hyperlink ref="E1541" r:id="rId1534" display="http://hfo63.cfo.in.th/CheckDataDtl.aspx?orgid=04246&amp;balance=%A7%BA%B4%D8%C5%3Cbr/%3E%A7%BA%CA%D1%C1%BE%D1%B9%B8%EC%A1%D1%B9&amp;month=4&amp;year=2020&amp;thetype=%A7%BA%CB%B9%E8%C7%C2%A7%D2%B9" xr:uid="{00000000-0004-0000-0D00-0000FD050000}"/>
    <hyperlink ref="E1542" r:id="rId1535" display="http://hfo63.cfo.in.th/CheckDataDtl.aspx?orgid=04246&amp;balance=%A7%BA%B4%D8%C5%3Cbr/%3E%A7%BA%CA%D1%C1%BE%D1%B9%B8%EC%A1%D1%B9&amp;month=4&amp;year=2020&amp;thetype=%A7%BA%CB%B9%E8%C7%C2%A7%D2%B9" xr:uid="{00000000-0004-0000-0D00-0000FE050000}"/>
    <hyperlink ref="E1543" r:id="rId1536" display="http://hfo63.cfo.in.th/CheckDataDtl.aspx?orgid=04247&amp;balance=%A7%BA%B4%D8%C5%3Cbr/%3E%A7%BA%CA%D1%C1%BE%D1%B9%B8%EC%A1%D1%B9&amp;month=4&amp;year=2020&amp;thetype=%A7%BA%CB%B9%E8%C7%C2%A7%D2%B9" xr:uid="{00000000-0004-0000-0D00-0000FF050000}"/>
    <hyperlink ref="E1544" r:id="rId1537" display="http://hfo63.cfo.in.th/CheckDataDtl.aspx?orgid=04247&amp;balance=%A7%BA%B4%D8%C5%3Cbr/%3E%A7%BA%CA%D1%C1%BE%D1%B9%B8%EC%A1%D1%B9&amp;month=4&amp;year=2020&amp;thetype=%A7%BA%CB%B9%E8%C7%C2%A7%D2%B9" xr:uid="{00000000-0004-0000-0D00-000000060000}"/>
    <hyperlink ref="E1545" r:id="rId1538" display="http://hfo63.cfo.in.th/CheckDataDtl.aspx?orgid=10704&amp;balance=%A7%BA%B4%D8%C5%3Cbr/%3E%A7%BA%CA%D1%C1%BE%D1%B9%B8%EC%A1%D1%B9&amp;month=4&amp;year=2020&amp;thetype=%A7%BA%CB%B9%E8%C7%C2%A7%D2%B9" xr:uid="{00000000-0004-0000-0D00-000001060000}"/>
    <hyperlink ref="E1546" r:id="rId1539" display="http://hfo63.cfo.in.th/CheckDataDtl.aspx?orgid=10704&amp;balance=%A7%BA%B4%D8%C5%3Cbr/%3E%A7%BA%CA%D1%C1%BE%D1%B9%B8%EC%A1%D1%B9&amp;month=4&amp;year=2020&amp;thetype=%A7%BA%CB%B9%E8%C7%C2%A7%D2%B9" xr:uid="{00000000-0004-0000-0D00-000002060000}"/>
    <hyperlink ref="E1547" r:id="rId1540" display="http://hfo63.cfo.in.th/CheckDataDtl.aspx?orgid=10991&amp;balance=%A7%BA%B4%D8%C5%3Cbr/%3E%A7%BA%CA%D1%C1%BE%D1%B9%B8%EC%A1%D1%B9&amp;month=4&amp;year=2020&amp;thetype=%A7%BA%CB%B9%E8%C7%C2%A7%D2%B9" xr:uid="{00000000-0004-0000-0D00-000003060000}"/>
    <hyperlink ref="E1548" r:id="rId1541" display="http://hfo63.cfo.in.th/CheckDataDtl.aspx?orgid=10991&amp;balance=%A7%BA%B4%D8%C5%3Cbr/%3E%A7%BA%CA%D1%C1%BE%D1%B9%B8%EC%A1%D1%B9&amp;month=4&amp;year=2020&amp;thetype=%A7%BA%CB%B9%E8%C7%C2%A7%D2%B9" xr:uid="{00000000-0004-0000-0D00-000004060000}"/>
    <hyperlink ref="E1549" r:id="rId1542" display="http://hfo63.cfo.in.th/CheckDataDtl.aspx?orgid=10992&amp;balance=%A7%BA%B4%D8%C5%3Cbr/%3E%A7%BA%CA%D1%C1%BE%D1%B9%B8%EC%A1%D1%B9&amp;month=4&amp;year=2020&amp;thetype=%A7%BA%CB%B9%E8%C7%C2%A7%D2%B9" xr:uid="{00000000-0004-0000-0D00-000005060000}"/>
    <hyperlink ref="E1550" r:id="rId1543" display="http://hfo63.cfo.in.th/CheckDataDtl.aspx?orgid=10992&amp;balance=%A7%BA%B4%D8%C5%3Cbr/%3E%A7%BA%CA%D1%C1%BE%D1%B9%B8%EC%A1%D1%B9&amp;month=4&amp;year=2020&amp;thetype=%A7%BA%CB%B9%E8%C7%C2%A7%D2%B9" xr:uid="{00000000-0004-0000-0D00-000006060000}"/>
    <hyperlink ref="E1551" r:id="rId1544" display="http://hfo63.cfo.in.th/CheckDataDtl.aspx?orgid=10993&amp;balance=%A7%BA%B4%D8%C5%3Cbr/%3E%A7%BA%CA%D1%C1%BE%D1%B9%B8%EC%A1%D1%B9&amp;month=4&amp;year=2020&amp;thetype=%A7%BA%CB%B9%E8%C7%C2%A7%D2%B9" xr:uid="{00000000-0004-0000-0D00-000007060000}"/>
    <hyperlink ref="E1552" r:id="rId1545" display="http://hfo63.cfo.in.th/CheckDataDtl.aspx?orgid=10993&amp;balance=%A7%BA%B4%D8%C5%3Cbr/%3E%A7%BA%CA%D1%C1%BE%D1%B9%B8%EC%A1%D1%B9&amp;month=4&amp;year=2020&amp;thetype=%A7%BA%CB%B9%E8%C7%C2%A7%D2%B9" xr:uid="{00000000-0004-0000-0D00-000008060000}"/>
    <hyperlink ref="E1553" r:id="rId1546" display="http://hfo63.cfo.in.th/CheckDataDtl.aspx?orgid=10994&amp;balance=%A7%BA%B4%D8%C5%3Cbr/%3E%A7%BA%CA%D1%C1%BE%D1%B9%B8%EC%A1%D1%B9&amp;month=4&amp;year=2020&amp;thetype=%A7%BA%CB%B9%E8%C7%C2%A7%D2%B9" xr:uid="{00000000-0004-0000-0D00-000009060000}"/>
    <hyperlink ref="E1554" r:id="rId1547" display="http://hfo63.cfo.in.th/CheckDataDtl.aspx?orgid=10994&amp;balance=%A7%BA%B4%D8%C5%3Cbr/%3E%A7%BA%CA%D1%C1%BE%D1%B9%B8%EC%A1%D1%B9&amp;month=4&amp;year=2020&amp;thetype=%A7%BA%CB%B9%E8%C7%C2%A7%D2%B9" xr:uid="{00000000-0004-0000-0D00-00000A060000}"/>
    <hyperlink ref="E1555" r:id="rId1548" display="http://hfo63.cfo.in.th/CheckDataDtl.aspx?orgid=11741&amp;balance=%A7%BA%B4%D8%C5%3Cbr/%3E%A7%BA%CA%D1%C1%BE%D1%B9%B8%EC%A1%D1%B9&amp;month=4&amp;year=2020&amp;thetype=%A7%BA%CB%B9%E8%C7%C2%A7%D2%B9" xr:uid="{00000000-0004-0000-0D00-00000B060000}"/>
    <hyperlink ref="E1556" r:id="rId1549" display="http://hfo63.cfo.in.th/CheckDataDtl.aspx?orgid=11741&amp;balance=%A7%BA%B4%D8%C5%3Cbr/%3E%A7%BA%CA%D1%C1%BE%D1%B9%B8%EC%A1%D1%B9&amp;month=4&amp;year=2020&amp;thetype=%A7%BA%CB%B9%E8%C7%C2%A7%D2%B9" xr:uid="{00000000-0004-0000-0D00-00000C060000}"/>
    <hyperlink ref="E1557" r:id="rId1550" display="http://hfo63.cfo.in.th/CheckDataDtl.aspx?orgid=13892&amp;balance=%A7%BA%B4%D8%C5%3Cbr/%3E%A7%BA%CA%D1%C1%BE%D1%B9%B8%EC%A1%D1%B9&amp;month=4&amp;year=2020&amp;thetype=%A7%BA%CB%B9%E8%C7%C2%A7%D2%B9" xr:uid="{00000000-0004-0000-0D00-00000D060000}"/>
    <hyperlink ref="E1558" r:id="rId1551" display="http://hfo63.cfo.in.th/CheckDataDtl.aspx?orgid=13892&amp;balance=%A7%BA%B4%D8%C5%3Cbr/%3E%A7%BA%CA%D1%C1%BE%D1%B9%B8%EC%A1%D1%B9&amp;month=4&amp;year=2020&amp;thetype=%A7%BA%CB%B9%E8%C7%C2%A7%D2%B9" xr:uid="{00000000-0004-0000-0D00-00000E060000}"/>
    <hyperlink ref="E1559" r:id="rId1552" display="http://hfo63.cfo.in.th/CheckDataDtl.aspx?orgid=13893&amp;balance=%A7%BA%B4%D8%C5%3Cbr/%3E%A7%BA%CA%D1%C1%BE%D1%B9%B8%EC%A1%D1%B9&amp;month=4&amp;year=2020&amp;thetype=%A7%BA%CB%B9%E8%C7%C2%A7%D2%B9" xr:uid="{00000000-0004-0000-0D00-00000F060000}"/>
    <hyperlink ref="E1560" r:id="rId1553" display="http://hfo63.cfo.in.th/CheckDataDtl.aspx?orgid=13893&amp;balance=%A7%BA%B4%D8%C5%3Cbr/%3E%A7%BA%CA%D1%C1%BE%D1%B9%B8%EC%A1%D1%B9&amp;month=4&amp;year=2020&amp;thetype=%A7%BA%CB%B9%E8%C7%C2%A7%D2%B9" xr:uid="{00000000-0004-0000-0D00-000010060000}"/>
    <hyperlink ref="E1561" r:id="rId1554" display="http://hfo63.cfo.in.th/CheckDataDtl.aspx?orgid=13895&amp;balance=%A7%BA%B4%D8%C5%3Cbr/%3E%A7%BA%CA%D1%C1%BE%D1%B9%B8%EC%A1%D1%B9&amp;month=4&amp;year=2020&amp;thetype=%A7%BA%CB%B9%E8%C7%C2%A7%D2%B9" xr:uid="{00000000-0004-0000-0D00-000011060000}"/>
    <hyperlink ref="E1562" r:id="rId1555" display="http://hfo63.cfo.in.th/CheckDataDtl.aspx?orgid=13895&amp;balance=%A7%BA%B4%D8%C5%3Cbr/%3E%A7%BA%CA%D1%C1%BE%D1%B9%B8%EC%A1%D1%B9&amp;month=4&amp;year=2020&amp;thetype=%A7%BA%CB%B9%E8%C7%C2%A7%D2%B9" xr:uid="{00000000-0004-0000-0D00-000012060000}"/>
    <hyperlink ref="E1563" r:id="rId1556" display="http://hfo63.cfo.in.th/CheckDataDtl.aspx?orgid=14864&amp;balance=%A7%BA%B4%D8%C5%3Cbr/%3E%A7%BA%CA%D1%C1%BE%D1%B9%B8%EC%A1%D1%B9&amp;month=4&amp;year=2020&amp;thetype=%A7%BA%CB%B9%E8%C7%C2%A7%D2%B9" xr:uid="{00000000-0004-0000-0D00-000013060000}"/>
    <hyperlink ref="E1564" r:id="rId1557" display="http://hfo63.cfo.in.th/CheckDataDtl.aspx?orgid=14864&amp;balance=%A7%BA%B4%D8%C5%3Cbr/%3E%A7%BA%CA%D1%C1%BE%D1%B9%B8%EC%A1%D1%B9&amp;month=4&amp;year=2020&amp;thetype=%A7%BA%CB%B9%E8%C7%C2%A7%D2%B9" xr:uid="{00000000-0004-0000-0D00-000014060000}"/>
    <hyperlink ref="E1565" r:id="rId1558" display="http://hfo63.cfo.in.th/CheckDataDtl.aspx?orgid=23367&amp;balance=%A7%BA%B4%D8%C5%3Cbr/%3E%A7%BA%CA%D1%C1%BE%D1%B9%B8%EC%A1%D1%B9&amp;month=4&amp;year=2020&amp;thetype=%A7%BA%CB%B9%E8%C7%C2%A7%D2%B9" xr:uid="{00000000-0004-0000-0D00-000015060000}"/>
    <hyperlink ref="E1566" r:id="rId1559" display="http://hfo63.cfo.in.th/CheckDataDtl.aspx?orgid=23367&amp;balance=%A7%BA%B4%D8%C5%3Cbr/%3E%A7%BA%CA%D1%C1%BE%D1%B9%B8%EC%A1%D1%B9&amp;month=4&amp;year=2020&amp;thetype=%A7%BA%CB%B9%E8%C7%C2%A7%D2%B9" xr:uid="{00000000-0004-0000-0D00-000016060000}"/>
    <hyperlink ref="E1567" r:id="rId1560" display="http://hfo63.cfo.in.th/CheckDataDtl.aspx?orgid=00397&amp;balance=&amp;month=4&amp;year=2020&amp;thetype=%A7%BA%CB%B9%E8%C7%C2%A7%D2%B9" xr:uid="{00000000-0004-0000-0D00-000017060000}"/>
    <hyperlink ref="E1568" r:id="rId1561" display="http://hfo63.cfo.in.th/CheckDataDtl.aspx?orgid=00398&amp;balance=&amp;month=4&amp;year=2020&amp;thetype=%A7%BA%CB%B9%E8%C7%C2%A7%D2%B9" xr:uid="{00000000-0004-0000-0D00-000018060000}"/>
    <hyperlink ref="E1569" r:id="rId1562" display="http://hfo63.cfo.in.th/CheckDataDtl.aspx?orgid=00399&amp;balance=&amp;month=4&amp;year=2020&amp;thetype=%A7%BA%CB%B9%E8%C7%C2%A7%D2%B9" xr:uid="{00000000-0004-0000-0D00-000019060000}"/>
    <hyperlink ref="E1570" r:id="rId1563" display="http://hfo63.cfo.in.th/CheckDataDtl.aspx?orgid=00400&amp;balance=&amp;month=4&amp;year=2020&amp;thetype=%A7%BA%CB%B9%E8%C7%C2%A7%D2%B9" xr:uid="{00000000-0004-0000-0D00-00001A060000}"/>
    <hyperlink ref="E1571" r:id="rId1564" display="http://hfo63.cfo.in.th/CheckDataDtl.aspx?orgid=00401&amp;balance=&amp;month=4&amp;year=2020&amp;thetype=%A7%BA%CB%B9%E8%C7%C2%A7%D2%B9" xr:uid="{00000000-0004-0000-0D00-00001B060000}"/>
    <hyperlink ref="E1572" r:id="rId1565" display="http://hfo63.cfo.in.th/CheckDataDtl.aspx?orgid=00402&amp;balance=&amp;month=4&amp;year=2020&amp;thetype=%A7%BA%CB%B9%E8%C7%C2%A7%D2%B9" xr:uid="{00000000-0004-0000-0D00-00001C060000}"/>
    <hyperlink ref="E1573" r:id="rId1566" display="http://hfo63.cfo.in.th/CheckDataDtl.aspx?orgid=00403&amp;balance=&amp;month=4&amp;year=2020&amp;thetype=%A7%BA%CB%B9%E8%C7%C2%A7%D2%B9" xr:uid="{00000000-0004-0000-0D00-00001D060000}"/>
    <hyperlink ref="E1574" r:id="rId1567" display="http://hfo63.cfo.in.th/CheckDataDtl.aspx?orgid=00404&amp;balance=&amp;month=4&amp;year=2020&amp;thetype=%A7%BA%CB%B9%E8%C7%C2%A7%D2%B9" xr:uid="{00000000-0004-0000-0D00-00001E060000}"/>
    <hyperlink ref="E1575" r:id="rId1568" display="http://hfo63.cfo.in.th/CheckDataDtl.aspx?orgid=00405&amp;balance=&amp;month=4&amp;year=2020&amp;thetype=%A7%BA%CB%B9%E8%C7%C2%A7%D2%B9" xr:uid="{00000000-0004-0000-0D00-00001F060000}"/>
    <hyperlink ref="E1576" r:id="rId1569" display="http://hfo63.cfo.in.th/CheckDataDtl.aspx?orgid=00406&amp;balance=&amp;month=4&amp;year=2020&amp;thetype=%A7%BA%CB%B9%E8%C7%C2%A7%D2%B9" xr:uid="{00000000-0004-0000-0D00-000020060000}"/>
    <hyperlink ref="E1577" r:id="rId1570" display="http://hfo63.cfo.in.th/CheckDataDtl.aspx?orgid=00407&amp;balance=&amp;month=4&amp;year=2020&amp;thetype=%A7%BA%CB%B9%E8%C7%C2%A7%D2%B9" xr:uid="{00000000-0004-0000-0D00-000021060000}"/>
    <hyperlink ref="E1578" r:id="rId1571" display="http://hfo63.cfo.in.th/CheckDataDtl.aspx?orgid=00408&amp;balance=%A7%BA%B4%D8%C5%3Cbr/%3E%A7%BA%CA%D1%C1%BE%D1%B9%B8%EC%A1%D1%B9&amp;month=4&amp;year=2020&amp;thetype=%A7%BA%CB%B9%E8%C7%C2%A7%D2%B9" xr:uid="{00000000-0004-0000-0D00-000022060000}"/>
    <hyperlink ref="E1579" r:id="rId1572" display="http://hfo63.cfo.in.th/CheckDataDtl.aspx?orgid=00408&amp;balance=%A7%BA%B4%D8%C5%3Cbr/%3E%A7%BA%CA%D1%C1%BE%D1%B9%B8%EC%A1%D1%B9&amp;month=4&amp;year=2020&amp;thetype=%A7%BA%CB%B9%E8%C7%C2%A7%D2%B9" xr:uid="{00000000-0004-0000-0D00-000023060000}"/>
    <hyperlink ref="E1580" r:id="rId1573" display="http://hfo63.cfo.in.th/CheckDataDtl.aspx?orgid=00409&amp;balance=&amp;month=4&amp;year=2020&amp;thetype=%A7%BA%CB%B9%E8%C7%C2%A7%D2%B9" xr:uid="{00000000-0004-0000-0D00-000024060000}"/>
    <hyperlink ref="E1581" r:id="rId1574" display="http://hfo63.cfo.in.th/CheckDataDtl.aspx?orgid=00410&amp;balance=&amp;month=4&amp;year=2020&amp;thetype=%A7%BA%CB%B9%E8%C7%C2%A7%D2%B9" xr:uid="{00000000-0004-0000-0D00-000025060000}"/>
    <hyperlink ref="E1582" r:id="rId1575" display="http://hfo63.cfo.in.th/CheckDataDtl.aspx?orgid=00411&amp;balance=&amp;month=4&amp;year=2020&amp;thetype=%A7%BA%CB%B9%E8%C7%C2%A7%D2%B9" xr:uid="{00000000-0004-0000-0D00-000026060000}"/>
    <hyperlink ref="E1583" r:id="rId1576" display="http://hfo63.cfo.in.th/CheckDataDtl.aspx?orgid=00412&amp;balance=&amp;month=4&amp;year=2020&amp;thetype=%A7%BA%CB%B9%E8%C7%C2%A7%D2%B9" xr:uid="{00000000-0004-0000-0D00-000027060000}"/>
    <hyperlink ref="E1584" r:id="rId1577" display="http://hfo63.cfo.in.th/CheckDataDtl.aspx?orgid=00413&amp;balance=&amp;month=4&amp;year=2020&amp;thetype=%A7%BA%CB%B9%E8%C7%C2%A7%D2%B9" xr:uid="{00000000-0004-0000-0D00-000028060000}"/>
    <hyperlink ref="E1585" r:id="rId1578" display="http://hfo63.cfo.in.th/CheckDataDtl.aspx?orgid=00414&amp;balance=&amp;month=4&amp;year=2020&amp;thetype=%A7%BA%CB%B9%E8%C7%C2%A7%D2%B9" xr:uid="{00000000-0004-0000-0D00-000029060000}"/>
    <hyperlink ref="E1586" r:id="rId1579" display="http://hfo63.cfo.in.th/CheckDataDtl.aspx?orgid=00415&amp;balance=&amp;month=4&amp;year=2020&amp;thetype=%A7%BA%CB%B9%E8%C7%C2%A7%D2%B9" xr:uid="{00000000-0004-0000-0D00-00002A060000}"/>
    <hyperlink ref="E1587" r:id="rId1580" display="http://hfo63.cfo.in.th/CheckDataDtl.aspx?orgid=04481&amp;balance=%A7%BA%B4%D8%C5%3Cbr/%3E%A7%BA%CA%D1%C1%BE%D1%B9%B8%EC%A1%D1%B9&amp;month=4&amp;year=2020&amp;thetype=%A7%BA%CB%B9%E8%C7%C2%A7%D2%B9" xr:uid="{00000000-0004-0000-0D00-00002B060000}"/>
    <hyperlink ref="E1588" r:id="rId1581" display="http://hfo63.cfo.in.th/CheckDataDtl.aspx?orgid=04481&amp;balance=%A7%BA%B4%D8%C5%3Cbr/%3E%A7%BA%CA%D1%C1%BE%D1%B9%B8%EC%A1%D1%B9&amp;month=4&amp;year=2020&amp;thetype=%A7%BA%CB%B9%E8%C7%C2%A7%D2%B9" xr:uid="{00000000-0004-0000-0D00-00002C060000}"/>
    <hyperlink ref="E1589" r:id="rId1582" display="http://hfo63.cfo.in.th/CheckDataDtl.aspx?orgid=04482&amp;balance=%A7%BA%B4%D8%C5%3Cbr/%3E%A7%BA%CA%D1%C1%BE%D1%B9%B8%EC%A1%D1%B9&amp;month=4&amp;year=2020&amp;thetype=%A7%BA%CB%B9%E8%C7%C2%A7%D2%B9" xr:uid="{00000000-0004-0000-0D00-00002D060000}"/>
    <hyperlink ref="E1590" r:id="rId1583" display="http://hfo63.cfo.in.th/CheckDataDtl.aspx?orgid=04482&amp;balance=%A7%BA%B4%D8%C5%3Cbr/%3E%A7%BA%CA%D1%C1%BE%D1%B9%B8%EC%A1%D1%B9&amp;month=4&amp;year=2020&amp;thetype=%A7%BA%CB%B9%E8%C7%C2%A7%D2%B9" xr:uid="{00000000-0004-0000-0D00-00002E060000}"/>
    <hyperlink ref="E1591" r:id="rId1584" display="http://hfo63.cfo.in.th/CheckDataDtl.aspx?orgid=04483&amp;balance=%A7%BA%B4%D8%C5%3Cbr/%3E%A7%BA%CA%D1%C1%BE%D1%B9%B8%EC%A1%D1%B9&amp;month=4&amp;year=2020&amp;thetype=%A7%BA%CB%B9%E8%C7%C2%A7%D2%B9" xr:uid="{00000000-0004-0000-0D00-00002F060000}"/>
    <hyperlink ref="E1592" r:id="rId1585" display="http://hfo63.cfo.in.th/CheckDataDtl.aspx?orgid=04483&amp;balance=%A7%BA%B4%D8%C5%3Cbr/%3E%A7%BA%CA%D1%C1%BE%D1%B9%B8%EC%A1%D1%B9&amp;month=4&amp;year=2020&amp;thetype=%A7%BA%CB%B9%E8%C7%C2%A7%D2%B9" xr:uid="{00000000-0004-0000-0D00-000030060000}"/>
    <hyperlink ref="E1593" r:id="rId1586" display="http://hfo63.cfo.in.th/CheckDataDtl.aspx?orgid=04484&amp;balance=%A7%BA%B4%D8%C5%3Cbr/%3E%A7%BA%CA%D1%C1%BE%D1%B9%B8%EC%A1%D1%B9&amp;month=4&amp;year=2020&amp;thetype=%A7%BA%CB%B9%E8%C7%C2%A7%D2%B9" xr:uid="{00000000-0004-0000-0D00-000031060000}"/>
    <hyperlink ref="E1594" r:id="rId1587" display="http://hfo63.cfo.in.th/CheckDataDtl.aspx?orgid=04484&amp;balance=%A7%BA%B4%D8%C5%3Cbr/%3E%A7%BA%CA%D1%C1%BE%D1%B9%B8%EC%A1%D1%B9&amp;month=4&amp;year=2020&amp;thetype=%A7%BA%CB%B9%E8%C7%C2%A7%D2%B9" xr:uid="{00000000-0004-0000-0D00-000032060000}"/>
    <hyperlink ref="E1595" r:id="rId1588" display="http://hfo63.cfo.in.th/CheckDataDtl.aspx?orgid=04485&amp;balance=%A7%BA%B4%D8%C5%3Cbr/%3E%A7%BA%CA%D1%C1%BE%D1%B9%B8%EC%A1%D1%B9&amp;month=4&amp;year=2020&amp;thetype=%A7%BA%CB%B9%E8%C7%C2%A7%D2%B9" xr:uid="{00000000-0004-0000-0D00-000033060000}"/>
    <hyperlink ref="E1596" r:id="rId1589" display="http://hfo63.cfo.in.th/CheckDataDtl.aspx?orgid=04485&amp;balance=%A7%BA%B4%D8%C5%3Cbr/%3E%A7%BA%CA%D1%C1%BE%D1%B9%B8%EC%A1%D1%B9&amp;month=4&amp;year=2020&amp;thetype=%A7%BA%CB%B9%E8%C7%C2%A7%D2%B9" xr:uid="{00000000-0004-0000-0D00-000034060000}"/>
    <hyperlink ref="E1597" r:id="rId1590" display="http://hfo63.cfo.in.th/CheckDataDtl.aspx?orgid=04486&amp;balance=%A7%BA%B4%D8%C5%3Cbr/%3E%A7%BA%CA%D1%C1%BE%D1%B9%B8%EC%A1%D1%B9&amp;month=4&amp;year=2020&amp;thetype=%A7%BA%CB%B9%E8%C7%C2%A7%D2%B9" xr:uid="{00000000-0004-0000-0D00-000035060000}"/>
    <hyperlink ref="E1598" r:id="rId1591" display="http://hfo63.cfo.in.th/CheckDataDtl.aspx?orgid=04486&amp;balance=%A7%BA%B4%D8%C5%3Cbr/%3E%A7%BA%CA%D1%C1%BE%D1%B9%B8%EC%A1%D1%B9&amp;month=4&amp;year=2020&amp;thetype=%A7%BA%CB%B9%E8%C7%C2%A7%D2%B9" xr:uid="{00000000-0004-0000-0D00-000036060000}"/>
    <hyperlink ref="E1599" r:id="rId1592" display="http://hfo63.cfo.in.th/CheckDataDtl.aspx?orgid=04487&amp;balance=%A7%BA%B4%D8%C5%3Cbr/%3E%A7%BA%CA%D1%C1%BE%D1%B9%B8%EC%A1%D1%B9&amp;month=4&amp;year=2020&amp;thetype=%A7%BA%CB%B9%E8%C7%C2%A7%D2%B9" xr:uid="{00000000-0004-0000-0D00-000037060000}"/>
    <hyperlink ref="E1600" r:id="rId1593" display="http://hfo63.cfo.in.th/CheckDataDtl.aspx?orgid=04487&amp;balance=%A7%BA%B4%D8%C5%3Cbr/%3E%A7%BA%CA%D1%C1%BE%D1%B9%B8%EC%A1%D1%B9&amp;month=4&amp;year=2020&amp;thetype=%A7%BA%CB%B9%E8%C7%C2%A7%D2%B9" xr:uid="{00000000-0004-0000-0D00-000038060000}"/>
    <hyperlink ref="E1601" r:id="rId1594" display="http://hfo63.cfo.in.th/CheckDataDtl.aspx?orgid=04488&amp;balance=%A7%BA%B4%D8%C5%3Cbr/%3E%A7%BA%CA%D1%C1%BE%D1%B9%B8%EC%A1%D1%B9&amp;month=4&amp;year=2020&amp;thetype=%A7%BA%CB%B9%E8%C7%C2%A7%D2%B9" xr:uid="{00000000-0004-0000-0D00-000039060000}"/>
    <hyperlink ref="E1602" r:id="rId1595" display="http://hfo63.cfo.in.th/CheckDataDtl.aspx?orgid=04488&amp;balance=%A7%BA%B4%D8%C5%3Cbr/%3E%A7%BA%CA%D1%C1%BE%D1%B9%B8%EC%A1%D1%B9&amp;month=4&amp;year=2020&amp;thetype=%A7%BA%CB%B9%E8%C7%C2%A7%D2%B9" xr:uid="{00000000-0004-0000-0D00-00003A060000}"/>
    <hyperlink ref="E1603" r:id="rId1596" display="http://hfo63.cfo.in.th/CheckDataDtl.aspx?orgid=04489&amp;balance=%A7%BA%B4%D8%C5%3Cbr/%3E%A7%BA%CA%D1%C1%BE%D1%B9%B8%EC%A1%D1%B9&amp;month=4&amp;year=2020&amp;thetype=%A7%BA%CB%B9%E8%C7%C2%A7%D2%B9" xr:uid="{00000000-0004-0000-0D00-00003B060000}"/>
    <hyperlink ref="E1604" r:id="rId1597" display="http://hfo63.cfo.in.th/CheckDataDtl.aspx?orgid=04489&amp;balance=%A7%BA%B4%D8%C5%3Cbr/%3E%A7%BA%CA%D1%C1%BE%D1%B9%B8%EC%A1%D1%B9&amp;month=4&amp;year=2020&amp;thetype=%A7%BA%CB%B9%E8%C7%C2%A7%D2%B9" xr:uid="{00000000-0004-0000-0D00-00003C060000}"/>
    <hyperlink ref="E1605" r:id="rId1598" display="http://hfo63.cfo.in.th/CheckDataDtl.aspx?orgid=04490&amp;balance=%A7%BA%B4%D8%C5%3Cbr/%3E%A7%BA%CA%D1%C1%BE%D1%B9%B8%EC%A1%D1%B9&amp;month=4&amp;year=2020&amp;thetype=%A7%BA%CB%B9%E8%C7%C2%A7%D2%B9" xr:uid="{00000000-0004-0000-0D00-00003D060000}"/>
    <hyperlink ref="E1606" r:id="rId1599" display="http://hfo63.cfo.in.th/CheckDataDtl.aspx?orgid=04490&amp;balance=%A7%BA%B4%D8%C5%3Cbr/%3E%A7%BA%CA%D1%C1%BE%D1%B9%B8%EC%A1%D1%B9&amp;month=4&amp;year=2020&amp;thetype=%A7%BA%CB%B9%E8%C7%C2%A7%D2%B9" xr:uid="{00000000-0004-0000-0D00-00003E060000}"/>
    <hyperlink ref="E1607" r:id="rId1600" display="http://hfo63.cfo.in.th/CheckDataDtl.aspx?orgid=04491&amp;balance=%A7%BA%B4%D8%C5%3Cbr/%3E%A7%BA%CA%D1%C1%BE%D1%B9%B8%EC%A1%D1%B9&amp;month=4&amp;year=2020&amp;thetype=%A7%BA%CB%B9%E8%C7%C2%A7%D2%B9" xr:uid="{00000000-0004-0000-0D00-00003F060000}"/>
    <hyperlink ref="E1608" r:id="rId1601" display="http://hfo63.cfo.in.th/CheckDataDtl.aspx?orgid=04491&amp;balance=%A7%BA%B4%D8%C5%3Cbr/%3E%A7%BA%CA%D1%C1%BE%D1%B9%B8%EC%A1%D1%B9&amp;month=4&amp;year=2020&amp;thetype=%A7%BA%CB%B9%E8%C7%C2%A7%D2%B9" xr:uid="{00000000-0004-0000-0D00-000040060000}"/>
    <hyperlink ref="E1609" r:id="rId1602" display="http://hfo63.cfo.in.th/CheckDataDtl.aspx?orgid=04492&amp;balance=%A7%BA%B4%D8%C5%3Cbr/%3E%A7%BA%CA%D1%C1%BE%D1%B9%B8%EC%A1%D1%B9&amp;month=4&amp;year=2020&amp;thetype=%A7%BA%CB%B9%E8%C7%C2%A7%D2%B9" xr:uid="{00000000-0004-0000-0D00-000041060000}"/>
    <hyperlink ref="E1610" r:id="rId1603" display="http://hfo63.cfo.in.th/CheckDataDtl.aspx?orgid=04492&amp;balance=%A7%BA%B4%D8%C5%3Cbr/%3E%A7%BA%CA%D1%C1%BE%D1%B9%B8%EC%A1%D1%B9&amp;month=4&amp;year=2020&amp;thetype=%A7%BA%CB%B9%E8%C7%C2%A7%D2%B9" xr:uid="{00000000-0004-0000-0D00-000042060000}"/>
    <hyperlink ref="E1611" r:id="rId1604" display="http://hfo63.cfo.in.th/CheckDataDtl.aspx?orgid=04493&amp;balance=%A7%BA%B4%D8%C5%3Cbr/%3E%A7%BA%CA%D1%C1%BE%D1%B9%B8%EC%A1%D1%B9&amp;month=4&amp;year=2020&amp;thetype=%A7%BA%CB%B9%E8%C7%C2%A7%D2%B9" xr:uid="{00000000-0004-0000-0D00-000043060000}"/>
    <hyperlink ref="E1612" r:id="rId1605" display="http://hfo63.cfo.in.th/CheckDataDtl.aspx?orgid=04493&amp;balance=%A7%BA%B4%D8%C5%3Cbr/%3E%A7%BA%CA%D1%C1%BE%D1%B9%B8%EC%A1%D1%B9&amp;month=4&amp;year=2020&amp;thetype=%A7%BA%CB%B9%E8%C7%C2%A7%D2%B9" xr:uid="{00000000-0004-0000-0D00-000044060000}"/>
    <hyperlink ref="E1613" r:id="rId1606" display="http://hfo63.cfo.in.th/CheckDataDtl.aspx?orgid=04494&amp;balance=%A7%BA%B4%D8%C5%3Cbr/%3E%A7%BA%CA%D1%C1%BE%D1%B9%B8%EC%A1%D1%B9&amp;month=4&amp;year=2020&amp;thetype=%A7%BA%CB%B9%E8%C7%C2%A7%D2%B9" xr:uid="{00000000-0004-0000-0D00-000045060000}"/>
    <hyperlink ref="E1614" r:id="rId1607" display="http://hfo63.cfo.in.th/CheckDataDtl.aspx?orgid=04494&amp;balance=%A7%BA%B4%D8%C5%3Cbr/%3E%A7%BA%CA%D1%C1%BE%D1%B9%B8%EC%A1%D1%B9&amp;month=4&amp;year=2020&amp;thetype=%A7%BA%CB%B9%E8%C7%C2%A7%D2%B9" xr:uid="{00000000-0004-0000-0D00-000046060000}"/>
    <hyperlink ref="E1615" r:id="rId1608" display="http://hfo63.cfo.in.th/CheckDataDtl.aspx?orgid=04495&amp;balance=%A7%BA%B4%D8%C5%3Cbr/%3E%A7%BA%CA%D1%C1%BE%D1%B9%B8%EC%A1%D1%B9&amp;month=4&amp;year=2020&amp;thetype=%A7%BA%CB%B9%E8%C7%C2%A7%D2%B9" xr:uid="{00000000-0004-0000-0D00-000047060000}"/>
    <hyperlink ref="E1616" r:id="rId1609" display="http://hfo63.cfo.in.th/CheckDataDtl.aspx?orgid=04495&amp;balance=%A7%BA%B4%D8%C5%3Cbr/%3E%A7%BA%CA%D1%C1%BE%D1%B9%B8%EC%A1%D1%B9&amp;month=4&amp;year=2020&amp;thetype=%A7%BA%CB%B9%E8%C7%C2%A7%D2%B9" xr:uid="{00000000-0004-0000-0D00-000048060000}"/>
    <hyperlink ref="E1617" r:id="rId1610" display="http://hfo63.cfo.in.th/CheckDataDtl.aspx?orgid=04496&amp;balance=%A7%BA%B4%D8%C5%3Cbr/%3E%A7%BA%CA%D1%C1%BE%D1%B9%B8%EC%A1%D1%B9&amp;month=4&amp;year=2020&amp;thetype=%A7%BA%CB%B9%E8%C7%C2%A7%D2%B9" xr:uid="{00000000-0004-0000-0D00-000049060000}"/>
    <hyperlink ref="E1618" r:id="rId1611" display="http://hfo63.cfo.in.th/CheckDataDtl.aspx?orgid=04496&amp;balance=%A7%BA%B4%D8%C5%3Cbr/%3E%A7%BA%CA%D1%C1%BE%D1%B9%B8%EC%A1%D1%B9&amp;month=4&amp;year=2020&amp;thetype=%A7%BA%CB%B9%E8%C7%C2%A7%D2%B9" xr:uid="{00000000-0004-0000-0D00-00004A060000}"/>
    <hyperlink ref="E1619" r:id="rId1612" display="http://hfo63.cfo.in.th/CheckDataDtl.aspx?orgid=04497&amp;balance=%A7%BA%B4%D8%C5%3Cbr/%3E%A7%BA%CA%D1%C1%BE%D1%B9%B8%EC%A1%D1%B9&amp;month=4&amp;year=2020&amp;thetype=%A7%BA%CB%B9%E8%C7%C2%A7%D2%B9" xr:uid="{00000000-0004-0000-0D00-00004B060000}"/>
    <hyperlink ref="E1620" r:id="rId1613" display="http://hfo63.cfo.in.th/CheckDataDtl.aspx?orgid=04497&amp;balance=%A7%BA%B4%D8%C5%3Cbr/%3E%A7%BA%CA%D1%C1%BE%D1%B9%B8%EC%A1%D1%B9&amp;month=4&amp;year=2020&amp;thetype=%A7%BA%CB%B9%E8%C7%C2%A7%D2%B9" xr:uid="{00000000-0004-0000-0D00-00004C060000}"/>
    <hyperlink ref="E1621" r:id="rId1614" display="http://hfo63.cfo.in.th/CheckDataDtl.aspx?orgid=04498&amp;balance=%A7%BA%B4%D8%C5%3Cbr/%3E%A7%BA%CA%D1%C1%BE%D1%B9%B8%EC%A1%D1%B9&amp;month=4&amp;year=2020&amp;thetype=%A7%BA%CB%B9%E8%C7%C2%A7%D2%B9" xr:uid="{00000000-0004-0000-0D00-00004D060000}"/>
    <hyperlink ref="E1622" r:id="rId1615" display="http://hfo63.cfo.in.th/CheckDataDtl.aspx?orgid=04498&amp;balance=%A7%BA%B4%D8%C5%3Cbr/%3E%A7%BA%CA%D1%C1%BE%D1%B9%B8%EC%A1%D1%B9&amp;month=4&amp;year=2020&amp;thetype=%A7%BA%CB%B9%E8%C7%C2%A7%D2%B9" xr:uid="{00000000-0004-0000-0D00-00004E060000}"/>
    <hyperlink ref="E1623" r:id="rId1616" display="http://hfo63.cfo.in.th/CheckDataDtl.aspx?orgid=04499&amp;balance=%A7%BA%B4%D8%C5%3Cbr/%3E%A7%BA%CA%D1%C1%BE%D1%B9%B8%EC%A1%D1%B9&amp;month=4&amp;year=2020&amp;thetype=%A7%BA%CB%B9%E8%C7%C2%A7%D2%B9" xr:uid="{00000000-0004-0000-0D00-00004F060000}"/>
    <hyperlink ref="E1624" r:id="rId1617" display="http://hfo63.cfo.in.th/CheckDataDtl.aspx?orgid=04499&amp;balance=%A7%BA%B4%D8%C5%3Cbr/%3E%A7%BA%CA%D1%C1%BE%D1%B9%B8%EC%A1%D1%B9&amp;month=4&amp;year=2020&amp;thetype=%A7%BA%CB%B9%E8%C7%C2%A7%D2%B9" xr:uid="{00000000-0004-0000-0D00-000050060000}"/>
    <hyperlink ref="E1625" r:id="rId1618" display="http://hfo63.cfo.in.th/CheckDataDtl.aspx?orgid=04500&amp;balance=%A7%BA%B4%D8%C5%3Cbr/%3E%A7%BA%CA%D1%C1%BE%D1%B9%B8%EC%A1%D1%B9&amp;month=4&amp;year=2020&amp;thetype=%A7%BA%CB%B9%E8%C7%C2%A7%D2%B9" xr:uid="{00000000-0004-0000-0D00-000051060000}"/>
    <hyperlink ref="E1626" r:id="rId1619" display="http://hfo63.cfo.in.th/CheckDataDtl.aspx?orgid=04500&amp;balance=%A7%BA%B4%D8%C5%3Cbr/%3E%A7%BA%CA%D1%C1%BE%D1%B9%B8%EC%A1%D1%B9&amp;month=4&amp;year=2020&amp;thetype=%A7%BA%CB%B9%E8%C7%C2%A7%D2%B9" xr:uid="{00000000-0004-0000-0D00-000052060000}"/>
    <hyperlink ref="E1627" r:id="rId1620" display="http://hfo63.cfo.in.th/CheckDataDtl.aspx?orgid=04501&amp;balance=%A7%BA%B4%D8%C5%3Cbr/%3E%A7%BA%CA%D1%C1%BE%D1%B9%B8%EC%A1%D1%B9&amp;month=4&amp;year=2020&amp;thetype=%A7%BA%CB%B9%E8%C7%C2%A7%D2%B9" xr:uid="{00000000-0004-0000-0D00-000053060000}"/>
    <hyperlink ref="E1628" r:id="rId1621" display="http://hfo63.cfo.in.th/CheckDataDtl.aspx?orgid=04501&amp;balance=%A7%BA%B4%D8%C5%3Cbr/%3E%A7%BA%CA%D1%C1%BE%D1%B9%B8%EC%A1%D1%B9&amp;month=4&amp;year=2020&amp;thetype=%A7%BA%CB%B9%E8%C7%C2%A7%D2%B9" xr:uid="{00000000-0004-0000-0D00-000054060000}"/>
    <hyperlink ref="E1629" r:id="rId1622" display="http://hfo63.cfo.in.th/CheckDataDtl.aspx?orgid=04502&amp;balance=%A7%BA%B4%D8%C5%3Cbr/%3E%A7%BA%CA%D1%C1%BE%D1%B9%B8%EC%A1%D1%B9&amp;month=4&amp;year=2020&amp;thetype=%A7%BA%CB%B9%E8%C7%C2%A7%D2%B9" xr:uid="{00000000-0004-0000-0D00-000055060000}"/>
    <hyperlink ref="E1630" r:id="rId1623" display="http://hfo63.cfo.in.th/CheckDataDtl.aspx?orgid=04502&amp;balance=%A7%BA%B4%D8%C5%3Cbr/%3E%A7%BA%CA%D1%C1%BE%D1%B9%B8%EC%A1%D1%B9&amp;month=4&amp;year=2020&amp;thetype=%A7%BA%CB%B9%E8%C7%C2%A7%D2%B9" xr:uid="{00000000-0004-0000-0D00-000056060000}"/>
    <hyperlink ref="E1631" r:id="rId1624" display="http://hfo63.cfo.in.th/CheckDataDtl.aspx?orgid=04503&amp;balance=%A7%BA%B4%D8%C5%3Cbr/%3E%A7%BA%CA%D1%C1%BE%D1%B9%B8%EC%A1%D1%B9&amp;month=4&amp;year=2020&amp;thetype=%A7%BA%CB%B9%E8%C7%C2%A7%D2%B9" xr:uid="{00000000-0004-0000-0D00-000057060000}"/>
    <hyperlink ref="E1632" r:id="rId1625" display="http://hfo63.cfo.in.th/CheckDataDtl.aspx?orgid=04503&amp;balance=%A7%BA%B4%D8%C5%3Cbr/%3E%A7%BA%CA%D1%C1%BE%D1%B9%B8%EC%A1%D1%B9&amp;month=4&amp;year=2020&amp;thetype=%A7%BA%CB%B9%E8%C7%C2%A7%D2%B9" xr:uid="{00000000-0004-0000-0D00-000058060000}"/>
    <hyperlink ref="E1633" r:id="rId1626" display="http://hfo63.cfo.in.th/CheckDataDtl.aspx?orgid=04504&amp;balance=%A7%BA%B4%D8%C5%3Cbr/%3E%A7%BA%CA%D1%C1%BE%D1%B9%B8%EC%A1%D1%B9&amp;month=4&amp;year=2020&amp;thetype=%A7%BA%CB%B9%E8%C7%C2%A7%D2%B9" xr:uid="{00000000-0004-0000-0D00-000059060000}"/>
    <hyperlink ref="E1634" r:id="rId1627" display="http://hfo63.cfo.in.th/CheckDataDtl.aspx?orgid=04504&amp;balance=%A7%BA%B4%D8%C5%3Cbr/%3E%A7%BA%CA%D1%C1%BE%D1%B9%B8%EC%A1%D1%B9&amp;month=4&amp;year=2020&amp;thetype=%A7%BA%CB%B9%E8%C7%C2%A7%D2%B9" xr:uid="{00000000-0004-0000-0D00-00005A060000}"/>
    <hyperlink ref="E1635" r:id="rId1628" display="http://hfo63.cfo.in.th/CheckDataDtl.aspx?orgid=04505&amp;balance=%A7%BA%B4%D8%C5%3Cbr/%3E%A7%BA%CA%D1%C1%BE%D1%B9%B8%EC%A1%D1%B9&amp;month=4&amp;year=2020&amp;thetype=%A7%BA%CB%B9%E8%C7%C2%A7%D2%B9" xr:uid="{00000000-0004-0000-0D00-00005B060000}"/>
    <hyperlink ref="E1636" r:id="rId1629" display="http://hfo63.cfo.in.th/CheckDataDtl.aspx?orgid=04505&amp;balance=%A7%BA%B4%D8%C5%3Cbr/%3E%A7%BA%CA%D1%C1%BE%D1%B9%B8%EC%A1%D1%B9&amp;month=4&amp;year=2020&amp;thetype=%A7%BA%CB%B9%E8%C7%C2%A7%D2%B9" xr:uid="{00000000-0004-0000-0D00-00005C060000}"/>
    <hyperlink ref="E1637" r:id="rId1630" display="http://hfo63.cfo.in.th/CheckDataDtl.aspx?orgid=04506&amp;balance=%A7%BA%B4%D8%C5%3Cbr/%3E%A7%BA%CA%D1%C1%BE%D1%B9%B8%EC%A1%D1%B9&amp;month=4&amp;year=2020&amp;thetype=%A7%BA%CB%B9%E8%C7%C2%A7%D2%B9" xr:uid="{00000000-0004-0000-0D00-00005D060000}"/>
    <hyperlink ref="E1638" r:id="rId1631" display="http://hfo63.cfo.in.th/CheckDataDtl.aspx?orgid=04506&amp;balance=%A7%BA%B4%D8%C5%3Cbr/%3E%A7%BA%CA%D1%C1%BE%D1%B9%B8%EC%A1%D1%B9&amp;month=4&amp;year=2020&amp;thetype=%A7%BA%CB%B9%E8%C7%C2%A7%D2%B9" xr:uid="{00000000-0004-0000-0D00-00005E060000}"/>
    <hyperlink ref="E1639" r:id="rId1632" display="http://hfo63.cfo.in.th/CheckDataDtl.aspx?orgid=04507&amp;balance=%A7%BA%B4%D8%C5%3Cbr/%3E%A7%BA%CA%D1%C1%BE%D1%B9%B8%EC%A1%D1%B9&amp;month=4&amp;year=2020&amp;thetype=%A7%BA%CB%B9%E8%C7%C2%A7%D2%B9" xr:uid="{00000000-0004-0000-0D00-00005F060000}"/>
    <hyperlink ref="E1640" r:id="rId1633" display="http://hfo63.cfo.in.th/CheckDataDtl.aspx?orgid=04507&amp;balance=%A7%BA%B4%D8%C5%3Cbr/%3E%A7%BA%CA%D1%C1%BE%D1%B9%B8%EC%A1%D1%B9&amp;month=4&amp;year=2020&amp;thetype=%A7%BA%CB%B9%E8%C7%C2%A7%D2%B9" xr:uid="{00000000-0004-0000-0D00-000060060000}"/>
    <hyperlink ref="E1641" r:id="rId1634" display="http://hfo63.cfo.in.th/CheckDataDtl.aspx?orgid=04508&amp;balance=%A7%BA%B4%D8%C5%3Cbr/%3E%A7%BA%CA%D1%C1%BE%D1%B9%B8%EC%A1%D1%B9&amp;month=4&amp;year=2020&amp;thetype=%A7%BA%CB%B9%E8%C7%C2%A7%D2%B9" xr:uid="{00000000-0004-0000-0D00-000061060000}"/>
    <hyperlink ref="E1642" r:id="rId1635" display="http://hfo63.cfo.in.th/CheckDataDtl.aspx?orgid=04508&amp;balance=%A7%BA%B4%D8%C5%3Cbr/%3E%A7%BA%CA%D1%C1%BE%D1%B9%B8%EC%A1%D1%B9&amp;month=4&amp;year=2020&amp;thetype=%A7%BA%CB%B9%E8%C7%C2%A7%D2%B9" xr:uid="{00000000-0004-0000-0D00-000062060000}"/>
    <hyperlink ref="E1643" r:id="rId1636" display="http://hfo63.cfo.in.th/CheckDataDtl.aspx?orgid=04509&amp;balance=%A7%BA%B4%D8%C5%3Cbr/%3E%A7%BA%CA%D1%C1%BE%D1%B9%B8%EC%A1%D1%B9&amp;month=4&amp;year=2020&amp;thetype=%A7%BA%CB%B9%E8%C7%C2%A7%D2%B9" xr:uid="{00000000-0004-0000-0D00-000063060000}"/>
    <hyperlink ref="E1644" r:id="rId1637" display="http://hfo63.cfo.in.th/CheckDataDtl.aspx?orgid=04509&amp;balance=%A7%BA%B4%D8%C5%3Cbr/%3E%A7%BA%CA%D1%C1%BE%D1%B9%B8%EC%A1%D1%B9&amp;month=4&amp;year=2020&amp;thetype=%A7%BA%CB%B9%E8%C7%C2%A7%D2%B9" xr:uid="{00000000-0004-0000-0D00-000064060000}"/>
    <hyperlink ref="E1645" r:id="rId1638" display="http://hfo63.cfo.in.th/CheckDataDtl.aspx?orgid=04510&amp;balance=%A7%BA%B4%D8%C5%3Cbr/%3E%A7%BA%CA%D1%C1%BE%D1%B9%B8%EC%A1%D1%B9&amp;month=4&amp;year=2020&amp;thetype=%A7%BA%CB%B9%E8%C7%C2%A7%D2%B9" xr:uid="{00000000-0004-0000-0D00-000065060000}"/>
    <hyperlink ref="E1646" r:id="rId1639" display="http://hfo63.cfo.in.th/CheckDataDtl.aspx?orgid=04510&amp;balance=%A7%BA%B4%D8%C5%3Cbr/%3E%A7%BA%CA%D1%C1%BE%D1%B9%B8%EC%A1%D1%B9&amp;month=4&amp;year=2020&amp;thetype=%A7%BA%CB%B9%E8%C7%C2%A7%D2%B9" xr:uid="{00000000-0004-0000-0D00-000066060000}"/>
    <hyperlink ref="E1647" r:id="rId1640" display="http://hfo63.cfo.in.th/CheckDataDtl.aspx?orgid=04511&amp;balance=%A7%BA%B4%D8%C5%3Cbr/%3E%A7%BA%CA%D1%C1%BE%D1%B9%B8%EC%A1%D1%B9&amp;month=4&amp;year=2020&amp;thetype=%A7%BA%CB%B9%E8%C7%C2%A7%D2%B9" xr:uid="{00000000-0004-0000-0D00-000067060000}"/>
    <hyperlink ref="E1648" r:id="rId1641" display="http://hfo63.cfo.in.th/CheckDataDtl.aspx?orgid=04511&amp;balance=%A7%BA%B4%D8%C5%3Cbr/%3E%A7%BA%CA%D1%C1%BE%D1%B9%B8%EC%A1%D1%B9&amp;month=4&amp;year=2020&amp;thetype=%A7%BA%CB%B9%E8%C7%C2%A7%D2%B9" xr:uid="{00000000-0004-0000-0D00-000068060000}"/>
    <hyperlink ref="E1649" r:id="rId1642" display="http://hfo63.cfo.in.th/CheckDataDtl.aspx?orgid=04513&amp;balance=%A7%BA%B4%D8%C5%3Cbr/%3E%A7%BA%CA%D1%C1%BE%D1%B9%B8%EC%A1%D1%B9&amp;month=4&amp;year=2020&amp;thetype=%A7%BA%CB%B9%E8%C7%C2%A7%D2%B9" xr:uid="{00000000-0004-0000-0D00-000069060000}"/>
    <hyperlink ref="E1650" r:id="rId1643" display="http://hfo63.cfo.in.th/CheckDataDtl.aspx?orgid=04513&amp;balance=%A7%BA%B4%D8%C5%3Cbr/%3E%A7%BA%CA%D1%C1%BE%D1%B9%B8%EC%A1%D1%B9&amp;month=4&amp;year=2020&amp;thetype=%A7%BA%CB%B9%E8%C7%C2%A7%D2%B9" xr:uid="{00000000-0004-0000-0D00-00006A060000}"/>
    <hyperlink ref="E1651" r:id="rId1644" display="http://hfo63.cfo.in.th/CheckDataDtl.aspx?orgid=04514&amp;balance=%A7%BA%B4%D8%C5%3Cbr/%3E%A7%BA%CA%D1%C1%BE%D1%B9%B8%EC%A1%D1%B9&amp;month=4&amp;year=2020&amp;thetype=%A7%BA%CB%B9%E8%C7%C2%A7%D2%B9" xr:uid="{00000000-0004-0000-0D00-00006B060000}"/>
    <hyperlink ref="E1652" r:id="rId1645" display="http://hfo63.cfo.in.th/CheckDataDtl.aspx?orgid=04514&amp;balance=%A7%BA%B4%D8%C5%3Cbr/%3E%A7%BA%CA%D1%C1%BE%D1%B9%B8%EC%A1%D1%B9&amp;month=4&amp;year=2020&amp;thetype=%A7%BA%CB%B9%E8%C7%C2%A7%D2%B9" xr:uid="{00000000-0004-0000-0D00-00006C060000}"/>
    <hyperlink ref="E1653" r:id="rId1646" display="http://hfo63.cfo.in.th/CheckDataDtl.aspx?orgid=04515&amp;balance=%A7%BA%B4%D8%C5%3Cbr/%3E%A7%BA%CA%D1%C1%BE%D1%B9%B8%EC%A1%D1%B9&amp;month=4&amp;year=2020&amp;thetype=%A7%BA%CB%B9%E8%C7%C2%A7%D2%B9" xr:uid="{00000000-0004-0000-0D00-00006D060000}"/>
    <hyperlink ref="E1654" r:id="rId1647" display="http://hfo63.cfo.in.th/CheckDataDtl.aspx?orgid=04515&amp;balance=%A7%BA%B4%D8%C5%3Cbr/%3E%A7%BA%CA%D1%C1%BE%D1%B9%B8%EC%A1%D1%B9&amp;month=4&amp;year=2020&amp;thetype=%A7%BA%CB%B9%E8%C7%C2%A7%D2%B9" xr:uid="{00000000-0004-0000-0D00-00006E060000}"/>
    <hyperlink ref="E1655" r:id="rId1648" display="http://hfo63.cfo.in.th/CheckDataDtl.aspx?orgid=04516&amp;balance=%A7%BA%B4%D8%C5%3Cbr/%3E%A7%BA%CA%D1%C1%BE%D1%B9%B8%EC%A1%D1%B9&amp;month=4&amp;year=2020&amp;thetype=%A7%BA%CB%B9%E8%C7%C2%A7%D2%B9" xr:uid="{00000000-0004-0000-0D00-00006F060000}"/>
    <hyperlink ref="E1656" r:id="rId1649" display="http://hfo63.cfo.in.th/CheckDataDtl.aspx?orgid=04516&amp;balance=%A7%BA%B4%D8%C5%3Cbr/%3E%A7%BA%CA%D1%C1%BE%D1%B9%B8%EC%A1%D1%B9&amp;month=4&amp;year=2020&amp;thetype=%A7%BA%CB%B9%E8%C7%C2%A7%D2%B9" xr:uid="{00000000-0004-0000-0D00-000070060000}"/>
    <hyperlink ref="E1657" r:id="rId1650" display="http://hfo63.cfo.in.th/CheckDataDtl.aspx?orgid=04518&amp;balance=%A7%BA%B4%D8%C5%3Cbr/%3E%A7%BA%CA%D1%C1%BE%D1%B9%B8%EC%A1%D1%B9&amp;month=4&amp;year=2020&amp;thetype=%A7%BA%CB%B9%E8%C7%C2%A7%D2%B9" xr:uid="{00000000-0004-0000-0D00-000071060000}"/>
    <hyperlink ref="E1658" r:id="rId1651" display="http://hfo63.cfo.in.th/CheckDataDtl.aspx?orgid=04518&amp;balance=%A7%BA%B4%D8%C5%3Cbr/%3E%A7%BA%CA%D1%C1%BE%D1%B9%B8%EC%A1%D1%B9&amp;month=4&amp;year=2020&amp;thetype=%A7%BA%CB%B9%E8%C7%C2%A7%D2%B9" xr:uid="{00000000-0004-0000-0D00-000072060000}"/>
    <hyperlink ref="E1659" r:id="rId1652" display="http://hfo63.cfo.in.th/CheckDataDtl.aspx?orgid=04519&amp;balance=%A7%BA%B4%D8%C5%3Cbr/%3E%A7%BA%CA%D1%C1%BE%D1%B9%B8%EC%A1%D1%B9&amp;month=4&amp;year=2020&amp;thetype=%A7%BA%CB%B9%E8%C7%C2%A7%D2%B9" xr:uid="{00000000-0004-0000-0D00-000073060000}"/>
    <hyperlink ref="E1660" r:id="rId1653" display="http://hfo63.cfo.in.th/CheckDataDtl.aspx?orgid=04519&amp;balance=%A7%BA%B4%D8%C5%3Cbr/%3E%A7%BA%CA%D1%C1%BE%D1%B9%B8%EC%A1%D1%B9&amp;month=4&amp;year=2020&amp;thetype=%A7%BA%CB%B9%E8%C7%C2%A7%D2%B9" xr:uid="{00000000-0004-0000-0D00-000074060000}"/>
    <hyperlink ref="E1661" r:id="rId1654" display="http://hfo63.cfo.in.th/CheckDataDtl.aspx?orgid=04520&amp;balance=%A7%BA%B4%D8%C5%3Cbr/%3E%A7%BA%CA%D1%C1%BE%D1%B9%B8%EC%A1%D1%B9&amp;month=4&amp;year=2020&amp;thetype=%A7%BA%CB%B9%E8%C7%C2%A7%D2%B9" xr:uid="{00000000-0004-0000-0D00-000075060000}"/>
    <hyperlink ref="E1662" r:id="rId1655" display="http://hfo63.cfo.in.th/CheckDataDtl.aspx?orgid=04520&amp;balance=%A7%BA%B4%D8%C5%3Cbr/%3E%A7%BA%CA%D1%C1%BE%D1%B9%B8%EC%A1%D1%B9&amp;month=4&amp;year=2020&amp;thetype=%A7%BA%CB%B9%E8%C7%C2%A7%D2%B9" xr:uid="{00000000-0004-0000-0D00-000076060000}"/>
    <hyperlink ref="E1663" r:id="rId1656" display="http://hfo63.cfo.in.th/CheckDataDtl.aspx?orgid=04521&amp;balance=%A7%BA%B4%D8%C5%3Cbr/%3E%A7%BA%CA%D1%C1%BE%D1%B9%B8%EC%A1%D1%B9&amp;month=4&amp;year=2020&amp;thetype=%A7%BA%CB%B9%E8%C7%C2%A7%D2%B9" xr:uid="{00000000-0004-0000-0D00-000077060000}"/>
    <hyperlink ref="E1664" r:id="rId1657" display="http://hfo63.cfo.in.th/CheckDataDtl.aspx?orgid=04521&amp;balance=%A7%BA%B4%D8%C5%3Cbr/%3E%A7%BA%CA%D1%C1%BE%D1%B9%B8%EC%A1%D1%B9&amp;month=4&amp;year=2020&amp;thetype=%A7%BA%CB%B9%E8%C7%C2%A7%D2%B9" xr:uid="{00000000-0004-0000-0D00-000078060000}"/>
    <hyperlink ref="E1665" r:id="rId1658" display="http://hfo63.cfo.in.th/CheckDataDtl.aspx?orgid=04522&amp;balance=%A7%BA%B4%D8%C5%3Cbr/%3E%A7%BA%CA%D1%C1%BE%D1%B9%B8%EC%A1%D1%B9&amp;month=4&amp;year=2020&amp;thetype=%A7%BA%CB%B9%E8%C7%C2%A7%D2%B9" xr:uid="{00000000-0004-0000-0D00-000079060000}"/>
    <hyperlink ref="E1666" r:id="rId1659" display="http://hfo63.cfo.in.th/CheckDataDtl.aspx?orgid=04522&amp;balance=%A7%BA%B4%D8%C5%3Cbr/%3E%A7%BA%CA%D1%C1%BE%D1%B9%B8%EC%A1%D1%B9&amp;month=4&amp;year=2020&amp;thetype=%A7%BA%CB%B9%E8%C7%C2%A7%D2%B9" xr:uid="{00000000-0004-0000-0D00-00007A060000}"/>
    <hyperlink ref="E1667" r:id="rId1660" display="http://hfo63.cfo.in.th/CheckDataDtl.aspx?orgid=04523&amp;balance=%A7%BA%B4%D8%C5%3Cbr/%3E%A7%BA%CA%D1%C1%BE%D1%B9%B8%EC%A1%D1%B9&amp;month=4&amp;year=2020&amp;thetype=%A7%BA%CB%B9%E8%C7%C2%A7%D2%B9" xr:uid="{00000000-0004-0000-0D00-00007B060000}"/>
    <hyperlink ref="E1668" r:id="rId1661" display="http://hfo63.cfo.in.th/CheckDataDtl.aspx?orgid=04523&amp;balance=%A7%BA%B4%D8%C5%3Cbr/%3E%A7%BA%CA%D1%C1%BE%D1%B9%B8%EC%A1%D1%B9&amp;month=4&amp;year=2020&amp;thetype=%A7%BA%CB%B9%E8%C7%C2%A7%D2%B9" xr:uid="{00000000-0004-0000-0D00-00007C060000}"/>
    <hyperlink ref="E1669" r:id="rId1662" display="http://hfo63.cfo.in.th/CheckDataDtl.aspx?orgid=04524&amp;balance=%A7%BA%B4%D8%C5%3Cbr/%3E%A7%BA%CA%D1%C1%BE%D1%B9%B8%EC%A1%D1%B9&amp;month=4&amp;year=2020&amp;thetype=%A7%BA%CB%B9%E8%C7%C2%A7%D2%B9" xr:uid="{00000000-0004-0000-0D00-00007D060000}"/>
    <hyperlink ref="E1670" r:id="rId1663" display="http://hfo63.cfo.in.th/CheckDataDtl.aspx?orgid=04524&amp;balance=%A7%BA%B4%D8%C5%3Cbr/%3E%A7%BA%CA%D1%C1%BE%D1%B9%B8%EC%A1%D1%B9&amp;month=4&amp;year=2020&amp;thetype=%A7%BA%CB%B9%E8%C7%C2%A7%D2%B9" xr:uid="{00000000-0004-0000-0D00-00007E060000}"/>
    <hyperlink ref="E1671" r:id="rId1664" display="http://hfo63.cfo.in.th/CheckDataDtl.aspx?orgid=04525&amp;balance=%A7%BA%B4%D8%C5%3Cbr/%3E%A7%BA%CA%D1%C1%BE%D1%B9%B8%EC%A1%D1%B9&amp;month=4&amp;year=2020&amp;thetype=%A7%BA%CB%B9%E8%C7%C2%A7%D2%B9" xr:uid="{00000000-0004-0000-0D00-00007F060000}"/>
    <hyperlink ref="E1672" r:id="rId1665" display="http://hfo63.cfo.in.th/CheckDataDtl.aspx?orgid=04525&amp;balance=%A7%BA%B4%D8%C5%3Cbr/%3E%A7%BA%CA%D1%C1%BE%D1%B9%B8%EC%A1%D1%B9&amp;month=4&amp;year=2020&amp;thetype=%A7%BA%CB%B9%E8%C7%C2%A7%D2%B9" xr:uid="{00000000-0004-0000-0D00-000080060000}"/>
    <hyperlink ref="E1673" r:id="rId1666" display="http://hfo63.cfo.in.th/CheckDataDtl.aspx?orgid=04526&amp;balance=%A7%BA%B4%D8%C5%3Cbr/%3E%A7%BA%CA%D1%C1%BE%D1%B9%B8%EC%A1%D1%B9&amp;month=4&amp;year=2020&amp;thetype=%A7%BA%CB%B9%E8%C7%C2%A7%D2%B9" xr:uid="{00000000-0004-0000-0D00-000081060000}"/>
    <hyperlink ref="E1674" r:id="rId1667" display="http://hfo63.cfo.in.th/CheckDataDtl.aspx?orgid=04526&amp;balance=%A7%BA%B4%D8%C5%3Cbr/%3E%A7%BA%CA%D1%C1%BE%D1%B9%B8%EC%A1%D1%B9&amp;month=4&amp;year=2020&amp;thetype=%A7%BA%CB%B9%E8%C7%C2%A7%D2%B9" xr:uid="{00000000-0004-0000-0D00-000082060000}"/>
    <hyperlink ref="E1675" r:id="rId1668" display="http://hfo63.cfo.in.th/CheckDataDtl.aspx?orgid=04527&amp;balance=%A7%BA%B4%D8%C5%3Cbr/%3E%A7%BA%CA%D1%C1%BE%D1%B9%B8%EC%A1%D1%B9&amp;month=4&amp;year=2020&amp;thetype=%A7%BA%CB%B9%E8%C7%C2%A7%D2%B9" xr:uid="{00000000-0004-0000-0D00-000083060000}"/>
    <hyperlink ref="E1676" r:id="rId1669" display="http://hfo63.cfo.in.th/CheckDataDtl.aspx?orgid=04527&amp;balance=%A7%BA%B4%D8%C5%3Cbr/%3E%A7%BA%CA%D1%C1%BE%D1%B9%B8%EC%A1%D1%B9&amp;month=4&amp;year=2020&amp;thetype=%A7%BA%CB%B9%E8%C7%C2%A7%D2%B9" xr:uid="{00000000-0004-0000-0D00-000084060000}"/>
    <hyperlink ref="E1677" r:id="rId1670" display="http://hfo63.cfo.in.th/CheckDataDtl.aspx?orgid=04528&amp;balance=%A7%BA%B4%D8%C5%3Cbr/%3E%A7%BA%CA%D1%C1%BE%D1%B9%B8%EC%A1%D1%B9&amp;month=4&amp;year=2020&amp;thetype=%A7%BA%CB%B9%E8%C7%C2%A7%D2%B9" xr:uid="{00000000-0004-0000-0D00-000085060000}"/>
    <hyperlink ref="E1678" r:id="rId1671" display="http://hfo63.cfo.in.th/CheckDataDtl.aspx?orgid=04528&amp;balance=%A7%BA%B4%D8%C5%3Cbr/%3E%A7%BA%CA%D1%C1%BE%D1%B9%B8%EC%A1%D1%B9&amp;month=4&amp;year=2020&amp;thetype=%A7%BA%CB%B9%E8%C7%C2%A7%D2%B9" xr:uid="{00000000-0004-0000-0D00-000086060000}"/>
    <hyperlink ref="E1679" r:id="rId1672" display="http://hfo63.cfo.in.th/CheckDataDtl.aspx?orgid=04529&amp;balance=%A7%BA%B4%D8%C5%3Cbr/%3E%A7%BA%CA%D1%C1%BE%D1%B9%B8%EC%A1%D1%B9&amp;month=4&amp;year=2020&amp;thetype=%A7%BA%CB%B9%E8%C7%C2%A7%D2%B9" xr:uid="{00000000-0004-0000-0D00-000087060000}"/>
    <hyperlink ref="E1680" r:id="rId1673" display="http://hfo63.cfo.in.th/CheckDataDtl.aspx?orgid=04529&amp;balance=%A7%BA%B4%D8%C5%3Cbr/%3E%A7%BA%CA%D1%C1%BE%D1%B9%B8%EC%A1%D1%B9&amp;month=4&amp;year=2020&amp;thetype=%A7%BA%CB%B9%E8%C7%C2%A7%D2%B9" xr:uid="{00000000-0004-0000-0D00-000088060000}"/>
    <hyperlink ref="E1681" r:id="rId1674" display="http://hfo63.cfo.in.th/CheckDataDtl.aspx?orgid=04530&amp;balance=%A7%BA%B4%D8%C5%3Cbr/%3E%A7%BA%CA%D1%C1%BE%D1%B9%B8%EC%A1%D1%B9&amp;month=4&amp;year=2020&amp;thetype=%A7%BA%CB%B9%E8%C7%C2%A7%D2%B9" xr:uid="{00000000-0004-0000-0D00-000089060000}"/>
    <hyperlink ref="E1682" r:id="rId1675" display="http://hfo63.cfo.in.th/CheckDataDtl.aspx?orgid=04530&amp;balance=%A7%BA%B4%D8%C5%3Cbr/%3E%A7%BA%CA%D1%C1%BE%D1%B9%B8%EC%A1%D1%B9&amp;month=4&amp;year=2020&amp;thetype=%A7%BA%CB%B9%E8%C7%C2%A7%D2%B9" xr:uid="{00000000-0004-0000-0D00-00008A060000}"/>
    <hyperlink ref="E1683" r:id="rId1676" display="http://hfo63.cfo.in.th/CheckDataDtl.aspx?orgid=04531&amp;balance=%A7%BA%B4%D8%C5%3Cbr/%3E%A7%BA%CA%D1%C1%BE%D1%B9%B8%EC%A1%D1%B9&amp;month=4&amp;year=2020&amp;thetype=%A7%BA%CB%B9%E8%C7%C2%A7%D2%B9" xr:uid="{00000000-0004-0000-0D00-00008B060000}"/>
    <hyperlink ref="E1684" r:id="rId1677" display="http://hfo63.cfo.in.th/CheckDataDtl.aspx?orgid=04531&amp;balance=%A7%BA%B4%D8%C5%3Cbr/%3E%A7%BA%CA%D1%C1%BE%D1%B9%B8%EC%A1%D1%B9&amp;month=4&amp;year=2020&amp;thetype=%A7%BA%CB%B9%E8%C7%C2%A7%D2%B9" xr:uid="{00000000-0004-0000-0D00-00008C060000}"/>
    <hyperlink ref="E1685" r:id="rId1678" display="http://hfo63.cfo.in.th/CheckDataDtl.aspx?orgid=04532&amp;balance=%A7%BA%B4%D8%C5%3Cbr/%3E%A7%BA%CA%D1%C1%BE%D1%B9%B8%EC%A1%D1%B9&amp;month=4&amp;year=2020&amp;thetype=%A7%BA%CB%B9%E8%C7%C2%A7%D2%B9" xr:uid="{00000000-0004-0000-0D00-00008D060000}"/>
    <hyperlink ref="E1686" r:id="rId1679" display="http://hfo63.cfo.in.th/CheckDataDtl.aspx?orgid=04532&amp;balance=%A7%BA%B4%D8%C5%3Cbr/%3E%A7%BA%CA%D1%C1%BE%D1%B9%B8%EC%A1%D1%B9&amp;month=4&amp;year=2020&amp;thetype=%A7%BA%CB%B9%E8%C7%C2%A7%D2%B9" xr:uid="{00000000-0004-0000-0D00-00008E060000}"/>
    <hyperlink ref="E1687" r:id="rId1680" display="http://hfo63.cfo.in.th/CheckDataDtl.aspx?orgid=04533&amp;balance=%A7%BA%B4%D8%C5%3Cbr/%3E%A7%BA%CA%D1%C1%BE%D1%B9%B8%EC%A1%D1%B9&amp;month=4&amp;year=2020&amp;thetype=%A7%BA%CB%B9%E8%C7%C2%A7%D2%B9" xr:uid="{00000000-0004-0000-0D00-00008F060000}"/>
    <hyperlink ref="E1688" r:id="rId1681" display="http://hfo63.cfo.in.th/CheckDataDtl.aspx?orgid=04533&amp;balance=%A7%BA%B4%D8%C5%3Cbr/%3E%A7%BA%CA%D1%C1%BE%D1%B9%B8%EC%A1%D1%B9&amp;month=4&amp;year=2020&amp;thetype=%A7%BA%CB%B9%E8%C7%C2%A7%D2%B9" xr:uid="{00000000-0004-0000-0D00-000090060000}"/>
    <hyperlink ref="E1689" r:id="rId1682" display="http://hfo63.cfo.in.th/CheckDataDtl.aspx?orgid=04534&amp;balance=%A7%BA%B4%D8%C5%3Cbr/%3E%A7%BA%CA%D1%C1%BE%D1%B9%B8%EC%A1%D1%B9&amp;month=4&amp;year=2020&amp;thetype=%A7%BA%CB%B9%E8%C7%C2%A7%D2%B9" xr:uid="{00000000-0004-0000-0D00-000091060000}"/>
    <hyperlink ref="E1690" r:id="rId1683" display="http://hfo63.cfo.in.th/CheckDataDtl.aspx?orgid=04534&amp;balance=%A7%BA%B4%D8%C5%3Cbr/%3E%A7%BA%CA%D1%C1%BE%D1%B9%B8%EC%A1%D1%B9&amp;month=4&amp;year=2020&amp;thetype=%A7%BA%CB%B9%E8%C7%C2%A7%D2%B9" xr:uid="{00000000-0004-0000-0D00-000092060000}"/>
    <hyperlink ref="E1691" r:id="rId1684" display="http://hfo63.cfo.in.th/CheckDataDtl.aspx?orgid=04535&amp;balance=%A7%BA%B4%D8%C5%3Cbr/%3E%A7%BA%CA%D1%C1%BE%D1%B9%B8%EC%A1%D1%B9&amp;month=4&amp;year=2020&amp;thetype=%A7%BA%CB%B9%E8%C7%C2%A7%D2%B9" xr:uid="{00000000-0004-0000-0D00-000093060000}"/>
    <hyperlink ref="E1692" r:id="rId1685" display="http://hfo63.cfo.in.th/CheckDataDtl.aspx?orgid=04535&amp;balance=%A7%BA%B4%D8%C5%3Cbr/%3E%A7%BA%CA%D1%C1%BE%D1%B9%B8%EC%A1%D1%B9&amp;month=4&amp;year=2020&amp;thetype=%A7%BA%CB%B9%E8%C7%C2%A7%D2%B9" xr:uid="{00000000-0004-0000-0D00-000094060000}"/>
    <hyperlink ref="E1693" r:id="rId1686" display="http://hfo63.cfo.in.th/CheckDataDtl.aspx?orgid=04536&amp;balance=%A7%BA%B4%D8%C5%3Cbr/%3E%A7%BA%CA%D1%C1%BE%D1%B9%B8%EC%A1%D1%B9&amp;month=4&amp;year=2020&amp;thetype=%A7%BA%CB%B9%E8%C7%C2%A7%D2%B9" xr:uid="{00000000-0004-0000-0D00-000095060000}"/>
    <hyperlink ref="E1694" r:id="rId1687" display="http://hfo63.cfo.in.th/CheckDataDtl.aspx?orgid=04536&amp;balance=%A7%BA%B4%D8%C5%3Cbr/%3E%A7%BA%CA%D1%C1%BE%D1%B9%B8%EC%A1%D1%B9&amp;month=4&amp;year=2020&amp;thetype=%A7%BA%CB%B9%E8%C7%C2%A7%D2%B9" xr:uid="{00000000-0004-0000-0D00-000096060000}"/>
    <hyperlink ref="E1695" r:id="rId1688" display="http://hfo63.cfo.in.th/CheckDataDtl.aspx?orgid=04537&amp;balance=%A7%BA%B4%D8%C5%3Cbr/%3E%A7%BA%CA%D1%C1%BE%D1%B9%B8%EC%A1%D1%B9&amp;month=4&amp;year=2020&amp;thetype=%A7%BA%CB%B9%E8%C7%C2%A7%D2%B9" xr:uid="{00000000-0004-0000-0D00-000097060000}"/>
    <hyperlink ref="E1696" r:id="rId1689" display="http://hfo63.cfo.in.th/CheckDataDtl.aspx?orgid=04537&amp;balance=%A7%BA%B4%D8%C5%3Cbr/%3E%A7%BA%CA%D1%C1%BE%D1%B9%B8%EC%A1%D1%B9&amp;month=4&amp;year=2020&amp;thetype=%A7%BA%CB%B9%E8%C7%C2%A7%D2%B9" xr:uid="{00000000-0004-0000-0D00-000098060000}"/>
    <hyperlink ref="E1697" r:id="rId1690" display="http://hfo63.cfo.in.th/CheckDataDtl.aspx?orgid=04538&amp;balance=%A7%BA%B4%D8%C5%3Cbr/%3E%A7%BA%CA%D1%C1%BE%D1%B9%B8%EC%A1%D1%B9&amp;month=4&amp;year=2020&amp;thetype=%A7%BA%CB%B9%E8%C7%C2%A7%D2%B9" xr:uid="{00000000-0004-0000-0D00-000099060000}"/>
    <hyperlink ref="E1698" r:id="rId1691" display="http://hfo63.cfo.in.th/CheckDataDtl.aspx?orgid=04538&amp;balance=%A7%BA%B4%D8%C5%3Cbr/%3E%A7%BA%CA%D1%C1%BE%D1%B9%B8%EC%A1%D1%B9&amp;month=4&amp;year=2020&amp;thetype=%A7%BA%CB%B9%E8%C7%C2%A7%D2%B9" xr:uid="{00000000-0004-0000-0D00-00009A060000}"/>
    <hyperlink ref="E1699" r:id="rId1692" display="http://hfo63.cfo.in.th/CheckDataDtl.aspx?orgid=04539&amp;balance=%A7%BA%B4%D8%C5%3Cbr/%3E%A7%BA%CA%D1%C1%BE%D1%B9%B8%EC%A1%D1%B9&amp;month=4&amp;year=2020&amp;thetype=%A7%BA%CB%B9%E8%C7%C2%A7%D2%B9" xr:uid="{00000000-0004-0000-0D00-00009B060000}"/>
    <hyperlink ref="E1700" r:id="rId1693" display="http://hfo63.cfo.in.th/CheckDataDtl.aspx?orgid=04539&amp;balance=%A7%BA%B4%D8%C5%3Cbr/%3E%A7%BA%CA%D1%C1%BE%D1%B9%B8%EC%A1%D1%B9&amp;month=4&amp;year=2020&amp;thetype=%A7%BA%CB%B9%E8%C7%C2%A7%D2%B9" xr:uid="{00000000-0004-0000-0D00-00009C060000}"/>
    <hyperlink ref="E1701" r:id="rId1694" display="http://hfo63.cfo.in.th/CheckDataDtl.aspx?orgid=04540&amp;balance=%A7%BA%B4%D8%C5%3Cbr/%3E%A7%BA%CA%D1%C1%BE%D1%B9%B8%EC%A1%D1%B9&amp;month=4&amp;year=2020&amp;thetype=%A7%BA%CB%B9%E8%C7%C2%A7%D2%B9" xr:uid="{00000000-0004-0000-0D00-00009D060000}"/>
    <hyperlink ref="E1702" r:id="rId1695" display="http://hfo63.cfo.in.th/CheckDataDtl.aspx?orgid=04540&amp;balance=%A7%BA%B4%D8%C5%3Cbr/%3E%A7%BA%CA%D1%C1%BE%D1%B9%B8%EC%A1%D1%B9&amp;month=4&amp;year=2020&amp;thetype=%A7%BA%CB%B9%E8%C7%C2%A7%D2%B9" xr:uid="{00000000-0004-0000-0D00-00009E060000}"/>
    <hyperlink ref="E1703" r:id="rId1696" display="http://hfo63.cfo.in.th/CheckDataDtl.aspx?orgid=04541&amp;balance=%A7%BA%B4%D8%C5%3Cbr/%3E%A7%BA%CA%D1%C1%BE%D1%B9%B8%EC%A1%D1%B9&amp;month=4&amp;year=2020&amp;thetype=%A7%BA%CB%B9%E8%C7%C2%A7%D2%B9" xr:uid="{00000000-0004-0000-0D00-00009F060000}"/>
    <hyperlink ref="E1704" r:id="rId1697" display="http://hfo63.cfo.in.th/CheckDataDtl.aspx?orgid=04541&amp;balance=%A7%BA%B4%D8%C5%3Cbr/%3E%A7%BA%CA%D1%C1%BE%D1%B9%B8%EC%A1%D1%B9&amp;month=4&amp;year=2020&amp;thetype=%A7%BA%CB%B9%E8%C7%C2%A7%D2%B9" xr:uid="{00000000-0004-0000-0D00-0000A0060000}"/>
    <hyperlink ref="E1705" r:id="rId1698" display="http://hfo63.cfo.in.th/CheckDataDtl.aspx?orgid=04542&amp;balance=%A7%BA%B4%D8%C5%3Cbr/%3E%A7%BA%CA%D1%C1%BE%D1%B9%B8%EC%A1%D1%B9&amp;month=4&amp;year=2020&amp;thetype=%A7%BA%CB%B9%E8%C7%C2%A7%D2%B9" xr:uid="{00000000-0004-0000-0D00-0000A1060000}"/>
    <hyperlink ref="E1706" r:id="rId1699" display="http://hfo63.cfo.in.th/CheckDataDtl.aspx?orgid=04542&amp;balance=%A7%BA%B4%D8%C5%3Cbr/%3E%A7%BA%CA%D1%C1%BE%D1%B9%B8%EC%A1%D1%B9&amp;month=4&amp;year=2020&amp;thetype=%A7%BA%CB%B9%E8%C7%C2%A7%D2%B9" xr:uid="{00000000-0004-0000-0D00-0000A2060000}"/>
    <hyperlink ref="E1707" r:id="rId1700" display="http://hfo63.cfo.in.th/CheckDataDtl.aspx?orgid=04543&amp;balance=%A7%BA%B4%D8%C5%3Cbr/%3E%A7%BA%CA%D1%C1%BE%D1%B9%B8%EC%A1%D1%B9&amp;month=4&amp;year=2020&amp;thetype=%A7%BA%CB%B9%E8%C7%C2%A7%D2%B9" xr:uid="{00000000-0004-0000-0D00-0000A3060000}"/>
    <hyperlink ref="E1708" r:id="rId1701" display="http://hfo63.cfo.in.th/CheckDataDtl.aspx?orgid=04543&amp;balance=%A7%BA%B4%D8%C5%3Cbr/%3E%A7%BA%CA%D1%C1%BE%D1%B9%B8%EC%A1%D1%B9&amp;month=4&amp;year=2020&amp;thetype=%A7%BA%CB%B9%E8%C7%C2%A7%D2%B9" xr:uid="{00000000-0004-0000-0D00-0000A4060000}"/>
    <hyperlink ref="E1709" r:id="rId1702" display="http://hfo63.cfo.in.th/CheckDataDtl.aspx?orgid=04544&amp;balance=%A7%BA%B4%D8%C5%3Cbr/%3E%A7%BA%CA%D1%C1%BE%D1%B9%B8%EC%A1%D1%B9&amp;month=4&amp;year=2020&amp;thetype=%A7%BA%CB%B9%E8%C7%C2%A7%D2%B9" xr:uid="{00000000-0004-0000-0D00-0000A5060000}"/>
    <hyperlink ref="E1710" r:id="rId1703" display="http://hfo63.cfo.in.th/CheckDataDtl.aspx?orgid=04544&amp;balance=%A7%BA%B4%D8%C5%3Cbr/%3E%A7%BA%CA%D1%C1%BE%D1%B9%B8%EC%A1%D1%B9&amp;month=4&amp;year=2020&amp;thetype=%A7%BA%CB%B9%E8%C7%C2%A7%D2%B9" xr:uid="{00000000-0004-0000-0D00-0000A6060000}"/>
    <hyperlink ref="E1711" r:id="rId1704" display="http://hfo63.cfo.in.th/CheckDataDtl.aspx?orgid=04545&amp;balance=%A7%BA%B4%D8%C5%3Cbr/%3E%A7%BA%CA%D1%C1%BE%D1%B9%B8%EC%A1%D1%B9&amp;month=4&amp;year=2020&amp;thetype=%A7%BA%CB%B9%E8%C7%C2%A7%D2%B9" xr:uid="{00000000-0004-0000-0D00-0000A7060000}"/>
    <hyperlink ref="E1712" r:id="rId1705" display="http://hfo63.cfo.in.th/CheckDataDtl.aspx?orgid=04545&amp;balance=%A7%BA%B4%D8%C5%3Cbr/%3E%A7%BA%CA%D1%C1%BE%D1%B9%B8%EC%A1%D1%B9&amp;month=4&amp;year=2020&amp;thetype=%A7%BA%CB%B9%E8%C7%C2%A7%D2%B9" xr:uid="{00000000-0004-0000-0D00-0000A8060000}"/>
    <hyperlink ref="E1713" r:id="rId1706" display="http://hfo63.cfo.in.th/CheckDataDtl.aspx?orgid=04546&amp;balance=%A7%BA%B4%D8%C5%3Cbr/%3E%A7%BA%CA%D1%C1%BE%D1%B9%B8%EC%A1%D1%B9&amp;month=4&amp;year=2020&amp;thetype=%A7%BA%CB%B9%E8%C7%C2%A7%D2%B9" xr:uid="{00000000-0004-0000-0D00-0000A9060000}"/>
    <hyperlink ref="E1714" r:id="rId1707" display="http://hfo63.cfo.in.th/CheckDataDtl.aspx?orgid=04546&amp;balance=%A7%BA%B4%D8%C5%3Cbr/%3E%A7%BA%CA%D1%C1%BE%D1%B9%B8%EC%A1%D1%B9&amp;month=4&amp;year=2020&amp;thetype=%A7%BA%CB%B9%E8%C7%C2%A7%D2%B9" xr:uid="{00000000-0004-0000-0D00-0000AA060000}"/>
    <hyperlink ref="E1715" r:id="rId1708" display="http://hfo63.cfo.in.th/CheckDataDtl.aspx?orgid=04547&amp;balance=%A7%BA%B4%D8%C5%3Cbr/%3E%A7%BA%CA%D1%C1%BE%D1%B9%B8%EC%A1%D1%B9&amp;month=4&amp;year=2020&amp;thetype=%A7%BA%CB%B9%E8%C7%C2%A7%D2%B9" xr:uid="{00000000-0004-0000-0D00-0000AB060000}"/>
    <hyperlink ref="E1716" r:id="rId1709" display="http://hfo63.cfo.in.th/CheckDataDtl.aspx?orgid=04547&amp;balance=%A7%BA%B4%D8%C5%3Cbr/%3E%A7%BA%CA%D1%C1%BE%D1%B9%B8%EC%A1%D1%B9&amp;month=4&amp;year=2020&amp;thetype=%A7%BA%CB%B9%E8%C7%C2%A7%D2%B9" xr:uid="{00000000-0004-0000-0D00-0000AC060000}"/>
    <hyperlink ref="E1717" r:id="rId1710" display="http://hfo63.cfo.in.th/CheckDataDtl.aspx?orgid=04548&amp;balance=%A7%BA%B4%D8%C5%3Cbr/%3E%A7%BA%CA%D1%C1%BE%D1%B9%B8%EC%A1%D1%B9&amp;month=4&amp;year=2020&amp;thetype=%A7%BA%CB%B9%E8%C7%C2%A7%D2%B9" xr:uid="{00000000-0004-0000-0D00-0000AD060000}"/>
    <hyperlink ref="E1718" r:id="rId1711" display="http://hfo63.cfo.in.th/CheckDataDtl.aspx?orgid=04548&amp;balance=%A7%BA%B4%D8%C5%3Cbr/%3E%A7%BA%CA%D1%C1%BE%D1%B9%B8%EC%A1%D1%B9&amp;month=4&amp;year=2020&amp;thetype=%A7%BA%CB%B9%E8%C7%C2%A7%D2%B9" xr:uid="{00000000-0004-0000-0D00-0000AE060000}"/>
    <hyperlink ref="E1719" r:id="rId1712" display="http://hfo63.cfo.in.th/CheckDataDtl.aspx?orgid=04549&amp;balance=%A7%BA%B4%D8%C5%3Cbr/%3E%A7%BA%CA%D1%C1%BE%D1%B9%B8%EC%A1%D1%B9&amp;month=4&amp;year=2020&amp;thetype=%A7%BA%CB%B9%E8%C7%C2%A7%D2%B9" xr:uid="{00000000-0004-0000-0D00-0000AF060000}"/>
    <hyperlink ref="E1720" r:id="rId1713" display="http://hfo63.cfo.in.th/CheckDataDtl.aspx?orgid=04549&amp;balance=%A7%BA%B4%D8%C5%3Cbr/%3E%A7%BA%CA%D1%C1%BE%D1%B9%B8%EC%A1%D1%B9&amp;month=4&amp;year=2020&amp;thetype=%A7%BA%CB%B9%E8%C7%C2%A7%D2%B9" xr:uid="{00000000-0004-0000-0D00-0000B0060000}"/>
    <hyperlink ref="E1721" r:id="rId1714" display="http://hfo63.cfo.in.th/CheckDataDtl.aspx?orgid=04550&amp;balance=%A7%BA%B4%D8%C5%3Cbr/%3E%A7%BA%CA%D1%C1%BE%D1%B9%B8%EC%A1%D1%B9&amp;month=4&amp;year=2020&amp;thetype=%A7%BA%CB%B9%E8%C7%C2%A7%D2%B9" xr:uid="{00000000-0004-0000-0D00-0000B1060000}"/>
    <hyperlink ref="E1722" r:id="rId1715" display="http://hfo63.cfo.in.th/CheckDataDtl.aspx?orgid=04550&amp;balance=%A7%BA%B4%D8%C5%3Cbr/%3E%A7%BA%CA%D1%C1%BE%D1%B9%B8%EC%A1%D1%B9&amp;month=4&amp;year=2020&amp;thetype=%A7%BA%CB%B9%E8%C7%C2%A7%D2%B9" xr:uid="{00000000-0004-0000-0D00-0000B2060000}"/>
    <hyperlink ref="E1723" r:id="rId1716" display="http://hfo63.cfo.in.th/CheckDataDtl.aspx?orgid=04551&amp;balance=%A7%BA%B4%D8%C5%3Cbr/%3E%A7%BA%CA%D1%C1%BE%D1%B9%B8%EC%A1%D1%B9&amp;month=4&amp;year=2020&amp;thetype=%A7%BA%CB%B9%E8%C7%C2%A7%D2%B9" xr:uid="{00000000-0004-0000-0D00-0000B3060000}"/>
    <hyperlink ref="E1724" r:id="rId1717" display="http://hfo63.cfo.in.th/CheckDataDtl.aspx?orgid=04551&amp;balance=%A7%BA%B4%D8%C5%3Cbr/%3E%A7%BA%CA%D1%C1%BE%D1%B9%B8%EC%A1%D1%B9&amp;month=4&amp;year=2020&amp;thetype=%A7%BA%CB%B9%E8%C7%C2%A7%D2%B9" xr:uid="{00000000-0004-0000-0D00-0000B4060000}"/>
    <hyperlink ref="E1725" r:id="rId1718" display="http://hfo63.cfo.in.th/CheckDataDtl.aspx?orgid=04552&amp;balance=%A7%BA%B4%D8%C5%3Cbr/%3E%A7%BA%CA%D1%C1%BE%D1%B9%B8%EC%A1%D1%B9&amp;month=4&amp;year=2020&amp;thetype=%A7%BA%CB%B9%E8%C7%C2%A7%D2%B9" xr:uid="{00000000-0004-0000-0D00-0000B5060000}"/>
    <hyperlink ref="E1726" r:id="rId1719" display="http://hfo63.cfo.in.th/CheckDataDtl.aspx?orgid=04552&amp;balance=%A7%BA%B4%D8%C5%3Cbr/%3E%A7%BA%CA%D1%C1%BE%D1%B9%B8%EC%A1%D1%B9&amp;month=4&amp;year=2020&amp;thetype=%A7%BA%CB%B9%E8%C7%C2%A7%D2%B9" xr:uid="{00000000-0004-0000-0D00-0000B6060000}"/>
    <hyperlink ref="E1727" r:id="rId1720" display="http://hfo63.cfo.in.th/CheckDataDtl.aspx?orgid=04553&amp;balance=%A7%BA%B4%D8%C5%3Cbr/%3E%A7%BA%CA%D1%C1%BE%D1%B9%B8%EC%A1%D1%B9&amp;month=4&amp;year=2020&amp;thetype=%A7%BA%CB%B9%E8%C7%C2%A7%D2%B9" xr:uid="{00000000-0004-0000-0D00-0000B7060000}"/>
    <hyperlink ref="E1728" r:id="rId1721" display="http://hfo63.cfo.in.th/CheckDataDtl.aspx?orgid=04553&amp;balance=%A7%BA%B4%D8%C5%3Cbr/%3E%A7%BA%CA%D1%C1%BE%D1%B9%B8%EC%A1%D1%B9&amp;month=4&amp;year=2020&amp;thetype=%A7%BA%CB%B9%E8%C7%C2%A7%D2%B9" xr:uid="{00000000-0004-0000-0D00-0000B8060000}"/>
    <hyperlink ref="E1729" r:id="rId1722" display="http://hfo63.cfo.in.th/CheckDataDtl.aspx?orgid=04554&amp;balance=%A7%BA%B4%D8%C5%3Cbr/%3E%A7%BA%CA%D1%C1%BE%D1%B9%B8%EC%A1%D1%B9&amp;month=4&amp;year=2020&amp;thetype=%A7%BA%CB%B9%E8%C7%C2%A7%D2%B9" xr:uid="{00000000-0004-0000-0D00-0000B9060000}"/>
    <hyperlink ref="E1730" r:id="rId1723" display="http://hfo63.cfo.in.th/CheckDataDtl.aspx?orgid=04554&amp;balance=%A7%BA%B4%D8%C5%3Cbr/%3E%A7%BA%CA%D1%C1%BE%D1%B9%B8%EC%A1%D1%B9&amp;month=4&amp;year=2020&amp;thetype=%A7%BA%CB%B9%E8%C7%C2%A7%D2%B9" xr:uid="{00000000-0004-0000-0D00-0000BA060000}"/>
    <hyperlink ref="E1731" r:id="rId1724" display="http://hfo63.cfo.in.th/CheckDataDtl.aspx?orgid=04555&amp;balance=%A7%BA%B4%D8%C5%3Cbr/%3E%A7%BA%CA%D1%C1%BE%D1%B9%B8%EC%A1%D1%B9&amp;month=4&amp;year=2020&amp;thetype=%A7%BA%CB%B9%E8%C7%C2%A7%D2%B9" xr:uid="{00000000-0004-0000-0D00-0000BB060000}"/>
    <hyperlink ref="E1732" r:id="rId1725" display="http://hfo63.cfo.in.th/CheckDataDtl.aspx?orgid=04555&amp;balance=%A7%BA%B4%D8%C5%3Cbr/%3E%A7%BA%CA%D1%C1%BE%D1%B9%B8%EC%A1%D1%B9&amp;month=4&amp;year=2020&amp;thetype=%A7%BA%CB%B9%E8%C7%C2%A7%D2%B9" xr:uid="{00000000-0004-0000-0D00-0000BC060000}"/>
    <hyperlink ref="E1733" r:id="rId1726" display="http://hfo63.cfo.in.th/CheckDataDtl.aspx?orgid=04556&amp;balance=%A7%BA%B4%D8%C5%3Cbr/%3E%A7%BA%CA%D1%C1%BE%D1%B9%B8%EC%A1%D1%B9&amp;month=4&amp;year=2020&amp;thetype=%A7%BA%CB%B9%E8%C7%C2%A7%D2%B9" xr:uid="{00000000-0004-0000-0D00-0000BD060000}"/>
    <hyperlink ref="E1734" r:id="rId1727" display="http://hfo63.cfo.in.th/CheckDataDtl.aspx?orgid=04556&amp;balance=%A7%BA%B4%D8%C5%3Cbr/%3E%A7%BA%CA%D1%C1%BE%D1%B9%B8%EC%A1%D1%B9&amp;month=4&amp;year=2020&amp;thetype=%A7%BA%CB%B9%E8%C7%C2%A7%D2%B9" xr:uid="{00000000-0004-0000-0D00-0000BE060000}"/>
    <hyperlink ref="E1735" r:id="rId1728" display="http://hfo63.cfo.in.th/CheckDataDtl.aspx?orgid=04557&amp;balance=%A7%BA%B4%D8%C5%3Cbr/%3E%A7%BA%CA%D1%C1%BE%D1%B9%B8%EC%A1%D1%B9&amp;month=4&amp;year=2020&amp;thetype=%A7%BA%CB%B9%E8%C7%C2%A7%D2%B9" xr:uid="{00000000-0004-0000-0D00-0000BF060000}"/>
    <hyperlink ref="E1736" r:id="rId1729" display="http://hfo63.cfo.in.th/CheckDataDtl.aspx?orgid=04557&amp;balance=%A7%BA%B4%D8%C5%3Cbr/%3E%A7%BA%CA%D1%C1%BE%D1%B9%B8%EC%A1%D1%B9&amp;month=4&amp;year=2020&amp;thetype=%A7%BA%CB%B9%E8%C7%C2%A7%D2%B9" xr:uid="{00000000-0004-0000-0D00-0000C0060000}"/>
    <hyperlink ref="E1737" r:id="rId1730" display="http://hfo63.cfo.in.th/CheckDataDtl.aspx?orgid=04558&amp;balance=%A7%BA%B4%D8%C5%3Cbr/%3E%A7%BA%CA%D1%C1%BE%D1%B9%B8%EC%A1%D1%B9&amp;month=4&amp;year=2020&amp;thetype=%A7%BA%CB%B9%E8%C7%C2%A7%D2%B9" xr:uid="{00000000-0004-0000-0D00-0000C1060000}"/>
    <hyperlink ref="E1738" r:id="rId1731" display="http://hfo63.cfo.in.th/CheckDataDtl.aspx?orgid=04558&amp;balance=%A7%BA%B4%D8%C5%3Cbr/%3E%A7%BA%CA%D1%C1%BE%D1%B9%B8%EC%A1%D1%B9&amp;month=4&amp;year=2020&amp;thetype=%A7%BA%CB%B9%E8%C7%C2%A7%D2%B9" xr:uid="{00000000-0004-0000-0D00-0000C2060000}"/>
    <hyperlink ref="E1739" r:id="rId1732" display="http://hfo63.cfo.in.th/CheckDataDtl.aspx?orgid=04559&amp;balance=%A7%BA%B4%D8%C5%3Cbr/%3E%A7%BA%CA%D1%C1%BE%D1%B9%B8%EC%A1%D1%B9&amp;month=4&amp;year=2020&amp;thetype=%A7%BA%CB%B9%E8%C7%C2%A7%D2%B9" xr:uid="{00000000-0004-0000-0D00-0000C3060000}"/>
    <hyperlink ref="E1740" r:id="rId1733" display="http://hfo63.cfo.in.th/CheckDataDtl.aspx?orgid=04559&amp;balance=%A7%BA%B4%D8%C5%3Cbr/%3E%A7%BA%CA%D1%C1%BE%D1%B9%B8%EC%A1%D1%B9&amp;month=4&amp;year=2020&amp;thetype=%A7%BA%CB%B9%E8%C7%C2%A7%D2%B9" xr:uid="{00000000-0004-0000-0D00-0000C4060000}"/>
    <hyperlink ref="E1741" r:id="rId1734" display="http://hfo63.cfo.in.th/CheckDataDtl.aspx?orgid=04560&amp;balance=%A7%BA%B4%D8%C5%3Cbr/%3E%A7%BA%CA%D1%C1%BE%D1%B9%B8%EC%A1%D1%B9&amp;month=4&amp;year=2020&amp;thetype=%A7%BA%CB%B9%E8%C7%C2%A7%D2%B9" xr:uid="{00000000-0004-0000-0D00-0000C5060000}"/>
    <hyperlink ref="E1742" r:id="rId1735" display="http://hfo63.cfo.in.th/CheckDataDtl.aspx?orgid=04560&amp;balance=%A7%BA%B4%D8%C5%3Cbr/%3E%A7%BA%CA%D1%C1%BE%D1%B9%B8%EC%A1%D1%B9&amp;month=4&amp;year=2020&amp;thetype=%A7%BA%CB%B9%E8%C7%C2%A7%D2%B9" xr:uid="{00000000-0004-0000-0D00-0000C6060000}"/>
    <hyperlink ref="E1743" r:id="rId1736" display="http://hfo63.cfo.in.th/CheckDataDtl.aspx?orgid=04561&amp;balance=%A7%BA%B4%D8%C5%3Cbr/%3E%A7%BA%CA%D1%C1%BE%D1%B9%B8%EC%A1%D1%B9&amp;month=4&amp;year=2020&amp;thetype=%A7%BA%CB%B9%E8%C7%C2%A7%D2%B9" xr:uid="{00000000-0004-0000-0D00-0000C7060000}"/>
    <hyperlink ref="E1744" r:id="rId1737" display="http://hfo63.cfo.in.th/CheckDataDtl.aspx?orgid=04561&amp;balance=%A7%BA%B4%D8%C5%3Cbr/%3E%A7%BA%CA%D1%C1%BE%D1%B9%B8%EC%A1%D1%B9&amp;month=4&amp;year=2020&amp;thetype=%A7%BA%CB%B9%E8%C7%C2%A7%D2%B9" xr:uid="{00000000-0004-0000-0D00-0000C8060000}"/>
    <hyperlink ref="E1745" r:id="rId1738" display="http://hfo63.cfo.in.th/CheckDataDtl.aspx?orgid=04562&amp;balance=%A7%BA%B4%D8%C5%3Cbr/%3E%A7%BA%CA%D1%C1%BE%D1%B9%B8%EC%A1%D1%B9&amp;month=4&amp;year=2020&amp;thetype=%A7%BA%CB%B9%E8%C7%C2%A7%D2%B9" xr:uid="{00000000-0004-0000-0D00-0000C9060000}"/>
    <hyperlink ref="E1746" r:id="rId1739" display="http://hfo63.cfo.in.th/CheckDataDtl.aspx?orgid=04562&amp;balance=%A7%BA%B4%D8%C5%3Cbr/%3E%A7%BA%CA%D1%C1%BE%D1%B9%B8%EC%A1%D1%B9&amp;month=4&amp;year=2020&amp;thetype=%A7%BA%CB%B9%E8%C7%C2%A7%D2%B9" xr:uid="{00000000-0004-0000-0D00-0000CA060000}"/>
    <hyperlink ref="E1747" r:id="rId1740" display="http://hfo63.cfo.in.th/CheckDataDtl.aspx?orgid=04563&amp;balance=%A7%BA%B4%D8%C5%3Cbr/%3E%A7%BA%CA%D1%C1%BE%D1%B9%B8%EC%A1%D1%B9&amp;month=4&amp;year=2020&amp;thetype=%A7%BA%CB%B9%E8%C7%C2%A7%D2%B9" xr:uid="{00000000-0004-0000-0D00-0000CB060000}"/>
    <hyperlink ref="E1748" r:id="rId1741" display="http://hfo63.cfo.in.th/CheckDataDtl.aspx?orgid=04563&amp;balance=%A7%BA%B4%D8%C5%3Cbr/%3E%A7%BA%CA%D1%C1%BE%D1%B9%B8%EC%A1%D1%B9&amp;month=4&amp;year=2020&amp;thetype=%A7%BA%CB%B9%E8%C7%C2%A7%D2%B9" xr:uid="{00000000-0004-0000-0D00-0000CC060000}"/>
    <hyperlink ref="E1749" r:id="rId1742" display="http://hfo63.cfo.in.th/CheckDataDtl.aspx?orgid=04564&amp;balance=%A7%BA%B4%D8%C5%3Cbr/%3E%A7%BA%CA%D1%C1%BE%D1%B9%B8%EC%A1%D1%B9&amp;month=4&amp;year=2020&amp;thetype=%A7%BA%CB%B9%E8%C7%C2%A7%D2%B9" xr:uid="{00000000-0004-0000-0D00-0000CD060000}"/>
    <hyperlink ref="E1750" r:id="rId1743" display="http://hfo63.cfo.in.th/CheckDataDtl.aspx?orgid=04564&amp;balance=%A7%BA%B4%D8%C5%3Cbr/%3E%A7%BA%CA%D1%C1%BE%D1%B9%B8%EC%A1%D1%B9&amp;month=4&amp;year=2020&amp;thetype=%A7%BA%CB%B9%E8%C7%C2%A7%D2%B9" xr:uid="{00000000-0004-0000-0D00-0000CE060000}"/>
    <hyperlink ref="E1751" r:id="rId1744" display="http://hfo63.cfo.in.th/CheckDataDtl.aspx?orgid=04565&amp;balance=%A7%BA%B4%D8%C5%3Cbr/%3E%A7%BA%CA%D1%C1%BE%D1%B9%B8%EC%A1%D1%B9&amp;month=4&amp;year=2020&amp;thetype=%A7%BA%CB%B9%E8%C7%C2%A7%D2%B9" xr:uid="{00000000-0004-0000-0D00-0000CF060000}"/>
    <hyperlink ref="E1752" r:id="rId1745" display="http://hfo63.cfo.in.th/CheckDataDtl.aspx?orgid=04565&amp;balance=%A7%BA%B4%D8%C5%3Cbr/%3E%A7%BA%CA%D1%C1%BE%D1%B9%B8%EC%A1%D1%B9&amp;month=4&amp;year=2020&amp;thetype=%A7%BA%CB%B9%E8%C7%C2%A7%D2%B9" xr:uid="{00000000-0004-0000-0D00-0000D0060000}"/>
    <hyperlink ref="E1753" r:id="rId1746" display="http://hfo63.cfo.in.th/CheckDataDtl.aspx?orgid=04566&amp;balance=%A7%BA%B4%D8%C5%3Cbr/%3E%A7%BA%CA%D1%C1%BE%D1%B9%B8%EC%A1%D1%B9&amp;month=4&amp;year=2020&amp;thetype=%A7%BA%CB%B9%E8%C7%C2%A7%D2%B9" xr:uid="{00000000-0004-0000-0D00-0000D1060000}"/>
    <hyperlink ref="E1754" r:id="rId1747" display="http://hfo63.cfo.in.th/CheckDataDtl.aspx?orgid=04566&amp;balance=%A7%BA%B4%D8%C5%3Cbr/%3E%A7%BA%CA%D1%C1%BE%D1%B9%B8%EC%A1%D1%B9&amp;month=4&amp;year=2020&amp;thetype=%A7%BA%CB%B9%E8%C7%C2%A7%D2%B9" xr:uid="{00000000-0004-0000-0D00-0000D2060000}"/>
    <hyperlink ref="E1755" r:id="rId1748" display="http://hfo63.cfo.in.th/CheckDataDtl.aspx?orgid=04567&amp;balance=%A7%BA%B4%D8%C5%3Cbr/%3E%A7%BA%CA%D1%C1%BE%D1%B9%B8%EC%A1%D1%B9&amp;month=4&amp;year=2020&amp;thetype=%A7%BA%CB%B9%E8%C7%C2%A7%D2%B9" xr:uid="{00000000-0004-0000-0D00-0000D3060000}"/>
    <hyperlink ref="E1756" r:id="rId1749" display="http://hfo63.cfo.in.th/CheckDataDtl.aspx?orgid=04567&amp;balance=%A7%BA%B4%D8%C5%3Cbr/%3E%A7%BA%CA%D1%C1%BE%D1%B9%B8%EC%A1%D1%B9&amp;month=4&amp;year=2020&amp;thetype=%A7%BA%CB%B9%E8%C7%C2%A7%D2%B9" xr:uid="{00000000-0004-0000-0D00-0000D4060000}"/>
    <hyperlink ref="E1757" r:id="rId1750" display="http://hfo63.cfo.in.th/CheckDataDtl.aspx?orgid=04568&amp;balance=%A7%BA%B4%D8%C5%3Cbr/%3E%A7%BA%CA%D1%C1%BE%D1%B9%B8%EC%A1%D1%B9&amp;month=4&amp;year=2020&amp;thetype=%A7%BA%CB%B9%E8%C7%C2%A7%D2%B9" xr:uid="{00000000-0004-0000-0D00-0000D5060000}"/>
    <hyperlink ref="E1758" r:id="rId1751" display="http://hfo63.cfo.in.th/CheckDataDtl.aspx?orgid=04568&amp;balance=%A7%BA%B4%D8%C5%3Cbr/%3E%A7%BA%CA%D1%C1%BE%D1%B9%B8%EC%A1%D1%B9&amp;month=4&amp;year=2020&amp;thetype=%A7%BA%CB%B9%E8%C7%C2%A7%D2%B9" xr:uid="{00000000-0004-0000-0D00-0000D6060000}"/>
    <hyperlink ref="E1759" r:id="rId1752" display="http://hfo63.cfo.in.th/CheckDataDtl.aspx?orgid=04569&amp;balance=%A7%BA%B4%D8%C5%3Cbr/%3E%A7%BA%CA%D1%C1%BE%D1%B9%B8%EC%A1%D1%B9&amp;month=4&amp;year=2020&amp;thetype=%A7%BA%CB%B9%E8%C7%C2%A7%D2%B9" xr:uid="{00000000-0004-0000-0D00-0000D7060000}"/>
    <hyperlink ref="E1760" r:id="rId1753" display="http://hfo63.cfo.in.th/CheckDataDtl.aspx?orgid=04569&amp;balance=%A7%BA%B4%D8%C5%3Cbr/%3E%A7%BA%CA%D1%C1%BE%D1%B9%B8%EC%A1%D1%B9&amp;month=4&amp;year=2020&amp;thetype=%A7%BA%CB%B9%E8%C7%C2%A7%D2%B9" xr:uid="{00000000-0004-0000-0D00-0000D8060000}"/>
    <hyperlink ref="E1761" r:id="rId1754" display="http://hfo63.cfo.in.th/CheckDataDtl.aspx?orgid=04570&amp;balance=%A7%BA%B4%D8%C5%3Cbr/%3E%A7%BA%CA%D1%C1%BE%D1%B9%B8%EC%A1%D1%B9&amp;month=4&amp;year=2020&amp;thetype=%A7%BA%CB%B9%E8%C7%C2%A7%D2%B9" xr:uid="{00000000-0004-0000-0D00-0000D9060000}"/>
    <hyperlink ref="E1762" r:id="rId1755" display="http://hfo63.cfo.in.th/CheckDataDtl.aspx?orgid=04570&amp;balance=%A7%BA%B4%D8%C5%3Cbr/%3E%A7%BA%CA%D1%C1%BE%D1%B9%B8%EC%A1%D1%B9&amp;month=4&amp;year=2020&amp;thetype=%A7%BA%CB%B9%E8%C7%C2%A7%D2%B9" xr:uid="{00000000-0004-0000-0D00-0000DA060000}"/>
    <hyperlink ref="E1763" r:id="rId1756" display="http://hfo63.cfo.in.th/CheckDataDtl.aspx?orgid=04571&amp;balance=%A7%BA%B4%D8%C5%3Cbr/%3E%A7%BA%CA%D1%C1%BE%D1%B9%B8%EC%A1%D1%B9&amp;month=4&amp;year=2020&amp;thetype=%A7%BA%CB%B9%E8%C7%C2%A7%D2%B9" xr:uid="{00000000-0004-0000-0D00-0000DB060000}"/>
    <hyperlink ref="E1764" r:id="rId1757" display="http://hfo63.cfo.in.th/CheckDataDtl.aspx?orgid=04571&amp;balance=%A7%BA%B4%D8%C5%3Cbr/%3E%A7%BA%CA%D1%C1%BE%D1%B9%B8%EC%A1%D1%B9&amp;month=4&amp;year=2020&amp;thetype=%A7%BA%CB%B9%E8%C7%C2%A7%D2%B9" xr:uid="{00000000-0004-0000-0D00-0000DC060000}"/>
    <hyperlink ref="E1765" r:id="rId1758" display="http://hfo63.cfo.in.th/CheckDataDtl.aspx?orgid=04572&amp;balance=%A7%BA%B4%D8%C5%3Cbr/%3E%A7%BA%CA%D1%C1%BE%D1%B9%B8%EC%A1%D1%B9&amp;month=4&amp;year=2020&amp;thetype=%A7%BA%CB%B9%E8%C7%C2%A7%D2%B9" xr:uid="{00000000-0004-0000-0D00-0000DD060000}"/>
    <hyperlink ref="E1766" r:id="rId1759" display="http://hfo63.cfo.in.th/CheckDataDtl.aspx?orgid=04572&amp;balance=%A7%BA%B4%D8%C5%3Cbr/%3E%A7%BA%CA%D1%C1%BE%D1%B9%B8%EC%A1%D1%B9&amp;month=4&amp;year=2020&amp;thetype=%A7%BA%CB%B9%E8%C7%C2%A7%D2%B9" xr:uid="{00000000-0004-0000-0D00-0000DE060000}"/>
    <hyperlink ref="E1767" r:id="rId1760" display="http://hfo63.cfo.in.th/CheckDataDtl.aspx?orgid=04573&amp;balance=%A7%BA%B4%D8%C5%3Cbr/%3E%A7%BA%CA%D1%C1%BE%D1%B9%B8%EC%A1%D1%B9&amp;month=4&amp;year=2020&amp;thetype=%A7%BA%CB%B9%E8%C7%C2%A7%D2%B9" xr:uid="{00000000-0004-0000-0D00-0000DF060000}"/>
    <hyperlink ref="E1768" r:id="rId1761" display="http://hfo63.cfo.in.th/CheckDataDtl.aspx?orgid=04573&amp;balance=%A7%BA%B4%D8%C5%3Cbr/%3E%A7%BA%CA%D1%C1%BE%D1%B9%B8%EC%A1%D1%B9&amp;month=4&amp;year=2020&amp;thetype=%A7%BA%CB%B9%E8%C7%C2%A7%D2%B9" xr:uid="{00000000-0004-0000-0D00-0000E0060000}"/>
    <hyperlink ref="E1769" r:id="rId1762" display="http://hfo63.cfo.in.th/CheckDataDtl.aspx?orgid=04574&amp;balance=%A7%BA%B4%D8%C5%3Cbr/%3E%A7%BA%CA%D1%C1%BE%D1%B9%B8%EC%A1%D1%B9&amp;month=4&amp;year=2020&amp;thetype=%A7%BA%CB%B9%E8%C7%C2%A7%D2%B9" xr:uid="{00000000-0004-0000-0D00-0000E1060000}"/>
    <hyperlink ref="E1770" r:id="rId1763" display="http://hfo63.cfo.in.th/CheckDataDtl.aspx?orgid=04574&amp;balance=%A7%BA%B4%D8%C5%3Cbr/%3E%A7%BA%CA%D1%C1%BE%D1%B9%B8%EC%A1%D1%B9&amp;month=4&amp;year=2020&amp;thetype=%A7%BA%CB%B9%E8%C7%C2%A7%D2%B9" xr:uid="{00000000-0004-0000-0D00-0000E2060000}"/>
    <hyperlink ref="E1771" r:id="rId1764" display="http://hfo63.cfo.in.th/CheckDataDtl.aspx?orgid=04575&amp;balance=%A7%BA%B4%D8%C5%3Cbr/%3E%A7%BA%CA%D1%C1%BE%D1%B9%B8%EC%A1%D1%B9&amp;month=4&amp;year=2020&amp;thetype=%A7%BA%CB%B9%E8%C7%C2%A7%D2%B9" xr:uid="{00000000-0004-0000-0D00-0000E3060000}"/>
    <hyperlink ref="E1772" r:id="rId1765" display="http://hfo63.cfo.in.th/CheckDataDtl.aspx?orgid=04575&amp;balance=%A7%BA%B4%D8%C5%3Cbr/%3E%A7%BA%CA%D1%C1%BE%D1%B9%B8%EC%A1%D1%B9&amp;month=4&amp;year=2020&amp;thetype=%A7%BA%CB%B9%E8%C7%C2%A7%D2%B9" xr:uid="{00000000-0004-0000-0D00-0000E4060000}"/>
    <hyperlink ref="E1773" r:id="rId1766" display="http://hfo63.cfo.in.th/CheckDataDtl.aspx?orgid=04576&amp;balance=%A7%BA%B4%D8%C5%3Cbr/%3E%A7%BA%CA%D1%C1%BE%D1%B9%B8%EC%A1%D1%B9&amp;month=4&amp;year=2020&amp;thetype=%A7%BA%CB%B9%E8%C7%C2%A7%D2%B9" xr:uid="{00000000-0004-0000-0D00-0000E5060000}"/>
    <hyperlink ref="E1774" r:id="rId1767" display="http://hfo63.cfo.in.th/CheckDataDtl.aspx?orgid=04576&amp;balance=%A7%BA%B4%D8%C5%3Cbr/%3E%A7%BA%CA%D1%C1%BE%D1%B9%B8%EC%A1%D1%B9&amp;month=4&amp;year=2020&amp;thetype=%A7%BA%CB%B9%E8%C7%C2%A7%D2%B9" xr:uid="{00000000-0004-0000-0D00-0000E6060000}"/>
    <hyperlink ref="E1775" r:id="rId1768" display="http://hfo63.cfo.in.th/CheckDataDtl.aspx?orgid=04577&amp;balance=%A7%BA%B4%D8%C5%3Cbr/%3E%A7%BA%CA%D1%C1%BE%D1%B9%B8%EC%A1%D1%B9&amp;month=4&amp;year=2020&amp;thetype=%A7%BA%CB%B9%E8%C7%C2%A7%D2%B9" xr:uid="{00000000-0004-0000-0D00-0000E7060000}"/>
    <hyperlink ref="E1776" r:id="rId1769" display="http://hfo63.cfo.in.th/CheckDataDtl.aspx?orgid=04577&amp;balance=%A7%BA%B4%D8%C5%3Cbr/%3E%A7%BA%CA%D1%C1%BE%D1%B9%B8%EC%A1%D1%B9&amp;month=4&amp;year=2020&amp;thetype=%A7%BA%CB%B9%E8%C7%C2%A7%D2%B9" xr:uid="{00000000-0004-0000-0D00-0000E8060000}"/>
    <hyperlink ref="E1777" r:id="rId1770" display="http://hfo63.cfo.in.th/CheckDataDtl.aspx?orgid=04578&amp;balance=%A7%BA%B4%D8%C5%3Cbr/%3E%A7%BA%CA%D1%C1%BE%D1%B9%B8%EC%A1%D1%B9&amp;month=4&amp;year=2020&amp;thetype=%A7%BA%CB%B9%E8%C7%C2%A7%D2%B9" xr:uid="{00000000-0004-0000-0D00-0000E9060000}"/>
    <hyperlink ref="E1778" r:id="rId1771" display="http://hfo63.cfo.in.th/CheckDataDtl.aspx?orgid=04578&amp;balance=%A7%BA%B4%D8%C5%3Cbr/%3E%A7%BA%CA%D1%C1%BE%D1%B9%B8%EC%A1%D1%B9&amp;month=4&amp;year=2020&amp;thetype=%A7%BA%CB%B9%E8%C7%C2%A7%D2%B9" xr:uid="{00000000-0004-0000-0D00-0000EA060000}"/>
    <hyperlink ref="E1779" r:id="rId1772" display="http://hfo63.cfo.in.th/CheckDataDtl.aspx?orgid=04579&amp;balance=%A7%BA%B4%D8%C5%3Cbr/%3E%A7%BA%CA%D1%C1%BE%D1%B9%B8%EC%A1%D1%B9&amp;month=4&amp;year=2020&amp;thetype=%A7%BA%CB%B9%E8%C7%C2%A7%D2%B9" xr:uid="{00000000-0004-0000-0D00-0000EB060000}"/>
    <hyperlink ref="E1780" r:id="rId1773" display="http://hfo63.cfo.in.th/CheckDataDtl.aspx?orgid=04579&amp;balance=%A7%BA%B4%D8%C5%3Cbr/%3E%A7%BA%CA%D1%C1%BE%D1%B9%B8%EC%A1%D1%B9&amp;month=4&amp;year=2020&amp;thetype=%A7%BA%CB%B9%E8%C7%C2%A7%D2%B9" xr:uid="{00000000-0004-0000-0D00-0000EC060000}"/>
    <hyperlink ref="E1781" r:id="rId1774" display="http://hfo63.cfo.in.th/CheckDataDtl.aspx?orgid=04580&amp;balance=%A7%BA%B4%D8%C5%3Cbr/%3E%A7%BA%CA%D1%C1%BE%D1%B9%B8%EC%A1%D1%B9&amp;month=4&amp;year=2020&amp;thetype=%A7%BA%CB%B9%E8%C7%C2%A7%D2%B9" xr:uid="{00000000-0004-0000-0D00-0000ED060000}"/>
    <hyperlink ref="E1782" r:id="rId1775" display="http://hfo63.cfo.in.th/CheckDataDtl.aspx?orgid=04580&amp;balance=%A7%BA%B4%D8%C5%3Cbr/%3E%A7%BA%CA%D1%C1%BE%D1%B9%B8%EC%A1%D1%B9&amp;month=4&amp;year=2020&amp;thetype=%A7%BA%CB%B9%E8%C7%C2%A7%D2%B9" xr:uid="{00000000-0004-0000-0D00-0000EE060000}"/>
    <hyperlink ref="E1783" r:id="rId1776" display="http://hfo63.cfo.in.th/CheckDataDtl.aspx?orgid=04581&amp;balance=%A7%BA%B4%D8%C5%3Cbr/%3E%A7%BA%CA%D1%C1%BE%D1%B9%B8%EC%A1%D1%B9&amp;month=4&amp;year=2020&amp;thetype=%A7%BA%CB%B9%E8%C7%C2%A7%D2%B9" xr:uid="{00000000-0004-0000-0D00-0000EF060000}"/>
    <hyperlink ref="E1784" r:id="rId1777" display="http://hfo63.cfo.in.th/CheckDataDtl.aspx?orgid=04581&amp;balance=%A7%BA%B4%D8%C5%3Cbr/%3E%A7%BA%CA%D1%C1%BE%D1%B9%B8%EC%A1%D1%B9&amp;month=4&amp;year=2020&amp;thetype=%A7%BA%CB%B9%E8%C7%C2%A7%D2%B9" xr:uid="{00000000-0004-0000-0D00-0000F0060000}"/>
    <hyperlink ref="E1785" r:id="rId1778" display="http://hfo63.cfo.in.th/CheckDataDtl.aspx?orgid=04582&amp;balance=%A7%BA%B4%D8%C5%3Cbr/%3E%A7%BA%CA%D1%C1%BE%D1%B9%B8%EC%A1%D1%B9&amp;month=4&amp;year=2020&amp;thetype=%A7%BA%CB%B9%E8%C7%C2%A7%D2%B9" xr:uid="{00000000-0004-0000-0D00-0000F1060000}"/>
    <hyperlink ref="E1786" r:id="rId1779" display="http://hfo63.cfo.in.th/CheckDataDtl.aspx?orgid=04582&amp;balance=%A7%BA%B4%D8%C5%3Cbr/%3E%A7%BA%CA%D1%C1%BE%D1%B9%B8%EC%A1%D1%B9&amp;month=4&amp;year=2020&amp;thetype=%A7%BA%CB%B9%E8%C7%C2%A7%D2%B9" xr:uid="{00000000-0004-0000-0D00-0000F2060000}"/>
    <hyperlink ref="E1787" r:id="rId1780" display="http://hfo63.cfo.in.th/CheckDataDtl.aspx?orgid=04583&amp;balance=%A7%BA%B4%D8%C5%3Cbr/%3E%A7%BA%CA%D1%C1%BE%D1%B9%B8%EC%A1%D1%B9&amp;month=4&amp;year=2020&amp;thetype=%A7%BA%CB%B9%E8%C7%C2%A7%D2%B9" xr:uid="{00000000-0004-0000-0D00-0000F3060000}"/>
    <hyperlink ref="E1788" r:id="rId1781" display="http://hfo63.cfo.in.th/CheckDataDtl.aspx?orgid=04583&amp;balance=%A7%BA%B4%D8%C5%3Cbr/%3E%A7%BA%CA%D1%C1%BE%D1%B9%B8%EC%A1%D1%B9&amp;month=4&amp;year=2020&amp;thetype=%A7%BA%CB%B9%E8%C7%C2%A7%D2%B9" xr:uid="{00000000-0004-0000-0D00-0000F4060000}"/>
    <hyperlink ref="E1789" r:id="rId1782" display="http://hfo63.cfo.in.th/CheckDataDtl.aspx?orgid=04584&amp;balance=%A7%BA%B4%D8%C5%3Cbr/%3E%A7%BA%CA%D1%C1%BE%D1%B9%B8%EC%A1%D1%B9&amp;month=4&amp;year=2020&amp;thetype=%A7%BA%CB%B9%E8%C7%C2%A7%D2%B9" xr:uid="{00000000-0004-0000-0D00-0000F5060000}"/>
    <hyperlink ref="E1790" r:id="rId1783" display="http://hfo63.cfo.in.th/CheckDataDtl.aspx?orgid=04584&amp;balance=%A7%BA%B4%D8%C5%3Cbr/%3E%A7%BA%CA%D1%C1%BE%D1%B9%B8%EC%A1%D1%B9&amp;month=4&amp;year=2020&amp;thetype=%A7%BA%CB%B9%E8%C7%C2%A7%D2%B9" xr:uid="{00000000-0004-0000-0D00-0000F6060000}"/>
    <hyperlink ref="E1791" r:id="rId1784" display="http://hfo63.cfo.in.th/CheckDataDtl.aspx?orgid=04585&amp;balance=%A7%BA%B4%D8%C5%3Cbr/%3E%A7%BA%CA%D1%C1%BE%D1%B9%B8%EC%A1%D1%B9&amp;month=4&amp;year=2020&amp;thetype=%A7%BA%CB%B9%E8%C7%C2%A7%D2%B9" xr:uid="{00000000-0004-0000-0D00-0000F7060000}"/>
    <hyperlink ref="E1792" r:id="rId1785" display="http://hfo63.cfo.in.th/CheckDataDtl.aspx?orgid=04585&amp;balance=%A7%BA%B4%D8%C5%3Cbr/%3E%A7%BA%CA%D1%C1%BE%D1%B9%B8%EC%A1%D1%B9&amp;month=4&amp;year=2020&amp;thetype=%A7%BA%CB%B9%E8%C7%C2%A7%D2%B9" xr:uid="{00000000-0004-0000-0D00-0000F8060000}"/>
    <hyperlink ref="E1793" r:id="rId1786" display="http://hfo63.cfo.in.th/CheckDataDtl.aspx?orgid=04586&amp;balance=%A7%BA%B4%D8%C5%3Cbr/%3E%A7%BA%CA%D1%C1%BE%D1%B9%B8%EC%A1%D1%B9&amp;month=4&amp;year=2020&amp;thetype=%A7%BA%CB%B9%E8%C7%C2%A7%D2%B9" xr:uid="{00000000-0004-0000-0D00-0000F9060000}"/>
    <hyperlink ref="E1794" r:id="rId1787" display="http://hfo63.cfo.in.th/CheckDataDtl.aspx?orgid=04586&amp;balance=%A7%BA%B4%D8%C5%3Cbr/%3E%A7%BA%CA%D1%C1%BE%D1%B9%B8%EC%A1%D1%B9&amp;month=4&amp;year=2020&amp;thetype=%A7%BA%CB%B9%E8%C7%C2%A7%D2%B9" xr:uid="{00000000-0004-0000-0D00-0000FA060000}"/>
    <hyperlink ref="E1795" r:id="rId1788" display="http://hfo63.cfo.in.th/CheckDataDtl.aspx?orgid=04587&amp;balance=%A7%BA%B4%D8%C5%3Cbr/%3E%A7%BA%CA%D1%C1%BE%D1%B9%B8%EC%A1%D1%B9&amp;month=4&amp;year=2020&amp;thetype=%A7%BA%CB%B9%E8%C7%C2%A7%D2%B9" xr:uid="{00000000-0004-0000-0D00-0000FB060000}"/>
    <hyperlink ref="E1796" r:id="rId1789" display="http://hfo63.cfo.in.th/CheckDataDtl.aspx?orgid=04587&amp;balance=%A7%BA%B4%D8%C5%3Cbr/%3E%A7%BA%CA%D1%C1%BE%D1%B9%B8%EC%A1%D1%B9&amp;month=4&amp;year=2020&amp;thetype=%A7%BA%CB%B9%E8%C7%C2%A7%D2%B9" xr:uid="{00000000-0004-0000-0D00-0000FC060000}"/>
    <hyperlink ref="E1797" r:id="rId1790" display="http://hfo63.cfo.in.th/CheckDataDtl.aspx?orgid=04588&amp;balance=%A7%BA%B4%D8%C5%3Cbr/%3E%A7%BA%CA%D1%C1%BE%D1%B9%B8%EC%A1%D1%B9&amp;month=4&amp;year=2020&amp;thetype=%A7%BA%CB%B9%E8%C7%C2%A7%D2%B9" xr:uid="{00000000-0004-0000-0D00-0000FD060000}"/>
    <hyperlink ref="E1798" r:id="rId1791" display="http://hfo63.cfo.in.th/CheckDataDtl.aspx?orgid=04588&amp;balance=%A7%BA%B4%D8%C5%3Cbr/%3E%A7%BA%CA%D1%C1%BE%D1%B9%B8%EC%A1%D1%B9&amp;month=4&amp;year=2020&amp;thetype=%A7%BA%CB%B9%E8%C7%C2%A7%D2%B9" xr:uid="{00000000-0004-0000-0D00-0000FE060000}"/>
    <hyperlink ref="E1799" r:id="rId1792" display="http://hfo63.cfo.in.th/CheckDataDtl.aspx?orgid=04589&amp;balance=%A7%BA%B4%D8%C5%3Cbr/%3E%A7%BA%CA%D1%C1%BE%D1%B9%B8%EC%A1%D1%B9&amp;month=4&amp;year=2020&amp;thetype=%A7%BA%CB%B9%E8%C7%C2%A7%D2%B9" xr:uid="{00000000-0004-0000-0D00-0000FF060000}"/>
    <hyperlink ref="E1800" r:id="rId1793" display="http://hfo63.cfo.in.th/CheckDataDtl.aspx?orgid=04589&amp;balance=%A7%BA%B4%D8%C5%3Cbr/%3E%A7%BA%CA%D1%C1%BE%D1%B9%B8%EC%A1%D1%B9&amp;month=4&amp;year=2020&amp;thetype=%A7%BA%CB%B9%E8%C7%C2%A7%D2%B9" xr:uid="{00000000-0004-0000-0D00-000000070000}"/>
    <hyperlink ref="E1801" r:id="rId1794" display="http://hfo63.cfo.in.th/CheckDataDtl.aspx?orgid=04591&amp;balance=%A7%BA%B4%D8%C5%3Cbr/%3E%A7%BA%CA%D1%C1%BE%D1%B9%B8%EC%A1%D1%B9&amp;month=4&amp;year=2020&amp;thetype=%A7%BA%CB%B9%E8%C7%C2%A7%D2%B9" xr:uid="{00000000-0004-0000-0D00-000001070000}"/>
    <hyperlink ref="E1802" r:id="rId1795" display="http://hfo63.cfo.in.th/CheckDataDtl.aspx?orgid=04591&amp;balance=%A7%BA%B4%D8%C5%3Cbr/%3E%A7%BA%CA%D1%C1%BE%D1%B9%B8%EC%A1%D1%B9&amp;month=4&amp;year=2020&amp;thetype=%A7%BA%CB%B9%E8%C7%C2%A7%D2%B9" xr:uid="{00000000-0004-0000-0D00-000002070000}"/>
    <hyperlink ref="E1803" r:id="rId1796" display="http://hfo63.cfo.in.th/CheckDataDtl.aspx?orgid=04592&amp;balance=%A7%BA%B4%D8%C5%3Cbr/%3E%A7%BA%CA%D1%C1%BE%D1%B9%B8%EC%A1%D1%B9&amp;month=4&amp;year=2020&amp;thetype=%A7%BA%CB%B9%E8%C7%C2%A7%D2%B9" xr:uid="{00000000-0004-0000-0D00-000003070000}"/>
    <hyperlink ref="E1804" r:id="rId1797" display="http://hfo63.cfo.in.th/CheckDataDtl.aspx?orgid=04592&amp;balance=%A7%BA%B4%D8%C5%3Cbr/%3E%A7%BA%CA%D1%C1%BE%D1%B9%B8%EC%A1%D1%B9&amp;month=4&amp;year=2020&amp;thetype=%A7%BA%CB%B9%E8%C7%C2%A7%D2%B9" xr:uid="{00000000-0004-0000-0D00-000004070000}"/>
    <hyperlink ref="E1805" r:id="rId1798" display="http://hfo63.cfo.in.th/CheckDataDtl.aspx?orgid=04593&amp;balance=%A7%BA%B4%D8%C5%3Cbr/%3E%A7%BA%CA%D1%C1%BE%D1%B9%B8%EC%A1%D1%B9&amp;month=4&amp;year=2020&amp;thetype=%A7%BA%CB%B9%E8%C7%C2%A7%D2%B9" xr:uid="{00000000-0004-0000-0D00-000005070000}"/>
    <hyperlink ref="E1806" r:id="rId1799" display="http://hfo63.cfo.in.th/CheckDataDtl.aspx?orgid=04593&amp;balance=%A7%BA%B4%D8%C5%3Cbr/%3E%A7%BA%CA%D1%C1%BE%D1%B9%B8%EC%A1%D1%B9&amp;month=4&amp;year=2020&amp;thetype=%A7%BA%CB%B9%E8%C7%C2%A7%D2%B9" xr:uid="{00000000-0004-0000-0D00-000006070000}"/>
    <hyperlink ref="E1807" r:id="rId1800" display="http://hfo63.cfo.in.th/CheckDataDtl.aspx?orgid=04594&amp;balance=%A7%BA%B4%D8%C5%3Cbr/%3E%A7%BA%CA%D1%C1%BE%D1%B9%B8%EC%A1%D1%B9&amp;month=4&amp;year=2020&amp;thetype=%A7%BA%CB%B9%E8%C7%C2%A7%D2%B9" xr:uid="{00000000-0004-0000-0D00-000007070000}"/>
    <hyperlink ref="E1808" r:id="rId1801" display="http://hfo63.cfo.in.th/CheckDataDtl.aspx?orgid=04594&amp;balance=%A7%BA%B4%D8%C5%3Cbr/%3E%A7%BA%CA%D1%C1%BE%D1%B9%B8%EC%A1%D1%B9&amp;month=4&amp;year=2020&amp;thetype=%A7%BA%CB%B9%E8%C7%C2%A7%D2%B9" xr:uid="{00000000-0004-0000-0D00-000008070000}"/>
    <hyperlink ref="E1809" r:id="rId1802" display="http://hfo63.cfo.in.th/CheckDataDtl.aspx?orgid=04595&amp;balance=%A7%BA%B4%D8%C5%3Cbr/%3E%A7%BA%CA%D1%C1%BE%D1%B9%B8%EC%A1%D1%B9&amp;month=4&amp;year=2020&amp;thetype=%A7%BA%CB%B9%E8%C7%C2%A7%D2%B9" xr:uid="{00000000-0004-0000-0D00-000009070000}"/>
    <hyperlink ref="E1810" r:id="rId1803" display="http://hfo63.cfo.in.th/CheckDataDtl.aspx?orgid=04595&amp;balance=%A7%BA%B4%D8%C5%3Cbr/%3E%A7%BA%CA%D1%C1%BE%D1%B9%B8%EC%A1%D1%B9&amp;month=4&amp;year=2020&amp;thetype=%A7%BA%CB%B9%E8%C7%C2%A7%D2%B9" xr:uid="{00000000-0004-0000-0D00-00000A070000}"/>
    <hyperlink ref="E1811" r:id="rId1804" display="http://hfo63.cfo.in.th/CheckDataDtl.aspx?orgid=04596&amp;balance=%A7%BA%B4%D8%C5%3Cbr/%3E%A7%BA%CA%D1%C1%BE%D1%B9%B8%EC%A1%D1%B9&amp;month=4&amp;year=2020&amp;thetype=%A7%BA%CB%B9%E8%C7%C2%A7%D2%B9" xr:uid="{00000000-0004-0000-0D00-00000B070000}"/>
    <hyperlink ref="E1812" r:id="rId1805" display="http://hfo63.cfo.in.th/CheckDataDtl.aspx?orgid=04596&amp;balance=%A7%BA%B4%D8%C5%3Cbr/%3E%A7%BA%CA%D1%C1%BE%D1%B9%B8%EC%A1%D1%B9&amp;month=4&amp;year=2020&amp;thetype=%A7%BA%CB%B9%E8%C7%C2%A7%D2%B9" xr:uid="{00000000-0004-0000-0D00-00000C070000}"/>
    <hyperlink ref="E1813" r:id="rId1806" display="http://hfo63.cfo.in.th/CheckDataDtl.aspx?orgid=04597&amp;balance=%A7%BA%B4%D8%C5%3Cbr/%3E%A7%BA%CA%D1%C1%BE%D1%B9%B8%EC%A1%D1%B9&amp;month=4&amp;year=2020&amp;thetype=%A7%BA%CB%B9%E8%C7%C2%A7%D2%B9" xr:uid="{00000000-0004-0000-0D00-00000D070000}"/>
    <hyperlink ref="E1814" r:id="rId1807" display="http://hfo63.cfo.in.th/CheckDataDtl.aspx?orgid=04597&amp;balance=%A7%BA%B4%D8%C5%3Cbr/%3E%A7%BA%CA%D1%C1%BE%D1%B9%B8%EC%A1%D1%B9&amp;month=4&amp;year=2020&amp;thetype=%A7%BA%CB%B9%E8%C7%C2%A7%D2%B9" xr:uid="{00000000-0004-0000-0D00-00000E070000}"/>
    <hyperlink ref="E1815" r:id="rId1808" display="http://hfo63.cfo.in.th/CheckDataDtl.aspx?orgid=04598&amp;balance=%A7%BA%B4%D8%C5%3Cbr/%3E%A7%BA%CA%D1%C1%BE%D1%B9%B8%EC%A1%D1%B9&amp;month=4&amp;year=2020&amp;thetype=%A7%BA%CB%B9%E8%C7%C2%A7%D2%B9" xr:uid="{00000000-0004-0000-0D00-00000F070000}"/>
    <hyperlink ref="E1816" r:id="rId1809" display="http://hfo63.cfo.in.th/CheckDataDtl.aspx?orgid=04598&amp;balance=%A7%BA%B4%D8%C5%3Cbr/%3E%A7%BA%CA%D1%C1%BE%D1%B9%B8%EC%A1%D1%B9&amp;month=4&amp;year=2020&amp;thetype=%A7%BA%CB%B9%E8%C7%C2%A7%D2%B9" xr:uid="{00000000-0004-0000-0D00-000010070000}"/>
    <hyperlink ref="E1817" r:id="rId1810" display="http://hfo63.cfo.in.th/CheckDataDtl.aspx?orgid=04599&amp;balance=%A7%BA%B4%D8%C5%3Cbr/%3E%A7%BA%CA%D1%C1%BE%D1%B9%B8%EC%A1%D1%B9&amp;month=4&amp;year=2020&amp;thetype=%A7%BA%CB%B9%E8%C7%C2%A7%D2%B9" xr:uid="{00000000-0004-0000-0D00-000011070000}"/>
    <hyperlink ref="E1818" r:id="rId1811" display="http://hfo63.cfo.in.th/CheckDataDtl.aspx?orgid=04599&amp;balance=%A7%BA%B4%D8%C5%3Cbr/%3E%A7%BA%CA%D1%C1%BE%D1%B9%B8%EC%A1%D1%B9&amp;month=4&amp;year=2020&amp;thetype=%A7%BA%CB%B9%E8%C7%C2%A7%D2%B9" xr:uid="{00000000-0004-0000-0D00-000012070000}"/>
    <hyperlink ref="E1819" r:id="rId1812" display="http://hfo63.cfo.in.th/CheckDataDtl.aspx?orgid=04600&amp;balance=%A7%BA%B4%D8%C5%3Cbr/%3E%A7%BA%CA%D1%C1%BE%D1%B9%B8%EC%A1%D1%B9&amp;month=4&amp;year=2020&amp;thetype=%A7%BA%CB%B9%E8%C7%C2%A7%D2%B9" xr:uid="{00000000-0004-0000-0D00-000013070000}"/>
    <hyperlink ref="E1820" r:id="rId1813" display="http://hfo63.cfo.in.th/CheckDataDtl.aspx?orgid=04600&amp;balance=%A7%BA%B4%D8%C5%3Cbr/%3E%A7%BA%CA%D1%C1%BE%D1%B9%B8%EC%A1%D1%B9&amp;month=4&amp;year=2020&amp;thetype=%A7%BA%CB%B9%E8%C7%C2%A7%D2%B9" xr:uid="{00000000-0004-0000-0D00-000014070000}"/>
    <hyperlink ref="E1821" r:id="rId1814" display="http://hfo63.cfo.in.th/CheckDataDtl.aspx?orgid=04601&amp;balance=%A7%BA%B4%D8%C5%3Cbr/%3E%A7%BA%CA%D1%C1%BE%D1%B9%B8%EC%A1%D1%B9&amp;month=4&amp;year=2020&amp;thetype=%A7%BA%CB%B9%E8%C7%C2%A7%D2%B9" xr:uid="{00000000-0004-0000-0D00-000015070000}"/>
    <hyperlink ref="E1822" r:id="rId1815" display="http://hfo63.cfo.in.th/CheckDataDtl.aspx?orgid=04601&amp;balance=%A7%BA%B4%D8%C5%3Cbr/%3E%A7%BA%CA%D1%C1%BE%D1%B9%B8%EC%A1%D1%B9&amp;month=4&amp;year=2020&amp;thetype=%A7%BA%CB%B9%E8%C7%C2%A7%D2%B9" xr:uid="{00000000-0004-0000-0D00-000016070000}"/>
    <hyperlink ref="E1823" r:id="rId1816" display="http://hfo63.cfo.in.th/CheckDataDtl.aspx?orgid=04602&amp;balance=%A7%BA%B4%D8%C5%3Cbr/%3E%A7%BA%CA%D1%C1%BE%D1%B9%B8%EC%A1%D1%B9&amp;month=4&amp;year=2020&amp;thetype=%A7%BA%CB%B9%E8%C7%C2%A7%D2%B9" xr:uid="{00000000-0004-0000-0D00-000017070000}"/>
    <hyperlink ref="E1824" r:id="rId1817" display="http://hfo63.cfo.in.th/CheckDataDtl.aspx?orgid=04602&amp;balance=%A7%BA%B4%D8%C5%3Cbr/%3E%A7%BA%CA%D1%C1%BE%D1%B9%B8%EC%A1%D1%B9&amp;month=4&amp;year=2020&amp;thetype=%A7%BA%CB%B9%E8%C7%C2%A7%D2%B9" xr:uid="{00000000-0004-0000-0D00-000018070000}"/>
    <hyperlink ref="E1825" r:id="rId1818" display="http://hfo63.cfo.in.th/CheckDataDtl.aspx?orgid=04603&amp;balance=%A7%BA%B4%D8%C5%3Cbr/%3E%A7%BA%CA%D1%C1%BE%D1%B9%B8%EC%A1%D1%B9&amp;month=4&amp;year=2020&amp;thetype=%A7%BA%CB%B9%E8%C7%C2%A7%D2%B9" xr:uid="{00000000-0004-0000-0D00-000019070000}"/>
    <hyperlink ref="E1826" r:id="rId1819" display="http://hfo63.cfo.in.th/CheckDataDtl.aspx?orgid=04603&amp;balance=%A7%BA%B4%D8%C5%3Cbr/%3E%A7%BA%CA%D1%C1%BE%D1%B9%B8%EC%A1%D1%B9&amp;month=4&amp;year=2020&amp;thetype=%A7%BA%CB%B9%E8%C7%C2%A7%D2%B9" xr:uid="{00000000-0004-0000-0D00-00001A070000}"/>
    <hyperlink ref="E1827" r:id="rId1820" display="http://hfo63.cfo.in.th/CheckDataDtl.aspx?orgid=04604&amp;balance=%A7%BA%B4%D8%C5%3Cbr/%3E%A7%BA%CA%D1%C1%BE%D1%B9%B8%EC%A1%D1%B9&amp;month=4&amp;year=2020&amp;thetype=%A7%BA%CB%B9%E8%C7%C2%A7%D2%B9" xr:uid="{00000000-0004-0000-0D00-00001B070000}"/>
    <hyperlink ref="E1828" r:id="rId1821" display="http://hfo63.cfo.in.th/CheckDataDtl.aspx?orgid=04604&amp;balance=%A7%BA%B4%D8%C5%3Cbr/%3E%A7%BA%CA%D1%C1%BE%D1%B9%B8%EC%A1%D1%B9&amp;month=4&amp;year=2020&amp;thetype=%A7%BA%CB%B9%E8%C7%C2%A7%D2%B9" xr:uid="{00000000-0004-0000-0D00-00001C070000}"/>
    <hyperlink ref="E1829" r:id="rId1822" display="http://hfo63.cfo.in.th/CheckDataDtl.aspx?orgid=04605&amp;balance=%A7%BA%B4%D8%C5%3Cbr/%3E%A7%BA%CA%D1%C1%BE%D1%B9%B8%EC%A1%D1%B9&amp;month=4&amp;year=2020&amp;thetype=%A7%BA%CB%B9%E8%C7%C2%A7%D2%B9" xr:uid="{00000000-0004-0000-0D00-00001D070000}"/>
    <hyperlink ref="E1830" r:id="rId1823" display="http://hfo63.cfo.in.th/CheckDataDtl.aspx?orgid=04605&amp;balance=%A7%BA%B4%D8%C5%3Cbr/%3E%A7%BA%CA%D1%C1%BE%D1%B9%B8%EC%A1%D1%B9&amp;month=4&amp;year=2020&amp;thetype=%A7%BA%CB%B9%E8%C7%C2%A7%D2%B9" xr:uid="{00000000-0004-0000-0D00-00001E070000}"/>
    <hyperlink ref="E1831" r:id="rId1824" display="http://hfo63.cfo.in.th/CheckDataDtl.aspx?orgid=04606&amp;balance=%A7%BA%B4%D8%C5%3Cbr/%3E%A7%BA%CA%D1%C1%BE%D1%B9%B8%EC%A1%D1%B9&amp;month=4&amp;year=2020&amp;thetype=%A7%BA%CB%B9%E8%C7%C2%A7%D2%B9" xr:uid="{00000000-0004-0000-0D00-00001F070000}"/>
    <hyperlink ref="E1832" r:id="rId1825" display="http://hfo63.cfo.in.th/CheckDataDtl.aspx?orgid=04606&amp;balance=%A7%BA%B4%D8%C5%3Cbr/%3E%A7%BA%CA%D1%C1%BE%D1%B9%B8%EC%A1%D1%B9&amp;month=4&amp;year=2020&amp;thetype=%A7%BA%CB%B9%E8%C7%C2%A7%D2%B9" xr:uid="{00000000-0004-0000-0D00-000020070000}"/>
    <hyperlink ref="E1833" r:id="rId1826" display="http://hfo63.cfo.in.th/CheckDataDtl.aspx?orgid=04607&amp;balance=%A7%BA%B4%D8%C5%3Cbr/%3E%A7%BA%CA%D1%C1%BE%D1%B9%B8%EC%A1%D1%B9&amp;month=4&amp;year=2020&amp;thetype=%A7%BA%CB%B9%E8%C7%C2%A7%D2%B9" xr:uid="{00000000-0004-0000-0D00-000021070000}"/>
    <hyperlink ref="E1834" r:id="rId1827" display="http://hfo63.cfo.in.th/CheckDataDtl.aspx?orgid=04607&amp;balance=%A7%BA%B4%D8%C5%3Cbr/%3E%A7%BA%CA%D1%C1%BE%D1%B9%B8%EC%A1%D1%B9&amp;month=4&amp;year=2020&amp;thetype=%A7%BA%CB%B9%E8%C7%C2%A7%D2%B9" xr:uid="{00000000-0004-0000-0D00-000022070000}"/>
    <hyperlink ref="E1835" r:id="rId1828" display="http://hfo63.cfo.in.th/CheckDataDtl.aspx?orgid=04608&amp;balance=%A7%BA%B4%D8%C5%3Cbr/%3E%A7%BA%CA%D1%C1%BE%D1%B9%B8%EC%A1%D1%B9&amp;month=4&amp;year=2020&amp;thetype=%A7%BA%CB%B9%E8%C7%C2%A7%D2%B9" xr:uid="{00000000-0004-0000-0D00-000023070000}"/>
    <hyperlink ref="E1836" r:id="rId1829" display="http://hfo63.cfo.in.th/CheckDataDtl.aspx?orgid=04608&amp;balance=%A7%BA%B4%D8%C5%3Cbr/%3E%A7%BA%CA%D1%C1%BE%D1%B9%B8%EC%A1%D1%B9&amp;month=4&amp;year=2020&amp;thetype=%A7%BA%CB%B9%E8%C7%C2%A7%D2%B9" xr:uid="{00000000-0004-0000-0D00-000024070000}"/>
    <hyperlink ref="E1837" r:id="rId1830" display="http://hfo63.cfo.in.th/CheckDataDtl.aspx?orgid=04609&amp;balance=%A7%BA%B4%D8%C5%3Cbr/%3E%A7%BA%CA%D1%C1%BE%D1%B9%B8%EC%A1%D1%B9&amp;month=4&amp;year=2020&amp;thetype=%A7%BA%CB%B9%E8%C7%C2%A7%D2%B9" xr:uid="{00000000-0004-0000-0D00-000025070000}"/>
    <hyperlink ref="E1838" r:id="rId1831" display="http://hfo63.cfo.in.th/CheckDataDtl.aspx?orgid=04609&amp;balance=%A7%BA%B4%D8%C5%3Cbr/%3E%A7%BA%CA%D1%C1%BE%D1%B9%B8%EC%A1%D1%B9&amp;month=4&amp;year=2020&amp;thetype=%A7%BA%CB%B9%E8%C7%C2%A7%D2%B9" xr:uid="{00000000-0004-0000-0D00-000026070000}"/>
    <hyperlink ref="E1839" r:id="rId1832" display="http://hfo63.cfo.in.th/CheckDataDtl.aspx?orgid=04610&amp;balance=%A7%BA%B4%D8%C5%3Cbr/%3E%A7%BA%CA%D1%C1%BE%D1%B9%B8%EC%A1%D1%B9&amp;month=4&amp;year=2020&amp;thetype=%A7%BA%CB%B9%E8%C7%C2%A7%D2%B9" xr:uid="{00000000-0004-0000-0D00-000027070000}"/>
    <hyperlink ref="E1840" r:id="rId1833" display="http://hfo63.cfo.in.th/CheckDataDtl.aspx?orgid=04610&amp;balance=%A7%BA%B4%D8%C5%3Cbr/%3E%A7%BA%CA%D1%C1%BE%D1%B9%B8%EC%A1%D1%B9&amp;month=4&amp;year=2020&amp;thetype=%A7%BA%CB%B9%E8%C7%C2%A7%D2%B9" xr:uid="{00000000-0004-0000-0D00-000028070000}"/>
    <hyperlink ref="E1841" r:id="rId1834" display="http://hfo63.cfo.in.th/CheckDataDtl.aspx?orgid=04611&amp;balance=%A7%BA%B4%D8%C5%3Cbr/%3E%A7%BA%CA%D1%C1%BE%D1%B9%B8%EC%A1%D1%B9&amp;month=4&amp;year=2020&amp;thetype=%A7%BA%CB%B9%E8%C7%C2%A7%D2%B9" xr:uid="{00000000-0004-0000-0D00-000029070000}"/>
    <hyperlink ref="E1842" r:id="rId1835" display="http://hfo63.cfo.in.th/CheckDataDtl.aspx?orgid=04611&amp;balance=%A7%BA%B4%D8%C5%3Cbr/%3E%A7%BA%CA%D1%C1%BE%D1%B9%B8%EC%A1%D1%B9&amp;month=4&amp;year=2020&amp;thetype=%A7%BA%CB%B9%E8%C7%C2%A7%D2%B9" xr:uid="{00000000-0004-0000-0D00-00002A070000}"/>
    <hyperlink ref="E1843" r:id="rId1836" display="http://hfo63.cfo.in.th/CheckDataDtl.aspx?orgid=04612&amp;balance=%A7%BA%B4%D8%C5%3Cbr/%3E%A7%BA%CA%D1%C1%BE%D1%B9%B8%EC%A1%D1%B9&amp;month=4&amp;year=2020&amp;thetype=%A7%BA%CB%B9%E8%C7%C2%A7%D2%B9" xr:uid="{00000000-0004-0000-0D00-00002B070000}"/>
    <hyperlink ref="E1844" r:id="rId1837" display="http://hfo63.cfo.in.th/CheckDataDtl.aspx?orgid=04612&amp;balance=%A7%BA%B4%D8%C5%3Cbr/%3E%A7%BA%CA%D1%C1%BE%D1%B9%B8%EC%A1%D1%B9&amp;month=4&amp;year=2020&amp;thetype=%A7%BA%CB%B9%E8%C7%C2%A7%D2%B9" xr:uid="{00000000-0004-0000-0D00-00002C070000}"/>
    <hyperlink ref="E1845" r:id="rId1838" display="http://hfo63.cfo.in.th/CheckDataDtl.aspx?orgid=04613&amp;balance=%A7%BA%B4%D8%C5%3Cbr/%3E%A7%BA%CA%D1%C1%BE%D1%B9%B8%EC%A1%D1%B9&amp;month=4&amp;year=2020&amp;thetype=%A7%BA%CB%B9%E8%C7%C2%A7%D2%B9" xr:uid="{00000000-0004-0000-0D00-00002D070000}"/>
    <hyperlink ref="E1846" r:id="rId1839" display="http://hfo63.cfo.in.th/CheckDataDtl.aspx?orgid=04613&amp;balance=%A7%BA%B4%D8%C5%3Cbr/%3E%A7%BA%CA%D1%C1%BE%D1%B9%B8%EC%A1%D1%B9&amp;month=4&amp;year=2020&amp;thetype=%A7%BA%CB%B9%E8%C7%C2%A7%D2%B9" xr:uid="{00000000-0004-0000-0D00-00002E070000}"/>
    <hyperlink ref="E1847" r:id="rId1840" display="http://hfo63.cfo.in.th/CheckDataDtl.aspx?orgid=04614&amp;balance=%A7%BA%B4%D8%C5%3Cbr/%3E%A7%BA%CA%D1%C1%BE%D1%B9%B8%EC%A1%D1%B9&amp;month=4&amp;year=2020&amp;thetype=%A7%BA%CB%B9%E8%C7%C2%A7%D2%B9" xr:uid="{00000000-0004-0000-0D00-00002F070000}"/>
    <hyperlink ref="E1848" r:id="rId1841" display="http://hfo63.cfo.in.th/CheckDataDtl.aspx?orgid=04614&amp;balance=%A7%BA%B4%D8%C5%3Cbr/%3E%A7%BA%CA%D1%C1%BE%D1%B9%B8%EC%A1%D1%B9&amp;month=4&amp;year=2020&amp;thetype=%A7%BA%CB%B9%E8%C7%C2%A7%D2%B9" xr:uid="{00000000-0004-0000-0D00-000030070000}"/>
    <hyperlink ref="E1849" r:id="rId1842" display="http://hfo63.cfo.in.th/CheckDataDtl.aspx?orgid=04615&amp;balance=%A7%BA%B4%D8%C5%3Cbr/%3E%A7%BA%CA%D1%C1%BE%D1%B9%B8%EC%A1%D1%B9&amp;month=4&amp;year=2020&amp;thetype=%A7%BA%CB%B9%E8%C7%C2%A7%D2%B9" xr:uid="{00000000-0004-0000-0D00-000031070000}"/>
    <hyperlink ref="E1850" r:id="rId1843" display="http://hfo63.cfo.in.th/CheckDataDtl.aspx?orgid=04615&amp;balance=%A7%BA%B4%D8%C5%3Cbr/%3E%A7%BA%CA%D1%C1%BE%D1%B9%B8%EC%A1%D1%B9&amp;month=4&amp;year=2020&amp;thetype=%A7%BA%CB%B9%E8%C7%C2%A7%D2%B9" xr:uid="{00000000-0004-0000-0D00-000032070000}"/>
    <hyperlink ref="E1851" r:id="rId1844" display="http://hfo63.cfo.in.th/CheckDataDtl.aspx?orgid=04616&amp;balance=%A7%BA%B4%D8%C5%3Cbr/%3E%A7%BA%CA%D1%C1%BE%D1%B9%B8%EC%A1%D1%B9&amp;month=4&amp;year=2020&amp;thetype=%A7%BA%CB%B9%E8%C7%C2%A7%D2%B9" xr:uid="{00000000-0004-0000-0D00-000033070000}"/>
    <hyperlink ref="E1852" r:id="rId1845" display="http://hfo63.cfo.in.th/CheckDataDtl.aspx?orgid=04616&amp;balance=%A7%BA%B4%D8%C5%3Cbr/%3E%A7%BA%CA%D1%C1%BE%D1%B9%B8%EC%A1%D1%B9&amp;month=4&amp;year=2020&amp;thetype=%A7%BA%CB%B9%E8%C7%C2%A7%D2%B9" xr:uid="{00000000-0004-0000-0D00-000034070000}"/>
    <hyperlink ref="E1853" r:id="rId1846" display="http://hfo63.cfo.in.th/CheckDataDtl.aspx?orgid=04617&amp;balance=%A7%BA%B4%D8%C5%3Cbr/%3E%A7%BA%CA%D1%C1%BE%D1%B9%B8%EC%A1%D1%B9&amp;month=4&amp;year=2020&amp;thetype=%A7%BA%CB%B9%E8%C7%C2%A7%D2%B9" xr:uid="{00000000-0004-0000-0D00-000035070000}"/>
    <hyperlink ref="E1854" r:id="rId1847" display="http://hfo63.cfo.in.th/CheckDataDtl.aspx?orgid=04617&amp;balance=%A7%BA%B4%D8%C5%3Cbr/%3E%A7%BA%CA%D1%C1%BE%D1%B9%B8%EC%A1%D1%B9&amp;month=4&amp;year=2020&amp;thetype=%A7%BA%CB%B9%E8%C7%C2%A7%D2%B9" xr:uid="{00000000-0004-0000-0D00-000036070000}"/>
    <hyperlink ref="E1855" r:id="rId1848" display="http://hfo63.cfo.in.th/CheckDataDtl.aspx?orgid=04618&amp;balance=%A7%BA%B4%D8%C5%3Cbr/%3E%A7%BA%CA%D1%C1%BE%D1%B9%B8%EC%A1%D1%B9&amp;month=4&amp;year=2020&amp;thetype=%A7%BA%CB%B9%E8%C7%C2%A7%D2%B9" xr:uid="{00000000-0004-0000-0D00-000037070000}"/>
    <hyperlink ref="E1856" r:id="rId1849" display="http://hfo63.cfo.in.th/CheckDataDtl.aspx?orgid=04618&amp;balance=%A7%BA%B4%D8%C5%3Cbr/%3E%A7%BA%CA%D1%C1%BE%D1%B9%B8%EC%A1%D1%B9&amp;month=4&amp;year=2020&amp;thetype=%A7%BA%CB%B9%E8%C7%C2%A7%D2%B9" xr:uid="{00000000-0004-0000-0D00-000038070000}"/>
    <hyperlink ref="E1857" r:id="rId1850" display="http://hfo63.cfo.in.th/CheckDataDtl.aspx?orgid=04619&amp;balance=%A7%BA%B4%D8%C5%3Cbr/%3E%A7%BA%CA%D1%C1%BE%D1%B9%B8%EC%A1%D1%B9&amp;month=4&amp;year=2020&amp;thetype=%A7%BA%CB%B9%E8%C7%C2%A7%D2%B9" xr:uid="{00000000-0004-0000-0D00-000039070000}"/>
    <hyperlink ref="E1858" r:id="rId1851" display="http://hfo63.cfo.in.th/CheckDataDtl.aspx?orgid=04619&amp;balance=%A7%BA%B4%D8%C5%3Cbr/%3E%A7%BA%CA%D1%C1%BE%D1%B9%B8%EC%A1%D1%B9&amp;month=4&amp;year=2020&amp;thetype=%A7%BA%CB%B9%E8%C7%C2%A7%D2%B9" xr:uid="{00000000-0004-0000-0D00-00003A070000}"/>
    <hyperlink ref="E1859" r:id="rId1852" display="http://hfo63.cfo.in.th/CheckDataDtl.aspx?orgid=04620&amp;balance=%A7%BA%B4%D8%C5%3Cbr/%3E%A7%BA%CA%D1%C1%BE%D1%B9%B8%EC%A1%D1%B9&amp;month=4&amp;year=2020&amp;thetype=%A7%BA%CB%B9%E8%C7%C2%A7%D2%B9" xr:uid="{00000000-0004-0000-0D00-00003B070000}"/>
    <hyperlink ref="E1860" r:id="rId1853" display="http://hfo63.cfo.in.th/CheckDataDtl.aspx?orgid=04620&amp;balance=%A7%BA%B4%D8%C5%3Cbr/%3E%A7%BA%CA%D1%C1%BE%D1%B9%B8%EC%A1%D1%B9&amp;month=4&amp;year=2020&amp;thetype=%A7%BA%CB%B9%E8%C7%C2%A7%D2%B9" xr:uid="{00000000-0004-0000-0D00-00003C070000}"/>
    <hyperlink ref="E1861" r:id="rId1854" display="http://hfo63.cfo.in.th/CheckDataDtl.aspx?orgid=04621&amp;balance=%A7%BA%B4%D8%C5%3Cbr/%3E%A7%BA%CA%D1%C1%BE%D1%B9%B8%EC%A1%D1%B9&amp;month=4&amp;year=2020&amp;thetype=%A7%BA%CB%B9%E8%C7%C2%A7%D2%B9" xr:uid="{00000000-0004-0000-0D00-00003D070000}"/>
    <hyperlink ref="E1862" r:id="rId1855" display="http://hfo63.cfo.in.th/CheckDataDtl.aspx?orgid=04621&amp;balance=%A7%BA%B4%D8%C5%3Cbr/%3E%A7%BA%CA%D1%C1%BE%D1%B9%B8%EC%A1%D1%B9&amp;month=4&amp;year=2020&amp;thetype=%A7%BA%CB%B9%E8%C7%C2%A7%D2%B9" xr:uid="{00000000-0004-0000-0D00-00003E070000}"/>
    <hyperlink ref="E1863" r:id="rId1856" display="http://hfo63.cfo.in.th/CheckDataDtl.aspx?orgid=04623&amp;balance=%A7%BA%B4%D8%C5%3Cbr/%3E%A7%BA%CA%D1%C1%BE%D1%B9%B8%EC%A1%D1%B9&amp;month=4&amp;year=2020&amp;thetype=%A7%BA%CB%B9%E8%C7%C2%A7%D2%B9" xr:uid="{00000000-0004-0000-0D00-00003F070000}"/>
    <hyperlink ref="E1864" r:id="rId1857" display="http://hfo63.cfo.in.th/CheckDataDtl.aspx?orgid=04623&amp;balance=%A7%BA%B4%D8%C5%3Cbr/%3E%A7%BA%CA%D1%C1%BE%D1%B9%B8%EC%A1%D1%B9&amp;month=4&amp;year=2020&amp;thetype=%A7%BA%CB%B9%E8%C7%C2%A7%D2%B9" xr:uid="{00000000-0004-0000-0D00-000040070000}"/>
    <hyperlink ref="E1865" r:id="rId1858" display="http://hfo63.cfo.in.th/CheckDataDtl.aspx?orgid=04624&amp;balance=%A7%BA%B4%D8%C5%3Cbr/%3E%A7%BA%CA%D1%C1%BE%D1%B9%B8%EC%A1%D1%B9&amp;month=4&amp;year=2020&amp;thetype=%A7%BA%CB%B9%E8%C7%C2%A7%D2%B9" xr:uid="{00000000-0004-0000-0D00-000041070000}"/>
    <hyperlink ref="E1866" r:id="rId1859" display="http://hfo63.cfo.in.th/CheckDataDtl.aspx?orgid=04624&amp;balance=%A7%BA%B4%D8%C5%3Cbr/%3E%A7%BA%CA%D1%C1%BE%D1%B9%B8%EC%A1%D1%B9&amp;month=4&amp;year=2020&amp;thetype=%A7%BA%CB%B9%E8%C7%C2%A7%D2%B9" xr:uid="{00000000-0004-0000-0D00-000042070000}"/>
    <hyperlink ref="E1867" r:id="rId1860" display="http://hfo63.cfo.in.th/CheckDataDtl.aspx?orgid=04625&amp;balance=%A7%BA%B4%D8%C5%3Cbr/%3E%A7%BA%CA%D1%C1%BE%D1%B9%B8%EC%A1%D1%B9&amp;month=4&amp;year=2020&amp;thetype=%A7%BA%CB%B9%E8%C7%C2%A7%D2%B9" xr:uid="{00000000-0004-0000-0D00-000043070000}"/>
    <hyperlink ref="E1868" r:id="rId1861" display="http://hfo63.cfo.in.th/CheckDataDtl.aspx?orgid=04625&amp;balance=%A7%BA%B4%D8%C5%3Cbr/%3E%A7%BA%CA%D1%C1%BE%D1%B9%B8%EC%A1%D1%B9&amp;month=4&amp;year=2020&amp;thetype=%A7%BA%CB%B9%E8%C7%C2%A7%D2%B9" xr:uid="{00000000-0004-0000-0D00-000044070000}"/>
    <hyperlink ref="E1869" r:id="rId1862" display="http://hfo63.cfo.in.th/CheckDataDtl.aspx?orgid=04626&amp;balance=%A7%BA%B4%D8%C5%3Cbr/%3E%A7%BA%CA%D1%C1%BE%D1%B9%B8%EC%A1%D1%B9&amp;month=4&amp;year=2020&amp;thetype=%A7%BA%CB%B9%E8%C7%C2%A7%D2%B9" xr:uid="{00000000-0004-0000-0D00-000045070000}"/>
    <hyperlink ref="E1870" r:id="rId1863" display="http://hfo63.cfo.in.th/CheckDataDtl.aspx?orgid=04626&amp;balance=%A7%BA%B4%D8%C5%3Cbr/%3E%A7%BA%CA%D1%C1%BE%D1%B9%B8%EC%A1%D1%B9&amp;month=4&amp;year=2020&amp;thetype=%A7%BA%CB%B9%E8%C7%C2%A7%D2%B9" xr:uid="{00000000-0004-0000-0D00-000046070000}"/>
    <hyperlink ref="E1871" r:id="rId1864" display="http://hfo63.cfo.in.th/CheckDataDtl.aspx?orgid=04627&amp;balance=%A7%BA%B4%D8%C5%3Cbr/%3E%A7%BA%CA%D1%C1%BE%D1%B9%B8%EC%A1%D1%B9&amp;month=4&amp;year=2020&amp;thetype=%A7%BA%CB%B9%E8%C7%C2%A7%D2%B9" xr:uid="{00000000-0004-0000-0D00-000047070000}"/>
    <hyperlink ref="E1872" r:id="rId1865" display="http://hfo63.cfo.in.th/CheckDataDtl.aspx?orgid=04627&amp;balance=%A7%BA%B4%D8%C5%3Cbr/%3E%A7%BA%CA%D1%C1%BE%D1%B9%B8%EC%A1%D1%B9&amp;month=4&amp;year=2020&amp;thetype=%A7%BA%CB%B9%E8%C7%C2%A7%D2%B9" xr:uid="{00000000-0004-0000-0D00-000048070000}"/>
    <hyperlink ref="E1873" r:id="rId1866" display="http://hfo63.cfo.in.th/CheckDataDtl.aspx?orgid=04628&amp;balance=%A7%BA%B4%D8%C5%3Cbr/%3E%A7%BA%CA%D1%C1%BE%D1%B9%B8%EC%A1%D1%B9&amp;month=4&amp;year=2020&amp;thetype=%A7%BA%CB%B9%E8%C7%C2%A7%D2%B9" xr:uid="{00000000-0004-0000-0D00-000049070000}"/>
    <hyperlink ref="E1874" r:id="rId1867" display="http://hfo63.cfo.in.th/CheckDataDtl.aspx?orgid=04628&amp;balance=%A7%BA%B4%D8%C5%3Cbr/%3E%A7%BA%CA%D1%C1%BE%D1%B9%B8%EC%A1%D1%B9&amp;month=4&amp;year=2020&amp;thetype=%A7%BA%CB%B9%E8%C7%C2%A7%D2%B9" xr:uid="{00000000-0004-0000-0D00-00004A070000}"/>
    <hyperlink ref="E1875" r:id="rId1868" display="http://hfo63.cfo.in.th/CheckDataDtl.aspx?orgid=04629&amp;balance=%A7%BA%B4%D8%C5%3Cbr/%3E%A7%BA%CA%D1%C1%BE%D1%B9%B8%EC%A1%D1%B9&amp;month=4&amp;year=2020&amp;thetype=%A7%BA%CB%B9%E8%C7%C2%A7%D2%B9" xr:uid="{00000000-0004-0000-0D00-00004B070000}"/>
    <hyperlink ref="E1876" r:id="rId1869" display="http://hfo63.cfo.in.th/CheckDataDtl.aspx?orgid=04629&amp;balance=%A7%BA%B4%D8%C5%3Cbr/%3E%A7%BA%CA%D1%C1%BE%D1%B9%B8%EC%A1%D1%B9&amp;month=4&amp;year=2020&amp;thetype=%A7%BA%CB%B9%E8%C7%C2%A7%D2%B9" xr:uid="{00000000-0004-0000-0D00-00004C070000}"/>
    <hyperlink ref="E1877" r:id="rId1870" display="http://hfo63.cfo.in.th/CheckDataDtl.aspx?orgid=04630&amp;balance=%A7%BA%B4%D8%C5%3Cbr/%3E%A7%BA%CA%D1%C1%BE%D1%B9%B8%EC%A1%D1%B9&amp;month=4&amp;year=2020&amp;thetype=%A7%BA%CB%B9%E8%C7%C2%A7%D2%B9" xr:uid="{00000000-0004-0000-0D00-00004D070000}"/>
    <hyperlink ref="E1878" r:id="rId1871" display="http://hfo63.cfo.in.th/CheckDataDtl.aspx?orgid=04630&amp;balance=%A7%BA%B4%D8%C5%3Cbr/%3E%A7%BA%CA%D1%C1%BE%D1%B9%B8%EC%A1%D1%B9&amp;month=4&amp;year=2020&amp;thetype=%A7%BA%CB%B9%E8%C7%C2%A7%D2%B9" xr:uid="{00000000-0004-0000-0D00-00004E070000}"/>
    <hyperlink ref="E1879" r:id="rId1872" display="http://hfo63.cfo.in.th/CheckDataDtl.aspx?orgid=04631&amp;balance=%A7%BA%B4%D8%C5%3Cbr/%3E%A7%BA%CA%D1%C1%BE%D1%B9%B8%EC%A1%D1%B9&amp;month=4&amp;year=2020&amp;thetype=%A7%BA%CB%B9%E8%C7%C2%A7%D2%B9" xr:uid="{00000000-0004-0000-0D00-00004F070000}"/>
    <hyperlink ref="E1880" r:id="rId1873" display="http://hfo63.cfo.in.th/CheckDataDtl.aspx?orgid=04631&amp;balance=%A7%BA%B4%D8%C5%3Cbr/%3E%A7%BA%CA%D1%C1%BE%D1%B9%B8%EC%A1%D1%B9&amp;month=4&amp;year=2020&amp;thetype=%A7%BA%CB%B9%E8%C7%C2%A7%D2%B9" xr:uid="{00000000-0004-0000-0D00-000050070000}"/>
    <hyperlink ref="E1881" r:id="rId1874" display="http://hfo63.cfo.in.th/CheckDataDtl.aspx?orgid=04632&amp;balance=%A7%BA%B4%D8%C5%3Cbr/%3E%A7%BA%CA%D1%C1%BE%D1%B9%B8%EC%A1%D1%B9&amp;month=4&amp;year=2020&amp;thetype=%A7%BA%CB%B9%E8%C7%C2%A7%D2%B9" xr:uid="{00000000-0004-0000-0D00-000051070000}"/>
    <hyperlink ref="E1882" r:id="rId1875" display="http://hfo63.cfo.in.th/CheckDataDtl.aspx?orgid=04632&amp;balance=%A7%BA%B4%D8%C5%3Cbr/%3E%A7%BA%CA%D1%C1%BE%D1%B9%B8%EC%A1%D1%B9&amp;month=4&amp;year=2020&amp;thetype=%A7%BA%CB%B9%E8%C7%C2%A7%D2%B9" xr:uid="{00000000-0004-0000-0D00-000052070000}"/>
    <hyperlink ref="E1883" r:id="rId1876" display="http://hfo63.cfo.in.th/CheckDataDtl.aspx?orgid=04633&amp;balance=%A7%BA%B4%D8%C5%3Cbr/%3E%A7%BA%CA%D1%C1%BE%D1%B9%B8%EC%A1%D1%B9&amp;month=4&amp;year=2020&amp;thetype=%A7%BA%CB%B9%E8%C7%C2%A7%D2%B9" xr:uid="{00000000-0004-0000-0D00-000053070000}"/>
    <hyperlink ref="E1884" r:id="rId1877" display="http://hfo63.cfo.in.th/CheckDataDtl.aspx?orgid=04633&amp;balance=%A7%BA%B4%D8%C5%3Cbr/%3E%A7%BA%CA%D1%C1%BE%D1%B9%B8%EC%A1%D1%B9&amp;month=4&amp;year=2020&amp;thetype=%A7%BA%CB%B9%E8%C7%C2%A7%D2%B9" xr:uid="{00000000-0004-0000-0D00-000054070000}"/>
    <hyperlink ref="E1885" r:id="rId1878" display="http://hfo63.cfo.in.th/CheckDataDtl.aspx?orgid=04634&amp;balance=%A7%BA%B4%D8%C5%3Cbr/%3E%A7%BA%CA%D1%C1%BE%D1%B9%B8%EC%A1%D1%B9&amp;month=4&amp;year=2020&amp;thetype=%A7%BA%CB%B9%E8%C7%C2%A7%D2%B9" xr:uid="{00000000-0004-0000-0D00-000055070000}"/>
    <hyperlink ref="E1886" r:id="rId1879" display="http://hfo63.cfo.in.th/CheckDataDtl.aspx?orgid=04634&amp;balance=%A7%BA%B4%D8%C5%3Cbr/%3E%A7%BA%CA%D1%C1%BE%D1%B9%B8%EC%A1%D1%B9&amp;month=4&amp;year=2020&amp;thetype=%A7%BA%CB%B9%E8%C7%C2%A7%D2%B9" xr:uid="{00000000-0004-0000-0D00-000056070000}"/>
    <hyperlink ref="E1887" r:id="rId1880" display="http://hfo63.cfo.in.th/CheckDataDtl.aspx?orgid=04635&amp;balance=%A7%BA%B4%D8%C5%3Cbr/%3E%A7%BA%CA%D1%C1%BE%D1%B9%B8%EC%A1%D1%B9&amp;month=4&amp;year=2020&amp;thetype=%A7%BA%CB%B9%E8%C7%C2%A7%D2%B9" xr:uid="{00000000-0004-0000-0D00-000057070000}"/>
    <hyperlink ref="E1888" r:id="rId1881" display="http://hfo63.cfo.in.th/CheckDataDtl.aspx?orgid=04635&amp;balance=%A7%BA%B4%D8%C5%3Cbr/%3E%A7%BA%CA%D1%C1%BE%D1%B9%B8%EC%A1%D1%B9&amp;month=4&amp;year=2020&amp;thetype=%A7%BA%CB%B9%E8%C7%C2%A7%D2%B9" xr:uid="{00000000-0004-0000-0D00-000058070000}"/>
    <hyperlink ref="E1889" r:id="rId1882" display="http://hfo63.cfo.in.th/CheckDataDtl.aspx?orgid=04636&amp;balance=%A7%BA%B4%D8%C5%3Cbr/%3E%A7%BA%CA%D1%C1%BE%D1%B9%B8%EC%A1%D1%B9&amp;month=4&amp;year=2020&amp;thetype=%A7%BA%CB%B9%E8%C7%C2%A7%D2%B9" xr:uid="{00000000-0004-0000-0D00-000059070000}"/>
    <hyperlink ref="E1890" r:id="rId1883" display="http://hfo63.cfo.in.th/CheckDataDtl.aspx?orgid=04636&amp;balance=%A7%BA%B4%D8%C5%3Cbr/%3E%A7%BA%CA%D1%C1%BE%D1%B9%B8%EC%A1%D1%B9&amp;month=4&amp;year=2020&amp;thetype=%A7%BA%CB%B9%E8%C7%C2%A7%D2%B9" xr:uid="{00000000-0004-0000-0D00-00005A070000}"/>
    <hyperlink ref="E1891" r:id="rId1884" display="http://hfo63.cfo.in.th/CheckDataDtl.aspx?orgid=04637&amp;balance=%A7%BA%B4%D8%C5%3Cbr/%3E%A7%BA%CA%D1%C1%BE%D1%B9%B8%EC%A1%D1%B9&amp;month=4&amp;year=2020&amp;thetype=%A7%BA%CB%B9%E8%C7%C2%A7%D2%B9" xr:uid="{00000000-0004-0000-0D00-00005B070000}"/>
    <hyperlink ref="E1892" r:id="rId1885" display="http://hfo63.cfo.in.th/CheckDataDtl.aspx?orgid=04637&amp;balance=%A7%BA%B4%D8%C5%3Cbr/%3E%A7%BA%CA%D1%C1%BE%D1%B9%B8%EC%A1%D1%B9&amp;month=4&amp;year=2020&amp;thetype=%A7%BA%CB%B9%E8%C7%C2%A7%D2%B9" xr:uid="{00000000-0004-0000-0D00-00005C070000}"/>
    <hyperlink ref="E1893" r:id="rId1886" display="http://hfo63.cfo.in.th/CheckDataDtl.aspx?orgid=04638&amp;balance=%A7%BA%B4%D8%C5%3Cbr/%3E%A7%BA%CA%D1%C1%BE%D1%B9%B8%EC%A1%D1%B9&amp;month=4&amp;year=2020&amp;thetype=%A7%BA%CB%B9%E8%C7%C2%A7%D2%B9" xr:uid="{00000000-0004-0000-0D00-00005D070000}"/>
    <hyperlink ref="E1894" r:id="rId1887" display="http://hfo63.cfo.in.th/CheckDataDtl.aspx?orgid=04638&amp;balance=%A7%BA%B4%D8%C5%3Cbr/%3E%A7%BA%CA%D1%C1%BE%D1%B9%B8%EC%A1%D1%B9&amp;month=4&amp;year=2020&amp;thetype=%A7%BA%CB%B9%E8%C7%C2%A7%D2%B9" xr:uid="{00000000-0004-0000-0D00-00005E070000}"/>
    <hyperlink ref="E1895" r:id="rId1888" display="http://hfo63.cfo.in.th/CheckDataDtl.aspx?orgid=04639&amp;balance=%A7%BA%B4%D8%C5%3Cbr/%3E%A7%BA%CA%D1%C1%BE%D1%B9%B8%EC%A1%D1%B9&amp;month=4&amp;year=2020&amp;thetype=%A7%BA%CB%B9%E8%C7%C2%A7%D2%B9" xr:uid="{00000000-0004-0000-0D00-00005F070000}"/>
    <hyperlink ref="E1896" r:id="rId1889" display="http://hfo63.cfo.in.th/CheckDataDtl.aspx?orgid=04639&amp;balance=%A7%BA%B4%D8%C5%3Cbr/%3E%A7%BA%CA%D1%C1%BE%D1%B9%B8%EC%A1%D1%B9&amp;month=4&amp;year=2020&amp;thetype=%A7%BA%CB%B9%E8%C7%C2%A7%D2%B9" xr:uid="{00000000-0004-0000-0D00-000060070000}"/>
    <hyperlink ref="E1897" r:id="rId1890" display="http://hfo63.cfo.in.th/CheckDataDtl.aspx?orgid=04640&amp;balance=%A7%BA%B4%D8%C5%3Cbr/%3E%A7%BA%CA%D1%C1%BE%D1%B9%B8%EC%A1%D1%B9&amp;month=4&amp;year=2020&amp;thetype=%A7%BA%CB%B9%E8%C7%C2%A7%D2%B9" xr:uid="{00000000-0004-0000-0D00-000061070000}"/>
    <hyperlink ref="E1898" r:id="rId1891" display="http://hfo63.cfo.in.th/CheckDataDtl.aspx?orgid=04640&amp;balance=%A7%BA%B4%D8%C5%3Cbr/%3E%A7%BA%CA%D1%C1%BE%D1%B9%B8%EC%A1%D1%B9&amp;month=4&amp;year=2020&amp;thetype=%A7%BA%CB%B9%E8%C7%C2%A7%D2%B9" xr:uid="{00000000-0004-0000-0D00-000062070000}"/>
    <hyperlink ref="E1899" r:id="rId1892" display="http://hfo63.cfo.in.th/CheckDataDtl.aspx?orgid=04641&amp;balance=%A7%BA%B4%D8%C5%3Cbr/%3E%A7%BA%CA%D1%C1%BE%D1%B9%B8%EC%A1%D1%B9&amp;month=4&amp;year=2020&amp;thetype=%A7%BA%CB%B9%E8%C7%C2%A7%D2%B9" xr:uid="{00000000-0004-0000-0D00-000063070000}"/>
    <hyperlink ref="E1900" r:id="rId1893" display="http://hfo63.cfo.in.th/CheckDataDtl.aspx?orgid=04641&amp;balance=%A7%BA%B4%D8%C5%3Cbr/%3E%A7%BA%CA%D1%C1%BE%D1%B9%B8%EC%A1%D1%B9&amp;month=4&amp;year=2020&amp;thetype=%A7%BA%CB%B9%E8%C7%C2%A7%D2%B9" xr:uid="{00000000-0004-0000-0D00-000064070000}"/>
    <hyperlink ref="E1901" r:id="rId1894" display="http://hfo63.cfo.in.th/CheckDataDtl.aspx?orgid=04642&amp;balance=%A7%BA%B4%D8%C5%3Cbr/%3E%A7%BA%CA%D1%C1%BE%D1%B9%B8%EC%A1%D1%B9&amp;month=4&amp;year=2020&amp;thetype=%A7%BA%CB%B9%E8%C7%C2%A7%D2%B9" xr:uid="{00000000-0004-0000-0D00-000065070000}"/>
    <hyperlink ref="E1902" r:id="rId1895" display="http://hfo63.cfo.in.th/CheckDataDtl.aspx?orgid=04642&amp;balance=%A7%BA%B4%D8%C5%3Cbr/%3E%A7%BA%CA%D1%C1%BE%D1%B9%B8%EC%A1%D1%B9&amp;month=4&amp;year=2020&amp;thetype=%A7%BA%CB%B9%E8%C7%C2%A7%D2%B9" xr:uid="{00000000-0004-0000-0D00-000066070000}"/>
    <hyperlink ref="E1903" r:id="rId1896" display="http://hfo63.cfo.in.th/CheckDataDtl.aspx?orgid=04643&amp;balance=%A7%BA%B4%D8%C5%3Cbr/%3E%A7%BA%CA%D1%C1%BE%D1%B9%B8%EC%A1%D1%B9&amp;month=4&amp;year=2020&amp;thetype=%A7%BA%CB%B9%E8%C7%C2%A7%D2%B9" xr:uid="{00000000-0004-0000-0D00-000067070000}"/>
    <hyperlink ref="E1904" r:id="rId1897" display="http://hfo63.cfo.in.th/CheckDataDtl.aspx?orgid=04643&amp;balance=%A7%BA%B4%D8%C5%3Cbr/%3E%A7%BA%CA%D1%C1%BE%D1%B9%B8%EC%A1%D1%B9&amp;month=4&amp;year=2020&amp;thetype=%A7%BA%CB%B9%E8%C7%C2%A7%D2%B9" xr:uid="{00000000-0004-0000-0D00-000068070000}"/>
    <hyperlink ref="E1905" r:id="rId1898" display="http://hfo63.cfo.in.th/CheckDataDtl.aspx?orgid=04644&amp;balance=%A7%BA%B4%D8%C5%3Cbr/%3E%A7%BA%CA%D1%C1%BE%D1%B9%B8%EC%A1%D1%B9&amp;month=4&amp;year=2020&amp;thetype=%A7%BA%CB%B9%E8%C7%C2%A7%D2%B9" xr:uid="{00000000-0004-0000-0D00-000069070000}"/>
    <hyperlink ref="E1906" r:id="rId1899" display="http://hfo63.cfo.in.th/CheckDataDtl.aspx?orgid=04644&amp;balance=%A7%BA%B4%D8%C5%3Cbr/%3E%A7%BA%CA%D1%C1%BE%D1%B9%B8%EC%A1%D1%B9&amp;month=4&amp;year=2020&amp;thetype=%A7%BA%CB%B9%E8%C7%C2%A7%D2%B9" xr:uid="{00000000-0004-0000-0D00-00006A070000}"/>
    <hyperlink ref="E1907" r:id="rId1900" display="http://hfo63.cfo.in.th/CheckDataDtl.aspx?orgid=04645&amp;balance=%A7%BA%B4%D8%C5%3Cbr/%3E%A7%BA%CA%D1%C1%BE%D1%B9%B8%EC%A1%D1%B9&amp;month=4&amp;year=2020&amp;thetype=%A7%BA%CB%B9%E8%C7%C2%A7%D2%B9" xr:uid="{00000000-0004-0000-0D00-00006B070000}"/>
    <hyperlink ref="E1908" r:id="rId1901" display="http://hfo63.cfo.in.th/CheckDataDtl.aspx?orgid=04645&amp;balance=%A7%BA%B4%D8%C5%3Cbr/%3E%A7%BA%CA%D1%C1%BE%D1%B9%B8%EC%A1%D1%B9&amp;month=4&amp;year=2020&amp;thetype=%A7%BA%CB%B9%E8%C7%C2%A7%D2%B9" xr:uid="{00000000-0004-0000-0D00-00006C070000}"/>
    <hyperlink ref="E1909" r:id="rId1902" display="http://hfo63.cfo.in.th/CheckDataDtl.aspx?orgid=04646&amp;balance=%A7%BA%B4%D8%C5%3Cbr/%3E%A7%BA%CA%D1%C1%BE%D1%B9%B8%EC%A1%D1%B9&amp;month=4&amp;year=2020&amp;thetype=%A7%BA%CB%B9%E8%C7%C2%A7%D2%B9" xr:uid="{00000000-0004-0000-0D00-00006D070000}"/>
    <hyperlink ref="E1910" r:id="rId1903" display="http://hfo63.cfo.in.th/CheckDataDtl.aspx?orgid=04646&amp;balance=%A7%BA%B4%D8%C5%3Cbr/%3E%A7%BA%CA%D1%C1%BE%D1%B9%B8%EC%A1%D1%B9&amp;month=4&amp;year=2020&amp;thetype=%A7%BA%CB%B9%E8%C7%C2%A7%D2%B9" xr:uid="{00000000-0004-0000-0D00-00006E070000}"/>
    <hyperlink ref="E1911" r:id="rId1904" display="http://hfo63.cfo.in.th/CheckDataDtl.aspx?orgid=04647&amp;balance=%A7%BA%B4%D8%C5%3Cbr/%3E%A7%BA%CA%D1%C1%BE%D1%B9%B8%EC%A1%D1%B9&amp;month=4&amp;year=2020&amp;thetype=%A7%BA%CB%B9%E8%C7%C2%A7%D2%B9" xr:uid="{00000000-0004-0000-0D00-00006F070000}"/>
    <hyperlink ref="E1912" r:id="rId1905" display="http://hfo63.cfo.in.th/CheckDataDtl.aspx?orgid=04647&amp;balance=%A7%BA%B4%D8%C5%3Cbr/%3E%A7%BA%CA%D1%C1%BE%D1%B9%B8%EC%A1%D1%B9&amp;month=4&amp;year=2020&amp;thetype=%A7%BA%CB%B9%E8%C7%C2%A7%D2%B9" xr:uid="{00000000-0004-0000-0D00-000070070000}"/>
    <hyperlink ref="E1913" r:id="rId1906" display="http://hfo63.cfo.in.th/CheckDataDtl.aspx?orgid=04648&amp;balance=%A7%BA%B4%D8%C5%3Cbr/%3E%A7%BA%CA%D1%C1%BE%D1%B9%B8%EC%A1%D1%B9&amp;month=4&amp;year=2020&amp;thetype=%A7%BA%CB%B9%E8%C7%C2%A7%D2%B9" xr:uid="{00000000-0004-0000-0D00-000071070000}"/>
    <hyperlink ref="E1914" r:id="rId1907" display="http://hfo63.cfo.in.th/CheckDataDtl.aspx?orgid=04648&amp;balance=%A7%BA%B4%D8%C5%3Cbr/%3E%A7%BA%CA%D1%C1%BE%D1%B9%B8%EC%A1%D1%B9&amp;month=4&amp;year=2020&amp;thetype=%A7%BA%CB%B9%E8%C7%C2%A7%D2%B9" xr:uid="{00000000-0004-0000-0D00-000072070000}"/>
    <hyperlink ref="E1915" r:id="rId1908" display="http://hfo63.cfo.in.th/CheckDataDtl.aspx?orgid=04649&amp;balance=%A7%BA%B4%D8%C5%3Cbr/%3E%A7%BA%CA%D1%C1%BE%D1%B9%B8%EC%A1%D1%B9&amp;month=4&amp;year=2020&amp;thetype=%A7%BA%CB%B9%E8%C7%C2%A7%D2%B9" xr:uid="{00000000-0004-0000-0D00-000073070000}"/>
    <hyperlink ref="E1916" r:id="rId1909" display="http://hfo63.cfo.in.th/CheckDataDtl.aspx?orgid=04649&amp;balance=%A7%BA%B4%D8%C5%3Cbr/%3E%A7%BA%CA%D1%C1%BE%D1%B9%B8%EC%A1%D1%B9&amp;month=4&amp;year=2020&amp;thetype=%A7%BA%CB%B9%E8%C7%C2%A7%D2%B9" xr:uid="{00000000-0004-0000-0D00-000074070000}"/>
    <hyperlink ref="E1917" r:id="rId1910" display="http://hfo63.cfo.in.th/CheckDataDtl.aspx?orgid=04650&amp;balance=%A7%BA%B4%D8%C5%3Cbr/%3E%A7%BA%CA%D1%C1%BE%D1%B9%B8%EC%A1%D1%B9&amp;month=4&amp;year=2020&amp;thetype=%A7%BA%CB%B9%E8%C7%C2%A7%D2%B9" xr:uid="{00000000-0004-0000-0D00-000075070000}"/>
    <hyperlink ref="E1918" r:id="rId1911" display="http://hfo63.cfo.in.th/CheckDataDtl.aspx?orgid=04650&amp;balance=%A7%BA%B4%D8%C5%3Cbr/%3E%A7%BA%CA%D1%C1%BE%D1%B9%B8%EC%A1%D1%B9&amp;month=4&amp;year=2020&amp;thetype=%A7%BA%CB%B9%E8%C7%C2%A7%D2%B9" xr:uid="{00000000-0004-0000-0D00-000076070000}"/>
    <hyperlink ref="E1919" r:id="rId1912" display="http://hfo63.cfo.in.th/CheckDataDtl.aspx?orgid=04651&amp;balance=%A7%BA%B4%D8%C5%3Cbr/%3E%A7%BA%CA%D1%C1%BE%D1%B9%B8%EC%A1%D1%B9&amp;month=4&amp;year=2020&amp;thetype=%A7%BA%CB%B9%E8%C7%C2%A7%D2%B9" xr:uid="{00000000-0004-0000-0D00-000077070000}"/>
    <hyperlink ref="E1920" r:id="rId1913" display="http://hfo63.cfo.in.th/CheckDataDtl.aspx?orgid=04651&amp;balance=%A7%BA%B4%D8%C5%3Cbr/%3E%A7%BA%CA%D1%C1%BE%D1%B9%B8%EC%A1%D1%B9&amp;month=4&amp;year=2020&amp;thetype=%A7%BA%CB%B9%E8%C7%C2%A7%D2%B9" xr:uid="{00000000-0004-0000-0D00-000078070000}"/>
    <hyperlink ref="E1921" r:id="rId1914" display="http://hfo63.cfo.in.th/CheckDataDtl.aspx?orgid=04652&amp;balance=%A7%BA%B4%D8%C5%3Cbr/%3E%A7%BA%CA%D1%C1%BE%D1%B9%B8%EC%A1%D1%B9&amp;month=4&amp;year=2020&amp;thetype=%A7%BA%CB%B9%E8%C7%C2%A7%D2%B9" xr:uid="{00000000-0004-0000-0D00-000079070000}"/>
    <hyperlink ref="E1922" r:id="rId1915" display="http://hfo63.cfo.in.th/CheckDataDtl.aspx?orgid=04652&amp;balance=%A7%BA%B4%D8%C5%3Cbr/%3E%A7%BA%CA%D1%C1%BE%D1%B9%B8%EC%A1%D1%B9&amp;month=4&amp;year=2020&amp;thetype=%A7%BA%CB%B9%E8%C7%C2%A7%D2%B9" xr:uid="{00000000-0004-0000-0D00-00007A070000}"/>
    <hyperlink ref="E1923" r:id="rId1916" display="http://hfo63.cfo.in.th/CheckDataDtl.aspx?orgid=04653&amp;balance=%A7%BA%B4%D8%C5%3Cbr/%3E%A7%BA%CA%D1%C1%BE%D1%B9%B8%EC%A1%D1%B9&amp;month=4&amp;year=2020&amp;thetype=%A7%BA%CB%B9%E8%C7%C2%A7%D2%B9" xr:uid="{00000000-0004-0000-0D00-00007B070000}"/>
    <hyperlink ref="E1924" r:id="rId1917" display="http://hfo63.cfo.in.th/CheckDataDtl.aspx?orgid=04653&amp;balance=%A7%BA%B4%D8%C5%3Cbr/%3E%A7%BA%CA%D1%C1%BE%D1%B9%B8%EC%A1%D1%B9&amp;month=4&amp;year=2020&amp;thetype=%A7%BA%CB%B9%E8%C7%C2%A7%D2%B9" xr:uid="{00000000-0004-0000-0D00-00007C070000}"/>
    <hyperlink ref="E1925" r:id="rId1918" display="http://hfo63.cfo.in.th/CheckDataDtl.aspx?orgid=04654&amp;balance=%A7%BA%B4%D8%C5%3Cbr/%3E%A7%BA%CA%D1%C1%BE%D1%B9%B8%EC%A1%D1%B9&amp;month=4&amp;year=2020&amp;thetype=%A7%BA%CB%B9%E8%C7%C2%A7%D2%B9" xr:uid="{00000000-0004-0000-0D00-00007D070000}"/>
    <hyperlink ref="E1926" r:id="rId1919" display="http://hfo63.cfo.in.th/CheckDataDtl.aspx?orgid=04654&amp;balance=%A7%BA%B4%D8%C5%3Cbr/%3E%A7%BA%CA%D1%C1%BE%D1%B9%B8%EC%A1%D1%B9&amp;month=4&amp;year=2020&amp;thetype=%A7%BA%CB%B9%E8%C7%C2%A7%D2%B9" xr:uid="{00000000-0004-0000-0D00-00007E070000}"/>
    <hyperlink ref="E1927" r:id="rId1920" display="http://hfo63.cfo.in.th/CheckDataDtl.aspx?orgid=04655&amp;balance=%A7%BA%B4%D8%C5%3Cbr/%3E%A7%BA%CA%D1%C1%BE%D1%B9%B8%EC%A1%D1%B9&amp;month=4&amp;year=2020&amp;thetype=%A7%BA%CB%B9%E8%C7%C2%A7%D2%B9" xr:uid="{00000000-0004-0000-0D00-00007F070000}"/>
    <hyperlink ref="E1928" r:id="rId1921" display="http://hfo63.cfo.in.th/CheckDataDtl.aspx?orgid=04655&amp;balance=%A7%BA%B4%D8%C5%3Cbr/%3E%A7%BA%CA%D1%C1%BE%D1%B9%B8%EC%A1%D1%B9&amp;month=4&amp;year=2020&amp;thetype=%A7%BA%CB%B9%E8%C7%C2%A7%D2%B9" xr:uid="{00000000-0004-0000-0D00-000080070000}"/>
    <hyperlink ref="E1929" r:id="rId1922" display="http://hfo63.cfo.in.th/CheckDataDtl.aspx?orgid=04656&amp;balance=%A7%BA%B4%D8%C5%3Cbr/%3E%A7%BA%CA%D1%C1%BE%D1%B9%B8%EC%A1%D1%B9&amp;month=4&amp;year=2020&amp;thetype=%A7%BA%CB%B9%E8%C7%C2%A7%D2%B9" xr:uid="{00000000-0004-0000-0D00-000081070000}"/>
    <hyperlink ref="E1930" r:id="rId1923" display="http://hfo63.cfo.in.th/CheckDataDtl.aspx?orgid=04656&amp;balance=%A7%BA%B4%D8%C5%3Cbr/%3E%A7%BA%CA%D1%C1%BE%D1%B9%B8%EC%A1%D1%B9&amp;month=4&amp;year=2020&amp;thetype=%A7%BA%CB%B9%E8%C7%C2%A7%D2%B9" xr:uid="{00000000-0004-0000-0D00-000082070000}"/>
    <hyperlink ref="E1931" r:id="rId1924" display="http://hfo63.cfo.in.th/CheckDataDtl.aspx?orgid=04657&amp;balance=%A7%BA%B4%D8%C5%3Cbr/%3E%A7%BA%CA%D1%C1%BE%D1%B9%B8%EC%A1%D1%B9&amp;month=4&amp;year=2020&amp;thetype=%A7%BA%CB%B9%E8%C7%C2%A7%D2%B9" xr:uid="{00000000-0004-0000-0D00-000083070000}"/>
    <hyperlink ref="E1932" r:id="rId1925" display="http://hfo63.cfo.in.th/CheckDataDtl.aspx?orgid=04657&amp;balance=%A7%BA%B4%D8%C5%3Cbr/%3E%A7%BA%CA%D1%C1%BE%D1%B9%B8%EC%A1%D1%B9&amp;month=4&amp;year=2020&amp;thetype=%A7%BA%CB%B9%E8%C7%C2%A7%D2%B9" xr:uid="{00000000-0004-0000-0D00-000084070000}"/>
    <hyperlink ref="E1933" r:id="rId1926" display="http://hfo63.cfo.in.th/CheckDataDtl.aspx?orgid=04658&amp;balance=%A7%BA%B4%D8%C5%3Cbr/%3E%A7%BA%CA%D1%C1%BE%D1%B9%B8%EC%A1%D1%B9&amp;month=4&amp;year=2020&amp;thetype=%A7%BA%CB%B9%E8%C7%C2%A7%D2%B9" xr:uid="{00000000-0004-0000-0D00-000085070000}"/>
    <hyperlink ref="E1934" r:id="rId1927" display="http://hfo63.cfo.in.th/CheckDataDtl.aspx?orgid=04658&amp;balance=%A7%BA%B4%D8%C5%3Cbr/%3E%A7%BA%CA%D1%C1%BE%D1%B9%B8%EC%A1%D1%B9&amp;month=4&amp;year=2020&amp;thetype=%A7%BA%CB%B9%E8%C7%C2%A7%D2%B9" xr:uid="{00000000-0004-0000-0D00-000086070000}"/>
    <hyperlink ref="E1935" r:id="rId1928" display="http://hfo63.cfo.in.th/CheckDataDtl.aspx?orgid=04659&amp;balance=%A7%BA%B4%D8%C5%3Cbr/%3E%A7%BA%CA%D1%C1%BE%D1%B9%B8%EC%A1%D1%B9&amp;month=4&amp;year=2020&amp;thetype=%A7%BA%CB%B9%E8%C7%C2%A7%D2%B9" xr:uid="{00000000-0004-0000-0D00-000087070000}"/>
    <hyperlink ref="E1936" r:id="rId1929" display="http://hfo63.cfo.in.th/CheckDataDtl.aspx?orgid=04659&amp;balance=%A7%BA%B4%D8%C5%3Cbr/%3E%A7%BA%CA%D1%C1%BE%D1%B9%B8%EC%A1%D1%B9&amp;month=4&amp;year=2020&amp;thetype=%A7%BA%CB%B9%E8%C7%C2%A7%D2%B9" xr:uid="{00000000-0004-0000-0D00-000088070000}"/>
    <hyperlink ref="E1937" r:id="rId1930" display="http://hfo63.cfo.in.th/CheckDataDtl.aspx?orgid=04660&amp;balance=%A7%BA%B4%D8%C5%3Cbr/%3E%A7%BA%CA%D1%C1%BE%D1%B9%B8%EC%A1%D1%B9&amp;month=4&amp;year=2020&amp;thetype=%A7%BA%CB%B9%E8%C7%C2%A7%D2%B9" xr:uid="{00000000-0004-0000-0D00-000089070000}"/>
    <hyperlink ref="E1938" r:id="rId1931" display="http://hfo63.cfo.in.th/CheckDataDtl.aspx?orgid=04660&amp;balance=%A7%BA%B4%D8%C5%3Cbr/%3E%A7%BA%CA%D1%C1%BE%D1%B9%B8%EC%A1%D1%B9&amp;month=4&amp;year=2020&amp;thetype=%A7%BA%CB%B9%E8%C7%C2%A7%D2%B9" xr:uid="{00000000-0004-0000-0D00-00008A070000}"/>
    <hyperlink ref="E1939" r:id="rId1932" display="http://hfo63.cfo.in.th/CheckDataDtl.aspx?orgid=04661&amp;balance=%A7%BA%B4%D8%C5%3Cbr/%3E%A7%BA%CA%D1%C1%BE%D1%B9%B8%EC%A1%D1%B9&amp;month=4&amp;year=2020&amp;thetype=%A7%BA%CB%B9%E8%C7%C2%A7%D2%B9" xr:uid="{00000000-0004-0000-0D00-00008B070000}"/>
    <hyperlink ref="E1940" r:id="rId1933" display="http://hfo63.cfo.in.th/CheckDataDtl.aspx?orgid=04661&amp;balance=%A7%BA%B4%D8%C5%3Cbr/%3E%A7%BA%CA%D1%C1%BE%D1%B9%B8%EC%A1%D1%B9&amp;month=4&amp;year=2020&amp;thetype=%A7%BA%CB%B9%E8%C7%C2%A7%D2%B9" xr:uid="{00000000-0004-0000-0D00-00008C070000}"/>
    <hyperlink ref="E1941" r:id="rId1934" display="http://hfo63.cfo.in.th/CheckDataDtl.aspx?orgid=04662&amp;balance=%A7%BA%B4%D8%C5%3Cbr/%3E%A7%BA%CA%D1%C1%BE%D1%B9%B8%EC%A1%D1%B9&amp;month=4&amp;year=2020&amp;thetype=%A7%BA%CB%B9%E8%C7%C2%A7%D2%B9" xr:uid="{00000000-0004-0000-0D00-00008D070000}"/>
    <hyperlink ref="E1942" r:id="rId1935" display="http://hfo63.cfo.in.th/CheckDataDtl.aspx?orgid=04662&amp;balance=%A7%BA%B4%D8%C5%3Cbr/%3E%A7%BA%CA%D1%C1%BE%D1%B9%B8%EC%A1%D1%B9&amp;month=4&amp;year=2020&amp;thetype=%A7%BA%CB%B9%E8%C7%C2%A7%D2%B9" xr:uid="{00000000-0004-0000-0D00-00008E070000}"/>
    <hyperlink ref="E1943" r:id="rId1936" display="http://hfo63.cfo.in.th/CheckDataDtl.aspx?orgid=04663&amp;balance=%A7%BA%B4%D8%C5%3Cbr/%3E%A7%BA%CA%D1%C1%BE%D1%B9%B8%EC%A1%D1%B9&amp;month=4&amp;year=2020&amp;thetype=%A7%BA%CB%B9%E8%C7%C2%A7%D2%B9" xr:uid="{00000000-0004-0000-0D00-00008F070000}"/>
    <hyperlink ref="E1944" r:id="rId1937" display="http://hfo63.cfo.in.th/CheckDataDtl.aspx?orgid=04663&amp;balance=%A7%BA%B4%D8%C5%3Cbr/%3E%A7%BA%CA%D1%C1%BE%D1%B9%B8%EC%A1%D1%B9&amp;month=4&amp;year=2020&amp;thetype=%A7%BA%CB%B9%E8%C7%C2%A7%D2%B9" xr:uid="{00000000-0004-0000-0D00-000090070000}"/>
    <hyperlink ref="E1945" r:id="rId1938" display="http://hfo63.cfo.in.th/CheckDataDtl.aspx?orgid=04664&amp;balance=%A7%BA%B4%D8%C5%3Cbr/%3E%A7%BA%CA%D1%C1%BE%D1%B9%B8%EC%A1%D1%B9&amp;month=4&amp;year=2020&amp;thetype=%A7%BA%CB%B9%E8%C7%C2%A7%D2%B9" xr:uid="{00000000-0004-0000-0D00-000091070000}"/>
    <hyperlink ref="E1946" r:id="rId1939" display="http://hfo63.cfo.in.th/CheckDataDtl.aspx?orgid=04664&amp;balance=%A7%BA%B4%D8%C5%3Cbr/%3E%A7%BA%CA%D1%C1%BE%D1%B9%B8%EC%A1%D1%B9&amp;month=4&amp;year=2020&amp;thetype=%A7%BA%CB%B9%E8%C7%C2%A7%D2%B9" xr:uid="{00000000-0004-0000-0D00-000092070000}"/>
    <hyperlink ref="E1947" r:id="rId1940" display="http://hfo63.cfo.in.th/CheckDataDtl.aspx?orgid=10671&amp;balance=%A7%BA%B4%D8%C5%3Cbr/%3E%A7%BA%CA%D1%C1%BE%D1%B9%B8%EC%A1%D1%B9&amp;month=4&amp;year=2020&amp;thetype=%A7%BA%CB%B9%E8%C7%C2%A7%D2%B9" xr:uid="{00000000-0004-0000-0D00-000093070000}"/>
    <hyperlink ref="E1948" r:id="rId1941" display="http://hfo63.cfo.in.th/CheckDataDtl.aspx?orgid=10671&amp;balance=%A7%BA%B4%D8%C5%3Cbr/%3E%A7%BA%CA%D1%C1%BE%D1%B9%B8%EC%A1%D1%B9&amp;month=4&amp;year=2020&amp;thetype=%A7%BA%CB%B9%E8%C7%C2%A7%D2%B9" xr:uid="{00000000-0004-0000-0D00-000094070000}"/>
    <hyperlink ref="E1949" r:id="rId1942" display="http://hfo63.cfo.in.th/CheckDataDtl.aspx?orgid=11013&amp;balance=%A7%BA%B4%D8%C5%3Cbr/%3E%A7%BA%CA%D1%C1%BE%D1%B9%B8%EC%A1%D1%B9&amp;month=4&amp;year=2020&amp;thetype=%A7%BA%CB%B9%E8%C7%C2%A7%D2%B9" xr:uid="{00000000-0004-0000-0D00-000095070000}"/>
    <hyperlink ref="E1950" r:id="rId1943" display="http://hfo63.cfo.in.th/CheckDataDtl.aspx?orgid=11013&amp;balance=%A7%BA%B4%D8%C5%3Cbr/%3E%A7%BA%CA%D1%C1%BE%D1%B9%B8%EC%A1%D1%B9&amp;month=4&amp;year=2020&amp;thetype=%A7%BA%CB%B9%E8%C7%C2%A7%D2%B9" xr:uid="{00000000-0004-0000-0D00-000096070000}"/>
    <hyperlink ref="E1951" r:id="rId1944" display="http://hfo63.cfo.in.th/CheckDataDtl.aspx?orgid=11014&amp;balance=%A7%BA%B4%D8%C5%3Cbr/%3E%A7%BA%CA%D1%C1%BE%D1%B9%B8%EC%A1%D1%B9&amp;month=4&amp;year=2020&amp;thetype=%A7%BA%CB%B9%E8%C7%C2%A7%D2%B9" xr:uid="{00000000-0004-0000-0D00-000097070000}"/>
    <hyperlink ref="E1952" r:id="rId1945" display="http://hfo63.cfo.in.th/CheckDataDtl.aspx?orgid=11014&amp;balance=%A7%BA%B4%D8%C5%3Cbr/%3E%A7%BA%CA%D1%C1%BE%D1%B9%B8%EC%A1%D1%B9&amp;month=4&amp;year=2020&amp;thetype=%A7%BA%CB%B9%E8%C7%C2%A7%D2%B9" xr:uid="{00000000-0004-0000-0D00-000098070000}"/>
    <hyperlink ref="E1953" r:id="rId1946" display="http://hfo63.cfo.in.th/CheckDataDtl.aspx?orgid=11015&amp;balance=%A7%BA%B4%D8%C5%3Cbr/%3E%A7%BA%CA%D1%C1%BE%D1%B9%B8%EC%A1%D1%B9&amp;month=4&amp;year=2020&amp;thetype=%A7%BA%CB%B9%E8%C7%C2%A7%D2%B9" xr:uid="{00000000-0004-0000-0D00-000099070000}"/>
    <hyperlink ref="E1954" r:id="rId1947" display="http://hfo63.cfo.in.th/CheckDataDtl.aspx?orgid=11015&amp;balance=%A7%BA%B4%D8%C5%3Cbr/%3E%A7%BA%CA%D1%C1%BE%D1%B9%B8%EC%A1%D1%B9&amp;month=4&amp;year=2020&amp;thetype=%A7%BA%CB%B9%E8%C7%C2%A7%D2%B9" xr:uid="{00000000-0004-0000-0D00-00009A070000}"/>
    <hyperlink ref="E1955" r:id="rId1948" display="http://hfo63.cfo.in.th/CheckDataDtl.aspx?orgid=11016&amp;balance=%A7%BA%B4%D8%C5%3Cbr/%3E%A7%BA%CA%D1%C1%BE%D1%B9%B8%EC%A1%D1%B9&amp;month=4&amp;year=2020&amp;thetype=%A7%BA%CB%B9%E8%C7%C2%A7%D2%B9" xr:uid="{00000000-0004-0000-0D00-00009B070000}"/>
    <hyperlink ref="E1956" r:id="rId1949" display="http://hfo63.cfo.in.th/CheckDataDtl.aspx?orgid=11016&amp;balance=%A7%BA%B4%D8%C5%3Cbr/%3E%A7%BA%CA%D1%C1%BE%D1%B9%B8%EC%A1%D1%B9&amp;month=4&amp;year=2020&amp;thetype=%A7%BA%CB%B9%E8%C7%C2%A7%D2%B9" xr:uid="{00000000-0004-0000-0D00-00009C070000}"/>
    <hyperlink ref="E1957" r:id="rId1950" display="http://hfo63.cfo.in.th/CheckDataDtl.aspx?orgid=11017&amp;balance=%A7%BA%B4%D8%C5%3Cbr/%3E%A7%BA%CA%D1%C1%BE%D1%B9%B8%EC%A1%D1%B9&amp;month=4&amp;year=2020&amp;thetype=%A7%BA%CB%B9%E8%C7%C2%A7%D2%B9" xr:uid="{00000000-0004-0000-0D00-00009D070000}"/>
    <hyperlink ref="E1958" r:id="rId1951" display="http://hfo63.cfo.in.th/CheckDataDtl.aspx?orgid=11017&amp;balance=%A7%BA%B4%D8%C5%3Cbr/%3E%A7%BA%CA%D1%C1%BE%D1%B9%B8%EC%A1%D1%B9&amp;month=4&amp;year=2020&amp;thetype=%A7%BA%CB%B9%E8%C7%C2%A7%D2%B9" xr:uid="{00000000-0004-0000-0D00-00009E070000}"/>
    <hyperlink ref="E1959" r:id="rId1952" display="http://hfo63.cfo.in.th/CheckDataDtl.aspx?orgid=11018&amp;balance=%A7%BA%B4%D8%C5%3Cbr/%3E%A7%BA%CA%D1%C1%BE%D1%B9%B8%EC%A1%D1%B9&amp;month=4&amp;year=2020&amp;thetype=%A7%BA%CB%B9%E8%C7%C2%A7%D2%B9" xr:uid="{00000000-0004-0000-0D00-00009F070000}"/>
    <hyperlink ref="E1960" r:id="rId1953" display="http://hfo63.cfo.in.th/CheckDataDtl.aspx?orgid=11018&amp;balance=%A7%BA%B4%D8%C5%3Cbr/%3E%A7%BA%CA%D1%C1%BE%D1%B9%B8%EC%A1%D1%B9&amp;month=4&amp;year=2020&amp;thetype=%A7%BA%CB%B9%E8%C7%C2%A7%D2%B9" xr:uid="{00000000-0004-0000-0D00-0000A0070000}"/>
    <hyperlink ref="E1961" r:id="rId1954" display="http://hfo63.cfo.in.th/CheckDataDtl.aspx?orgid=11019&amp;balance=%A7%BA%B4%D8%C5%3Cbr/%3E%A7%BA%CA%D1%C1%BE%D1%B9%B8%EC%A1%D1%B9&amp;month=4&amp;year=2020&amp;thetype=%A7%BA%CB%B9%E8%C7%C2%A7%D2%B9" xr:uid="{00000000-0004-0000-0D00-0000A1070000}"/>
    <hyperlink ref="E1962" r:id="rId1955" display="http://hfo63.cfo.in.th/CheckDataDtl.aspx?orgid=11019&amp;balance=%A7%BA%B4%D8%C5%3Cbr/%3E%A7%BA%CA%D1%C1%BE%D1%B9%B8%EC%A1%D1%B9&amp;month=4&amp;year=2020&amp;thetype=%A7%BA%CB%B9%E8%C7%C2%A7%D2%B9" xr:uid="{00000000-0004-0000-0D00-0000A2070000}"/>
    <hyperlink ref="E1963" r:id="rId1956" display="http://hfo63.cfo.in.th/CheckDataDtl.aspx?orgid=11020&amp;balance=%A7%BA%B4%D8%C5%3Cbr/%3E%A7%BA%CA%D1%C1%BE%D1%B9%B8%EC%A1%D1%B9&amp;month=4&amp;year=2020&amp;thetype=%A7%BA%CB%B9%E8%C7%C2%A7%D2%B9" xr:uid="{00000000-0004-0000-0D00-0000A3070000}"/>
    <hyperlink ref="E1964" r:id="rId1957" display="http://hfo63.cfo.in.th/CheckDataDtl.aspx?orgid=11020&amp;balance=%A7%BA%B4%D8%C5%3Cbr/%3E%A7%BA%CA%D1%C1%BE%D1%B9%B8%EC%A1%D1%B9&amp;month=4&amp;year=2020&amp;thetype=%A7%BA%CB%B9%E8%C7%C2%A7%D2%B9" xr:uid="{00000000-0004-0000-0D00-0000A4070000}"/>
    <hyperlink ref="E1965" r:id="rId1958" display="http://hfo63.cfo.in.th/CheckDataDtl.aspx?orgid=11021&amp;balance=%A7%BA%B4%D8%C5%3Cbr/%3E%A7%BA%CA%D1%C1%BE%D1%B9%B8%EC%A1%D1%B9&amp;month=4&amp;year=2020&amp;thetype=%A7%BA%CB%B9%E8%C7%C2%A7%D2%B9" xr:uid="{00000000-0004-0000-0D00-0000A5070000}"/>
    <hyperlink ref="E1966" r:id="rId1959" display="http://hfo63.cfo.in.th/CheckDataDtl.aspx?orgid=11021&amp;balance=%A7%BA%B4%D8%C5%3Cbr/%3E%A7%BA%CA%D1%C1%BE%D1%B9%B8%EC%A1%D1%B9&amp;month=4&amp;year=2020&amp;thetype=%A7%BA%CB%B9%E8%C7%C2%A7%D2%B9" xr:uid="{00000000-0004-0000-0D00-0000A6070000}"/>
    <hyperlink ref="E1967" r:id="rId1960" display="http://hfo63.cfo.in.th/CheckDataDtl.aspx?orgid=11022&amp;balance=%A7%BA%B4%D8%C5%3Cbr/%3E%A7%BA%CA%D1%C1%BE%D1%B9%B8%EC%A1%D1%B9&amp;month=4&amp;year=2020&amp;thetype=%A7%BA%CB%B9%E8%C7%C2%A7%D2%B9" xr:uid="{00000000-0004-0000-0D00-0000A7070000}"/>
    <hyperlink ref="E1968" r:id="rId1961" display="http://hfo63.cfo.in.th/CheckDataDtl.aspx?orgid=11022&amp;balance=%A7%BA%B4%D8%C5%3Cbr/%3E%A7%BA%CA%D1%C1%BE%D1%B9%B8%EC%A1%D1%B9&amp;month=4&amp;year=2020&amp;thetype=%A7%BA%CB%B9%E8%C7%C2%A7%D2%B9" xr:uid="{00000000-0004-0000-0D00-0000A8070000}"/>
    <hyperlink ref="E1969" r:id="rId1962" display="http://hfo63.cfo.in.th/CheckDataDtl.aspx?orgid=11023&amp;balance=%A7%BA%B4%D8%C5%3Cbr/%3E%A7%BA%CA%D1%C1%BE%D1%B9%B8%EC%A1%D1%B9&amp;month=4&amp;year=2020&amp;thetype=%A7%BA%CB%B9%E8%C7%C2%A7%D2%B9" xr:uid="{00000000-0004-0000-0D00-0000A9070000}"/>
    <hyperlink ref="E1970" r:id="rId1963" display="http://hfo63.cfo.in.th/CheckDataDtl.aspx?orgid=11023&amp;balance=%A7%BA%B4%D8%C5%3Cbr/%3E%A7%BA%CA%D1%C1%BE%D1%B9%B8%EC%A1%D1%B9&amp;month=4&amp;year=2020&amp;thetype=%A7%BA%CB%B9%E8%C7%C2%A7%D2%B9" xr:uid="{00000000-0004-0000-0D00-0000AA070000}"/>
    <hyperlink ref="E1971" r:id="rId1964" display="http://hfo63.cfo.in.th/CheckDataDtl.aspx?orgid=11024&amp;balance=%A7%BA%B4%D8%C5%3Cbr/%3E%A7%BA%CA%D1%C1%BE%D1%B9%B8%EC%A1%D1%B9&amp;month=4&amp;year=2020&amp;thetype=%A7%BA%CB%B9%E8%C7%C2%A7%D2%B9" xr:uid="{00000000-0004-0000-0D00-0000AB070000}"/>
    <hyperlink ref="E1972" r:id="rId1965" display="http://hfo63.cfo.in.th/CheckDataDtl.aspx?orgid=11024&amp;balance=%A7%BA%B4%D8%C5%3Cbr/%3E%A7%BA%CA%D1%C1%BE%D1%B9%B8%EC%A1%D1%B9&amp;month=4&amp;year=2020&amp;thetype=%A7%BA%CB%B9%E8%C7%C2%A7%D2%B9" xr:uid="{00000000-0004-0000-0D00-0000AC070000}"/>
    <hyperlink ref="E1973" r:id="rId1966" display="http://hfo63.cfo.in.th/CheckDataDtl.aspx?orgid=11025&amp;balance=%A7%BA%B4%D8%C5%3Cbr/%3E%A7%BA%CA%D1%C1%BE%D1%B9%B8%EC%A1%D1%B9&amp;month=4&amp;year=2020&amp;thetype=%A7%BA%CB%B9%E8%C7%C2%A7%D2%B9" xr:uid="{00000000-0004-0000-0D00-0000AD070000}"/>
    <hyperlink ref="E1974" r:id="rId1967" display="http://hfo63.cfo.in.th/CheckDataDtl.aspx?orgid=11025&amp;balance=%A7%BA%B4%D8%C5%3Cbr/%3E%A7%BA%CA%D1%C1%BE%D1%B9%B8%EC%A1%D1%B9&amp;month=4&amp;year=2020&amp;thetype=%A7%BA%CB%B9%E8%C7%C2%A7%D2%B9" xr:uid="{00000000-0004-0000-0D00-0000AE070000}"/>
    <hyperlink ref="E1975" r:id="rId1968" display="http://hfo63.cfo.in.th/CheckDataDtl.aspx?orgid=11026&amp;balance=%A7%BA%B4%D8%C5%3Cbr/%3E%A7%BA%CA%D1%C1%BE%D1%B9%B8%EC%A1%D1%B9&amp;month=4&amp;year=2020&amp;thetype=%A7%BA%CB%B9%E8%C7%C2%A7%D2%B9" xr:uid="{00000000-0004-0000-0D00-0000AF070000}"/>
    <hyperlink ref="E1976" r:id="rId1969" display="http://hfo63.cfo.in.th/CheckDataDtl.aspx?orgid=11026&amp;balance=%A7%BA%B4%D8%C5%3Cbr/%3E%A7%BA%CA%D1%C1%BE%D1%B9%B8%EC%A1%D1%B9&amp;month=4&amp;year=2020&amp;thetype=%A7%BA%CB%B9%E8%C7%C2%A7%D2%B9" xr:uid="{00000000-0004-0000-0D00-0000B0070000}"/>
    <hyperlink ref="E1977" r:id="rId1970" display="http://hfo63.cfo.in.th/CheckDataDtl.aspx?orgid=11027&amp;balance=%A7%BA%B4%D8%C5%3Cbr/%3E%A7%BA%CA%D1%C1%BE%D1%B9%B8%EC%A1%D1%B9&amp;month=4&amp;year=2020&amp;thetype=%A7%BA%CB%B9%E8%C7%C2%A7%D2%B9" xr:uid="{00000000-0004-0000-0D00-0000B1070000}"/>
    <hyperlink ref="E1978" r:id="rId1971" display="http://hfo63.cfo.in.th/CheckDataDtl.aspx?orgid=11027&amp;balance=%A7%BA%B4%D8%C5%3Cbr/%3E%A7%BA%CA%D1%C1%BE%D1%B9%B8%EC%A1%D1%B9&amp;month=4&amp;year=2020&amp;thetype=%A7%BA%CB%B9%E8%C7%C2%A7%D2%B9" xr:uid="{00000000-0004-0000-0D00-0000B2070000}"/>
    <hyperlink ref="E1979" r:id="rId1972" display="http://hfo63.cfo.in.th/CheckDataDtl.aspx?orgid=11028&amp;balance=%A7%BA%B4%D8%C5%3Cbr/%3E%A7%BA%CA%D1%C1%BE%D1%B9%B8%EC%A1%D1%B9&amp;month=4&amp;year=2020&amp;thetype=%A7%BA%CB%B9%E8%C7%C2%A7%D2%B9" xr:uid="{00000000-0004-0000-0D00-0000B3070000}"/>
    <hyperlink ref="E1980" r:id="rId1973" display="http://hfo63.cfo.in.th/CheckDataDtl.aspx?orgid=11028&amp;balance=%A7%BA%B4%D8%C5%3Cbr/%3E%A7%BA%CA%D1%C1%BE%D1%B9%B8%EC%A1%D1%B9&amp;month=4&amp;year=2020&amp;thetype=%A7%BA%CB%B9%E8%C7%C2%A7%D2%B9" xr:uid="{00000000-0004-0000-0D00-0000B4070000}"/>
    <hyperlink ref="E1981" r:id="rId1974" display="http://hfo63.cfo.in.th/CheckDataDtl.aspx?orgid=11029&amp;balance=%A7%BA%B4%D8%C5%3Cbr/%3E%A7%BA%CA%D1%C1%BE%D1%B9%B8%EC%A1%D1%B9&amp;month=4&amp;year=2020&amp;thetype=%A7%BA%CB%B9%E8%C7%C2%A7%D2%B9" xr:uid="{00000000-0004-0000-0D00-0000B5070000}"/>
    <hyperlink ref="E1982" r:id="rId1975" display="http://hfo63.cfo.in.th/CheckDataDtl.aspx?orgid=11029&amp;balance=%A7%BA%B4%D8%C5%3Cbr/%3E%A7%BA%CA%D1%C1%BE%D1%B9%B8%EC%A1%D1%B9&amp;month=4&amp;year=2020&amp;thetype=%A7%BA%CB%B9%E8%C7%C2%A7%D2%B9" xr:uid="{00000000-0004-0000-0D00-0000B6070000}"/>
    <hyperlink ref="E1983" r:id="rId1976" display="http://hfo63.cfo.in.th/CheckDataDtl.aspx?orgid=11446&amp;balance=%A7%BA%B4%D8%C5%3Cbr/%3E%A7%BA%CA%D1%C1%BE%D1%B9%B8%EC%A1%D1%B9&amp;month=4&amp;year=2020&amp;thetype=%A7%BA%CB%B9%E8%C7%C2%A7%D2%B9" xr:uid="{00000000-0004-0000-0D00-0000B7070000}"/>
    <hyperlink ref="E1984" r:id="rId1977" display="http://hfo63.cfo.in.th/CheckDataDtl.aspx?orgid=11446&amp;balance=%A7%BA%B4%D8%C5%3Cbr/%3E%A7%BA%CA%D1%C1%BE%D1%B9%B8%EC%A1%D1%B9&amp;month=4&amp;year=2020&amp;thetype=%A7%BA%CB%B9%E8%C7%C2%A7%D2%B9" xr:uid="{00000000-0004-0000-0D00-0000B8070000}"/>
    <hyperlink ref="E1985" r:id="rId1978" display="http://hfo63.cfo.in.th/CheckDataDtl.aspx?orgid=13904&amp;balance=%A7%BA%B4%D8%C5%3Cbr/%3E%A7%BA%CA%D1%C1%BE%D1%B9%B8%EC%A1%D1%B9&amp;month=4&amp;year=2020&amp;thetype=%A7%BA%CB%B9%E8%C7%C2%A7%D2%B9" xr:uid="{00000000-0004-0000-0D00-0000B9070000}"/>
    <hyperlink ref="E1986" r:id="rId1979" display="http://hfo63.cfo.in.th/CheckDataDtl.aspx?orgid=13904&amp;balance=%A7%BA%B4%D8%C5%3Cbr/%3E%A7%BA%CA%D1%C1%BE%D1%B9%B8%EC%A1%D1%B9&amp;month=4&amp;year=2020&amp;thetype=%A7%BA%CB%B9%E8%C7%C2%A7%D2%B9" xr:uid="{00000000-0004-0000-0D00-0000BA070000}"/>
    <hyperlink ref="E1987" r:id="rId1980" display="http://hfo63.cfo.in.th/CheckDataDtl.aspx?orgid=13905&amp;balance=%A7%BA%B4%D8%C5%3Cbr/%3E%A7%BA%CA%D1%C1%BE%D1%B9%B8%EC%A1%D1%B9&amp;month=4&amp;year=2020&amp;thetype=%A7%BA%CB%B9%E8%C7%C2%A7%D2%B9" xr:uid="{00000000-0004-0000-0D00-0000BB070000}"/>
    <hyperlink ref="E1988" r:id="rId1981" display="http://hfo63.cfo.in.th/CheckDataDtl.aspx?orgid=13905&amp;balance=%A7%BA%B4%D8%C5%3Cbr/%3E%A7%BA%CA%D1%C1%BE%D1%B9%B8%EC%A1%D1%B9&amp;month=4&amp;year=2020&amp;thetype=%A7%BA%CB%B9%E8%C7%C2%A7%D2%B9" xr:uid="{00000000-0004-0000-0D00-0000BC070000}"/>
    <hyperlink ref="E1989" r:id="rId1982" display="http://hfo63.cfo.in.th/CheckDataDtl.aspx?orgid=13906&amp;balance=%A7%BA%B4%D8%C5%3Cbr/%3E%A7%BA%CA%D1%C1%BE%D1%B9%B8%EC%A1%D1%B9&amp;month=4&amp;year=2020&amp;thetype=%A7%BA%CB%B9%E8%C7%C2%A7%D2%B9" xr:uid="{00000000-0004-0000-0D00-0000BD070000}"/>
    <hyperlink ref="E1990" r:id="rId1983" display="http://hfo63.cfo.in.th/CheckDataDtl.aspx?orgid=13906&amp;balance=%A7%BA%B4%D8%C5%3Cbr/%3E%A7%BA%CA%D1%C1%BE%D1%B9%B8%EC%A1%D1%B9&amp;month=4&amp;year=2020&amp;thetype=%A7%BA%CB%B9%E8%C7%C2%A7%D2%B9" xr:uid="{00000000-0004-0000-0D00-0000BE070000}"/>
    <hyperlink ref="E1991" r:id="rId1984" display="http://hfo63.cfo.in.th/CheckDataDtl.aspx?orgid=13907&amp;balance=%A7%BA%B4%D8%C5%3Cbr/%3E%A7%BA%CA%D1%C1%BE%D1%B9%B8%EC%A1%D1%B9&amp;month=4&amp;year=2020&amp;thetype=%A7%BA%CB%B9%E8%C7%C2%A7%D2%B9" xr:uid="{00000000-0004-0000-0D00-0000BF070000}"/>
    <hyperlink ref="E1992" r:id="rId1985" display="http://hfo63.cfo.in.th/CheckDataDtl.aspx?orgid=13907&amp;balance=%A7%BA%B4%D8%C5%3Cbr/%3E%A7%BA%CA%D1%C1%BE%D1%B9%B8%EC%A1%D1%B9&amp;month=4&amp;year=2020&amp;thetype=%A7%BA%CB%B9%E8%C7%C2%A7%D2%B9" xr:uid="{00000000-0004-0000-0D00-0000C0070000}"/>
    <hyperlink ref="E1993" r:id="rId1986" display="http://hfo63.cfo.in.th/CheckDataDtl.aspx?orgid=13908&amp;balance=%A7%BA%B4%D8%C5%3Cbr/%3E%A7%BA%CA%D1%C1%BE%D1%B9%B8%EC%A1%D1%B9&amp;month=4&amp;year=2020&amp;thetype=%A7%BA%CB%B9%E8%C7%C2%A7%D2%B9" xr:uid="{00000000-0004-0000-0D00-0000C1070000}"/>
    <hyperlink ref="E1994" r:id="rId1987" display="http://hfo63.cfo.in.th/CheckDataDtl.aspx?orgid=13908&amp;balance=%A7%BA%B4%D8%C5%3Cbr/%3E%A7%BA%CA%D1%C1%BE%D1%B9%B8%EC%A1%D1%B9&amp;month=4&amp;year=2020&amp;thetype=%A7%BA%CB%B9%E8%C7%C2%A7%D2%B9" xr:uid="{00000000-0004-0000-0D00-0000C2070000}"/>
    <hyperlink ref="E1995" r:id="rId1988" display="http://hfo63.cfo.in.th/CheckDataDtl.aspx?orgid=13909&amp;balance=%A7%BA%B4%D8%C5%3Cbr/%3E%A7%BA%CA%D1%C1%BE%D1%B9%B8%EC%A1%D1%B9&amp;month=4&amp;year=2020&amp;thetype=%A7%BA%CB%B9%E8%C7%C2%A7%D2%B9" xr:uid="{00000000-0004-0000-0D00-0000C3070000}"/>
    <hyperlink ref="E1996" r:id="rId1989" display="http://hfo63.cfo.in.th/CheckDataDtl.aspx?orgid=13909&amp;balance=%A7%BA%B4%D8%C5%3Cbr/%3E%A7%BA%CA%D1%C1%BE%D1%B9%B8%EC%A1%D1%B9&amp;month=4&amp;year=2020&amp;thetype=%A7%BA%CB%B9%E8%C7%C2%A7%D2%B9" xr:uid="{00000000-0004-0000-0D00-0000C4070000}"/>
    <hyperlink ref="E1997" r:id="rId1990" display="http://hfo63.cfo.in.th/CheckDataDtl.aspx?orgid=13910&amp;balance=%A7%BA%B4%D8%C5%3Cbr/%3E%A7%BA%CA%D1%C1%BE%D1%B9%B8%EC%A1%D1%B9&amp;month=4&amp;year=2020&amp;thetype=%A7%BA%CB%B9%E8%C7%C2%A7%D2%B9" xr:uid="{00000000-0004-0000-0D00-0000C5070000}"/>
    <hyperlink ref="E1998" r:id="rId1991" display="http://hfo63.cfo.in.th/CheckDataDtl.aspx?orgid=13910&amp;balance=%A7%BA%B4%D8%C5%3Cbr/%3E%A7%BA%CA%D1%C1%BE%D1%B9%B8%EC%A1%D1%B9&amp;month=4&amp;year=2020&amp;thetype=%A7%BA%CB%B9%E8%C7%C2%A7%D2%B9" xr:uid="{00000000-0004-0000-0D00-0000C6070000}"/>
    <hyperlink ref="E1999" r:id="rId1992" display="http://hfo63.cfo.in.th/CheckDataDtl.aspx?orgid=13911&amp;balance=%A7%BA%B4%D8%C5%3Cbr/%3E%A7%BA%CA%D1%C1%BE%D1%B9%B8%EC%A1%D1%B9&amp;month=4&amp;year=2020&amp;thetype=%A7%BA%CB%B9%E8%C7%C2%A7%D2%B9" xr:uid="{00000000-0004-0000-0D00-0000C7070000}"/>
    <hyperlink ref="E2000" r:id="rId1993" display="http://hfo63.cfo.in.th/CheckDataDtl.aspx?orgid=13911&amp;balance=%A7%BA%B4%D8%C5%3Cbr/%3E%A7%BA%CA%D1%C1%BE%D1%B9%B8%EC%A1%D1%B9&amp;month=4&amp;year=2020&amp;thetype=%A7%BA%CB%B9%E8%C7%C2%A7%D2%B9" xr:uid="{00000000-0004-0000-0D00-0000C8070000}"/>
    <hyperlink ref="E2001" r:id="rId1994" display="http://hfo63.cfo.in.th/CheckDataDtl.aspx?orgid=13913&amp;balance=%A7%BA%B4%D8%C5%3Cbr/%3E%A7%BA%CA%D1%C1%BE%D1%B9%B8%EC%A1%D1%B9&amp;month=4&amp;year=2020&amp;thetype=%A7%BA%CB%B9%E8%C7%C2%A7%D2%B9" xr:uid="{00000000-0004-0000-0D00-0000C9070000}"/>
    <hyperlink ref="E2002" r:id="rId1995" display="http://hfo63.cfo.in.th/CheckDataDtl.aspx?orgid=13913&amp;balance=%A7%BA%B4%D8%C5%3Cbr/%3E%A7%BA%CA%D1%C1%BE%D1%B9%B8%EC%A1%D1%B9&amp;month=4&amp;year=2020&amp;thetype=%A7%BA%CB%B9%E8%C7%C2%A7%D2%B9" xr:uid="{00000000-0004-0000-0D00-0000CA070000}"/>
    <hyperlink ref="E2003" r:id="rId1996" display="http://hfo63.cfo.in.th/CheckDataDtl.aspx?orgid=13914&amp;balance=%A7%BA%B4%D8%C5%3Cbr/%3E%A7%BA%CA%D1%C1%BE%D1%B9%B8%EC%A1%D1%B9&amp;month=4&amp;year=2020&amp;thetype=%A7%BA%CB%B9%E8%C7%C2%A7%D2%B9" xr:uid="{00000000-0004-0000-0D00-0000CB070000}"/>
    <hyperlink ref="E2004" r:id="rId1997" display="http://hfo63.cfo.in.th/CheckDataDtl.aspx?orgid=13914&amp;balance=%A7%BA%B4%D8%C5%3Cbr/%3E%A7%BA%CA%D1%C1%BE%D1%B9%B8%EC%A1%D1%B9&amp;month=4&amp;year=2020&amp;thetype=%A7%BA%CB%B9%E8%C7%C2%A7%D2%B9" xr:uid="{00000000-0004-0000-0D00-0000CC070000}"/>
    <hyperlink ref="E2005" r:id="rId1998" display="http://hfo63.cfo.in.th/CheckDataDtl.aspx?orgid=13915&amp;balance=%A7%BA%B4%D8%C5%3Cbr/%3E%A7%BA%CA%D1%C1%BE%D1%B9%B8%EC%A1%D1%B9&amp;month=4&amp;year=2020&amp;thetype=%A7%BA%CB%B9%E8%C7%C2%A7%D2%B9" xr:uid="{00000000-0004-0000-0D00-0000CD070000}"/>
    <hyperlink ref="E2006" r:id="rId1999" display="http://hfo63.cfo.in.th/CheckDataDtl.aspx?orgid=13915&amp;balance=%A7%BA%B4%D8%C5%3Cbr/%3E%A7%BA%CA%D1%C1%BE%D1%B9%B8%EC%A1%D1%B9&amp;month=4&amp;year=2020&amp;thetype=%A7%BA%CB%B9%E8%C7%C2%A7%D2%B9" xr:uid="{00000000-0004-0000-0D00-0000CE070000}"/>
    <hyperlink ref="E2007" r:id="rId2000" display="http://hfo63.cfo.in.th/CheckDataDtl.aspx?orgid=13916&amp;balance=%A7%BA%B4%D8%C5%3Cbr/%3E%A7%BA%CA%D1%C1%BE%D1%B9%B8%EC%A1%D1%B9&amp;month=4&amp;year=2020&amp;thetype=%A7%BA%CB%B9%E8%C7%C2%A7%D2%B9" xr:uid="{00000000-0004-0000-0D00-0000CF070000}"/>
    <hyperlink ref="E2008" r:id="rId2001" display="http://hfo63.cfo.in.th/CheckDataDtl.aspx?orgid=13916&amp;balance=%A7%BA%B4%D8%C5%3Cbr/%3E%A7%BA%CA%D1%C1%BE%D1%B9%B8%EC%A1%D1%B9&amp;month=4&amp;year=2020&amp;thetype=%A7%BA%CB%B9%E8%C7%C2%A7%D2%B9" xr:uid="{00000000-0004-0000-0D00-0000D0070000}"/>
    <hyperlink ref="E2009" r:id="rId2002" display="http://hfo63.cfo.in.th/CheckDataDtl.aspx?orgid=13917&amp;balance=%A7%BA%B4%D8%C5%3Cbr/%3E%A7%BA%CA%D1%C1%BE%D1%B9%B8%EC%A1%D1%B9&amp;month=4&amp;year=2020&amp;thetype=%A7%BA%CB%B9%E8%C7%C2%A7%D2%B9" xr:uid="{00000000-0004-0000-0D00-0000D1070000}"/>
    <hyperlink ref="E2010" r:id="rId2003" display="http://hfo63.cfo.in.th/CheckDataDtl.aspx?orgid=13917&amp;balance=%A7%BA%B4%D8%C5%3Cbr/%3E%A7%BA%CA%D1%C1%BE%D1%B9%B8%EC%A1%D1%B9&amp;month=4&amp;year=2020&amp;thetype=%A7%BA%CB%B9%E8%C7%C2%A7%D2%B9" xr:uid="{00000000-0004-0000-0D00-0000D2070000}"/>
    <hyperlink ref="E2011" r:id="rId2004" display="http://hfo63.cfo.in.th/CheckDataDtl.aspx?orgid=13918&amp;balance=%A7%BA%B4%D8%C5%3Cbr/%3E%A7%BA%CA%D1%C1%BE%D1%B9%B8%EC%A1%D1%B9&amp;month=4&amp;year=2020&amp;thetype=%A7%BA%CB%B9%E8%C7%C2%A7%D2%B9" xr:uid="{00000000-0004-0000-0D00-0000D3070000}"/>
    <hyperlink ref="E2012" r:id="rId2005" display="http://hfo63.cfo.in.th/CheckDataDtl.aspx?orgid=13918&amp;balance=%A7%BA%B4%D8%C5%3Cbr/%3E%A7%BA%CA%D1%C1%BE%D1%B9%B8%EC%A1%D1%B9&amp;month=4&amp;year=2020&amp;thetype=%A7%BA%CB%B9%E8%C7%C2%A7%D2%B9" xr:uid="{00000000-0004-0000-0D00-0000D4070000}"/>
    <hyperlink ref="E2013" r:id="rId2006" display="http://hfo63.cfo.in.th/CheckDataDtl.aspx?orgid=13919&amp;balance=%A7%BA%B4%D8%C5%3Cbr/%3E%A7%BA%CA%D1%C1%BE%D1%B9%B8%EC%A1%D1%B9&amp;month=4&amp;year=2020&amp;thetype=%A7%BA%CB%B9%E8%C7%C2%A7%D2%B9" xr:uid="{00000000-0004-0000-0D00-0000D5070000}"/>
    <hyperlink ref="E2014" r:id="rId2007" display="http://hfo63.cfo.in.th/CheckDataDtl.aspx?orgid=13919&amp;balance=%A7%BA%B4%D8%C5%3Cbr/%3E%A7%BA%CA%D1%C1%BE%D1%B9%B8%EC%A1%D1%B9&amp;month=4&amp;year=2020&amp;thetype=%A7%BA%CB%B9%E8%C7%C2%A7%D2%B9" xr:uid="{00000000-0004-0000-0D00-0000D6070000}"/>
    <hyperlink ref="E2015" r:id="rId2008" display="http://hfo63.cfo.in.th/CheckDataDtl.aspx?orgid=13921&amp;balance=%A7%BA%B4%D8%C5%3Cbr/%3E%A7%BA%CA%D1%C1%BE%D1%B9%B8%EC%A1%D1%B9&amp;month=4&amp;year=2020&amp;thetype=%A7%BA%CB%B9%E8%C7%C2%A7%D2%B9" xr:uid="{00000000-0004-0000-0D00-0000D7070000}"/>
    <hyperlink ref="E2016" r:id="rId2009" display="http://hfo63.cfo.in.th/CheckDataDtl.aspx?orgid=13921&amp;balance=%A7%BA%B4%D8%C5%3Cbr/%3E%A7%BA%CA%D1%C1%BE%D1%B9%B8%EC%A1%D1%B9&amp;month=4&amp;year=2020&amp;thetype=%A7%BA%CB%B9%E8%C7%C2%A7%D2%B9" xr:uid="{00000000-0004-0000-0D00-0000D8070000}"/>
    <hyperlink ref="E2017" r:id="rId2010" display="http://hfo63.cfo.in.th/CheckDataDtl.aspx?orgid=13922&amp;balance=%A7%BA%B4%D8%C5%3Cbr/%3E%A7%BA%CA%D1%C1%BE%D1%B9%B8%EC%A1%D1%B9&amp;month=4&amp;year=2020&amp;thetype=%A7%BA%CB%B9%E8%C7%C2%A7%D2%B9" xr:uid="{00000000-0004-0000-0D00-0000D9070000}"/>
    <hyperlink ref="E2018" r:id="rId2011" display="http://hfo63.cfo.in.th/CheckDataDtl.aspx?orgid=13922&amp;balance=%A7%BA%B4%D8%C5%3Cbr/%3E%A7%BA%CA%D1%C1%BE%D1%B9%B8%EC%A1%D1%B9&amp;month=4&amp;year=2020&amp;thetype=%A7%BA%CB%B9%E8%C7%C2%A7%D2%B9" xr:uid="{00000000-0004-0000-0D00-0000DA070000}"/>
    <hyperlink ref="E2019" r:id="rId2012" display="http://hfo63.cfo.in.th/CheckDataDtl.aspx?orgid=14148&amp;balance=&amp;month=4&amp;year=2020&amp;thetype=%A7%BA%CB%B9%E8%C7%C2%A7%D2%B9" xr:uid="{00000000-0004-0000-0D00-0000DB070000}"/>
    <hyperlink ref="E2020" r:id="rId2013" display="http://hfo63.cfo.in.th/CheckDataDtl.aspx?orgid=14245&amp;balance=%A7%BA%B4%D8%C5%3Cbr/%3E%A7%BA%CA%D1%C1%BE%D1%B9%B8%EC%A1%D1%B9&amp;month=4&amp;year=2020&amp;thetype=%A7%BA%CB%B9%E8%C7%C2%A7%D2%B9" xr:uid="{00000000-0004-0000-0D00-0000DC070000}"/>
    <hyperlink ref="E2021" r:id="rId2014" display="http://hfo63.cfo.in.th/CheckDataDtl.aspx?orgid=14245&amp;balance=%A7%BA%B4%D8%C5%3Cbr/%3E%A7%BA%CA%D1%C1%BE%D1%B9%B8%EC%A1%D1%B9&amp;month=4&amp;year=2020&amp;thetype=%A7%BA%CB%B9%E8%C7%C2%A7%D2%B9" xr:uid="{00000000-0004-0000-0D00-0000DD070000}"/>
    <hyperlink ref="E2022" r:id="rId2015" display="http://hfo63.cfo.in.th/CheckDataDtl.aspx?orgid=14246&amp;balance=%A7%BA%B4%D8%C5%3Cbr/%3E%A7%BA%CA%D1%C1%BE%D1%B9%B8%EC%A1%D1%B9&amp;month=4&amp;year=2020&amp;thetype=%A7%BA%CB%B9%E8%C7%C2%A7%D2%B9" xr:uid="{00000000-0004-0000-0D00-0000DE070000}"/>
    <hyperlink ref="E2023" r:id="rId2016" display="http://hfo63.cfo.in.th/CheckDataDtl.aspx?orgid=14246&amp;balance=%A7%BA%B4%D8%C5%3Cbr/%3E%A7%BA%CA%D1%C1%BE%D1%B9%B8%EC%A1%D1%B9&amp;month=4&amp;year=2020&amp;thetype=%A7%BA%CB%B9%E8%C7%C2%A7%D2%B9" xr:uid="{00000000-0004-0000-0D00-0000DF070000}"/>
    <hyperlink ref="E2024" r:id="rId2017" display="http://hfo63.cfo.in.th/CheckDataDtl.aspx?orgid=14247&amp;balance=%A7%BA%B4%D8%C5%3Cbr/%3E%A7%BA%CA%D1%C1%BE%D1%B9%B8%EC%A1%D1%B9&amp;month=4&amp;year=2020&amp;thetype=%A7%BA%CB%B9%E8%C7%C2%A7%D2%B9" xr:uid="{00000000-0004-0000-0D00-0000E0070000}"/>
    <hyperlink ref="E2025" r:id="rId2018" display="http://hfo63.cfo.in.th/CheckDataDtl.aspx?orgid=14247&amp;balance=%A7%BA%B4%D8%C5%3Cbr/%3E%A7%BA%CA%D1%C1%BE%D1%B9%B8%EC%A1%D1%B9&amp;month=4&amp;year=2020&amp;thetype=%A7%BA%CB%B9%E8%C7%C2%A7%D2%B9" xr:uid="{00000000-0004-0000-0D00-0000E1070000}"/>
    <hyperlink ref="E2026" r:id="rId2019" display="http://hfo63.cfo.in.th/CheckDataDtl.aspx?orgid=14248&amp;balance=%A7%BA%B4%D8%C5%3Cbr/%3E%A7%BA%CA%D1%C1%BE%D1%B9%B8%EC%A1%D1%B9&amp;month=4&amp;year=2020&amp;thetype=%A7%BA%CB%B9%E8%C7%C2%A7%D2%B9" xr:uid="{00000000-0004-0000-0D00-0000E2070000}"/>
    <hyperlink ref="E2027" r:id="rId2020" display="http://hfo63.cfo.in.th/CheckDataDtl.aspx?orgid=14248&amp;balance=%A7%BA%B4%D8%C5%3Cbr/%3E%A7%BA%CA%D1%C1%BE%D1%B9%B8%EC%A1%D1%B9&amp;month=4&amp;year=2020&amp;thetype=%A7%BA%CB%B9%E8%C7%C2%A7%D2%B9" xr:uid="{00000000-0004-0000-0D00-0000E3070000}"/>
    <hyperlink ref="E2028" r:id="rId2021" display="http://hfo63.cfo.in.th/CheckDataDtl.aspx?orgid=14298&amp;balance=%A7%BA%B4%D8%C5%3Cbr/%3E%A7%BA%CA%D1%C1%BE%D1%B9%B8%EC%A1%D1%B9&amp;month=4&amp;year=2020&amp;thetype=%A7%BA%CB%B9%E8%C7%C2%A7%D2%B9" xr:uid="{00000000-0004-0000-0D00-0000E4070000}"/>
    <hyperlink ref="E2029" r:id="rId2022" display="http://hfo63.cfo.in.th/CheckDataDtl.aspx?orgid=14298&amp;balance=%A7%BA%B4%D8%C5%3Cbr/%3E%A7%BA%CA%D1%C1%BE%D1%B9%B8%EC%A1%D1%B9&amp;month=4&amp;year=2020&amp;thetype=%A7%BA%CB%B9%E8%C7%C2%A7%D2%B9" xr:uid="{00000000-0004-0000-0D00-0000E5070000}"/>
    <hyperlink ref="E2030" r:id="rId2023" display="http://hfo63.cfo.in.th/CheckDataDtl.aspx?orgid=14845&amp;balance=%A7%BA%B4%D8%C5%3Cbr/%3E%A7%BA%CA%D1%C1%BE%D1%B9%B8%EC%A1%D1%B9&amp;month=4&amp;year=2020&amp;thetype=%A7%BA%CB%B9%E8%C7%C2%A7%D2%B9" xr:uid="{00000000-0004-0000-0D00-0000E6070000}"/>
    <hyperlink ref="E2031" r:id="rId2024" display="http://hfo63.cfo.in.th/CheckDataDtl.aspx?orgid=14845&amp;balance=%A7%BA%B4%D8%C5%3Cbr/%3E%A7%BA%CA%D1%C1%BE%D1%B9%B8%EC%A1%D1%B9&amp;month=4&amp;year=2020&amp;thetype=%A7%BA%CB%B9%E8%C7%C2%A7%D2%B9" xr:uid="{00000000-0004-0000-0D00-0000E7070000}"/>
    <hyperlink ref="E2032" r:id="rId2025" display="http://hfo63.cfo.in.th/CheckDataDtl.aspx?orgid=14846&amp;balance=%A7%BA%B4%D8%C5%3Cbr/%3E%A7%BA%CA%D1%C1%BE%D1%B9%B8%EC%A1%D1%B9&amp;month=4&amp;year=2020&amp;thetype=%A7%BA%CB%B9%E8%C7%C2%A7%D2%B9" xr:uid="{00000000-0004-0000-0D00-0000E8070000}"/>
    <hyperlink ref="E2033" r:id="rId2026" display="http://hfo63.cfo.in.th/CheckDataDtl.aspx?orgid=14846&amp;balance=%A7%BA%B4%D8%C5%3Cbr/%3E%A7%BA%CA%D1%C1%BE%D1%B9%B8%EC%A1%D1%B9&amp;month=4&amp;year=2020&amp;thetype=%A7%BA%CB%B9%E8%C7%C2%A7%D2%B9" xr:uid="{00000000-0004-0000-0D00-0000E9070000}"/>
    <hyperlink ref="E2034" r:id="rId2027" display="http://hfo63.cfo.in.th/CheckDataDtl.aspx?orgid=14847&amp;balance=%A7%BA%B4%D8%C5%3Cbr/%3E%A7%BA%CA%D1%C1%BE%D1%B9%B8%EC%A1%D1%B9&amp;month=4&amp;year=2020&amp;thetype=%A7%BA%CB%B9%E8%C7%C2%A7%D2%B9" xr:uid="{00000000-0004-0000-0D00-0000EA070000}"/>
    <hyperlink ref="E2035" r:id="rId2028" display="http://hfo63.cfo.in.th/CheckDataDtl.aspx?orgid=14847&amp;balance=%A7%BA%B4%D8%C5%3Cbr/%3E%A7%BA%CA%D1%C1%BE%D1%B9%B8%EC%A1%D1%B9&amp;month=4&amp;year=2020&amp;thetype=%A7%BA%CB%B9%E8%C7%C2%A7%D2%B9" xr:uid="{00000000-0004-0000-0D00-0000EB070000}"/>
    <hyperlink ref="E2036" r:id="rId2029" display="http://hfo63.cfo.in.th/CheckDataDtl.aspx?orgid=14848&amp;balance=%A7%BA%B4%D8%C5%3Cbr/%3E%A7%BA%CA%D1%C1%BE%D1%B9%B8%EC%A1%D1%B9&amp;month=4&amp;year=2020&amp;thetype=%A7%BA%CB%B9%E8%C7%C2%A7%D2%B9" xr:uid="{00000000-0004-0000-0D00-0000EC070000}"/>
    <hyperlink ref="E2037" r:id="rId2030" display="http://hfo63.cfo.in.th/CheckDataDtl.aspx?orgid=14848&amp;balance=%A7%BA%B4%D8%C5%3Cbr/%3E%A7%BA%CA%D1%C1%BE%D1%B9%B8%EC%A1%D1%B9&amp;month=4&amp;year=2020&amp;thetype=%A7%BA%CB%B9%E8%C7%C2%A7%D2%B9" xr:uid="{00000000-0004-0000-0D00-0000ED070000}"/>
    <hyperlink ref="E2038" r:id="rId2031" display="http://hfo63.cfo.in.th/CheckDataDtl.aspx?orgid=14849&amp;balance=%A7%BA%B4%D8%C5%3Cbr/%3E%A7%BA%CA%D1%C1%BE%D1%B9%B8%EC%A1%D1%B9&amp;month=4&amp;year=2020&amp;thetype=%A7%BA%CB%B9%E8%C7%C2%A7%D2%B9" xr:uid="{00000000-0004-0000-0D00-0000EE070000}"/>
    <hyperlink ref="E2039" r:id="rId2032" display="http://hfo63.cfo.in.th/CheckDataDtl.aspx?orgid=14849&amp;balance=%A7%BA%B4%D8%C5%3Cbr/%3E%A7%BA%CA%D1%C1%BE%D1%B9%B8%EC%A1%D1%B9&amp;month=4&amp;year=2020&amp;thetype=%A7%BA%CB%B9%E8%C7%C2%A7%D2%B9" xr:uid="{00000000-0004-0000-0D00-0000EF070000}"/>
    <hyperlink ref="E2040" r:id="rId2033" display="http://hfo63.cfo.in.th/CheckDataDtl.aspx?orgid=15221&amp;balance=%A7%BA%B4%D8%C5%3Cbr/%3E%A7%BA%CA%D1%C1%BE%D1%B9%B8%EC%A1%D1%B9&amp;month=4&amp;year=2020&amp;thetype=%A7%BA%CB%B9%E8%C7%C2%A7%D2%B9" xr:uid="{00000000-0004-0000-0D00-0000F0070000}"/>
    <hyperlink ref="E2041" r:id="rId2034" display="http://hfo63.cfo.in.th/CheckDataDtl.aspx?orgid=15221&amp;balance=%A7%BA%B4%D8%C5%3Cbr/%3E%A7%BA%CA%D1%C1%BE%D1%B9%B8%EC%A1%D1%B9&amp;month=4&amp;year=2020&amp;thetype=%A7%BA%CB%B9%E8%C7%C2%A7%D2%B9" xr:uid="{00000000-0004-0000-0D00-0000F1070000}"/>
    <hyperlink ref="E2042" r:id="rId2035" display="http://hfo63.cfo.in.th/CheckDataDtl.aspx?orgid=21440&amp;balance=%A7%BA%B4%D8%C5%3Cbr/%3E%A7%BA%CA%D1%C1%BE%D1%B9%B8%EC%A1%D1%B9&amp;month=4&amp;year=2020&amp;thetype=%A7%BA%CB%B9%E8%C7%C2%A7%D2%B9" xr:uid="{00000000-0004-0000-0D00-0000F2070000}"/>
    <hyperlink ref="E2043" r:id="rId2036" display="http://hfo63.cfo.in.th/CheckDataDtl.aspx?orgid=21440&amp;balance=%A7%BA%B4%D8%C5%3Cbr/%3E%A7%BA%CA%D1%C1%BE%D1%B9%B8%EC%A1%D1%B9&amp;month=4&amp;year=2020&amp;thetype=%A7%BA%CB%B9%E8%C7%C2%A7%D2%B9" xr:uid="{00000000-0004-0000-0D00-0000F3070000}"/>
    <hyperlink ref="E2044" r:id="rId2037" display="http://hfo63.cfo.in.th/CheckDataDtl.aspx?orgid=23745&amp;balance=%A7%BA%B4%D8%C5%3Cbr/%3E%A7%BA%CA%D1%C1%BE%D1%B9%B8%EC%A1%D1%B9&amp;month=4&amp;year=2020&amp;thetype=%A7%BA%CB%B9%E8%C7%C2%A7%D2%B9" xr:uid="{00000000-0004-0000-0D00-0000F4070000}"/>
    <hyperlink ref="E2045" r:id="rId2038" display="http://hfo63.cfo.in.th/CheckDataDtl.aspx?orgid=23745&amp;balance=%A7%BA%B4%D8%C5%3Cbr/%3E%A7%BA%CA%D1%C1%BE%D1%B9%B8%EC%A1%D1%B9&amp;month=4&amp;year=2020&amp;thetype=%A7%BA%CB%B9%E8%C7%C2%A7%D2%B9" xr:uid="{00000000-0004-0000-0D00-0000F5070000}"/>
    <hyperlink ref="E2046" r:id="rId2039" display="http://hfo63.cfo.in.th/CheckDataDtl.aspx?orgid=24933&amp;balance=%A7%BA%B4%D8%C5%3Cbr/%3E%A7%BA%CA%D1%C1%BE%D1%B9%B8%EC%A1%D1%B9&amp;month=4&amp;year=2020&amp;thetype=%A7%BA%CB%B9%E8%C7%C2%A7%D2%B9" xr:uid="{00000000-0004-0000-0D00-0000F6070000}"/>
    <hyperlink ref="E2047" r:id="rId2040" display="http://hfo63.cfo.in.th/CheckDataDtl.aspx?orgid=24933&amp;balance=%A7%BA%B4%D8%C5%3Cbr/%3E%A7%BA%CA%D1%C1%BE%D1%B9%B8%EC%A1%D1%B9&amp;month=4&amp;year=2020&amp;thetype=%A7%BA%CB%B9%E8%C7%C2%A7%D2%B9" xr:uid="{00000000-0004-0000-0D00-0000F7070000}"/>
    <hyperlink ref="E2048" r:id="rId2041" display="http://hfo63.cfo.in.th/CheckDataDtl.aspx?orgid=25058&amp;balance=%A7%BA%B4%D8%C5%3Cbr/%3E%A7%BA%CA%D1%C1%BE%D1%B9%B8%EC%A1%D1%B9&amp;month=4&amp;year=2020&amp;thetype=%A7%BA%CB%B9%E8%C7%C2%A7%D2%B9" xr:uid="{00000000-0004-0000-0D00-0000F8070000}"/>
    <hyperlink ref="E2049" r:id="rId2042" display="http://hfo63.cfo.in.th/CheckDataDtl.aspx?orgid=25058&amp;balance=%A7%BA%B4%D8%C5%3Cbr/%3E%A7%BA%CA%D1%C1%BE%D1%B9%B8%EC%A1%D1%B9&amp;month=4&amp;year=2020&amp;thetype=%A7%BA%CB%B9%E8%C7%C2%A7%D2%B9" xr:uid="{00000000-0004-0000-0D00-0000F9070000}"/>
    <hyperlink ref="E2050" r:id="rId2043" display="http://hfo63.cfo.in.th/CheckDataDtl.aspx?orgid=25059&amp;balance=%A7%BA%B4%D8%C5%3Cbr/%3E%A7%BA%CA%D1%C1%BE%D1%B9%B8%EC%A1%D1%B9&amp;month=4&amp;year=2020&amp;thetype=%A7%BA%CB%B9%E8%C7%C2%A7%D2%B9" xr:uid="{00000000-0004-0000-0D00-0000FA070000}"/>
    <hyperlink ref="E2051" r:id="rId2044" display="http://hfo63.cfo.in.th/CheckDataDtl.aspx?orgid=25059&amp;balance=%A7%BA%B4%D8%C5%3Cbr/%3E%A7%BA%CA%D1%C1%BE%D1%B9%B8%EC%A1%D1%B9&amp;month=4&amp;year=2020&amp;thetype=%A7%BA%CB%B9%E8%C7%C2%A7%D2%B9" xr:uid="{00000000-0004-0000-0D00-0000FB070000}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8" r:id="rId2048" name="Control 6">
          <controlPr defaultSize="0" r:id="rId204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426720</xdr:colOff>
                <xdr:row>5</xdr:row>
                <xdr:rowOff>129540</xdr:rowOff>
              </to>
            </anchor>
          </controlPr>
        </control>
      </mc:Choice>
      <mc:Fallback>
        <control shapeId="3078" r:id="rId2048" name="Control 6"/>
      </mc:Fallback>
    </mc:AlternateContent>
    <mc:AlternateContent xmlns:mc="http://schemas.openxmlformats.org/markup-compatibility/2006">
      <mc:Choice Requires="x14">
        <control shapeId="3077" r:id="rId2050" name="Control 5">
          <controlPr defaultSize="0" r:id="rId2051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525780</xdr:colOff>
                <xdr:row>4</xdr:row>
                <xdr:rowOff>53340</xdr:rowOff>
              </to>
            </anchor>
          </controlPr>
        </control>
      </mc:Choice>
      <mc:Fallback>
        <control shapeId="3077" r:id="rId2050" name="Control 5"/>
      </mc:Fallback>
    </mc:AlternateContent>
    <mc:AlternateContent xmlns:mc="http://schemas.openxmlformats.org/markup-compatibility/2006">
      <mc:Choice Requires="x14">
        <control shapeId="3076" r:id="rId2052" name="Control 4">
          <controlPr defaultSize="0" r:id="rId2053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396240</xdr:colOff>
                <xdr:row>3</xdr:row>
                <xdr:rowOff>53340</xdr:rowOff>
              </to>
            </anchor>
          </controlPr>
        </control>
      </mc:Choice>
      <mc:Fallback>
        <control shapeId="3076" r:id="rId2052" name="Control 4"/>
      </mc:Fallback>
    </mc:AlternateContent>
    <mc:AlternateContent xmlns:mc="http://schemas.openxmlformats.org/markup-compatibility/2006">
      <mc:Choice Requires="x14">
        <control shapeId="3075" r:id="rId2054" name="Control 3">
          <controlPr defaultSize="0" r:id="rId2055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449580</xdr:colOff>
                <xdr:row>3</xdr:row>
                <xdr:rowOff>53340</xdr:rowOff>
              </to>
            </anchor>
          </controlPr>
        </control>
      </mc:Choice>
      <mc:Fallback>
        <control shapeId="3075" r:id="rId2054" name="Control 3"/>
      </mc:Fallback>
    </mc:AlternateContent>
    <mc:AlternateContent xmlns:mc="http://schemas.openxmlformats.org/markup-compatibility/2006">
      <mc:Choice Requires="x14">
        <control shapeId="3074" r:id="rId2056" name="Control 2">
          <controlPr defaultSize="0" r:id="rId2053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396240</xdr:colOff>
                <xdr:row>2</xdr:row>
                <xdr:rowOff>53340</xdr:rowOff>
              </to>
            </anchor>
          </controlPr>
        </control>
      </mc:Choice>
      <mc:Fallback>
        <control shapeId="3074" r:id="rId2056" name="Control 2"/>
      </mc:Fallback>
    </mc:AlternateContent>
    <mc:AlternateContent xmlns:mc="http://schemas.openxmlformats.org/markup-compatibility/2006">
      <mc:Choice Requires="x14">
        <control shapeId="3073" r:id="rId2057" name="Control 1">
          <controlPr defaultSize="0" r:id="rId2055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449580</xdr:colOff>
                <xdr:row>2</xdr:row>
                <xdr:rowOff>53340</xdr:rowOff>
              </to>
            </anchor>
          </controlPr>
        </control>
      </mc:Choice>
      <mc:Fallback>
        <control shapeId="3073" r:id="rId2057" name="Control 1"/>
      </mc:Fallback>
    </mc:AlternateContent>
  </control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8">
    <tabColor theme="5" tint="-0.249977111117893"/>
  </sheetPr>
  <dimension ref="A1:L41"/>
  <sheetViews>
    <sheetView zoomScale="82" zoomScaleNormal="82" workbookViewId="0">
      <selection activeCell="K1" sqref="K1:L1"/>
    </sheetView>
  </sheetViews>
  <sheetFormatPr defaultRowHeight="21" x14ac:dyDescent="0.6"/>
  <cols>
    <col min="1" max="12" width="11.59765625" style="4" customWidth="1"/>
    <col min="13" max="254" width="9" style="4"/>
    <col min="255" max="255" width="12.69921875" style="4" customWidth="1"/>
    <col min="256" max="256" width="9.69921875" style="4" customWidth="1"/>
    <col min="257" max="257" width="12.69921875" style="4" customWidth="1"/>
    <col min="258" max="258" width="9.69921875" style="4" customWidth="1"/>
    <col min="259" max="259" width="12.69921875" style="4" customWidth="1"/>
    <col min="260" max="260" width="9.69921875" style="4" customWidth="1"/>
    <col min="261" max="261" width="12.69921875" style="4" customWidth="1"/>
    <col min="262" max="262" width="9.69921875" style="4" customWidth="1"/>
    <col min="263" max="263" width="12.69921875" style="4" customWidth="1"/>
    <col min="264" max="264" width="9.69921875" style="4" customWidth="1"/>
    <col min="265" max="265" width="12.69921875" style="4" customWidth="1"/>
    <col min="266" max="266" width="9.69921875" style="4" customWidth="1"/>
    <col min="267" max="267" width="12.69921875" style="4" customWidth="1"/>
    <col min="268" max="268" width="9.69921875" style="4" customWidth="1"/>
    <col min="269" max="510" width="9" style="4"/>
    <col min="511" max="511" width="12.69921875" style="4" customWidth="1"/>
    <col min="512" max="512" width="9.69921875" style="4" customWidth="1"/>
    <col min="513" max="513" width="12.69921875" style="4" customWidth="1"/>
    <col min="514" max="514" width="9.69921875" style="4" customWidth="1"/>
    <col min="515" max="515" width="12.69921875" style="4" customWidth="1"/>
    <col min="516" max="516" width="9.69921875" style="4" customWidth="1"/>
    <col min="517" max="517" width="12.69921875" style="4" customWidth="1"/>
    <col min="518" max="518" width="9.69921875" style="4" customWidth="1"/>
    <col min="519" max="519" width="12.69921875" style="4" customWidth="1"/>
    <col min="520" max="520" width="9.69921875" style="4" customWidth="1"/>
    <col min="521" max="521" width="12.69921875" style="4" customWidth="1"/>
    <col min="522" max="522" width="9.69921875" style="4" customWidth="1"/>
    <col min="523" max="523" width="12.69921875" style="4" customWidth="1"/>
    <col min="524" max="524" width="9.69921875" style="4" customWidth="1"/>
    <col min="525" max="766" width="9" style="4"/>
    <col min="767" max="767" width="12.69921875" style="4" customWidth="1"/>
    <col min="768" max="768" width="9.69921875" style="4" customWidth="1"/>
    <col min="769" max="769" width="12.69921875" style="4" customWidth="1"/>
    <col min="770" max="770" width="9.69921875" style="4" customWidth="1"/>
    <col min="771" max="771" width="12.69921875" style="4" customWidth="1"/>
    <col min="772" max="772" width="9.69921875" style="4" customWidth="1"/>
    <col min="773" max="773" width="12.69921875" style="4" customWidth="1"/>
    <col min="774" max="774" width="9.69921875" style="4" customWidth="1"/>
    <col min="775" max="775" width="12.69921875" style="4" customWidth="1"/>
    <col min="776" max="776" width="9.69921875" style="4" customWidth="1"/>
    <col min="777" max="777" width="12.69921875" style="4" customWidth="1"/>
    <col min="778" max="778" width="9.69921875" style="4" customWidth="1"/>
    <col min="779" max="779" width="12.69921875" style="4" customWidth="1"/>
    <col min="780" max="780" width="9.69921875" style="4" customWidth="1"/>
    <col min="781" max="1022" width="9" style="4"/>
    <col min="1023" max="1023" width="12.69921875" style="4" customWidth="1"/>
    <col min="1024" max="1024" width="9.69921875" style="4" customWidth="1"/>
    <col min="1025" max="1025" width="12.69921875" style="4" customWidth="1"/>
    <col min="1026" max="1026" width="9.69921875" style="4" customWidth="1"/>
    <col min="1027" max="1027" width="12.69921875" style="4" customWidth="1"/>
    <col min="1028" max="1028" width="9.69921875" style="4" customWidth="1"/>
    <col min="1029" max="1029" width="12.69921875" style="4" customWidth="1"/>
    <col min="1030" max="1030" width="9.69921875" style="4" customWidth="1"/>
    <col min="1031" max="1031" width="12.69921875" style="4" customWidth="1"/>
    <col min="1032" max="1032" width="9.69921875" style="4" customWidth="1"/>
    <col min="1033" max="1033" width="12.69921875" style="4" customWidth="1"/>
    <col min="1034" max="1034" width="9.69921875" style="4" customWidth="1"/>
    <col min="1035" max="1035" width="12.69921875" style="4" customWidth="1"/>
    <col min="1036" max="1036" width="9.69921875" style="4" customWidth="1"/>
    <col min="1037" max="1278" width="9" style="4"/>
    <col min="1279" max="1279" width="12.69921875" style="4" customWidth="1"/>
    <col min="1280" max="1280" width="9.69921875" style="4" customWidth="1"/>
    <col min="1281" max="1281" width="12.69921875" style="4" customWidth="1"/>
    <col min="1282" max="1282" width="9.69921875" style="4" customWidth="1"/>
    <col min="1283" max="1283" width="12.69921875" style="4" customWidth="1"/>
    <col min="1284" max="1284" width="9.69921875" style="4" customWidth="1"/>
    <col min="1285" max="1285" width="12.69921875" style="4" customWidth="1"/>
    <col min="1286" max="1286" width="9.69921875" style="4" customWidth="1"/>
    <col min="1287" max="1287" width="12.69921875" style="4" customWidth="1"/>
    <col min="1288" max="1288" width="9.69921875" style="4" customWidth="1"/>
    <col min="1289" max="1289" width="12.69921875" style="4" customWidth="1"/>
    <col min="1290" max="1290" width="9.69921875" style="4" customWidth="1"/>
    <col min="1291" max="1291" width="12.69921875" style="4" customWidth="1"/>
    <col min="1292" max="1292" width="9.69921875" style="4" customWidth="1"/>
    <col min="1293" max="1534" width="9" style="4"/>
    <col min="1535" max="1535" width="12.69921875" style="4" customWidth="1"/>
    <col min="1536" max="1536" width="9.69921875" style="4" customWidth="1"/>
    <col min="1537" max="1537" width="12.69921875" style="4" customWidth="1"/>
    <col min="1538" max="1538" width="9.69921875" style="4" customWidth="1"/>
    <col min="1539" max="1539" width="12.69921875" style="4" customWidth="1"/>
    <col min="1540" max="1540" width="9.69921875" style="4" customWidth="1"/>
    <col min="1541" max="1541" width="12.69921875" style="4" customWidth="1"/>
    <col min="1542" max="1542" width="9.69921875" style="4" customWidth="1"/>
    <col min="1543" max="1543" width="12.69921875" style="4" customWidth="1"/>
    <col min="1544" max="1544" width="9.69921875" style="4" customWidth="1"/>
    <col min="1545" max="1545" width="12.69921875" style="4" customWidth="1"/>
    <col min="1546" max="1546" width="9.69921875" style="4" customWidth="1"/>
    <col min="1547" max="1547" width="12.69921875" style="4" customWidth="1"/>
    <col min="1548" max="1548" width="9.69921875" style="4" customWidth="1"/>
    <col min="1549" max="1790" width="9" style="4"/>
    <col min="1791" max="1791" width="12.69921875" style="4" customWidth="1"/>
    <col min="1792" max="1792" width="9.69921875" style="4" customWidth="1"/>
    <col min="1793" max="1793" width="12.69921875" style="4" customWidth="1"/>
    <col min="1794" max="1794" width="9.69921875" style="4" customWidth="1"/>
    <col min="1795" max="1795" width="12.69921875" style="4" customWidth="1"/>
    <col min="1796" max="1796" width="9.69921875" style="4" customWidth="1"/>
    <col min="1797" max="1797" width="12.69921875" style="4" customWidth="1"/>
    <col min="1798" max="1798" width="9.69921875" style="4" customWidth="1"/>
    <col min="1799" max="1799" width="12.69921875" style="4" customWidth="1"/>
    <col min="1800" max="1800" width="9.69921875" style="4" customWidth="1"/>
    <col min="1801" max="1801" width="12.69921875" style="4" customWidth="1"/>
    <col min="1802" max="1802" width="9.69921875" style="4" customWidth="1"/>
    <col min="1803" max="1803" width="12.69921875" style="4" customWidth="1"/>
    <col min="1804" max="1804" width="9.69921875" style="4" customWidth="1"/>
    <col min="1805" max="2046" width="9" style="4"/>
    <col min="2047" max="2047" width="12.69921875" style="4" customWidth="1"/>
    <col min="2048" max="2048" width="9.69921875" style="4" customWidth="1"/>
    <col min="2049" max="2049" width="12.69921875" style="4" customWidth="1"/>
    <col min="2050" max="2050" width="9.69921875" style="4" customWidth="1"/>
    <col min="2051" max="2051" width="12.69921875" style="4" customWidth="1"/>
    <col min="2052" max="2052" width="9.69921875" style="4" customWidth="1"/>
    <col min="2053" max="2053" width="12.69921875" style="4" customWidth="1"/>
    <col min="2054" max="2054" width="9.69921875" style="4" customWidth="1"/>
    <col min="2055" max="2055" width="12.69921875" style="4" customWidth="1"/>
    <col min="2056" max="2056" width="9.69921875" style="4" customWidth="1"/>
    <col min="2057" max="2057" width="12.69921875" style="4" customWidth="1"/>
    <col min="2058" max="2058" width="9.69921875" style="4" customWidth="1"/>
    <col min="2059" max="2059" width="12.69921875" style="4" customWidth="1"/>
    <col min="2060" max="2060" width="9.69921875" style="4" customWidth="1"/>
    <col min="2061" max="2302" width="9" style="4"/>
    <col min="2303" max="2303" width="12.69921875" style="4" customWidth="1"/>
    <col min="2304" max="2304" width="9.69921875" style="4" customWidth="1"/>
    <col min="2305" max="2305" width="12.69921875" style="4" customWidth="1"/>
    <col min="2306" max="2306" width="9.69921875" style="4" customWidth="1"/>
    <col min="2307" max="2307" width="12.69921875" style="4" customWidth="1"/>
    <col min="2308" max="2308" width="9.69921875" style="4" customWidth="1"/>
    <col min="2309" max="2309" width="12.69921875" style="4" customWidth="1"/>
    <col min="2310" max="2310" width="9.69921875" style="4" customWidth="1"/>
    <col min="2311" max="2311" width="12.69921875" style="4" customWidth="1"/>
    <col min="2312" max="2312" width="9.69921875" style="4" customWidth="1"/>
    <col min="2313" max="2313" width="12.69921875" style="4" customWidth="1"/>
    <col min="2314" max="2314" width="9.69921875" style="4" customWidth="1"/>
    <col min="2315" max="2315" width="12.69921875" style="4" customWidth="1"/>
    <col min="2316" max="2316" width="9.69921875" style="4" customWidth="1"/>
    <col min="2317" max="2558" width="9" style="4"/>
    <col min="2559" max="2559" width="12.69921875" style="4" customWidth="1"/>
    <col min="2560" max="2560" width="9.69921875" style="4" customWidth="1"/>
    <col min="2561" max="2561" width="12.69921875" style="4" customWidth="1"/>
    <col min="2562" max="2562" width="9.69921875" style="4" customWidth="1"/>
    <col min="2563" max="2563" width="12.69921875" style="4" customWidth="1"/>
    <col min="2564" max="2564" width="9.69921875" style="4" customWidth="1"/>
    <col min="2565" max="2565" width="12.69921875" style="4" customWidth="1"/>
    <col min="2566" max="2566" width="9.69921875" style="4" customWidth="1"/>
    <col min="2567" max="2567" width="12.69921875" style="4" customWidth="1"/>
    <col min="2568" max="2568" width="9.69921875" style="4" customWidth="1"/>
    <col min="2569" max="2569" width="12.69921875" style="4" customWidth="1"/>
    <col min="2570" max="2570" width="9.69921875" style="4" customWidth="1"/>
    <col min="2571" max="2571" width="12.69921875" style="4" customWidth="1"/>
    <col min="2572" max="2572" width="9.69921875" style="4" customWidth="1"/>
    <col min="2573" max="2814" width="9" style="4"/>
    <col min="2815" max="2815" width="12.69921875" style="4" customWidth="1"/>
    <col min="2816" max="2816" width="9.69921875" style="4" customWidth="1"/>
    <col min="2817" max="2817" width="12.69921875" style="4" customWidth="1"/>
    <col min="2818" max="2818" width="9.69921875" style="4" customWidth="1"/>
    <col min="2819" max="2819" width="12.69921875" style="4" customWidth="1"/>
    <col min="2820" max="2820" width="9.69921875" style="4" customWidth="1"/>
    <col min="2821" max="2821" width="12.69921875" style="4" customWidth="1"/>
    <col min="2822" max="2822" width="9.69921875" style="4" customWidth="1"/>
    <col min="2823" max="2823" width="12.69921875" style="4" customWidth="1"/>
    <col min="2824" max="2824" width="9.69921875" style="4" customWidth="1"/>
    <col min="2825" max="2825" width="12.69921875" style="4" customWidth="1"/>
    <col min="2826" max="2826" width="9.69921875" style="4" customWidth="1"/>
    <col min="2827" max="2827" width="12.69921875" style="4" customWidth="1"/>
    <col min="2828" max="2828" width="9.69921875" style="4" customWidth="1"/>
    <col min="2829" max="3070" width="9" style="4"/>
    <col min="3071" max="3071" width="12.69921875" style="4" customWidth="1"/>
    <col min="3072" max="3072" width="9.69921875" style="4" customWidth="1"/>
    <col min="3073" max="3073" width="12.69921875" style="4" customWidth="1"/>
    <col min="3074" max="3074" width="9.69921875" style="4" customWidth="1"/>
    <col min="3075" max="3075" width="12.69921875" style="4" customWidth="1"/>
    <col min="3076" max="3076" width="9.69921875" style="4" customWidth="1"/>
    <col min="3077" max="3077" width="12.69921875" style="4" customWidth="1"/>
    <col min="3078" max="3078" width="9.69921875" style="4" customWidth="1"/>
    <col min="3079" max="3079" width="12.69921875" style="4" customWidth="1"/>
    <col min="3080" max="3080" width="9.69921875" style="4" customWidth="1"/>
    <col min="3081" max="3081" width="12.69921875" style="4" customWidth="1"/>
    <col min="3082" max="3082" width="9.69921875" style="4" customWidth="1"/>
    <col min="3083" max="3083" width="12.69921875" style="4" customWidth="1"/>
    <col min="3084" max="3084" width="9.69921875" style="4" customWidth="1"/>
    <col min="3085" max="3326" width="9" style="4"/>
    <col min="3327" max="3327" width="12.69921875" style="4" customWidth="1"/>
    <col min="3328" max="3328" width="9.69921875" style="4" customWidth="1"/>
    <col min="3329" max="3329" width="12.69921875" style="4" customWidth="1"/>
    <col min="3330" max="3330" width="9.69921875" style="4" customWidth="1"/>
    <col min="3331" max="3331" width="12.69921875" style="4" customWidth="1"/>
    <col min="3332" max="3332" width="9.69921875" style="4" customWidth="1"/>
    <col min="3333" max="3333" width="12.69921875" style="4" customWidth="1"/>
    <col min="3334" max="3334" width="9.69921875" style="4" customWidth="1"/>
    <col min="3335" max="3335" width="12.69921875" style="4" customWidth="1"/>
    <col min="3336" max="3336" width="9.69921875" style="4" customWidth="1"/>
    <col min="3337" max="3337" width="12.69921875" style="4" customWidth="1"/>
    <col min="3338" max="3338" width="9.69921875" style="4" customWidth="1"/>
    <col min="3339" max="3339" width="12.69921875" style="4" customWidth="1"/>
    <col min="3340" max="3340" width="9.69921875" style="4" customWidth="1"/>
    <col min="3341" max="3582" width="9" style="4"/>
    <col min="3583" max="3583" width="12.69921875" style="4" customWidth="1"/>
    <col min="3584" max="3584" width="9.69921875" style="4" customWidth="1"/>
    <col min="3585" max="3585" width="12.69921875" style="4" customWidth="1"/>
    <col min="3586" max="3586" width="9.69921875" style="4" customWidth="1"/>
    <col min="3587" max="3587" width="12.69921875" style="4" customWidth="1"/>
    <col min="3588" max="3588" width="9.69921875" style="4" customWidth="1"/>
    <col min="3589" max="3589" width="12.69921875" style="4" customWidth="1"/>
    <col min="3590" max="3590" width="9.69921875" style="4" customWidth="1"/>
    <col min="3591" max="3591" width="12.69921875" style="4" customWidth="1"/>
    <col min="3592" max="3592" width="9.69921875" style="4" customWidth="1"/>
    <col min="3593" max="3593" width="12.69921875" style="4" customWidth="1"/>
    <col min="3594" max="3594" width="9.69921875" style="4" customWidth="1"/>
    <col min="3595" max="3595" width="12.69921875" style="4" customWidth="1"/>
    <col min="3596" max="3596" width="9.69921875" style="4" customWidth="1"/>
    <col min="3597" max="3838" width="9" style="4"/>
    <col min="3839" max="3839" width="12.69921875" style="4" customWidth="1"/>
    <col min="3840" max="3840" width="9.69921875" style="4" customWidth="1"/>
    <col min="3841" max="3841" width="12.69921875" style="4" customWidth="1"/>
    <col min="3842" max="3842" width="9.69921875" style="4" customWidth="1"/>
    <col min="3843" max="3843" width="12.69921875" style="4" customWidth="1"/>
    <col min="3844" max="3844" width="9.69921875" style="4" customWidth="1"/>
    <col min="3845" max="3845" width="12.69921875" style="4" customWidth="1"/>
    <col min="3846" max="3846" width="9.69921875" style="4" customWidth="1"/>
    <col min="3847" max="3847" width="12.69921875" style="4" customWidth="1"/>
    <col min="3848" max="3848" width="9.69921875" style="4" customWidth="1"/>
    <col min="3849" max="3849" width="12.69921875" style="4" customWidth="1"/>
    <col min="3850" max="3850" width="9.69921875" style="4" customWidth="1"/>
    <col min="3851" max="3851" width="12.69921875" style="4" customWidth="1"/>
    <col min="3852" max="3852" width="9.69921875" style="4" customWidth="1"/>
    <col min="3853" max="4094" width="9" style="4"/>
    <col min="4095" max="4095" width="12.69921875" style="4" customWidth="1"/>
    <col min="4096" max="4096" width="9.69921875" style="4" customWidth="1"/>
    <col min="4097" max="4097" width="12.69921875" style="4" customWidth="1"/>
    <col min="4098" max="4098" width="9.69921875" style="4" customWidth="1"/>
    <col min="4099" max="4099" width="12.69921875" style="4" customWidth="1"/>
    <col min="4100" max="4100" width="9.69921875" style="4" customWidth="1"/>
    <col min="4101" max="4101" width="12.69921875" style="4" customWidth="1"/>
    <col min="4102" max="4102" width="9.69921875" style="4" customWidth="1"/>
    <col min="4103" max="4103" width="12.69921875" style="4" customWidth="1"/>
    <col min="4104" max="4104" width="9.69921875" style="4" customWidth="1"/>
    <col min="4105" max="4105" width="12.69921875" style="4" customWidth="1"/>
    <col min="4106" max="4106" width="9.69921875" style="4" customWidth="1"/>
    <col min="4107" max="4107" width="12.69921875" style="4" customWidth="1"/>
    <col min="4108" max="4108" width="9.69921875" style="4" customWidth="1"/>
    <col min="4109" max="4350" width="9" style="4"/>
    <col min="4351" max="4351" width="12.69921875" style="4" customWidth="1"/>
    <col min="4352" max="4352" width="9.69921875" style="4" customWidth="1"/>
    <col min="4353" max="4353" width="12.69921875" style="4" customWidth="1"/>
    <col min="4354" max="4354" width="9.69921875" style="4" customWidth="1"/>
    <col min="4355" max="4355" width="12.69921875" style="4" customWidth="1"/>
    <col min="4356" max="4356" width="9.69921875" style="4" customWidth="1"/>
    <col min="4357" max="4357" width="12.69921875" style="4" customWidth="1"/>
    <col min="4358" max="4358" width="9.69921875" style="4" customWidth="1"/>
    <col min="4359" max="4359" width="12.69921875" style="4" customWidth="1"/>
    <col min="4360" max="4360" width="9.69921875" style="4" customWidth="1"/>
    <col min="4361" max="4361" width="12.69921875" style="4" customWidth="1"/>
    <col min="4362" max="4362" width="9.69921875" style="4" customWidth="1"/>
    <col min="4363" max="4363" width="12.69921875" style="4" customWidth="1"/>
    <col min="4364" max="4364" width="9.69921875" style="4" customWidth="1"/>
    <col min="4365" max="4606" width="9" style="4"/>
    <col min="4607" max="4607" width="12.69921875" style="4" customWidth="1"/>
    <col min="4608" max="4608" width="9.69921875" style="4" customWidth="1"/>
    <col min="4609" max="4609" width="12.69921875" style="4" customWidth="1"/>
    <col min="4610" max="4610" width="9.69921875" style="4" customWidth="1"/>
    <col min="4611" max="4611" width="12.69921875" style="4" customWidth="1"/>
    <col min="4612" max="4612" width="9.69921875" style="4" customWidth="1"/>
    <col min="4613" max="4613" width="12.69921875" style="4" customWidth="1"/>
    <col min="4614" max="4614" width="9.69921875" style="4" customWidth="1"/>
    <col min="4615" max="4615" width="12.69921875" style="4" customWidth="1"/>
    <col min="4616" max="4616" width="9.69921875" style="4" customWidth="1"/>
    <col min="4617" max="4617" width="12.69921875" style="4" customWidth="1"/>
    <col min="4618" max="4618" width="9.69921875" style="4" customWidth="1"/>
    <col min="4619" max="4619" width="12.69921875" style="4" customWidth="1"/>
    <col min="4620" max="4620" width="9.69921875" style="4" customWidth="1"/>
    <col min="4621" max="4862" width="9" style="4"/>
    <col min="4863" max="4863" width="12.69921875" style="4" customWidth="1"/>
    <col min="4864" max="4864" width="9.69921875" style="4" customWidth="1"/>
    <col min="4865" max="4865" width="12.69921875" style="4" customWidth="1"/>
    <col min="4866" max="4866" width="9.69921875" style="4" customWidth="1"/>
    <col min="4867" max="4867" width="12.69921875" style="4" customWidth="1"/>
    <col min="4868" max="4868" width="9.69921875" style="4" customWidth="1"/>
    <col min="4869" max="4869" width="12.69921875" style="4" customWidth="1"/>
    <col min="4870" max="4870" width="9.69921875" style="4" customWidth="1"/>
    <col min="4871" max="4871" width="12.69921875" style="4" customWidth="1"/>
    <col min="4872" max="4872" width="9.69921875" style="4" customWidth="1"/>
    <col min="4873" max="4873" width="12.69921875" style="4" customWidth="1"/>
    <col min="4874" max="4874" width="9.69921875" style="4" customWidth="1"/>
    <col min="4875" max="4875" width="12.69921875" style="4" customWidth="1"/>
    <col min="4876" max="4876" width="9.69921875" style="4" customWidth="1"/>
    <col min="4877" max="5118" width="9" style="4"/>
    <col min="5119" max="5119" width="12.69921875" style="4" customWidth="1"/>
    <col min="5120" max="5120" width="9.69921875" style="4" customWidth="1"/>
    <col min="5121" max="5121" width="12.69921875" style="4" customWidth="1"/>
    <col min="5122" max="5122" width="9.69921875" style="4" customWidth="1"/>
    <col min="5123" max="5123" width="12.69921875" style="4" customWidth="1"/>
    <col min="5124" max="5124" width="9.69921875" style="4" customWidth="1"/>
    <col min="5125" max="5125" width="12.69921875" style="4" customWidth="1"/>
    <col min="5126" max="5126" width="9.69921875" style="4" customWidth="1"/>
    <col min="5127" max="5127" width="12.69921875" style="4" customWidth="1"/>
    <col min="5128" max="5128" width="9.69921875" style="4" customWidth="1"/>
    <col min="5129" max="5129" width="12.69921875" style="4" customWidth="1"/>
    <col min="5130" max="5130" width="9.69921875" style="4" customWidth="1"/>
    <col min="5131" max="5131" width="12.69921875" style="4" customWidth="1"/>
    <col min="5132" max="5132" width="9.69921875" style="4" customWidth="1"/>
    <col min="5133" max="5374" width="9" style="4"/>
    <col min="5375" max="5375" width="12.69921875" style="4" customWidth="1"/>
    <col min="5376" max="5376" width="9.69921875" style="4" customWidth="1"/>
    <col min="5377" max="5377" width="12.69921875" style="4" customWidth="1"/>
    <col min="5378" max="5378" width="9.69921875" style="4" customWidth="1"/>
    <col min="5379" max="5379" width="12.69921875" style="4" customWidth="1"/>
    <col min="5380" max="5380" width="9.69921875" style="4" customWidth="1"/>
    <col min="5381" max="5381" width="12.69921875" style="4" customWidth="1"/>
    <col min="5382" max="5382" width="9.69921875" style="4" customWidth="1"/>
    <col min="5383" max="5383" width="12.69921875" style="4" customWidth="1"/>
    <col min="5384" max="5384" width="9.69921875" style="4" customWidth="1"/>
    <col min="5385" max="5385" width="12.69921875" style="4" customWidth="1"/>
    <col min="5386" max="5386" width="9.69921875" style="4" customWidth="1"/>
    <col min="5387" max="5387" width="12.69921875" style="4" customWidth="1"/>
    <col min="5388" max="5388" width="9.69921875" style="4" customWidth="1"/>
    <col min="5389" max="5630" width="9" style="4"/>
    <col min="5631" max="5631" width="12.69921875" style="4" customWidth="1"/>
    <col min="5632" max="5632" width="9.69921875" style="4" customWidth="1"/>
    <col min="5633" max="5633" width="12.69921875" style="4" customWidth="1"/>
    <col min="5634" max="5634" width="9.69921875" style="4" customWidth="1"/>
    <col min="5635" max="5635" width="12.69921875" style="4" customWidth="1"/>
    <col min="5636" max="5636" width="9.69921875" style="4" customWidth="1"/>
    <col min="5637" max="5637" width="12.69921875" style="4" customWidth="1"/>
    <col min="5638" max="5638" width="9.69921875" style="4" customWidth="1"/>
    <col min="5639" max="5639" width="12.69921875" style="4" customWidth="1"/>
    <col min="5640" max="5640" width="9.69921875" style="4" customWidth="1"/>
    <col min="5641" max="5641" width="12.69921875" style="4" customWidth="1"/>
    <col min="5642" max="5642" width="9.69921875" style="4" customWidth="1"/>
    <col min="5643" max="5643" width="12.69921875" style="4" customWidth="1"/>
    <col min="5644" max="5644" width="9.69921875" style="4" customWidth="1"/>
    <col min="5645" max="5886" width="9" style="4"/>
    <col min="5887" max="5887" width="12.69921875" style="4" customWidth="1"/>
    <col min="5888" max="5888" width="9.69921875" style="4" customWidth="1"/>
    <col min="5889" max="5889" width="12.69921875" style="4" customWidth="1"/>
    <col min="5890" max="5890" width="9.69921875" style="4" customWidth="1"/>
    <col min="5891" max="5891" width="12.69921875" style="4" customWidth="1"/>
    <col min="5892" max="5892" width="9.69921875" style="4" customWidth="1"/>
    <col min="5893" max="5893" width="12.69921875" style="4" customWidth="1"/>
    <col min="5894" max="5894" width="9.69921875" style="4" customWidth="1"/>
    <col min="5895" max="5895" width="12.69921875" style="4" customWidth="1"/>
    <col min="5896" max="5896" width="9.69921875" style="4" customWidth="1"/>
    <col min="5897" max="5897" width="12.69921875" style="4" customWidth="1"/>
    <col min="5898" max="5898" width="9.69921875" style="4" customWidth="1"/>
    <col min="5899" max="5899" width="12.69921875" style="4" customWidth="1"/>
    <col min="5900" max="5900" width="9.69921875" style="4" customWidth="1"/>
    <col min="5901" max="6142" width="9" style="4"/>
    <col min="6143" max="6143" width="12.69921875" style="4" customWidth="1"/>
    <col min="6144" max="6144" width="9.69921875" style="4" customWidth="1"/>
    <col min="6145" max="6145" width="12.69921875" style="4" customWidth="1"/>
    <col min="6146" max="6146" width="9.69921875" style="4" customWidth="1"/>
    <col min="6147" max="6147" width="12.69921875" style="4" customWidth="1"/>
    <col min="6148" max="6148" width="9.69921875" style="4" customWidth="1"/>
    <col min="6149" max="6149" width="12.69921875" style="4" customWidth="1"/>
    <col min="6150" max="6150" width="9.69921875" style="4" customWidth="1"/>
    <col min="6151" max="6151" width="12.69921875" style="4" customWidth="1"/>
    <col min="6152" max="6152" width="9.69921875" style="4" customWidth="1"/>
    <col min="6153" max="6153" width="12.69921875" style="4" customWidth="1"/>
    <col min="6154" max="6154" width="9.69921875" style="4" customWidth="1"/>
    <col min="6155" max="6155" width="12.69921875" style="4" customWidth="1"/>
    <col min="6156" max="6156" width="9.69921875" style="4" customWidth="1"/>
    <col min="6157" max="6398" width="9" style="4"/>
    <col min="6399" max="6399" width="12.69921875" style="4" customWidth="1"/>
    <col min="6400" max="6400" width="9.69921875" style="4" customWidth="1"/>
    <col min="6401" max="6401" width="12.69921875" style="4" customWidth="1"/>
    <col min="6402" max="6402" width="9.69921875" style="4" customWidth="1"/>
    <col min="6403" max="6403" width="12.69921875" style="4" customWidth="1"/>
    <col min="6404" max="6404" width="9.69921875" style="4" customWidth="1"/>
    <col min="6405" max="6405" width="12.69921875" style="4" customWidth="1"/>
    <col min="6406" max="6406" width="9.69921875" style="4" customWidth="1"/>
    <col min="6407" max="6407" width="12.69921875" style="4" customWidth="1"/>
    <col min="6408" max="6408" width="9.69921875" style="4" customWidth="1"/>
    <col min="6409" max="6409" width="12.69921875" style="4" customWidth="1"/>
    <col min="6410" max="6410" width="9.69921875" style="4" customWidth="1"/>
    <col min="6411" max="6411" width="12.69921875" style="4" customWidth="1"/>
    <col min="6412" max="6412" width="9.69921875" style="4" customWidth="1"/>
    <col min="6413" max="6654" width="9" style="4"/>
    <col min="6655" max="6655" width="12.69921875" style="4" customWidth="1"/>
    <col min="6656" max="6656" width="9.69921875" style="4" customWidth="1"/>
    <col min="6657" max="6657" width="12.69921875" style="4" customWidth="1"/>
    <col min="6658" max="6658" width="9.69921875" style="4" customWidth="1"/>
    <col min="6659" max="6659" width="12.69921875" style="4" customWidth="1"/>
    <col min="6660" max="6660" width="9.69921875" style="4" customWidth="1"/>
    <col min="6661" max="6661" width="12.69921875" style="4" customWidth="1"/>
    <col min="6662" max="6662" width="9.69921875" style="4" customWidth="1"/>
    <col min="6663" max="6663" width="12.69921875" style="4" customWidth="1"/>
    <col min="6664" max="6664" width="9.69921875" style="4" customWidth="1"/>
    <col min="6665" max="6665" width="12.69921875" style="4" customWidth="1"/>
    <col min="6666" max="6666" width="9.69921875" style="4" customWidth="1"/>
    <col min="6667" max="6667" width="12.69921875" style="4" customWidth="1"/>
    <col min="6668" max="6668" width="9.69921875" style="4" customWidth="1"/>
    <col min="6669" max="6910" width="9" style="4"/>
    <col min="6911" max="6911" width="12.69921875" style="4" customWidth="1"/>
    <col min="6912" max="6912" width="9.69921875" style="4" customWidth="1"/>
    <col min="6913" max="6913" width="12.69921875" style="4" customWidth="1"/>
    <col min="6914" max="6914" width="9.69921875" style="4" customWidth="1"/>
    <col min="6915" max="6915" width="12.69921875" style="4" customWidth="1"/>
    <col min="6916" max="6916" width="9.69921875" style="4" customWidth="1"/>
    <col min="6917" max="6917" width="12.69921875" style="4" customWidth="1"/>
    <col min="6918" max="6918" width="9.69921875" style="4" customWidth="1"/>
    <col min="6919" max="6919" width="12.69921875" style="4" customWidth="1"/>
    <col min="6920" max="6920" width="9.69921875" style="4" customWidth="1"/>
    <col min="6921" max="6921" width="12.69921875" style="4" customWidth="1"/>
    <col min="6922" max="6922" width="9.69921875" style="4" customWidth="1"/>
    <col min="6923" max="6923" width="12.69921875" style="4" customWidth="1"/>
    <col min="6924" max="6924" width="9.69921875" style="4" customWidth="1"/>
    <col min="6925" max="7166" width="9" style="4"/>
    <col min="7167" max="7167" width="12.69921875" style="4" customWidth="1"/>
    <col min="7168" max="7168" width="9.69921875" style="4" customWidth="1"/>
    <col min="7169" max="7169" width="12.69921875" style="4" customWidth="1"/>
    <col min="7170" max="7170" width="9.69921875" style="4" customWidth="1"/>
    <col min="7171" max="7171" width="12.69921875" style="4" customWidth="1"/>
    <col min="7172" max="7172" width="9.69921875" style="4" customWidth="1"/>
    <col min="7173" max="7173" width="12.69921875" style="4" customWidth="1"/>
    <col min="7174" max="7174" width="9.69921875" style="4" customWidth="1"/>
    <col min="7175" max="7175" width="12.69921875" style="4" customWidth="1"/>
    <col min="7176" max="7176" width="9.69921875" style="4" customWidth="1"/>
    <col min="7177" max="7177" width="12.69921875" style="4" customWidth="1"/>
    <col min="7178" max="7178" width="9.69921875" style="4" customWidth="1"/>
    <col min="7179" max="7179" width="12.69921875" style="4" customWidth="1"/>
    <col min="7180" max="7180" width="9.69921875" style="4" customWidth="1"/>
    <col min="7181" max="7422" width="9" style="4"/>
    <col min="7423" max="7423" width="12.69921875" style="4" customWidth="1"/>
    <col min="7424" max="7424" width="9.69921875" style="4" customWidth="1"/>
    <col min="7425" max="7425" width="12.69921875" style="4" customWidth="1"/>
    <col min="7426" max="7426" width="9.69921875" style="4" customWidth="1"/>
    <col min="7427" max="7427" width="12.69921875" style="4" customWidth="1"/>
    <col min="7428" max="7428" width="9.69921875" style="4" customWidth="1"/>
    <col min="7429" max="7429" width="12.69921875" style="4" customWidth="1"/>
    <col min="7430" max="7430" width="9.69921875" style="4" customWidth="1"/>
    <col min="7431" max="7431" width="12.69921875" style="4" customWidth="1"/>
    <col min="7432" max="7432" width="9.69921875" style="4" customWidth="1"/>
    <col min="7433" max="7433" width="12.69921875" style="4" customWidth="1"/>
    <col min="7434" max="7434" width="9.69921875" style="4" customWidth="1"/>
    <col min="7435" max="7435" width="12.69921875" style="4" customWidth="1"/>
    <col min="7436" max="7436" width="9.69921875" style="4" customWidth="1"/>
    <col min="7437" max="7678" width="9" style="4"/>
    <col min="7679" max="7679" width="12.69921875" style="4" customWidth="1"/>
    <col min="7680" max="7680" width="9.69921875" style="4" customWidth="1"/>
    <col min="7681" max="7681" width="12.69921875" style="4" customWidth="1"/>
    <col min="7682" max="7682" width="9.69921875" style="4" customWidth="1"/>
    <col min="7683" max="7683" width="12.69921875" style="4" customWidth="1"/>
    <col min="7684" max="7684" width="9.69921875" style="4" customWidth="1"/>
    <col min="7685" max="7685" width="12.69921875" style="4" customWidth="1"/>
    <col min="7686" max="7686" width="9.69921875" style="4" customWidth="1"/>
    <col min="7687" max="7687" width="12.69921875" style="4" customWidth="1"/>
    <col min="7688" max="7688" width="9.69921875" style="4" customWidth="1"/>
    <col min="7689" max="7689" width="12.69921875" style="4" customWidth="1"/>
    <col min="7690" max="7690" width="9.69921875" style="4" customWidth="1"/>
    <col min="7691" max="7691" width="12.69921875" style="4" customWidth="1"/>
    <col min="7692" max="7692" width="9.69921875" style="4" customWidth="1"/>
    <col min="7693" max="7934" width="9" style="4"/>
    <col min="7935" max="7935" width="12.69921875" style="4" customWidth="1"/>
    <col min="7936" max="7936" width="9.69921875" style="4" customWidth="1"/>
    <col min="7937" max="7937" width="12.69921875" style="4" customWidth="1"/>
    <col min="7938" max="7938" width="9.69921875" style="4" customWidth="1"/>
    <col min="7939" max="7939" width="12.69921875" style="4" customWidth="1"/>
    <col min="7940" max="7940" width="9.69921875" style="4" customWidth="1"/>
    <col min="7941" max="7941" width="12.69921875" style="4" customWidth="1"/>
    <col min="7942" max="7942" width="9.69921875" style="4" customWidth="1"/>
    <col min="7943" max="7943" width="12.69921875" style="4" customWidth="1"/>
    <col min="7944" max="7944" width="9.69921875" style="4" customWidth="1"/>
    <col min="7945" max="7945" width="12.69921875" style="4" customWidth="1"/>
    <col min="7946" max="7946" width="9.69921875" style="4" customWidth="1"/>
    <col min="7947" max="7947" width="12.69921875" style="4" customWidth="1"/>
    <col min="7948" max="7948" width="9.69921875" style="4" customWidth="1"/>
    <col min="7949" max="8190" width="9" style="4"/>
    <col min="8191" max="8191" width="12.69921875" style="4" customWidth="1"/>
    <col min="8192" max="8192" width="9.69921875" style="4" customWidth="1"/>
    <col min="8193" max="8193" width="12.69921875" style="4" customWidth="1"/>
    <col min="8194" max="8194" width="9.69921875" style="4" customWidth="1"/>
    <col min="8195" max="8195" width="12.69921875" style="4" customWidth="1"/>
    <col min="8196" max="8196" width="9.69921875" style="4" customWidth="1"/>
    <col min="8197" max="8197" width="12.69921875" style="4" customWidth="1"/>
    <col min="8198" max="8198" width="9.69921875" style="4" customWidth="1"/>
    <col min="8199" max="8199" width="12.69921875" style="4" customWidth="1"/>
    <col min="8200" max="8200" width="9.69921875" style="4" customWidth="1"/>
    <col min="8201" max="8201" width="12.69921875" style="4" customWidth="1"/>
    <col min="8202" max="8202" width="9.69921875" style="4" customWidth="1"/>
    <col min="8203" max="8203" width="12.69921875" style="4" customWidth="1"/>
    <col min="8204" max="8204" width="9.69921875" style="4" customWidth="1"/>
    <col min="8205" max="8446" width="9" style="4"/>
    <col min="8447" max="8447" width="12.69921875" style="4" customWidth="1"/>
    <col min="8448" max="8448" width="9.69921875" style="4" customWidth="1"/>
    <col min="8449" max="8449" width="12.69921875" style="4" customWidth="1"/>
    <col min="8450" max="8450" width="9.69921875" style="4" customWidth="1"/>
    <col min="8451" max="8451" width="12.69921875" style="4" customWidth="1"/>
    <col min="8452" max="8452" width="9.69921875" style="4" customWidth="1"/>
    <col min="8453" max="8453" width="12.69921875" style="4" customWidth="1"/>
    <col min="8454" max="8454" width="9.69921875" style="4" customWidth="1"/>
    <col min="8455" max="8455" width="12.69921875" style="4" customWidth="1"/>
    <col min="8456" max="8456" width="9.69921875" style="4" customWidth="1"/>
    <col min="8457" max="8457" width="12.69921875" style="4" customWidth="1"/>
    <col min="8458" max="8458" width="9.69921875" style="4" customWidth="1"/>
    <col min="8459" max="8459" width="12.69921875" style="4" customWidth="1"/>
    <col min="8460" max="8460" width="9.69921875" style="4" customWidth="1"/>
    <col min="8461" max="8702" width="9" style="4"/>
    <col min="8703" max="8703" width="12.69921875" style="4" customWidth="1"/>
    <col min="8704" max="8704" width="9.69921875" style="4" customWidth="1"/>
    <col min="8705" max="8705" width="12.69921875" style="4" customWidth="1"/>
    <col min="8706" max="8706" width="9.69921875" style="4" customWidth="1"/>
    <col min="8707" max="8707" width="12.69921875" style="4" customWidth="1"/>
    <col min="8708" max="8708" width="9.69921875" style="4" customWidth="1"/>
    <col min="8709" max="8709" width="12.69921875" style="4" customWidth="1"/>
    <col min="8710" max="8710" width="9.69921875" style="4" customWidth="1"/>
    <col min="8711" max="8711" width="12.69921875" style="4" customWidth="1"/>
    <col min="8712" max="8712" width="9.69921875" style="4" customWidth="1"/>
    <col min="8713" max="8713" width="12.69921875" style="4" customWidth="1"/>
    <col min="8714" max="8714" width="9.69921875" style="4" customWidth="1"/>
    <col min="8715" max="8715" width="12.69921875" style="4" customWidth="1"/>
    <col min="8716" max="8716" width="9.69921875" style="4" customWidth="1"/>
    <col min="8717" max="8958" width="9" style="4"/>
    <col min="8959" max="8959" width="12.69921875" style="4" customWidth="1"/>
    <col min="8960" max="8960" width="9.69921875" style="4" customWidth="1"/>
    <col min="8961" max="8961" width="12.69921875" style="4" customWidth="1"/>
    <col min="8962" max="8962" width="9.69921875" style="4" customWidth="1"/>
    <col min="8963" max="8963" width="12.69921875" style="4" customWidth="1"/>
    <col min="8964" max="8964" width="9.69921875" style="4" customWidth="1"/>
    <col min="8965" max="8965" width="12.69921875" style="4" customWidth="1"/>
    <col min="8966" max="8966" width="9.69921875" style="4" customWidth="1"/>
    <col min="8967" max="8967" width="12.69921875" style="4" customWidth="1"/>
    <col min="8968" max="8968" width="9.69921875" style="4" customWidth="1"/>
    <col min="8969" max="8969" width="12.69921875" style="4" customWidth="1"/>
    <col min="8970" max="8970" width="9.69921875" style="4" customWidth="1"/>
    <col min="8971" max="8971" width="12.69921875" style="4" customWidth="1"/>
    <col min="8972" max="8972" width="9.69921875" style="4" customWidth="1"/>
    <col min="8973" max="9214" width="9" style="4"/>
    <col min="9215" max="9215" width="12.69921875" style="4" customWidth="1"/>
    <col min="9216" max="9216" width="9.69921875" style="4" customWidth="1"/>
    <col min="9217" max="9217" width="12.69921875" style="4" customWidth="1"/>
    <col min="9218" max="9218" width="9.69921875" style="4" customWidth="1"/>
    <col min="9219" max="9219" width="12.69921875" style="4" customWidth="1"/>
    <col min="9220" max="9220" width="9.69921875" style="4" customWidth="1"/>
    <col min="9221" max="9221" width="12.69921875" style="4" customWidth="1"/>
    <col min="9222" max="9222" width="9.69921875" style="4" customWidth="1"/>
    <col min="9223" max="9223" width="12.69921875" style="4" customWidth="1"/>
    <col min="9224" max="9224" width="9.69921875" style="4" customWidth="1"/>
    <col min="9225" max="9225" width="12.69921875" style="4" customWidth="1"/>
    <col min="9226" max="9226" width="9.69921875" style="4" customWidth="1"/>
    <col min="9227" max="9227" width="12.69921875" style="4" customWidth="1"/>
    <col min="9228" max="9228" width="9.69921875" style="4" customWidth="1"/>
    <col min="9229" max="9470" width="9" style="4"/>
    <col min="9471" max="9471" width="12.69921875" style="4" customWidth="1"/>
    <col min="9472" max="9472" width="9.69921875" style="4" customWidth="1"/>
    <col min="9473" max="9473" width="12.69921875" style="4" customWidth="1"/>
    <col min="9474" max="9474" width="9.69921875" style="4" customWidth="1"/>
    <col min="9475" max="9475" width="12.69921875" style="4" customWidth="1"/>
    <col min="9476" max="9476" width="9.69921875" style="4" customWidth="1"/>
    <col min="9477" max="9477" width="12.69921875" style="4" customWidth="1"/>
    <col min="9478" max="9478" width="9.69921875" style="4" customWidth="1"/>
    <col min="9479" max="9479" width="12.69921875" style="4" customWidth="1"/>
    <col min="9480" max="9480" width="9.69921875" style="4" customWidth="1"/>
    <col min="9481" max="9481" width="12.69921875" style="4" customWidth="1"/>
    <col min="9482" max="9482" width="9.69921875" style="4" customWidth="1"/>
    <col min="9483" max="9483" width="12.69921875" style="4" customWidth="1"/>
    <col min="9484" max="9484" width="9.69921875" style="4" customWidth="1"/>
    <col min="9485" max="9726" width="9" style="4"/>
    <col min="9727" max="9727" width="12.69921875" style="4" customWidth="1"/>
    <col min="9728" max="9728" width="9.69921875" style="4" customWidth="1"/>
    <col min="9729" max="9729" width="12.69921875" style="4" customWidth="1"/>
    <col min="9730" max="9730" width="9.69921875" style="4" customWidth="1"/>
    <col min="9731" max="9731" width="12.69921875" style="4" customWidth="1"/>
    <col min="9732" max="9732" width="9.69921875" style="4" customWidth="1"/>
    <col min="9733" max="9733" width="12.69921875" style="4" customWidth="1"/>
    <col min="9734" max="9734" width="9.69921875" style="4" customWidth="1"/>
    <col min="9735" max="9735" width="12.69921875" style="4" customWidth="1"/>
    <col min="9736" max="9736" width="9.69921875" style="4" customWidth="1"/>
    <col min="9737" max="9737" width="12.69921875" style="4" customWidth="1"/>
    <col min="9738" max="9738" width="9.69921875" style="4" customWidth="1"/>
    <col min="9739" max="9739" width="12.69921875" style="4" customWidth="1"/>
    <col min="9740" max="9740" width="9.69921875" style="4" customWidth="1"/>
    <col min="9741" max="9982" width="9" style="4"/>
    <col min="9983" max="9983" width="12.69921875" style="4" customWidth="1"/>
    <col min="9984" max="9984" width="9.69921875" style="4" customWidth="1"/>
    <col min="9985" max="9985" width="12.69921875" style="4" customWidth="1"/>
    <col min="9986" max="9986" width="9.69921875" style="4" customWidth="1"/>
    <col min="9987" max="9987" width="12.69921875" style="4" customWidth="1"/>
    <col min="9988" max="9988" width="9.69921875" style="4" customWidth="1"/>
    <col min="9989" max="9989" width="12.69921875" style="4" customWidth="1"/>
    <col min="9990" max="9990" width="9.69921875" style="4" customWidth="1"/>
    <col min="9991" max="9991" width="12.69921875" style="4" customWidth="1"/>
    <col min="9992" max="9992" width="9.69921875" style="4" customWidth="1"/>
    <col min="9993" max="9993" width="12.69921875" style="4" customWidth="1"/>
    <col min="9994" max="9994" width="9.69921875" style="4" customWidth="1"/>
    <col min="9995" max="9995" width="12.69921875" style="4" customWidth="1"/>
    <col min="9996" max="9996" width="9.69921875" style="4" customWidth="1"/>
    <col min="9997" max="10238" width="9" style="4"/>
    <col min="10239" max="10239" width="12.69921875" style="4" customWidth="1"/>
    <col min="10240" max="10240" width="9.69921875" style="4" customWidth="1"/>
    <col min="10241" max="10241" width="12.69921875" style="4" customWidth="1"/>
    <col min="10242" max="10242" width="9.69921875" style="4" customWidth="1"/>
    <col min="10243" max="10243" width="12.69921875" style="4" customWidth="1"/>
    <col min="10244" max="10244" width="9.69921875" style="4" customWidth="1"/>
    <col min="10245" max="10245" width="12.69921875" style="4" customWidth="1"/>
    <col min="10246" max="10246" width="9.69921875" style="4" customWidth="1"/>
    <col min="10247" max="10247" width="12.69921875" style="4" customWidth="1"/>
    <col min="10248" max="10248" width="9.69921875" style="4" customWidth="1"/>
    <col min="10249" max="10249" width="12.69921875" style="4" customWidth="1"/>
    <col min="10250" max="10250" width="9.69921875" style="4" customWidth="1"/>
    <col min="10251" max="10251" width="12.69921875" style="4" customWidth="1"/>
    <col min="10252" max="10252" width="9.69921875" style="4" customWidth="1"/>
    <col min="10253" max="10494" width="9" style="4"/>
    <col min="10495" max="10495" width="12.69921875" style="4" customWidth="1"/>
    <col min="10496" max="10496" width="9.69921875" style="4" customWidth="1"/>
    <col min="10497" max="10497" width="12.69921875" style="4" customWidth="1"/>
    <col min="10498" max="10498" width="9.69921875" style="4" customWidth="1"/>
    <col min="10499" max="10499" width="12.69921875" style="4" customWidth="1"/>
    <col min="10500" max="10500" width="9.69921875" style="4" customWidth="1"/>
    <col min="10501" max="10501" width="12.69921875" style="4" customWidth="1"/>
    <col min="10502" max="10502" width="9.69921875" style="4" customWidth="1"/>
    <col min="10503" max="10503" width="12.69921875" style="4" customWidth="1"/>
    <col min="10504" max="10504" width="9.69921875" style="4" customWidth="1"/>
    <col min="10505" max="10505" width="12.69921875" style="4" customWidth="1"/>
    <col min="10506" max="10506" width="9.69921875" style="4" customWidth="1"/>
    <col min="10507" max="10507" width="12.69921875" style="4" customWidth="1"/>
    <col min="10508" max="10508" width="9.69921875" style="4" customWidth="1"/>
    <col min="10509" max="10750" width="9" style="4"/>
    <col min="10751" max="10751" width="12.69921875" style="4" customWidth="1"/>
    <col min="10752" max="10752" width="9.69921875" style="4" customWidth="1"/>
    <col min="10753" max="10753" width="12.69921875" style="4" customWidth="1"/>
    <col min="10754" max="10754" width="9.69921875" style="4" customWidth="1"/>
    <col min="10755" max="10755" width="12.69921875" style="4" customWidth="1"/>
    <col min="10756" max="10756" width="9.69921875" style="4" customWidth="1"/>
    <col min="10757" max="10757" width="12.69921875" style="4" customWidth="1"/>
    <col min="10758" max="10758" width="9.69921875" style="4" customWidth="1"/>
    <col min="10759" max="10759" width="12.69921875" style="4" customWidth="1"/>
    <col min="10760" max="10760" width="9.69921875" style="4" customWidth="1"/>
    <col min="10761" max="10761" width="12.69921875" style="4" customWidth="1"/>
    <col min="10762" max="10762" width="9.69921875" style="4" customWidth="1"/>
    <col min="10763" max="10763" width="12.69921875" style="4" customWidth="1"/>
    <col min="10764" max="10764" width="9.69921875" style="4" customWidth="1"/>
    <col min="10765" max="11006" width="9" style="4"/>
    <col min="11007" max="11007" width="12.69921875" style="4" customWidth="1"/>
    <col min="11008" max="11008" width="9.69921875" style="4" customWidth="1"/>
    <col min="11009" max="11009" width="12.69921875" style="4" customWidth="1"/>
    <col min="11010" max="11010" width="9.69921875" style="4" customWidth="1"/>
    <col min="11011" max="11011" width="12.69921875" style="4" customWidth="1"/>
    <col min="11012" max="11012" width="9.69921875" style="4" customWidth="1"/>
    <col min="11013" max="11013" width="12.69921875" style="4" customWidth="1"/>
    <col min="11014" max="11014" width="9.69921875" style="4" customWidth="1"/>
    <col min="11015" max="11015" width="12.69921875" style="4" customWidth="1"/>
    <col min="11016" max="11016" width="9.69921875" style="4" customWidth="1"/>
    <col min="11017" max="11017" width="12.69921875" style="4" customWidth="1"/>
    <col min="11018" max="11018" width="9.69921875" style="4" customWidth="1"/>
    <col min="11019" max="11019" width="12.69921875" style="4" customWidth="1"/>
    <col min="11020" max="11020" width="9.69921875" style="4" customWidth="1"/>
    <col min="11021" max="11262" width="9" style="4"/>
    <col min="11263" max="11263" width="12.69921875" style="4" customWidth="1"/>
    <col min="11264" max="11264" width="9.69921875" style="4" customWidth="1"/>
    <col min="11265" max="11265" width="12.69921875" style="4" customWidth="1"/>
    <col min="11266" max="11266" width="9.69921875" style="4" customWidth="1"/>
    <col min="11267" max="11267" width="12.69921875" style="4" customWidth="1"/>
    <col min="11268" max="11268" width="9.69921875" style="4" customWidth="1"/>
    <col min="11269" max="11269" width="12.69921875" style="4" customWidth="1"/>
    <col min="11270" max="11270" width="9.69921875" style="4" customWidth="1"/>
    <col min="11271" max="11271" width="12.69921875" style="4" customWidth="1"/>
    <col min="11272" max="11272" width="9.69921875" style="4" customWidth="1"/>
    <col min="11273" max="11273" width="12.69921875" style="4" customWidth="1"/>
    <col min="11274" max="11274" width="9.69921875" style="4" customWidth="1"/>
    <col min="11275" max="11275" width="12.69921875" style="4" customWidth="1"/>
    <col min="11276" max="11276" width="9.69921875" style="4" customWidth="1"/>
    <col min="11277" max="11518" width="9" style="4"/>
    <col min="11519" max="11519" width="12.69921875" style="4" customWidth="1"/>
    <col min="11520" max="11520" width="9.69921875" style="4" customWidth="1"/>
    <col min="11521" max="11521" width="12.69921875" style="4" customWidth="1"/>
    <col min="11522" max="11522" width="9.69921875" style="4" customWidth="1"/>
    <col min="11523" max="11523" width="12.69921875" style="4" customWidth="1"/>
    <col min="11524" max="11524" width="9.69921875" style="4" customWidth="1"/>
    <col min="11525" max="11525" width="12.69921875" style="4" customWidth="1"/>
    <col min="11526" max="11526" width="9.69921875" style="4" customWidth="1"/>
    <col min="11527" max="11527" width="12.69921875" style="4" customWidth="1"/>
    <col min="11528" max="11528" width="9.69921875" style="4" customWidth="1"/>
    <col min="11529" max="11529" width="12.69921875" style="4" customWidth="1"/>
    <col min="11530" max="11530" width="9.69921875" style="4" customWidth="1"/>
    <col min="11531" max="11531" width="12.69921875" style="4" customWidth="1"/>
    <col min="11532" max="11532" width="9.69921875" style="4" customWidth="1"/>
    <col min="11533" max="11774" width="9" style="4"/>
    <col min="11775" max="11775" width="12.69921875" style="4" customWidth="1"/>
    <col min="11776" max="11776" width="9.69921875" style="4" customWidth="1"/>
    <col min="11777" max="11777" width="12.69921875" style="4" customWidth="1"/>
    <col min="11778" max="11778" width="9.69921875" style="4" customWidth="1"/>
    <col min="11779" max="11779" width="12.69921875" style="4" customWidth="1"/>
    <col min="11780" max="11780" width="9.69921875" style="4" customWidth="1"/>
    <col min="11781" max="11781" width="12.69921875" style="4" customWidth="1"/>
    <col min="11782" max="11782" width="9.69921875" style="4" customWidth="1"/>
    <col min="11783" max="11783" width="12.69921875" style="4" customWidth="1"/>
    <col min="11784" max="11784" width="9.69921875" style="4" customWidth="1"/>
    <col min="11785" max="11785" width="12.69921875" style="4" customWidth="1"/>
    <col min="11786" max="11786" width="9.69921875" style="4" customWidth="1"/>
    <col min="11787" max="11787" width="12.69921875" style="4" customWidth="1"/>
    <col min="11788" max="11788" width="9.69921875" style="4" customWidth="1"/>
    <col min="11789" max="12030" width="9" style="4"/>
    <col min="12031" max="12031" width="12.69921875" style="4" customWidth="1"/>
    <col min="12032" max="12032" width="9.69921875" style="4" customWidth="1"/>
    <col min="12033" max="12033" width="12.69921875" style="4" customWidth="1"/>
    <col min="12034" max="12034" width="9.69921875" style="4" customWidth="1"/>
    <col min="12035" max="12035" width="12.69921875" style="4" customWidth="1"/>
    <col min="12036" max="12036" width="9.69921875" style="4" customWidth="1"/>
    <col min="12037" max="12037" width="12.69921875" style="4" customWidth="1"/>
    <col min="12038" max="12038" width="9.69921875" style="4" customWidth="1"/>
    <col min="12039" max="12039" width="12.69921875" style="4" customWidth="1"/>
    <col min="12040" max="12040" width="9.69921875" style="4" customWidth="1"/>
    <col min="12041" max="12041" width="12.69921875" style="4" customWidth="1"/>
    <col min="12042" max="12042" width="9.69921875" style="4" customWidth="1"/>
    <col min="12043" max="12043" width="12.69921875" style="4" customWidth="1"/>
    <col min="12044" max="12044" width="9.69921875" style="4" customWidth="1"/>
    <col min="12045" max="12286" width="9" style="4"/>
    <col min="12287" max="12287" width="12.69921875" style="4" customWidth="1"/>
    <col min="12288" max="12288" width="9.69921875" style="4" customWidth="1"/>
    <col min="12289" max="12289" width="12.69921875" style="4" customWidth="1"/>
    <col min="12290" max="12290" width="9.69921875" style="4" customWidth="1"/>
    <col min="12291" max="12291" width="12.69921875" style="4" customWidth="1"/>
    <col min="12292" max="12292" width="9.69921875" style="4" customWidth="1"/>
    <col min="12293" max="12293" width="12.69921875" style="4" customWidth="1"/>
    <col min="12294" max="12294" width="9.69921875" style="4" customWidth="1"/>
    <col min="12295" max="12295" width="12.69921875" style="4" customWidth="1"/>
    <col min="12296" max="12296" width="9.69921875" style="4" customWidth="1"/>
    <col min="12297" max="12297" width="12.69921875" style="4" customWidth="1"/>
    <col min="12298" max="12298" width="9.69921875" style="4" customWidth="1"/>
    <col min="12299" max="12299" width="12.69921875" style="4" customWidth="1"/>
    <col min="12300" max="12300" width="9.69921875" style="4" customWidth="1"/>
    <col min="12301" max="12542" width="9" style="4"/>
    <col min="12543" max="12543" width="12.69921875" style="4" customWidth="1"/>
    <col min="12544" max="12544" width="9.69921875" style="4" customWidth="1"/>
    <col min="12545" max="12545" width="12.69921875" style="4" customWidth="1"/>
    <col min="12546" max="12546" width="9.69921875" style="4" customWidth="1"/>
    <col min="12547" max="12547" width="12.69921875" style="4" customWidth="1"/>
    <col min="12548" max="12548" width="9.69921875" style="4" customWidth="1"/>
    <col min="12549" max="12549" width="12.69921875" style="4" customWidth="1"/>
    <col min="12550" max="12550" width="9.69921875" style="4" customWidth="1"/>
    <col min="12551" max="12551" width="12.69921875" style="4" customWidth="1"/>
    <col min="12552" max="12552" width="9.69921875" style="4" customWidth="1"/>
    <col min="12553" max="12553" width="12.69921875" style="4" customWidth="1"/>
    <col min="12554" max="12554" width="9.69921875" style="4" customWidth="1"/>
    <col min="12555" max="12555" width="12.69921875" style="4" customWidth="1"/>
    <col min="12556" max="12556" width="9.69921875" style="4" customWidth="1"/>
    <col min="12557" max="12798" width="9" style="4"/>
    <col min="12799" max="12799" width="12.69921875" style="4" customWidth="1"/>
    <col min="12800" max="12800" width="9.69921875" style="4" customWidth="1"/>
    <col min="12801" max="12801" width="12.69921875" style="4" customWidth="1"/>
    <col min="12802" max="12802" width="9.69921875" style="4" customWidth="1"/>
    <col min="12803" max="12803" width="12.69921875" style="4" customWidth="1"/>
    <col min="12804" max="12804" width="9.69921875" style="4" customWidth="1"/>
    <col min="12805" max="12805" width="12.69921875" style="4" customWidth="1"/>
    <col min="12806" max="12806" width="9.69921875" style="4" customWidth="1"/>
    <col min="12807" max="12807" width="12.69921875" style="4" customWidth="1"/>
    <col min="12808" max="12808" width="9.69921875" style="4" customWidth="1"/>
    <col min="12809" max="12809" width="12.69921875" style="4" customWidth="1"/>
    <col min="12810" max="12810" width="9.69921875" style="4" customWidth="1"/>
    <col min="12811" max="12811" width="12.69921875" style="4" customWidth="1"/>
    <col min="12812" max="12812" width="9.69921875" style="4" customWidth="1"/>
    <col min="12813" max="13054" width="9" style="4"/>
    <col min="13055" max="13055" width="12.69921875" style="4" customWidth="1"/>
    <col min="13056" max="13056" width="9.69921875" style="4" customWidth="1"/>
    <col min="13057" max="13057" width="12.69921875" style="4" customWidth="1"/>
    <col min="13058" max="13058" width="9.69921875" style="4" customWidth="1"/>
    <col min="13059" max="13059" width="12.69921875" style="4" customWidth="1"/>
    <col min="13060" max="13060" width="9.69921875" style="4" customWidth="1"/>
    <col min="13061" max="13061" width="12.69921875" style="4" customWidth="1"/>
    <col min="13062" max="13062" width="9.69921875" style="4" customWidth="1"/>
    <col min="13063" max="13063" width="12.69921875" style="4" customWidth="1"/>
    <col min="13064" max="13064" width="9.69921875" style="4" customWidth="1"/>
    <col min="13065" max="13065" width="12.69921875" style="4" customWidth="1"/>
    <col min="13066" max="13066" width="9.69921875" style="4" customWidth="1"/>
    <col min="13067" max="13067" width="12.69921875" style="4" customWidth="1"/>
    <col min="13068" max="13068" width="9.69921875" style="4" customWidth="1"/>
    <col min="13069" max="13310" width="9" style="4"/>
    <col min="13311" max="13311" width="12.69921875" style="4" customWidth="1"/>
    <col min="13312" max="13312" width="9.69921875" style="4" customWidth="1"/>
    <col min="13313" max="13313" width="12.69921875" style="4" customWidth="1"/>
    <col min="13314" max="13314" width="9.69921875" style="4" customWidth="1"/>
    <col min="13315" max="13315" width="12.69921875" style="4" customWidth="1"/>
    <col min="13316" max="13316" width="9.69921875" style="4" customWidth="1"/>
    <col min="13317" max="13317" width="12.69921875" style="4" customWidth="1"/>
    <col min="13318" max="13318" width="9.69921875" style="4" customWidth="1"/>
    <col min="13319" max="13319" width="12.69921875" style="4" customWidth="1"/>
    <col min="13320" max="13320" width="9.69921875" style="4" customWidth="1"/>
    <col min="13321" max="13321" width="12.69921875" style="4" customWidth="1"/>
    <col min="13322" max="13322" width="9.69921875" style="4" customWidth="1"/>
    <col min="13323" max="13323" width="12.69921875" style="4" customWidth="1"/>
    <col min="13324" max="13324" width="9.69921875" style="4" customWidth="1"/>
    <col min="13325" max="13566" width="9" style="4"/>
    <col min="13567" max="13567" width="12.69921875" style="4" customWidth="1"/>
    <col min="13568" max="13568" width="9.69921875" style="4" customWidth="1"/>
    <col min="13569" max="13569" width="12.69921875" style="4" customWidth="1"/>
    <col min="13570" max="13570" width="9.69921875" style="4" customWidth="1"/>
    <col min="13571" max="13571" width="12.69921875" style="4" customWidth="1"/>
    <col min="13572" max="13572" width="9.69921875" style="4" customWidth="1"/>
    <col min="13573" max="13573" width="12.69921875" style="4" customWidth="1"/>
    <col min="13574" max="13574" width="9.69921875" style="4" customWidth="1"/>
    <col min="13575" max="13575" width="12.69921875" style="4" customWidth="1"/>
    <col min="13576" max="13576" width="9.69921875" style="4" customWidth="1"/>
    <col min="13577" max="13577" width="12.69921875" style="4" customWidth="1"/>
    <col min="13578" max="13578" width="9.69921875" style="4" customWidth="1"/>
    <col min="13579" max="13579" width="12.69921875" style="4" customWidth="1"/>
    <col min="13580" max="13580" width="9.69921875" style="4" customWidth="1"/>
    <col min="13581" max="13822" width="9" style="4"/>
    <col min="13823" max="13823" width="12.69921875" style="4" customWidth="1"/>
    <col min="13824" max="13824" width="9.69921875" style="4" customWidth="1"/>
    <col min="13825" max="13825" width="12.69921875" style="4" customWidth="1"/>
    <col min="13826" max="13826" width="9.69921875" style="4" customWidth="1"/>
    <col min="13827" max="13827" width="12.69921875" style="4" customWidth="1"/>
    <col min="13828" max="13828" width="9.69921875" style="4" customWidth="1"/>
    <col min="13829" max="13829" width="12.69921875" style="4" customWidth="1"/>
    <col min="13830" max="13830" width="9.69921875" style="4" customWidth="1"/>
    <col min="13831" max="13831" width="12.69921875" style="4" customWidth="1"/>
    <col min="13832" max="13832" width="9.69921875" style="4" customWidth="1"/>
    <col min="13833" max="13833" width="12.69921875" style="4" customWidth="1"/>
    <col min="13834" max="13834" width="9.69921875" style="4" customWidth="1"/>
    <col min="13835" max="13835" width="12.69921875" style="4" customWidth="1"/>
    <col min="13836" max="13836" width="9.69921875" style="4" customWidth="1"/>
    <col min="13837" max="14078" width="9" style="4"/>
    <col min="14079" max="14079" width="12.69921875" style="4" customWidth="1"/>
    <col min="14080" max="14080" width="9.69921875" style="4" customWidth="1"/>
    <col min="14081" max="14081" width="12.69921875" style="4" customWidth="1"/>
    <col min="14082" max="14082" width="9.69921875" style="4" customWidth="1"/>
    <col min="14083" max="14083" width="12.69921875" style="4" customWidth="1"/>
    <col min="14084" max="14084" width="9.69921875" style="4" customWidth="1"/>
    <col min="14085" max="14085" width="12.69921875" style="4" customWidth="1"/>
    <col min="14086" max="14086" width="9.69921875" style="4" customWidth="1"/>
    <col min="14087" max="14087" width="12.69921875" style="4" customWidth="1"/>
    <col min="14088" max="14088" width="9.69921875" style="4" customWidth="1"/>
    <col min="14089" max="14089" width="12.69921875" style="4" customWidth="1"/>
    <col min="14090" max="14090" width="9.69921875" style="4" customWidth="1"/>
    <col min="14091" max="14091" width="12.69921875" style="4" customWidth="1"/>
    <col min="14092" max="14092" width="9.69921875" style="4" customWidth="1"/>
    <col min="14093" max="14334" width="9" style="4"/>
    <col min="14335" max="14335" width="12.69921875" style="4" customWidth="1"/>
    <col min="14336" max="14336" width="9.69921875" style="4" customWidth="1"/>
    <col min="14337" max="14337" width="12.69921875" style="4" customWidth="1"/>
    <col min="14338" max="14338" width="9.69921875" style="4" customWidth="1"/>
    <col min="14339" max="14339" width="12.69921875" style="4" customWidth="1"/>
    <col min="14340" max="14340" width="9.69921875" style="4" customWidth="1"/>
    <col min="14341" max="14341" width="12.69921875" style="4" customWidth="1"/>
    <col min="14342" max="14342" width="9.69921875" style="4" customWidth="1"/>
    <col min="14343" max="14343" width="12.69921875" style="4" customWidth="1"/>
    <col min="14344" max="14344" width="9.69921875" style="4" customWidth="1"/>
    <col min="14345" max="14345" width="12.69921875" style="4" customWidth="1"/>
    <col min="14346" max="14346" width="9.69921875" style="4" customWidth="1"/>
    <col min="14347" max="14347" width="12.69921875" style="4" customWidth="1"/>
    <col min="14348" max="14348" width="9.69921875" style="4" customWidth="1"/>
    <col min="14349" max="14590" width="9" style="4"/>
    <col min="14591" max="14591" width="12.69921875" style="4" customWidth="1"/>
    <col min="14592" max="14592" width="9.69921875" style="4" customWidth="1"/>
    <col min="14593" max="14593" width="12.69921875" style="4" customWidth="1"/>
    <col min="14594" max="14594" width="9.69921875" style="4" customWidth="1"/>
    <col min="14595" max="14595" width="12.69921875" style="4" customWidth="1"/>
    <col min="14596" max="14596" width="9.69921875" style="4" customWidth="1"/>
    <col min="14597" max="14597" width="12.69921875" style="4" customWidth="1"/>
    <col min="14598" max="14598" width="9.69921875" style="4" customWidth="1"/>
    <col min="14599" max="14599" width="12.69921875" style="4" customWidth="1"/>
    <col min="14600" max="14600" width="9.69921875" style="4" customWidth="1"/>
    <col min="14601" max="14601" width="12.69921875" style="4" customWidth="1"/>
    <col min="14602" max="14602" width="9.69921875" style="4" customWidth="1"/>
    <col min="14603" max="14603" width="12.69921875" style="4" customWidth="1"/>
    <col min="14604" max="14604" width="9.69921875" style="4" customWidth="1"/>
    <col min="14605" max="14846" width="9" style="4"/>
    <col min="14847" max="14847" width="12.69921875" style="4" customWidth="1"/>
    <col min="14848" max="14848" width="9.69921875" style="4" customWidth="1"/>
    <col min="14849" max="14849" width="12.69921875" style="4" customWidth="1"/>
    <col min="14850" max="14850" width="9.69921875" style="4" customWidth="1"/>
    <col min="14851" max="14851" width="12.69921875" style="4" customWidth="1"/>
    <col min="14852" max="14852" width="9.69921875" style="4" customWidth="1"/>
    <col min="14853" max="14853" width="12.69921875" style="4" customWidth="1"/>
    <col min="14854" max="14854" width="9.69921875" style="4" customWidth="1"/>
    <col min="14855" max="14855" width="12.69921875" style="4" customWidth="1"/>
    <col min="14856" max="14856" width="9.69921875" style="4" customWidth="1"/>
    <col min="14857" max="14857" width="12.69921875" style="4" customWidth="1"/>
    <col min="14858" max="14858" width="9.69921875" style="4" customWidth="1"/>
    <col min="14859" max="14859" width="12.69921875" style="4" customWidth="1"/>
    <col min="14860" max="14860" width="9.69921875" style="4" customWidth="1"/>
    <col min="14861" max="15102" width="9" style="4"/>
    <col min="15103" max="15103" width="12.69921875" style="4" customWidth="1"/>
    <col min="15104" max="15104" width="9.69921875" style="4" customWidth="1"/>
    <col min="15105" max="15105" width="12.69921875" style="4" customWidth="1"/>
    <col min="15106" max="15106" width="9.69921875" style="4" customWidth="1"/>
    <col min="15107" max="15107" width="12.69921875" style="4" customWidth="1"/>
    <col min="15108" max="15108" width="9.69921875" style="4" customWidth="1"/>
    <col min="15109" max="15109" width="12.69921875" style="4" customWidth="1"/>
    <col min="15110" max="15110" width="9.69921875" style="4" customWidth="1"/>
    <col min="15111" max="15111" width="12.69921875" style="4" customWidth="1"/>
    <col min="15112" max="15112" width="9.69921875" style="4" customWidth="1"/>
    <col min="15113" max="15113" width="12.69921875" style="4" customWidth="1"/>
    <col min="15114" max="15114" width="9.69921875" style="4" customWidth="1"/>
    <col min="15115" max="15115" width="12.69921875" style="4" customWidth="1"/>
    <col min="15116" max="15116" width="9.69921875" style="4" customWidth="1"/>
    <col min="15117" max="15358" width="9" style="4"/>
    <col min="15359" max="15359" width="12.69921875" style="4" customWidth="1"/>
    <col min="15360" max="15360" width="9.69921875" style="4" customWidth="1"/>
    <col min="15361" max="15361" width="12.69921875" style="4" customWidth="1"/>
    <col min="15362" max="15362" width="9.69921875" style="4" customWidth="1"/>
    <col min="15363" max="15363" width="12.69921875" style="4" customWidth="1"/>
    <col min="15364" max="15364" width="9.69921875" style="4" customWidth="1"/>
    <col min="15365" max="15365" width="12.69921875" style="4" customWidth="1"/>
    <col min="15366" max="15366" width="9.69921875" style="4" customWidth="1"/>
    <col min="15367" max="15367" width="12.69921875" style="4" customWidth="1"/>
    <col min="15368" max="15368" width="9.69921875" style="4" customWidth="1"/>
    <col min="15369" max="15369" width="12.69921875" style="4" customWidth="1"/>
    <col min="15370" max="15370" width="9.69921875" style="4" customWidth="1"/>
    <col min="15371" max="15371" width="12.69921875" style="4" customWidth="1"/>
    <col min="15372" max="15372" width="9.69921875" style="4" customWidth="1"/>
    <col min="15373" max="15614" width="9" style="4"/>
    <col min="15615" max="15615" width="12.69921875" style="4" customWidth="1"/>
    <col min="15616" max="15616" width="9.69921875" style="4" customWidth="1"/>
    <col min="15617" max="15617" width="12.69921875" style="4" customWidth="1"/>
    <col min="15618" max="15618" width="9.69921875" style="4" customWidth="1"/>
    <col min="15619" max="15619" width="12.69921875" style="4" customWidth="1"/>
    <col min="15620" max="15620" width="9.69921875" style="4" customWidth="1"/>
    <col min="15621" max="15621" width="12.69921875" style="4" customWidth="1"/>
    <col min="15622" max="15622" width="9.69921875" style="4" customWidth="1"/>
    <col min="15623" max="15623" width="12.69921875" style="4" customWidth="1"/>
    <col min="15624" max="15624" width="9.69921875" style="4" customWidth="1"/>
    <col min="15625" max="15625" width="12.69921875" style="4" customWidth="1"/>
    <col min="15626" max="15626" width="9.69921875" style="4" customWidth="1"/>
    <col min="15627" max="15627" width="12.69921875" style="4" customWidth="1"/>
    <col min="15628" max="15628" width="9.69921875" style="4" customWidth="1"/>
    <col min="15629" max="15870" width="9" style="4"/>
    <col min="15871" max="15871" width="12.69921875" style="4" customWidth="1"/>
    <col min="15872" max="15872" width="9.69921875" style="4" customWidth="1"/>
    <col min="15873" max="15873" width="12.69921875" style="4" customWidth="1"/>
    <col min="15874" max="15874" width="9.69921875" style="4" customWidth="1"/>
    <col min="15875" max="15875" width="12.69921875" style="4" customWidth="1"/>
    <col min="15876" max="15876" width="9.69921875" style="4" customWidth="1"/>
    <col min="15877" max="15877" width="12.69921875" style="4" customWidth="1"/>
    <col min="15878" max="15878" width="9.69921875" style="4" customWidth="1"/>
    <col min="15879" max="15879" width="12.69921875" style="4" customWidth="1"/>
    <col min="15880" max="15880" width="9.69921875" style="4" customWidth="1"/>
    <col min="15881" max="15881" width="12.69921875" style="4" customWidth="1"/>
    <col min="15882" max="15882" width="9.69921875" style="4" customWidth="1"/>
    <col min="15883" max="15883" width="12.69921875" style="4" customWidth="1"/>
    <col min="15884" max="15884" width="9.69921875" style="4" customWidth="1"/>
    <col min="15885" max="16126" width="9" style="4"/>
    <col min="16127" max="16127" width="12.69921875" style="4" customWidth="1"/>
    <col min="16128" max="16128" width="9.69921875" style="4" customWidth="1"/>
    <col min="16129" max="16129" width="12.69921875" style="4" customWidth="1"/>
    <col min="16130" max="16130" width="9.69921875" style="4" customWidth="1"/>
    <col min="16131" max="16131" width="12.69921875" style="4" customWidth="1"/>
    <col min="16132" max="16132" width="9.69921875" style="4" customWidth="1"/>
    <col min="16133" max="16133" width="12.69921875" style="4" customWidth="1"/>
    <col min="16134" max="16134" width="9.69921875" style="4" customWidth="1"/>
    <col min="16135" max="16135" width="12.69921875" style="4" customWidth="1"/>
    <col min="16136" max="16136" width="9.69921875" style="4" customWidth="1"/>
    <col min="16137" max="16137" width="12.69921875" style="4" customWidth="1"/>
    <col min="16138" max="16138" width="9.69921875" style="4" customWidth="1"/>
    <col min="16139" max="16139" width="12.69921875" style="4" customWidth="1"/>
    <col min="16140" max="16140" width="9.69921875" style="4" customWidth="1"/>
    <col min="16141" max="16382" width="9" style="4"/>
    <col min="16383" max="16384" width="9" style="4" customWidth="1"/>
  </cols>
  <sheetData>
    <row r="1" spans="1:12" ht="24.6" x14ac:dyDescent="0.7">
      <c r="K1" s="305" t="s">
        <v>2726</v>
      </c>
      <c r="L1" s="305"/>
    </row>
    <row r="2" spans="1:12" x14ac:dyDescent="0.6">
      <c r="A2" s="306" t="s">
        <v>48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</row>
    <row r="3" spans="1:12" x14ac:dyDescent="0.6">
      <c r="A3" s="306" t="str">
        <f>'1.สรุปรายงานการส่งงบ '!A3:H3</f>
        <v xml:space="preserve">สำหรับเดือน ธันวาคม 2568  ปีงบประมาณ พ.ศ.2569 (ข้อมูล ณ วันที่ 26 มกราคม 2569  เวลา 09.30 น.) </v>
      </c>
      <c r="B3" s="306"/>
      <c r="C3" s="306"/>
      <c r="D3" s="306"/>
      <c r="E3" s="306"/>
      <c r="F3" s="306"/>
      <c r="G3" s="306"/>
      <c r="H3" s="306"/>
      <c r="I3" s="306"/>
      <c r="J3" s="306"/>
      <c r="K3" s="306"/>
      <c r="L3" s="306"/>
    </row>
    <row r="4" spans="1:12" x14ac:dyDescent="0.6">
      <c r="A4" s="307" t="s">
        <v>49</v>
      </c>
      <c r="B4" s="307"/>
      <c r="C4" s="307" t="s">
        <v>50</v>
      </c>
      <c r="D4" s="307"/>
      <c r="E4" s="307" t="s">
        <v>51</v>
      </c>
      <c r="F4" s="307"/>
      <c r="G4" s="308" t="s">
        <v>52</v>
      </c>
      <c r="H4" s="308"/>
      <c r="I4" s="308" t="s">
        <v>53</v>
      </c>
      <c r="J4" s="308"/>
      <c r="K4" s="308" t="s">
        <v>54</v>
      </c>
      <c r="L4" s="308"/>
    </row>
    <row r="5" spans="1:12" x14ac:dyDescent="0.6">
      <c r="A5" s="70" t="s">
        <v>55</v>
      </c>
      <c r="B5" s="5" t="s">
        <v>56</v>
      </c>
      <c r="C5" s="70" t="s">
        <v>55</v>
      </c>
      <c r="D5" s="5" t="s">
        <v>56</v>
      </c>
      <c r="E5" s="70" t="s">
        <v>55</v>
      </c>
      <c r="F5" s="5" t="s">
        <v>56</v>
      </c>
      <c r="G5" s="180" t="s">
        <v>55</v>
      </c>
      <c r="H5" s="5" t="s">
        <v>56</v>
      </c>
      <c r="I5" s="70" t="s">
        <v>55</v>
      </c>
      <c r="J5" s="5" t="s">
        <v>56</v>
      </c>
      <c r="K5" s="70" t="s">
        <v>55</v>
      </c>
      <c r="L5" s="5" t="s">
        <v>56</v>
      </c>
    </row>
    <row r="6" spans="1:12" s="2" customFormat="1" x14ac:dyDescent="0.6">
      <c r="A6" s="3" t="s">
        <v>38</v>
      </c>
      <c r="B6" s="49">
        <v>50</v>
      </c>
      <c r="C6" s="10" t="s">
        <v>39</v>
      </c>
      <c r="D6" s="49">
        <v>50</v>
      </c>
      <c r="E6" s="3" t="s">
        <v>40</v>
      </c>
      <c r="F6" s="177">
        <v>50</v>
      </c>
      <c r="G6" s="3" t="s">
        <v>41</v>
      </c>
      <c r="H6" s="49">
        <v>50</v>
      </c>
      <c r="I6" s="10" t="s">
        <v>42</v>
      </c>
      <c r="J6" s="49">
        <v>50</v>
      </c>
      <c r="K6" s="3" t="s">
        <v>44</v>
      </c>
      <c r="L6" s="49">
        <v>50</v>
      </c>
    </row>
    <row r="7" spans="1:12" s="2" customFormat="1" x14ac:dyDescent="0.6">
      <c r="A7" s="3" t="s">
        <v>57</v>
      </c>
      <c r="B7" s="49">
        <v>50</v>
      </c>
      <c r="C7" s="10" t="s">
        <v>58</v>
      </c>
      <c r="D7" s="49">
        <v>50</v>
      </c>
      <c r="E7" s="3" t="s">
        <v>59</v>
      </c>
      <c r="F7" s="177">
        <v>40</v>
      </c>
      <c r="G7" s="3" t="s">
        <v>93</v>
      </c>
      <c r="H7" s="49">
        <v>50</v>
      </c>
      <c r="I7" s="10" t="s">
        <v>60</v>
      </c>
      <c r="J7" s="49">
        <v>50</v>
      </c>
      <c r="K7" s="3" t="s">
        <v>72</v>
      </c>
      <c r="L7" s="49">
        <v>50</v>
      </c>
    </row>
    <row r="8" spans="1:12" s="2" customFormat="1" x14ac:dyDescent="0.6">
      <c r="A8" s="3" t="s">
        <v>62</v>
      </c>
      <c r="B8" s="49">
        <v>50</v>
      </c>
      <c r="C8" s="10" t="s">
        <v>63</v>
      </c>
      <c r="D8" s="49">
        <v>50</v>
      </c>
      <c r="E8" s="3" t="s">
        <v>64</v>
      </c>
      <c r="F8" s="177">
        <v>50</v>
      </c>
      <c r="G8" s="3" t="s">
        <v>115</v>
      </c>
      <c r="H8" s="49">
        <v>50</v>
      </c>
      <c r="I8" s="10" t="s">
        <v>65</v>
      </c>
      <c r="J8" s="49">
        <v>50</v>
      </c>
      <c r="K8" s="3" t="s">
        <v>61</v>
      </c>
      <c r="L8" s="49">
        <v>50</v>
      </c>
    </row>
    <row r="9" spans="1:12" s="2" customFormat="1" x14ac:dyDescent="0.6">
      <c r="A9" s="3" t="s">
        <v>67</v>
      </c>
      <c r="B9" s="49">
        <v>40</v>
      </c>
      <c r="C9" s="10" t="s">
        <v>68</v>
      </c>
      <c r="D9" s="49">
        <v>50</v>
      </c>
      <c r="E9" s="3" t="s">
        <v>69</v>
      </c>
      <c r="F9" s="177">
        <v>50</v>
      </c>
      <c r="G9" s="3" t="s">
        <v>70</v>
      </c>
      <c r="H9" s="49">
        <v>50</v>
      </c>
      <c r="I9" s="10" t="s">
        <v>71</v>
      </c>
      <c r="J9" s="49">
        <v>50</v>
      </c>
      <c r="K9" s="3" t="s">
        <v>66</v>
      </c>
      <c r="L9" s="49">
        <v>50</v>
      </c>
    </row>
    <row r="10" spans="1:12" s="2" customFormat="1" x14ac:dyDescent="0.6">
      <c r="A10" s="3" t="s">
        <v>73</v>
      </c>
      <c r="B10" s="49">
        <v>50</v>
      </c>
      <c r="C10" s="10" t="s">
        <v>74</v>
      </c>
      <c r="D10" s="49">
        <v>50</v>
      </c>
      <c r="E10" s="3" t="s">
        <v>75</v>
      </c>
      <c r="F10" s="177">
        <v>50</v>
      </c>
      <c r="G10" s="3" t="s">
        <v>76</v>
      </c>
      <c r="H10" s="255">
        <v>50</v>
      </c>
      <c r="I10" s="10" t="s">
        <v>77</v>
      </c>
      <c r="J10" s="49">
        <v>50</v>
      </c>
      <c r="K10" s="6" t="s">
        <v>78</v>
      </c>
      <c r="L10" s="114"/>
    </row>
    <row r="11" spans="1:12" s="2" customFormat="1" ht="21.6" thickBot="1" x14ac:dyDescent="0.65">
      <c r="A11" s="3" t="s">
        <v>79</v>
      </c>
      <c r="B11" s="49">
        <v>50</v>
      </c>
      <c r="C11" s="10" t="s">
        <v>80</v>
      </c>
      <c r="D11" s="49">
        <v>50</v>
      </c>
      <c r="E11" s="3" t="s">
        <v>81</v>
      </c>
      <c r="F11" s="49">
        <v>50</v>
      </c>
      <c r="G11" s="253" t="s">
        <v>88</v>
      </c>
      <c r="H11" s="254">
        <f>AVERAGE(H6:H10)</f>
        <v>50</v>
      </c>
      <c r="I11" s="3" t="s">
        <v>82</v>
      </c>
      <c r="J11" s="49">
        <v>50</v>
      </c>
      <c r="K11" s="3" t="s">
        <v>83</v>
      </c>
      <c r="L11" s="49">
        <v>50</v>
      </c>
    </row>
    <row r="12" spans="1:12" s="2" customFormat="1" ht="21.6" thickTop="1" x14ac:dyDescent="0.6">
      <c r="A12" s="3" t="s">
        <v>84</v>
      </c>
      <c r="B12" s="49">
        <v>50</v>
      </c>
      <c r="C12" s="10" t="s">
        <v>85</v>
      </c>
      <c r="D12" s="49">
        <v>50</v>
      </c>
      <c r="E12" s="3" t="s">
        <v>86</v>
      </c>
      <c r="F12" s="49">
        <v>50</v>
      </c>
      <c r="G12" s="4"/>
      <c r="H12" s="251"/>
      <c r="I12" s="40" t="s">
        <v>87</v>
      </c>
      <c r="J12" s="49">
        <v>50</v>
      </c>
      <c r="K12" s="3" t="s">
        <v>89</v>
      </c>
      <c r="L12" s="49">
        <v>50</v>
      </c>
    </row>
    <row r="13" spans="1:12" s="2" customFormat="1" x14ac:dyDescent="0.6">
      <c r="A13" s="3" t="s">
        <v>90</v>
      </c>
      <c r="B13" s="49">
        <v>50</v>
      </c>
      <c r="C13" s="10" t="s">
        <v>91</v>
      </c>
      <c r="D13" s="49">
        <v>50</v>
      </c>
      <c r="E13" s="3" t="s">
        <v>92</v>
      </c>
      <c r="F13" s="49">
        <v>40</v>
      </c>
      <c r="G13" s="4"/>
      <c r="H13" s="251"/>
      <c r="I13" s="3" t="s">
        <v>94</v>
      </c>
      <c r="J13" s="49">
        <v>50</v>
      </c>
      <c r="K13" s="3" t="s">
        <v>95</v>
      </c>
      <c r="L13" s="49">
        <v>50</v>
      </c>
    </row>
    <row r="14" spans="1:12" s="2" customFormat="1" ht="21.6" thickBot="1" x14ac:dyDescent="0.65">
      <c r="A14" s="3" t="s">
        <v>96</v>
      </c>
      <c r="B14" s="49">
        <v>50</v>
      </c>
      <c r="C14" s="7" t="s">
        <v>88</v>
      </c>
      <c r="D14" s="9">
        <f>AVERAGE(D6:D13)</f>
        <v>50</v>
      </c>
      <c r="E14" s="3" t="s">
        <v>97</v>
      </c>
      <c r="F14" s="49">
        <v>50</v>
      </c>
      <c r="G14" s="4"/>
      <c r="H14" s="251"/>
      <c r="I14" s="3" t="s">
        <v>98</v>
      </c>
      <c r="J14" s="49">
        <v>50</v>
      </c>
      <c r="K14" s="3" t="s">
        <v>99</v>
      </c>
      <c r="L14" s="49">
        <v>50</v>
      </c>
    </row>
    <row r="15" spans="1:12" s="2" customFormat="1" ht="22.2" thickTop="1" thickBot="1" x14ac:dyDescent="0.65">
      <c r="A15" s="3" t="s">
        <v>100</v>
      </c>
      <c r="B15" s="49">
        <v>50</v>
      </c>
      <c r="C15" s="4"/>
      <c r="D15" s="4"/>
      <c r="E15" s="3" t="s">
        <v>101</v>
      </c>
      <c r="F15" s="49">
        <v>50</v>
      </c>
      <c r="G15" s="4"/>
      <c r="H15" s="251"/>
      <c r="I15" s="8" t="s">
        <v>88</v>
      </c>
      <c r="J15" s="9">
        <f>AVERAGE(J6:J14)</f>
        <v>50</v>
      </c>
      <c r="K15" s="3" t="s">
        <v>102</v>
      </c>
      <c r="L15" s="49">
        <v>50</v>
      </c>
    </row>
    <row r="16" spans="1:12" s="2" customFormat="1" ht="21.6" thickTop="1" x14ac:dyDescent="0.6">
      <c r="A16" s="3" t="s">
        <v>103</v>
      </c>
      <c r="B16" s="49">
        <v>50</v>
      </c>
      <c r="C16" s="4"/>
      <c r="D16" s="4"/>
      <c r="E16" s="3" t="s">
        <v>104</v>
      </c>
      <c r="F16" s="49">
        <v>30</v>
      </c>
      <c r="G16" s="4"/>
      <c r="H16" s="251"/>
      <c r="I16" s="4"/>
      <c r="J16" s="4"/>
      <c r="K16" s="3" t="s">
        <v>105</v>
      </c>
      <c r="L16" s="49">
        <v>50</v>
      </c>
    </row>
    <row r="17" spans="1:12" s="2" customFormat="1" x14ac:dyDescent="0.6">
      <c r="A17" s="40" t="s">
        <v>106</v>
      </c>
      <c r="B17" s="49">
        <v>50</v>
      </c>
      <c r="C17" s="4"/>
      <c r="D17" s="4"/>
      <c r="E17" s="3" t="s">
        <v>107</v>
      </c>
      <c r="F17" s="49">
        <v>50</v>
      </c>
      <c r="G17" s="4"/>
      <c r="H17" s="251"/>
      <c r="I17" s="4"/>
      <c r="J17" s="4"/>
      <c r="K17" s="3" t="s">
        <v>108</v>
      </c>
      <c r="L17" s="49">
        <v>50</v>
      </c>
    </row>
    <row r="18" spans="1:12" ht="21.6" thickBot="1" x14ac:dyDescent="0.65">
      <c r="A18" s="8" t="s">
        <v>88</v>
      </c>
      <c r="B18" s="9">
        <f>AVERAGE(B6:B17)</f>
        <v>49.166666666666664</v>
      </c>
      <c r="E18" s="3" t="s">
        <v>109</v>
      </c>
      <c r="F18" s="49">
        <v>50</v>
      </c>
      <c r="H18" s="251"/>
      <c r="K18" s="3" t="s">
        <v>110</v>
      </c>
      <c r="L18" s="49">
        <v>50</v>
      </c>
    </row>
    <row r="19" spans="1:12" ht="21.6" thickTop="1" x14ac:dyDescent="0.6">
      <c r="E19" s="3" t="s">
        <v>111</v>
      </c>
      <c r="F19" s="49">
        <v>50</v>
      </c>
      <c r="H19" s="251"/>
      <c r="K19" s="3" t="s">
        <v>112</v>
      </c>
      <c r="L19" s="49">
        <v>50</v>
      </c>
    </row>
    <row r="20" spans="1:12" ht="21.6" thickBot="1" x14ac:dyDescent="0.65">
      <c r="E20" s="8" t="s">
        <v>88</v>
      </c>
      <c r="F20" s="9">
        <f>AVERAGE(F6:F19)</f>
        <v>47.142857142857146</v>
      </c>
      <c r="H20" s="251"/>
      <c r="K20" s="3" t="s">
        <v>113</v>
      </c>
      <c r="L20" s="49">
        <v>50</v>
      </c>
    </row>
    <row r="21" spans="1:12" ht="21.6" thickTop="1" x14ac:dyDescent="0.6">
      <c r="H21" s="251"/>
      <c r="K21" s="3" t="s">
        <v>114</v>
      </c>
      <c r="L21" s="49">
        <v>50</v>
      </c>
    </row>
    <row r="22" spans="1:12" x14ac:dyDescent="0.6">
      <c r="H22" s="251"/>
      <c r="K22" s="3" t="s">
        <v>116</v>
      </c>
      <c r="L22" s="49">
        <v>50</v>
      </c>
    </row>
    <row r="23" spans="1:12" x14ac:dyDescent="0.6">
      <c r="G23" s="252"/>
      <c r="H23" s="178"/>
      <c r="K23" s="3" t="s">
        <v>117</v>
      </c>
      <c r="L23" s="49">
        <v>50</v>
      </c>
    </row>
    <row r="24" spans="1:12" x14ac:dyDescent="0.6">
      <c r="G24" s="179"/>
      <c r="H24" s="178"/>
      <c r="K24" s="3" t="s">
        <v>118</v>
      </c>
      <c r="L24" s="49">
        <v>50</v>
      </c>
    </row>
    <row r="25" spans="1:12" x14ac:dyDescent="0.6">
      <c r="K25" s="3" t="s">
        <v>119</v>
      </c>
      <c r="L25" s="49">
        <v>50</v>
      </c>
    </row>
    <row r="26" spans="1:12" x14ac:dyDescent="0.6">
      <c r="A26" s="11" t="s">
        <v>120</v>
      </c>
      <c r="B26" s="4" t="s">
        <v>474</v>
      </c>
      <c r="K26" s="3" t="s">
        <v>121</v>
      </c>
      <c r="L26" s="49">
        <v>50</v>
      </c>
    </row>
    <row r="27" spans="1:12" ht="21.6" thickBot="1" x14ac:dyDescent="0.65">
      <c r="B27" s="4" t="s">
        <v>122</v>
      </c>
      <c r="K27" s="8" t="s">
        <v>88</v>
      </c>
      <c r="L27" s="9">
        <f>AVERAGE(L6:L26)</f>
        <v>50</v>
      </c>
    </row>
    <row r="28" spans="1:12" ht="21.6" thickTop="1" x14ac:dyDescent="0.6"/>
    <row r="33" spans="4:8" x14ac:dyDescent="0.6">
      <c r="D33" s="43"/>
      <c r="E33" s="43"/>
      <c r="F33" s="43"/>
      <c r="G33" s="43"/>
      <c r="H33" s="43"/>
    </row>
    <row r="36" spans="4:8" x14ac:dyDescent="0.6">
      <c r="H36" s="48"/>
    </row>
    <row r="41" spans="4:8" x14ac:dyDescent="0.6">
      <c r="G41" s="47"/>
      <c r="H41" s="47"/>
    </row>
  </sheetData>
  <mergeCells count="9">
    <mergeCell ref="K1:L1"/>
    <mergeCell ref="A2:L2"/>
    <mergeCell ref="A3:L3"/>
    <mergeCell ref="A4:B4"/>
    <mergeCell ref="C4:D4"/>
    <mergeCell ref="E4:F4"/>
    <mergeCell ref="G4:H4"/>
    <mergeCell ref="I4:J4"/>
    <mergeCell ref="K4:L4"/>
  </mergeCells>
  <pageMargins left="1.02" right="0.21" top="0.55118110236220474" bottom="0.77" header="0.31496062992125984" footer="0.31496062992125984"/>
  <pageSetup paperSize="9" scale="80"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>
    <tabColor rgb="FF00B0F0"/>
  </sheetPr>
  <dimension ref="A1:R757"/>
  <sheetViews>
    <sheetView tabSelected="1" zoomScale="78" zoomScaleNormal="78" workbookViewId="0">
      <pane xSplit="2" ySplit="4" topLeftCell="C5" activePane="bottomRight" state="frozen"/>
      <selection activeCell="B12" sqref="B12"/>
      <selection pane="topRight" activeCell="B12" sqref="B12"/>
      <selection pane="bottomLeft" activeCell="B12" sqref="B12"/>
      <selection pane="bottomRight" activeCell="W13" sqref="V13:W13"/>
    </sheetView>
  </sheetViews>
  <sheetFormatPr defaultRowHeight="24.6" x14ac:dyDescent="0.7"/>
  <cols>
    <col min="1" max="1" width="5.5" style="71" customWidth="1"/>
    <col min="2" max="2" width="6.59765625" style="71" customWidth="1"/>
    <col min="3" max="3" width="5.69921875" style="71" customWidth="1"/>
    <col min="4" max="4" width="8.5" style="71" customWidth="1"/>
    <col min="5" max="5" width="11.19921875" style="71" hidden="1" customWidth="1"/>
    <col min="6" max="6" width="6.8984375" style="71" hidden="1" customWidth="1"/>
    <col min="7" max="7" width="20" style="71" customWidth="1"/>
    <col min="8" max="8" width="13.59765625" style="198" hidden="1" customWidth="1"/>
    <col min="9" max="9" width="16.09765625" style="188" hidden="1" customWidth="1"/>
    <col min="10" max="10" width="22.296875" style="78" customWidth="1"/>
    <col min="11" max="11" width="17.796875" style="77" customWidth="1"/>
    <col min="12" max="12" width="18.3984375" style="78" customWidth="1"/>
    <col min="13" max="13" width="19.296875" style="78" customWidth="1"/>
    <col min="14" max="14" width="7.59765625" style="71" customWidth="1"/>
    <col min="15" max="16" width="7.8984375" style="71" customWidth="1"/>
    <col min="17" max="17" width="17.19921875" style="77" bestFit="1" customWidth="1"/>
    <col min="18" max="18" width="10.69921875" style="78" bestFit="1" customWidth="1"/>
    <col min="19" max="238" width="9.09765625" style="71"/>
    <col min="239" max="239" width="6.59765625" style="71" customWidth="1"/>
    <col min="240" max="240" width="11.3984375" style="71" customWidth="1"/>
    <col min="241" max="241" width="6.8984375" style="71" customWidth="1"/>
    <col min="242" max="242" width="16.3984375" style="71" customWidth="1"/>
    <col min="243" max="243" width="14.09765625" style="71" customWidth="1"/>
    <col min="244" max="244" width="5.3984375" style="71" customWidth="1"/>
    <col min="245" max="245" width="44.8984375" style="71" customWidth="1"/>
    <col min="246" max="246" width="7.19921875" style="71" customWidth="1"/>
    <col min="247" max="247" width="6.3984375" style="71" customWidth="1"/>
    <col min="248" max="248" width="11.8984375" style="71" customWidth="1"/>
    <col min="249" max="249" width="14.59765625" style="71" customWidth="1"/>
    <col min="250" max="250" width="14.3984375" style="71" customWidth="1"/>
    <col min="251" max="251" width="12.69921875" style="71" customWidth="1"/>
    <col min="252" max="252" width="13.8984375" style="71" customWidth="1"/>
    <col min="253" max="253" width="14.3984375" style="71" customWidth="1"/>
    <col min="254" max="254" width="12.69921875" style="71" customWidth="1"/>
    <col min="255" max="255" width="13.8984375" style="71" customWidth="1"/>
    <col min="256" max="256" width="14.3984375" style="71" customWidth="1"/>
    <col min="257" max="257" width="12.69921875" style="71" customWidth="1"/>
    <col min="258" max="260" width="7.3984375" style="71" customWidth="1"/>
    <col min="261" max="261" width="10.69921875" style="71" customWidth="1"/>
    <col min="262" max="494" width="9.09765625" style="71"/>
    <col min="495" max="495" width="6.59765625" style="71" customWidth="1"/>
    <col min="496" max="496" width="11.3984375" style="71" customWidth="1"/>
    <col min="497" max="497" width="6.8984375" style="71" customWidth="1"/>
    <col min="498" max="498" width="16.3984375" style="71" customWidth="1"/>
    <col min="499" max="499" width="14.09765625" style="71" customWidth="1"/>
    <col min="500" max="500" width="5.3984375" style="71" customWidth="1"/>
    <col min="501" max="501" width="44.8984375" style="71" customWidth="1"/>
    <col min="502" max="502" width="7.19921875" style="71" customWidth="1"/>
    <col min="503" max="503" width="6.3984375" style="71" customWidth="1"/>
    <col min="504" max="504" width="11.8984375" style="71" customWidth="1"/>
    <col min="505" max="505" width="14.59765625" style="71" customWidth="1"/>
    <col min="506" max="506" width="14.3984375" style="71" customWidth="1"/>
    <col min="507" max="507" width="12.69921875" style="71" customWidth="1"/>
    <col min="508" max="508" width="13.8984375" style="71" customWidth="1"/>
    <col min="509" max="509" width="14.3984375" style="71" customWidth="1"/>
    <col min="510" max="510" width="12.69921875" style="71" customWidth="1"/>
    <col min="511" max="511" width="13.8984375" style="71" customWidth="1"/>
    <col min="512" max="512" width="14.3984375" style="71" customWidth="1"/>
    <col min="513" max="513" width="12.69921875" style="71" customWidth="1"/>
    <col min="514" max="516" width="7.3984375" style="71" customWidth="1"/>
    <col min="517" max="517" width="10.69921875" style="71" customWidth="1"/>
    <col min="518" max="750" width="9.09765625" style="71"/>
    <col min="751" max="751" width="6.59765625" style="71" customWidth="1"/>
    <col min="752" max="752" width="11.3984375" style="71" customWidth="1"/>
    <col min="753" max="753" width="6.8984375" style="71" customWidth="1"/>
    <col min="754" max="754" width="16.3984375" style="71" customWidth="1"/>
    <col min="755" max="755" width="14.09765625" style="71" customWidth="1"/>
    <col min="756" max="756" width="5.3984375" style="71" customWidth="1"/>
    <col min="757" max="757" width="44.8984375" style="71" customWidth="1"/>
    <col min="758" max="758" width="7.19921875" style="71" customWidth="1"/>
    <col min="759" max="759" width="6.3984375" style="71" customWidth="1"/>
    <col min="760" max="760" width="11.8984375" style="71" customWidth="1"/>
    <col min="761" max="761" width="14.59765625" style="71" customWidth="1"/>
    <col min="762" max="762" width="14.3984375" style="71" customWidth="1"/>
    <col min="763" max="763" width="12.69921875" style="71" customWidth="1"/>
    <col min="764" max="764" width="13.8984375" style="71" customWidth="1"/>
    <col min="765" max="765" width="14.3984375" style="71" customWidth="1"/>
    <col min="766" max="766" width="12.69921875" style="71" customWidth="1"/>
    <col min="767" max="767" width="13.8984375" style="71" customWidth="1"/>
    <col min="768" max="768" width="14.3984375" style="71" customWidth="1"/>
    <col min="769" max="769" width="12.69921875" style="71" customWidth="1"/>
    <col min="770" max="772" width="7.3984375" style="71" customWidth="1"/>
    <col min="773" max="773" width="10.69921875" style="71" customWidth="1"/>
    <col min="774" max="1006" width="9.09765625" style="71"/>
    <col min="1007" max="1007" width="6.59765625" style="71" customWidth="1"/>
    <col min="1008" max="1008" width="11.3984375" style="71" customWidth="1"/>
    <col min="1009" max="1009" width="6.8984375" style="71" customWidth="1"/>
    <col min="1010" max="1010" width="16.3984375" style="71" customWidth="1"/>
    <col min="1011" max="1011" width="14.09765625" style="71" customWidth="1"/>
    <col min="1012" max="1012" width="5.3984375" style="71" customWidth="1"/>
    <col min="1013" max="1013" width="44.8984375" style="71" customWidth="1"/>
    <col min="1014" max="1014" width="7.19921875" style="71" customWidth="1"/>
    <col min="1015" max="1015" width="6.3984375" style="71" customWidth="1"/>
    <col min="1016" max="1016" width="11.8984375" style="71" customWidth="1"/>
    <col min="1017" max="1017" width="14.59765625" style="71" customWidth="1"/>
    <col min="1018" max="1018" width="14.3984375" style="71" customWidth="1"/>
    <col min="1019" max="1019" width="12.69921875" style="71" customWidth="1"/>
    <col min="1020" max="1020" width="13.8984375" style="71" customWidth="1"/>
    <col min="1021" max="1021" width="14.3984375" style="71" customWidth="1"/>
    <col min="1022" max="1022" width="12.69921875" style="71" customWidth="1"/>
    <col min="1023" max="1023" width="13.8984375" style="71" customWidth="1"/>
    <col min="1024" max="1024" width="14.3984375" style="71" customWidth="1"/>
    <col min="1025" max="1025" width="12.69921875" style="71" customWidth="1"/>
    <col min="1026" max="1028" width="7.3984375" style="71" customWidth="1"/>
    <col min="1029" max="1029" width="10.69921875" style="71" customWidth="1"/>
    <col min="1030" max="1262" width="9.09765625" style="71"/>
    <col min="1263" max="1263" width="6.59765625" style="71" customWidth="1"/>
    <col min="1264" max="1264" width="11.3984375" style="71" customWidth="1"/>
    <col min="1265" max="1265" width="6.8984375" style="71" customWidth="1"/>
    <col min="1266" max="1266" width="16.3984375" style="71" customWidth="1"/>
    <col min="1267" max="1267" width="14.09765625" style="71" customWidth="1"/>
    <col min="1268" max="1268" width="5.3984375" style="71" customWidth="1"/>
    <col min="1269" max="1269" width="44.8984375" style="71" customWidth="1"/>
    <col min="1270" max="1270" width="7.19921875" style="71" customWidth="1"/>
    <col min="1271" max="1271" width="6.3984375" style="71" customWidth="1"/>
    <col min="1272" max="1272" width="11.8984375" style="71" customWidth="1"/>
    <col min="1273" max="1273" width="14.59765625" style="71" customWidth="1"/>
    <col min="1274" max="1274" width="14.3984375" style="71" customWidth="1"/>
    <col min="1275" max="1275" width="12.69921875" style="71" customWidth="1"/>
    <col min="1276" max="1276" width="13.8984375" style="71" customWidth="1"/>
    <col min="1277" max="1277" width="14.3984375" style="71" customWidth="1"/>
    <col min="1278" max="1278" width="12.69921875" style="71" customWidth="1"/>
    <col min="1279" max="1279" width="13.8984375" style="71" customWidth="1"/>
    <col min="1280" max="1280" width="14.3984375" style="71" customWidth="1"/>
    <col min="1281" max="1281" width="12.69921875" style="71" customWidth="1"/>
    <col min="1282" max="1284" width="7.3984375" style="71" customWidth="1"/>
    <col min="1285" max="1285" width="10.69921875" style="71" customWidth="1"/>
    <col min="1286" max="1518" width="9.09765625" style="71"/>
    <col min="1519" max="1519" width="6.59765625" style="71" customWidth="1"/>
    <col min="1520" max="1520" width="11.3984375" style="71" customWidth="1"/>
    <col min="1521" max="1521" width="6.8984375" style="71" customWidth="1"/>
    <col min="1522" max="1522" width="16.3984375" style="71" customWidth="1"/>
    <col min="1523" max="1523" width="14.09765625" style="71" customWidth="1"/>
    <col min="1524" max="1524" width="5.3984375" style="71" customWidth="1"/>
    <col min="1525" max="1525" width="44.8984375" style="71" customWidth="1"/>
    <col min="1526" max="1526" width="7.19921875" style="71" customWidth="1"/>
    <col min="1527" max="1527" width="6.3984375" style="71" customWidth="1"/>
    <col min="1528" max="1528" width="11.8984375" style="71" customWidth="1"/>
    <col min="1529" max="1529" width="14.59765625" style="71" customWidth="1"/>
    <col min="1530" max="1530" width="14.3984375" style="71" customWidth="1"/>
    <col min="1531" max="1531" width="12.69921875" style="71" customWidth="1"/>
    <col min="1532" max="1532" width="13.8984375" style="71" customWidth="1"/>
    <col min="1533" max="1533" width="14.3984375" style="71" customWidth="1"/>
    <col min="1534" max="1534" width="12.69921875" style="71" customWidth="1"/>
    <col min="1535" max="1535" width="13.8984375" style="71" customWidth="1"/>
    <col min="1536" max="1536" width="14.3984375" style="71" customWidth="1"/>
    <col min="1537" max="1537" width="12.69921875" style="71" customWidth="1"/>
    <col min="1538" max="1540" width="7.3984375" style="71" customWidth="1"/>
    <col min="1541" max="1541" width="10.69921875" style="71" customWidth="1"/>
    <col min="1542" max="1774" width="9.09765625" style="71"/>
    <col min="1775" max="1775" width="6.59765625" style="71" customWidth="1"/>
    <col min="1776" max="1776" width="11.3984375" style="71" customWidth="1"/>
    <col min="1777" max="1777" width="6.8984375" style="71" customWidth="1"/>
    <col min="1778" max="1778" width="16.3984375" style="71" customWidth="1"/>
    <col min="1779" max="1779" width="14.09765625" style="71" customWidth="1"/>
    <col min="1780" max="1780" width="5.3984375" style="71" customWidth="1"/>
    <col min="1781" max="1781" width="44.8984375" style="71" customWidth="1"/>
    <col min="1782" max="1782" width="7.19921875" style="71" customWidth="1"/>
    <col min="1783" max="1783" width="6.3984375" style="71" customWidth="1"/>
    <col min="1784" max="1784" width="11.8984375" style="71" customWidth="1"/>
    <col min="1785" max="1785" width="14.59765625" style="71" customWidth="1"/>
    <col min="1786" max="1786" width="14.3984375" style="71" customWidth="1"/>
    <col min="1787" max="1787" width="12.69921875" style="71" customWidth="1"/>
    <col min="1788" max="1788" width="13.8984375" style="71" customWidth="1"/>
    <col min="1789" max="1789" width="14.3984375" style="71" customWidth="1"/>
    <col min="1790" max="1790" width="12.69921875" style="71" customWidth="1"/>
    <col min="1791" max="1791" width="13.8984375" style="71" customWidth="1"/>
    <col min="1792" max="1792" width="14.3984375" style="71" customWidth="1"/>
    <col min="1793" max="1793" width="12.69921875" style="71" customWidth="1"/>
    <col min="1794" max="1796" width="7.3984375" style="71" customWidth="1"/>
    <col min="1797" max="1797" width="10.69921875" style="71" customWidth="1"/>
    <col min="1798" max="2030" width="9.09765625" style="71"/>
    <col min="2031" max="2031" width="6.59765625" style="71" customWidth="1"/>
    <col min="2032" max="2032" width="11.3984375" style="71" customWidth="1"/>
    <col min="2033" max="2033" width="6.8984375" style="71" customWidth="1"/>
    <col min="2034" max="2034" width="16.3984375" style="71" customWidth="1"/>
    <col min="2035" max="2035" width="14.09765625" style="71" customWidth="1"/>
    <col min="2036" max="2036" width="5.3984375" style="71" customWidth="1"/>
    <col min="2037" max="2037" width="44.8984375" style="71" customWidth="1"/>
    <col min="2038" max="2038" width="7.19921875" style="71" customWidth="1"/>
    <col min="2039" max="2039" width="6.3984375" style="71" customWidth="1"/>
    <col min="2040" max="2040" width="11.8984375" style="71" customWidth="1"/>
    <col min="2041" max="2041" width="14.59765625" style="71" customWidth="1"/>
    <col min="2042" max="2042" width="14.3984375" style="71" customWidth="1"/>
    <col min="2043" max="2043" width="12.69921875" style="71" customWidth="1"/>
    <col min="2044" max="2044" width="13.8984375" style="71" customWidth="1"/>
    <col min="2045" max="2045" width="14.3984375" style="71" customWidth="1"/>
    <col min="2046" max="2046" width="12.69921875" style="71" customWidth="1"/>
    <col min="2047" max="2047" width="13.8984375" style="71" customWidth="1"/>
    <col min="2048" max="2048" width="14.3984375" style="71" customWidth="1"/>
    <col min="2049" max="2049" width="12.69921875" style="71" customWidth="1"/>
    <col min="2050" max="2052" width="7.3984375" style="71" customWidth="1"/>
    <col min="2053" max="2053" width="10.69921875" style="71" customWidth="1"/>
    <col min="2054" max="2286" width="9.09765625" style="71"/>
    <col min="2287" max="2287" width="6.59765625" style="71" customWidth="1"/>
    <col min="2288" max="2288" width="11.3984375" style="71" customWidth="1"/>
    <col min="2289" max="2289" width="6.8984375" style="71" customWidth="1"/>
    <col min="2290" max="2290" width="16.3984375" style="71" customWidth="1"/>
    <col min="2291" max="2291" width="14.09765625" style="71" customWidth="1"/>
    <col min="2292" max="2292" width="5.3984375" style="71" customWidth="1"/>
    <col min="2293" max="2293" width="44.8984375" style="71" customWidth="1"/>
    <col min="2294" max="2294" width="7.19921875" style="71" customWidth="1"/>
    <col min="2295" max="2295" width="6.3984375" style="71" customWidth="1"/>
    <col min="2296" max="2296" width="11.8984375" style="71" customWidth="1"/>
    <col min="2297" max="2297" width="14.59765625" style="71" customWidth="1"/>
    <col min="2298" max="2298" width="14.3984375" style="71" customWidth="1"/>
    <col min="2299" max="2299" width="12.69921875" style="71" customWidth="1"/>
    <col min="2300" max="2300" width="13.8984375" style="71" customWidth="1"/>
    <col min="2301" max="2301" width="14.3984375" style="71" customWidth="1"/>
    <col min="2302" max="2302" width="12.69921875" style="71" customWidth="1"/>
    <col min="2303" max="2303" width="13.8984375" style="71" customWidth="1"/>
    <col min="2304" max="2304" width="14.3984375" style="71" customWidth="1"/>
    <col min="2305" max="2305" width="12.69921875" style="71" customWidth="1"/>
    <col min="2306" max="2308" width="7.3984375" style="71" customWidth="1"/>
    <col min="2309" max="2309" width="10.69921875" style="71" customWidth="1"/>
    <col min="2310" max="2542" width="9.09765625" style="71"/>
    <col min="2543" max="2543" width="6.59765625" style="71" customWidth="1"/>
    <col min="2544" max="2544" width="11.3984375" style="71" customWidth="1"/>
    <col min="2545" max="2545" width="6.8984375" style="71" customWidth="1"/>
    <col min="2546" max="2546" width="16.3984375" style="71" customWidth="1"/>
    <col min="2547" max="2547" width="14.09765625" style="71" customWidth="1"/>
    <col min="2548" max="2548" width="5.3984375" style="71" customWidth="1"/>
    <col min="2549" max="2549" width="44.8984375" style="71" customWidth="1"/>
    <col min="2550" max="2550" width="7.19921875" style="71" customWidth="1"/>
    <col min="2551" max="2551" width="6.3984375" style="71" customWidth="1"/>
    <col min="2552" max="2552" width="11.8984375" style="71" customWidth="1"/>
    <col min="2553" max="2553" width="14.59765625" style="71" customWidth="1"/>
    <col min="2554" max="2554" width="14.3984375" style="71" customWidth="1"/>
    <col min="2555" max="2555" width="12.69921875" style="71" customWidth="1"/>
    <col min="2556" max="2556" width="13.8984375" style="71" customWidth="1"/>
    <col min="2557" max="2557" width="14.3984375" style="71" customWidth="1"/>
    <col min="2558" max="2558" width="12.69921875" style="71" customWidth="1"/>
    <col min="2559" max="2559" width="13.8984375" style="71" customWidth="1"/>
    <col min="2560" max="2560" width="14.3984375" style="71" customWidth="1"/>
    <col min="2561" max="2561" width="12.69921875" style="71" customWidth="1"/>
    <col min="2562" max="2564" width="7.3984375" style="71" customWidth="1"/>
    <col min="2565" max="2565" width="10.69921875" style="71" customWidth="1"/>
    <col min="2566" max="2798" width="9.09765625" style="71"/>
    <col min="2799" max="2799" width="6.59765625" style="71" customWidth="1"/>
    <col min="2800" max="2800" width="11.3984375" style="71" customWidth="1"/>
    <col min="2801" max="2801" width="6.8984375" style="71" customWidth="1"/>
    <col min="2802" max="2802" width="16.3984375" style="71" customWidth="1"/>
    <col min="2803" max="2803" width="14.09765625" style="71" customWidth="1"/>
    <col min="2804" max="2804" width="5.3984375" style="71" customWidth="1"/>
    <col min="2805" max="2805" width="44.8984375" style="71" customWidth="1"/>
    <col min="2806" max="2806" width="7.19921875" style="71" customWidth="1"/>
    <col min="2807" max="2807" width="6.3984375" style="71" customWidth="1"/>
    <col min="2808" max="2808" width="11.8984375" style="71" customWidth="1"/>
    <col min="2809" max="2809" width="14.59765625" style="71" customWidth="1"/>
    <col min="2810" max="2810" width="14.3984375" style="71" customWidth="1"/>
    <col min="2811" max="2811" width="12.69921875" style="71" customWidth="1"/>
    <col min="2812" max="2812" width="13.8984375" style="71" customWidth="1"/>
    <col min="2813" max="2813" width="14.3984375" style="71" customWidth="1"/>
    <col min="2814" max="2814" width="12.69921875" style="71" customWidth="1"/>
    <col min="2815" max="2815" width="13.8984375" style="71" customWidth="1"/>
    <col min="2816" max="2816" width="14.3984375" style="71" customWidth="1"/>
    <col min="2817" max="2817" width="12.69921875" style="71" customWidth="1"/>
    <col min="2818" max="2820" width="7.3984375" style="71" customWidth="1"/>
    <col min="2821" max="2821" width="10.69921875" style="71" customWidth="1"/>
    <col min="2822" max="3054" width="9.09765625" style="71"/>
    <col min="3055" max="3055" width="6.59765625" style="71" customWidth="1"/>
    <col min="3056" max="3056" width="11.3984375" style="71" customWidth="1"/>
    <col min="3057" max="3057" width="6.8984375" style="71" customWidth="1"/>
    <col min="3058" max="3058" width="16.3984375" style="71" customWidth="1"/>
    <col min="3059" max="3059" width="14.09765625" style="71" customWidth="1"/>
    <col min="3060" max="3060" width="5.3984375" style="71" customWidth="1"/>
    <col min="3061" max="3061" width="44.8984375" style="71" customWidth="1"/>
    <col min="3062" max="3062" width="7.19921875" style="71" customWidth="1"/>
    <col min="3063" max="3063" width="6.3984375" style="71" customWidth="1"/>
    <col min="3064" max="3064" width="11.8984375" style="71" customWidth="1"/>
    <col min="3065" max="3065" width="14.59765625" style="71" customWidth="1"/>
    <col min="3066" max="3066" width="14.3984375" style="71" customWidth="1"/>
    <col min="3067" max="3067" width="12.69921875" style="71" customWidth="1"/>
    <col min="3068" max="3068" width="13.8984375" style="71" customWidth="1"/>
    <col min="3069" max="3069" width="14.3984375" style="71" customWidth="1"/>
    <col min="3070" max="3070" width="12.69921875" style="71" customWidth="1"/>
    <col min="3071" max="3071" width="13.8984375" style="71" customWidth="1"/>
    <col min="3072" max="3072" width="14.3984375" style="71" customWidth="1"/>
    <col min="3073" max="3073" width="12.69921875" style="71" customWidth="1"/>
    <col min="3074" max="3076" width="7.3984375" style="71" customWidth="1"/>
    <col min="3077" max="3077" width="10.69921875" style="71" customWidth="1"/>
    <col min="3078" max="3310" width="9.09765625" style="71"/>
    <col min="3311" max="3311" width="6.59765625" style="71" customWidth="1"/>
    <col min="3312" max="3312" width="11.3984375" style="71" customWidth="1"/>
    <col min="3313" max="3313" width="6.8984375" style="71" customWidth="1"/>
    <col min="3314" max="3314" width="16.3984375" style="71" customWidth="1"/>
    <col min="3315" max="3315" width="14.09765625" style="71" customWidth="1"/>
    <col min="3316" max="3316" width="5.3984375" style="71" customWidth="1"/>
    <col min="3317" max="3317" width="44.8984375" style="71" customWidth="1"/>
    <col min="3318" max="3318" width="7.19921875" style="71" customWidth="1"/>
    <col min="3319" max="3319" width="6.3984375" style="71" customWidth="1"/>
    <col min="3320" max="3320" width="11.8984375" style="71" customWidth="1"/>
    <col min="3321" max="3321" width="14.59765625" style="71" customWidth="1"/>
    <col min="3322" max="3322" width="14.3984375" style="71" customWidth="1"/>
    <col min="3323" max="3323" width="12.69921875" style="71" customWidth="1"/>
    <col min="3324" max="3324" width="13.8984375" style="71" customWidth="1"/>
    <col min="3325" max="3325" width="14.3984375" style="71" customWidth="1"/>
    <col min="3326" max="3326" width="12.69921875" style="71" customWidth="1"/>
    <col min="3327" max="3327" width="13.8984375" style="71" customWidth="1"/>
    <col min="3328" max="3328" width="14.3984375" style="71" customWidth="1"/>
    <col min="3329" max="3329" width="12.69921875" style="71" customWidth="1"/>
    <col min="3330" max="3332" width="7.3984375" style="71" customWidth="1"/>
    <col min="3333" max="3333" width="10.69921875" style="71" customWidth="1"/>
    <col min="3334" max="3566" width="9.09765625" style="71"/>
    <col min="3567" max="3567" width="6.59765625" style="71" customWidth="1"/>
    <col min="3568" max="3568" width="11.3984375" style="71" customWidth="1"/>
    <col min="3569" max="3569" width="6.8984375" style="71" customWidth="1"/>
    <col min="3570" max="3570" width="16.3984375" style="71" customWidth="1"/>
    <col min="3571" max="3571" width="14.09765625" style="71" customWidth="1"/>
    <col min="3572" max="3572" width="5.3984375" style="71" customWidth="1"/>
    <col min="3573" max="3573" width="44.8984375" style="71" customWidth="1"/>
    <col min="3574" max="3574" width="7.19921875" style="71" customWidth="1"/>
    <col min="3575" max="3575" width="6.3984375" style="71" customWidth="1"/>
    <col min="3576" max="3576" width="11.8984375" style="71" customWidth="1"/>
    <col min="3577" max="3577" width="14.59765625" style="71" customWidth="1"/>
    <col min="3578" max="3578" width="14.3984375" style="71" customWidth="1"/>
    <col min="3579" max="3579" width="12.69921875" style="71" customWidth="1"/>
    <col min="3580" max="3580" width="13.8984375" style="71" customWidth="1"/>
    <col min="3581" max="3581" width="14.3984375" style="71" customWidth="1"/>
    <col min="3582" max="3582" width="12.69921875" style="71" customWidth="1"/>
    <col min="3583" max="3583" width="13.8984375" style="71" customWidth="1"/>
    <col min="3584" max="3584" width="14.3984375" style="71" customWidth="1"/>
    <col min="3585" max="3585" width="12.69921875" style="71" customWidth="1"/>
    <col min="3586" max="3588" width="7.3984375" style="71" customWidth="1"/>
    <col min="3589" max="3589" width="10.69921875" style="71" customWidth="1"/>
    <col min="3590" max="3822" width="9.09765625" style="71"/>
    <col min="3823" max="3823" width="6.59765625" style="71" customWidth="1"/>
    <col min="3824" max="3824" width="11.3984375" style="71" customWidth="1"/>
    <col min="3825" max="3825" width="6.8984375" style="71" customWidth="1"/>
    <col min="3826" max="3826" width="16.3984375" style="71" customWidth="1"/>
    <col min="3827" max="3827" width="14.09765625" style="71" customWidth="1"/>
    <col min="3828" max="3828" width="5.3984375" style="71" customWidth="1"/>
    <col min="3829" max="3829" width="44.8984375" style="71" customWidth="1"/>
    <col min="3830" max="3830" width="7.19921875" style="71" customWidth="1"/>
    <col min="3831" max="3831" width="6.3984375" style="71" customWidth="1"/>
    <col min="3832" max="3832" width="11.8984375" style="71" customWidth="1"/>
    <col min="3833" max="3833" width="14.59765625" style="71" customWidth="1"/>
    <col min="3834" max="3834" width="14.3984375" style="71" customWidth="1"/>
    <col min="3835" max="3835" width="12.69921875" style="71" customWidth="1"/>
    <col min="3836" max="3836" width="13.8984375" style="71" customWidth="1"/>
    <col min="3837" max="3837" width="14.3984375" style="71" customWidth="1"/>
    <col min="3838" max="3838" width="12.69921875" style="71" customWidth="1"/>
    <col min="3839" max="3839" width="13.8984375" style="71" customWidth="1"/>
    <col min="3840" max="3840" width="14.3984375" style="71" customWidth="1"/>
    <col min="3841" max="3841" width="12.69921875" style="71" customWidth="1"/>
    <col min="3842" max="3844" width="7.3984375" style="71" customWidth="1"/>
    <col min="3845" max="3845" width="10.69921875" style="71" customWidth="1"/>
    <col min="3846" max="4078" width="9.09765625" style="71"/>
    <col min="4079" max="4079" width="6.59765625" style="71" customWidth="1"/>
    <col min="4080" max="4080" width="11.3984375" style="71" customWidth="1"/>
    <col min="4081" max="4081" width="6.8984375" style="71" customWidth="1"/>
    <col min="4082" max="4082" width="16.3984375" style="71" customWidth="1"/>
    <col min="4083" max="4083" width="14.09765625" style="71" customWidth="1"/>
    <col min="4084" max="4084" width="5.3984375" style="71" customWidth="1"/>
    <col min="4085" max="4085" width="44.8984375" style="71" customWidth="1"/>
    <col min="4086" max="4086" width="7.19921875" style="71" customWidth="1"/>
    <col min="4087" max="4087" width="6.3984375" style="71" customWidth="1"/>
    <col min="4088" max="4088" width="11.8984375" style="71" customWidth="1"/>
    <col min="4089" max="4089" width="14.59765625" style="71" customWidth="1"/>
    <col min="4090" max="4090" width="14.3984375" style="71" customWidth="1"/>
    <col min="4091" max="4091" width="12.69921875" style="71" customWidth="1"/>
    <col min="4092" max="4092" width="13.8984375" style="71" customWidth="1"/>
    <col min="4093" max="4093" width="14.3984375" style="71" customWidth="1"/>
    <col min="4094" max="4094" width="12.69921875" style="71" customWidth="1"/>
    <col min="4095" max="4095" width="13.8984375" style="71" customWidth="1"/>
    <col min="4096" max="4096" width="14.3984375" style="71" customWidth="1"/>
    <col min="4097" max="4097" width="12.69921875" style="71" customWidth="1"/>
    <col min="4098" max="4100" width="7.3984375" style="71" customWidth="1"/>
    <col min="4101" max="4101" width="10.69921875" style="71" customWidth="1"/>
    <col min="4102" max="4334" width="9.09765625" style="71"/>
    <col min="4335" max="4335" width="6.59765625" style="71" customWidth="1"/>
    <col min="4336" max="4336" width="11.3984375" style="71" customWidth="1"/>
    <col min="4337" max="4337" width="6.8984375" style="71" customWidth="1"/>
    <col min="4338" max="4338" width="16.3984375" style="71" customWidth="1"/>
    <col min="4339" max="4339" width="14.09765625" style="71" customWidth="1"/>
    <col min="4340" max="4340" width="5.3984375" style="71" customWidth="1"/>
    <col min="4341" max="4341" width="44.8984375" style="71" customWidth="1"/>
    <col min="4342" max="4342" width="7.19921875" style="71" customWidth="1"/>
    <col min="4343" max="4343" width="6.3984375" style="71" customWidth="1"/>
    <col min="4344" max="4344" width="11.8984375" style="71" customWidth="1"/>
    <col min="4345" max="4345" width="14.59765625" style="71" customWidth="1"/>
    <col min="4346" max="4346" width="14.3984375" style="71" customWidth="1"/>
    <col min="4347" max="4347" width="12.69921875" style="71" customWidth="1"/>
    <col min="4348" max="4348" width="13.8984375" style="71" customWidth="1"/>
    <col min="4349" max="4349" width="14.3984375" style="71" customWidth="1"/>
    <col min="4350" max="4350" width="12.69921875" style="71" customWidth="1"/>
    <col min="4351" max="4351" width="13.8984375" style="71" customWidth="1"/>
    <col min="4352" max="4352" width="14.3984375" style="71" customWidth="1"/>
    <col min="4353" max="4353" width="12.69921875" style="71" customWidth="1"/>
    <col min="4354" max="4356" width="7.3984375" style="71" customWidth="1"/>
    <col min="4357" max="4357" width="10.69921875" style="71" customWidth="1"/>
    <col min="4358" max="4590" width="9.09765625" style="71"/>
    <col min="4591" max="4591" width="6.59765625" style="71" customWidth="1"/>
    <col min="4592" max="4592" width="11.3984375" style="71" customWidth="1"/>
    <col min="4593" max="4593" width="6.8984375" style="71" customWidth="1"/>
    <col min="4594" max="4594" width="16.3984375" style="71" customWidth="1"/>
    <col min="4595" max="4595" width="14.09765625" style="71" customWidth="1"/>
    <col min="4596" max="4596" width="5.3984375" style="71" customWidth="1"/>
    <col min="4597" max="4597" width="44.8984375" style="71" customWidth="1"/>
    <col min="4598" max="4598" width="7.19921875" style="71" customWidth="1"/>
    <col min="4599" max="4599" width="6.3984375" style="71" customWidth="1"/>
    <col min="4600" max="4600" width="11.8984375" style="71" customWidth="1"/>
    <col min="4601" max="4601" width="14.59765625" style="71" customWidth="1"/>
    <col min="4602" max="4602" width="14.3984375" style="71" customWidth="1"/>
    <col min="4603" max="4603" width="12.69921875" style="71" customWidth="1"/>
    <col min="4604" max="4604" width="13.8984375" style="71" customWidth="1"/>
    <col min="4605" max="4605" width="14.3984375" style="71" customWidth="1"/>
    <col min="4606" max="4606" width="12.69921875" style="71" customWidth="1"/>
    <col min="4607" max="4607" width="13.8984375" style="71" customWidth="1"/>
    <col min="4608" max="4608" width="14.3984375" style="71" customWidth="1"/>
    <col min="4609" max="4609" width="12.69921875" style="71" customWidth="1"/>
    <col min="4610" max="4612" width="7.3984375" style="71" customWidth="1"/>
    <col min="4613" max="4613" width="10.69921875" style="71" customWidth="1"/>
    <col min="4614" max="4846" width="9.09765625" style="71"/>
    <col min="4847" max="4847" width="6.59765625" style="71" customWidth="1"/>
    <col min="4848" max="4848" width="11.3984375" style="71" customWidth="1"/>
    <col min="4849" max="4849" width="6.8984375" style="71" customWidth="1"/>
    <col min="4850" max="4850" width="16.3984375" style="71" customWidth="1"/>
    <col min="4851" max="4851" width="14.09765625" style="71" customWidth="1"/>
    <col min="4852" max="4852" width="5.3984375" style="71" customWidth="1"/>
    <col min="4853" max="4853" width="44.8984375" style="71" customWidth="1"/>
    <col min="4854" max="4854" width="7.19921875" style="71" customWidth="1"/>
    <col min="4855" max="4855" width="6.3984375" style="71" customWidth="1"/>
    <col min="4856" max="4856" width="11.8984375" style="71" customWidth="1"/>
    <col min="4857" max="4857" width="14.59765625" style="71" customWidth="1"/>
    <col min="4858" max="4858" width="14.3984375" style="71" customWidth="1"/>
    <col min="4859" max="4859" width="12.69921875" style="71" customWidth="1"/>
    <col min="4860" max="4860" width="13.8984375" style="71" customWidth="1"/>
    <col min="4861" max="4861" width="14.3984375" style="71" customWidth="1"/>
    <col min="4862" max="4862" width="12.69921875" style="71" customWidth="1"/>
    <col min="4863" max="4863" width="13.8984375" style="71" customWidth="1"/>
    <col min="4864" max="4864" width="14.3984375" style="71" customWidth="1"/>
    <col min="4865" max="4865" width="12.69921875" style="71" customWidth="1"/>
    <col min="4866" max="4868" width="7.3984375" style="71" customWidth="1"/>
    <col min="4869" max="4869" width="10.69921875" style="71" customWidth="1"/>
    <col min="4870" max="5102" width="9.09765625" style="71"/>
    <col min="5103" max="5103" width="6.59765625" style="71" customWidth="1"/>
    <col min="5104" max="5104" width="11.3984375" style="71" customWidth="1"/>
    <col min="5105" max="5105" width="6.8984375" style="71" customWidth="1"/>
    <col min="5106" max="5106" width="16.3984375" style="71" customWidth="1"/>
    <col min="5107" max="5107" width="14.09765625" style="71" customWidth="1"/>
    <col min="5108" max="5108" width="5.3984375" style="71" customWidth="1"/>
    <col min="5109" max="5109" width="44.8984375" style="71" customWidth="1"/>
    <col min="5110" max="5110" width="7.19921875" style="71" customWidth="1"/>
    <col min="5111" max="5111" width="6.3984375" style="71" customWidth="1"/>
    <col min="5112" max="5112" width="11.8984375" style="71" customWidth="1"/>
    <col min="5113" max="5113" width="14.59765625" style="71" customWidth="1"/>
    <col min="5114" max="5114" width="14.3984375" style="71" customWidth="1"/>
    <col min="5115" max="5115" width="12.69921875" style="71" customWidth="1"/>
    <col min="5116" max="5116" width="13.8984375" style="71" customWidth="1"/>
    <col min="5117" max="5117" width="14.3984375" style="71" customWidth="1"/>
    <col min="5118" max="5118" width="12.69921875" style="71" customWidth="1"/>
    <col min="5119" max="5119" width="13.8984375" style="71" customWidth="1"/>
    <col min="5120" max="5120" width="14.3984375" style="71" customWidth="1"/>
    <col min="5121" max="5121" width="12.69921875" style="71" customWidth="1"/>
    <col min="5122" max="5124" width="7.3984375" style="71" customWidth="1"/>
    <col min="5125" max="5125" width="10.69921875" style="71" customWidth="1"/>
    <col min="5126" max="5358" width="9.09765625" style="71"/>
    <col min="5359" max="5359" width="6.59765625" style="71" customWidth="1"/>
    <col min="5360" max="5360" width="11.3984375" style="71" customWidth="1"/>
    <col min="5361" max="5361" width="6.8984375" style="71" customWidth="1"/>
    <col min="5362" max="5362" width="16.3984375" style="71" customWidth="1"/>
    <col min="5363" max="5363" width="14.09765625" style="71" customWidth="1"/>
    <col min="5364" max="5364" width="5.3984375" style="71" customWidth="1"/>
    <col min="5365" max="5365" width="44.8984375" style="71" customWidth="1"/>
    <col min="5366" max="5366" width="7.19921875" style="71" customWidth="1"/>
    <col min="5367" max="5367" width="6.3984375" style="71" customWidth="1"/>
    <col min="5368" max="5368" width="11.8984375" style="71" customWidth="1"/>
    <col min="5369" max="5369" width="14.59765625" style="71" customWidth="1"/>
    <col min="5370" max="5370" width="14.3984375" style="71" customWidth="1"/>
    <col min="5371" max="5371" width="12.69921875" style="71" customWidth="1"/>
    <col min="5372" max="5372" width="13.8984375" style="71" customWidth="1"/>
    <col min="5373" max="5373" width="14.3984375" style="71" customWidth="1"/>
    <col min="5374" max="5374" width="12.69921875" style="71" customWidth="1"/>
    <col min="5375" max="5375" width="13.8984375" style="71" customWidth="1"/>
    <col min="5376" max="5376" width="14.3984375" style="71" customWidth="1"/>
    <col min="5377" max="5377" width="12.69921875" style="71" customWidth="1"/>
    <col min="5378" max="5380" width="7.3984375" style="71" customWidth="1"/>
    <col min="5381" max="5381" width="10.69921875" style="71" customWidth="1"/>
    <col min="5382" max="5614" width="9.09765625" style="71"/>
    <col min="5615" max="5615" width="6.59765625" style="71" customWidth="1"/>
    <col min="5616" max="5616" width="11.3984375" style="71" customWidth="1"/>
    <col min="5617" max="5617" width="6.8984375" style="71" customWidth="1"/>
    <col min="5618" max="5618" width="16.3984375" style="71" customWidth="1"/>
    <col min="5619" max="5619" width="14.09765625" style="71" customWidth="1"/>
    <col min="5620" max="5620" width="5.3984375" style="71" customWidth="1"/>
    <col min="5621" max="5621" width="44.8984375" style="71" customWidth="1"/>
    <col min="5622" max="5622" width="7.19921875" style="71" customWidth="1"/>
    <col min="5623" max="5623" width="6.3984375" style="71" customWidth="1"/>
    <col min="5624" max="5624" width="11.8984375" style="71" customWidth="1"/>
    <col min="5625" max="5625" width="14.59765625" style="71" customWidth="1"/>
    <col min="5626" max="5626" width="14.3984375" style="71" customWidth="1"/>
    <col min="5627" max="5627" width="12.69921875" style="71" customWidth="1"/>
    <col min="5628" max="5628" width="13.8984375" style="71" customWidth="1"/>
    <col min="5629" max="5629" width="14.3984375" style="71" customWidth="1"/>
    <col min="5630" max="5630" width="12.69921875" style="71" customWidth="1"/>
    <col min="5631" max="5631" width="13.8984375" style="71" customWidth="1"/>
    <col min="5632" max="5632" width="14.3984375" style="71" customWidth="1"/>
    <col min="5633" max="5633" width="12.69921875" style="71" customWidth="1"/>
    <col min="5634" max="5636" width="7.3984375" style="71" customWidth="1"/>
    <col min="5637" max="5637" width="10.69921875" style="71" customWidth="1"/>
    <col min="5638" max="5870" width="9.09765625" style="71"/>
    <col min="5871" max="5871" width="6.59765625" style="71" customWidth="1"/>
    <col min="5872" max="5872" width="11.3984375" style="71" customWidth="1"/>
    <col min="5873" max="5873" width="6.8984375" style="71" customWidth="1"/>
    <col min="5874" max="5874" width="16.3984375" style="71" customWidth="1"/>
    <col min="5875" max="5875" width="14.09765625" style="71" customWidth="1"/>
    <col min="5876" max="5876" width="5.3984375" style="71" customWidth="1"/>
    <col min="5877" max="5877" width="44.8984375" style="71" customWidth="1"/>
    <col min="5878" max="5878" width="7.19921875" style="71" customWidth="1"/>
    <col min="5879" max="5879" width="6.3984375" style="71" customWidth="1"/>
    <col min="5880" max="5880" width="11.8984375" style="71" customWidth="1"/>
    <col min="5881" max="5881" width="14.59765625" style="71" customWidth="1"/>
    <col min="5882" max="5882" width="14.3984375" style="71" customWidth="1"/>
    <col min="5883" max="5883" width="12.69921875" style="71" customWidth="1"/>
    <col min="5884" max="5884" width="13.8984375" style="71" customWidth="1"/>
    <col min="5885" max="5885" width="14.3984375" style="71" customWidth="1"/>
    <col min="5886" max="5886" width="12.69921875" style="71" customWidth="1"/>
    <col min="5887" max="5887" width="13.8984375" style="71" customWidth="1"/>
    <col min="5888" max="5888" width="14.3984375" style="71" customWidth="1"/>
    <col min="5889" max="5889" width="12.69921875" style="71" customWidth="1"/>
    <col min="5890" max="5892" width="7.3984375" style="71" customWidth="1"/>
    <col min="5893" max="5893" width="10.69921875" style="71" customWidth="1"/>
    <col min="5894" max="6126" width="9.09765625" style="71"/>
    <col min="6127" max="6127" width="6.59765625" style="71" customWidth="1"/>
    <col min="6128" max="6128" width="11.3984375" style="71" customWidth="1"/>
    <col min="6129" max="6129" width="6.8984375" style="71" customWidth="1"/>
    <col min="6130" max="6130" width="16.3984375" style="71" customWidth="1"/>
    <col min="6131" max="6131" width="14.09765625" style="71" customWidth="1"/>
    <col min="6132" max="6132" width="5.3984375" style="71" customWidth="1"/>
    <col min="6133" max="6133" width="44.8984375" style="71" customWidth="1"/>
    <col min="6134" max="6134" width="7.19921875" style="71" customWidth="1"/>
    <col min="6135" max="6135" width="6.3984375" style="71" customWidth="1"/>
    <col min="6136" max="6136" width="11.8984375" style="71" customWidth="1"/>
    <col min="6137" max="6137" width="14.59765625" style="71" customWidth="1"/>
    <col min="6138" max="6138" width="14.3984375" style="71" customWidth="1"/>
    <col min="6139" max="6139" width="12.69921875" style="71" customWidth="1"/>
    <col min="6140" max="6140" width="13.8984375" style="71" customWidth="1"/>
    <col min="6141" max="6141" width="14.3984375" style="71" customWidth="1"/>
    <col min="6142" max="6142" width="12.69921875" style="71" customWidth="1"/>
    <col min="6143" max="6143" width="13.8984375" style="71" customWidth="1"/>
    <col min="6144" max="6144" width="14.3984375" style="71" customWidth="1"/>
    <col min="6145" max="6145" width="12.69921875" style="71" customWidth="1"/>
    <col min="6146" max="6148" width="7.3984375" style="71" customWidth="1"/>
    <col min="6149" max="6149" width="10.69921875" style="71" customWidth="1"/>
    <col min="6150" max="6382" width="9.09765625" style="71"/>
    <col min="6383" max="6383" width="6.59765625" style="71" customWidth="1"/>
    <col min="6384" max="6384" width="11.3984375" style="71" customWidth="1"/>
    <col min="6385" max="6385" width="6.8984375" style="71" customWidth="1"/>
    <col min="6386" max="6386" width="16.3984375" style="71" customWidth="1"/>
    <col min="6387" max="6387" width="14.09765625" style="71" customWidth="1"/>
    <col min="6388" max="6388" width="5.3984375" style="71" customWidth="1"/>
    <col min="6389" max="6389" width="44.8984375" style="71" customWidth="1"/>
    <col min="6390" max="6390" width="7.19921875" style="71" customWidth="1"/>
    <col min="6391" max="6391" width="6.3984375" style="71" customWidth="1"/>
    <col min="6392" max="6392" width="11.8984375" style="71" customWidth="1"/>
    <col min="6393" max="6393" width="14.59765625" style="71" customWidth="1"/>
    <col min="6394" max="6394" width="14.3984375" style="71" customWidth="1"/>
    <col min="6395" max="6395" width="12.69921875" style="71" customWidth="1"/>
    <col min="6396" max="6396" width="13.8984375" style="71" customWidth="1"/>
    <col min="6397" max="6397" width="14.3984375" style="71" customWidth="1"/>
    <col min="6398" max="6398" width="12.69921875" style="71" customWidth="1"/>
    <col min="6399" max="6399" width="13.8984375" style="71" customWidth="1"/>
    <col min="6400" max="6400" width="14.3984375" style="71" customWidth="1"/>
    <col min="6401" max="6401" width="12.69921875" style="71" customWidth="1"/>
    <col min="6402" max="6404" width="7.3984375" style="71" customWidth="1"/>
    <col min="6405" max="6405" width="10.69921875" style="71" customWidth="1"/>
    <col min="6406" max="6638" width="9.09765625" style="71"/>
    <col min="6639" max="6639" width="6.59765625" style="71" customWidth="1"/>
    <col min="6640" max="6640" width="11.3984375" style="71" customWidth="1"/>
    <col min="6641" max="6641" width="6.8984375" style="71" customWidth="1"/>
    <col min="6642" max="6642" width="16.3984375" style="71" customWidth="1"/>
    <col min="6643" max="6643" width="14.09765625" style="71" customWidth="1"/>
    <col min="6644" max="6644" width="5.3984375" style="71" customWidth="1"/>
    <col min="6645" max="6645" width="44.8984375" style="71" customWidth="1"/>
    <col min="6646" max="6646" width="7.19921875" style="71" customWidth="1"/>
    <col min="6647" max="6647" width="6.3984375" style="71" customWidth="1"/>
    <col min="6648" max="6648" width="11.8984375" style="71" customWidth="1"/>
    <col min="6649" max="6649" width="14.59765625" style="71" customWidth="1"/>
    <col min="6650" max="6650" width="14.3984375" style="71" customWidth="1"/>
    <col min="6651" max="6651" width="12.69921875" style="71" customWidth="1"/>
    <col min="6652" max="6652" width="13.8984375" style="71" customWidth="1"/>
    <col min="6653" max="6653" width="14.3984375" style="71" customWidth="1"/>
    <col min="6654" max="6654" width="12.69921875" style="71" customWidth="1"/>
    <col min="6655" max="6655" width="13.8984375" style="71" customWidth="1"/>
    <col min="6656" max="6656" width="14.3984375" style="71" customWidth="1"/>
    <col min="6657" max="6657" width="12.69921875" style="71" customWidth="1"/>
    <col min="6658" max="6660" width="7.3984375" style="71" customWidth="1"/>
    <col min="6661" max="6661" width="10.69921875" style="71" customWidth="1"/>
    <col min="6662" max="6894" width="9.09765625" style="71"/>
    <col min="6895" max="6895" width="6.59765625" style="71" customWidth="1"/>
    <col min="6896" max="6896" width="11.3984375" style="71" customWidth="1"/>
    <col min="6897" max="6897" width="6.8984375" style="71" customWidth="1"/>
    <col min="6898" max="6898" width="16.3984375" style="71" customWidth="1"/>
    <col min="6899" max="6899" width="14.09765625" style="71" customWidth="1"/>
    <col min="6900" max="6900" width="5.3984375" style="71" customWidth="1"/>
    <col min="6901" max="6901" width="44.8984375" style="71" customWidth="1"/>
    <col min="6902" max="6902" width="7.19921875" style="71" customWidth="1"/>
    <col min="6903" max="6903" width="6.3984375" style="71" customWidth="1"/>
    <col min="6904" max="6904" width="11.8984375" style="71" customWidth="1"/>
    <col min="6905" max="6905" width="14.59765625" style="71" customWidth="1"/>
    <col min="6906" max="6906" width="14.3984375" style="71" customWidth="1"/>
    <col min="6907" max="6907" width="12.69921875" style="71" customWidth="1"/>
    <col min="6908" max="6908" width="13.8984375" style="71" customWidth="1"/>
    <col min="6909" max="6909" width="14.3984375" style="71" customWidth="1"/>
    <col min="6910" max="6910" width="12.69921875" style="71" customWidth="1"/>
    <col min="6911" max="6911" width="13.8984375" style="71" customWidth="1"/>
    <col min="6912" max="6912" width="14.3984375" style="71" customWidth="1"/>
    <col min="6913" max="6913" width="12.69921875" style="71" customWidth="1"/>
    <col min="6914" max="6916" width="7.3984375" style="71" customWidth="1"/>
    <col min="6917" max="6917" width="10.69921875" style="71" customWidth="1"/>
    <col min="6918" max="7150" width="9.09765625" style="71"/>
    <col min="7151" max="7151" width="6.59765625" style="71" customWidth="1"/>
    <col min="7152" max="7152" width="11.3984375" style="71" customWidth="1"/>
    <col min="7153" max="7153" width="6.8984375" style="71" customWidth="1"/>
    <col min="7154" max="7154" width="16.3984375" style="71" customWidth="1"/>
    <col min="7155" max="7155" width="14.09765625" style="71" customWidth="1"/>
    <col min="7156" max="7156" width="5.3984375" style="71" customWidth="1"/>
    <col min="7157" max="7157" width="44.8984375" style="71" customWidth="1"/>
    <col min="7158" max="7158" width="7.19921875" style="71" customWidth="1"/>
    <col min="7159" max="7159" width="6.3984375" style="71" customWidth="1"/>
    <col min="7160" max="7160" width="11.8984375" style="71" customWidth="1"/>
    <col min="7161" max="7161" width="14.59765625" style="71" customWidth="1"/>
    <col min="7162" max="7162" width="14.3984375" style="71" customWidth="1"/>
    <col min="7163" max="7163" width="12.69921875" style="71" customWidth="1"/>
    <col min="7164" max="7164" width="13.8984375" style="71" customWidth="1"/>
    <col min="7165" max="7165" width="14.3984375" style="71" customWidth="1"/>
    <col min="7166" max="7166" width="12.69921875" style="71" customWidth="1"/>
    <col min="7167" max="7167" width="13.8984375" style="71" customWidth="1"/>
    <col min="7168" max="7168" width="14.3984375" style="71" customWidth="1"/>
    <col min="7169" max="7169" width="12.69921875" style="71" customWidth="1"/>
    <col min="7170" max="7172" width="7.3984375" style="71" customWidth="1"/>
    <col min="7173" max="7173" width="10.69921875" style="71" customWidth="1"/>
    <col min="7174" max="7406" width="9.09765625" style="71"/>
    <col min="7407" max="7407" width="6.59765625" style="71" customWidth="1"/>
    <col min="7408" max="7408" width="11.3984375" style="71" customWidth="1"/>
    <col min="7409" max="7409" width="6.8984375" style="71" customWidth="1"/>
    <col min="7410" max="7410" width="16.3984375" style="71" customWidth="1"/>
    <col min="7411" max="7411" width="14.09765625" style="71" customWidth="1"/>
    <col min="7412" max="7412" width="5.3984375" style="71" customWidth="1"/>
    <col min="7413" max="7413" width="44.8984375" style="71" customWidth="1"/>
    <col min="7414" max="7414" width="7.19921875" style="71" customWidth="1"/>
    <col min="7415" max="7415" width="6.3984375" style="71" customWidth="1"/>
    <col min="7416" max="7416" width="11.8984375" style="71" customWidth="1"/>
    <col min="7417" max="7417" width="14.59765625" style="71" customWidth="1"/>
    <col min="7418" max="7418" width="14.3984375" style="71" customWidth="1"/>
    <col min="7419" max="7419" width="12.69921875" style="71" customWidth="1"/>
    <col min="7420" max="7420" width="13.8984375" style="71" customWidth="1"/>
    <col min="7421" max="7421" width="14.3984375" style="71" customWidth="1"/>
    <col min="7422" max="7422" width="12.69921875" style="71" customWidth="1"/>
    <col min="7423" max="7423" width="13.8984375" style="71" customWidth="1"/>
    <col min="7424" max="7424" width="14.3984375" style="71" customWidth="1"/>
    <col min="7425" max="7425" width="12.69921875" style="71" customWidth="1"/>
    <col min="7426" max="7428" width="7.3984375" style="71" customWidth="1"/>
    <col min="7429" max="7429" width="10.69921875" style="71" customWidth="1"/>
    <col min="7430" max="7662" width="9.09765625" style="71"/>
    <col min="7663" max="7663" width="6.59765625" style="71" customWidth="1"/>
    <col min="7664" max="7664" width="11.3984375" style="71" customWidth="1"/>
    <col min="7665" max="7665" width="6.8984375" style="71" customWidth="1"/>
    <col min="7666" max="7666" width="16.3984375" style="71" customWidth="1"/>
    <col min="7667" max="7667" width="14.09765625" style="71" customWidth="1"/>
    <col min="7668" max="7668" width="5.3984375" style="71" customWidth="1"/>
    <col min="7669" max="7669" width="44.8984375" style="71" customWidth="1"/>
    <col min="7670" max="7670" width="7.19921875" style="71" customWidth="1"/>
    <col min="7671" max="7671" width="6.3984375" style="71" customWidth="1"/>
    <col min="7672" max="7672" width="11.8984375" style="71" customWidth="1"/>
    <col min="7673" max="7673" width="14.59765625" style="71" customWidth="1"/>
    <col min="7674" max="7674" width="14.3984375" style="71" customWidth="1"/>
    <col min="7675" max="7675" width="12.69921875" style="71" customWidth="1"/>
    <col min="7676" max="7676" width="13.8984375" style="71" customWidth="1"/>
    <col min="7677" max="7677" width="14.3984375" style="71" customWidth="1"/>
    <col min="7678" max="7678" width="12.69921875" style="71" customWidth="1"/>
    <col min="7679" max="7679" width="13.8984375" style="71" customWidth="1"/>
    <col min="7680" max="7680" width="14.3984375" style="71" customWidth="1"/>
    <col min="7681" max="7681" width="12.69921875" style="71" customWidth="1"/>
    <col min="7682" max="7684" width="7.3984375" style="71" customWidth="1"/>
    <col min="7685" max="7685" width="10.69921875" style="71" customWidth="1"/>
    <col min="7686" max="7918" width="9.09765625" style="71"/>
    <col min="7919" max="7919" width="6.59765625" style="71" customWidth="1"/>
    <col min="7920" max="7920" width="11.3984375" style="71" customWidth="1"/>
    <col min="7921" max="7921" width="6.8984375" style="71" customWidth="1"/>
    <col min="7922" max="7922" width="16.3984375" style="71" customWidth="1"/>
    <col min="7923" max="7923" width="14.09765625" style="71" customWidth="1"/>
    <col min="7924" max="7924" width="5.3984375" style="71" customWidth="1"/>
    <col min="7925" max="7925" width="44.8984375" style="71" customWidth="1"/>
    <col min="7926" max="7926" width="7.19921875" style="71" customWidth="1"/>
    <col min="7927" max="7927" width="6.3984375" style="71" customWidth="1"/>
    <col min="7928" max="7928" width="11.8984375" style="71" customWidth="1"/>
    <col min="7929" max="7929" width="14.59765625" style="71" customWidth="1"/>
    <col min="7930" max="7930" width="14.3984375" style="71" customWidth="1"/>
    <col min="7931" max="7931" width="12.69921875" style="71" customWidth="1"/>
    <col min="7932" max="7932" width="13.8984375" style="71" customWidth="1"/>
    <col min="7933" max="7933" width="14.3984375" style="71" customWidth="1"/>
    <col min="7934" max="7934" width="12.69921875" style="71" customWidth="1"/>
    <col min="7935" max="7935" width="13.8984375" style="71" customWidth="1"/>
    <col min="7936" max="7936" width="14.3984375" style="71" customWidth="1"/>
    <col min="7937" max="7937" width="12.69921875" style="71" customWidth="1"/>
    <col min="7938" max="7940" width="7.3984375" style="71" customWidth="1"/>
    <col min="7941" max="7941" width="10.69921875" style="71" customWidth="1"/>
    <col min="7942" max="8174" width="9.09765625" style="71"/>
    <col min="8175" max="8175" width="6.59765625" style="71" customWidth="1"/>
    <col min="8176" max="8176" width="11.3984375" style="71" customWidth="1"/>
    <col min="8177" max="8177" width="6.8984375" style="71" customWidth="1"/>
    <col min="8178" max="8178" width="16.3984375" style="71" customWidth="1"/>
    <col min="8179" max="8179" width="14.09765625" style="71" customWidth="1"/>
    <col min="8180" max="8180" width="5.3984375" style="71" customWidth="1"/>
    <col min="8181" max="8181" width="44.8984375" style="71" customWidth="1"/>
    <col min="8182" max="8182" width="7.19921875" style="71" customWidth="1"/>
    <col min="8183" max="8183" width="6.3984375" style="71" customWidth="1"/>
    <col min="8184" max="8184" width="11.8984375" style="71" customWidth="1"/>
    <col min="8185" max="8185" width="14.59765625" style="71" customWidth="1"/>
    <col min="8186" max="8186" width="14.3984375" style="71" customWidth="1"/>
    <col min="8187" max="8187" width="12.69921875" style="71" customWidth="1"/>
    <col min="8188" max="8188" width="13.8984375" style="71" customWidth="1"/>
    <col min="8189" max="8189" width="14.3984375" style="71" customWidth="1"/>
    <col min="8190" max="8190" width="12.69921875" style="71" customWidth="1"/>
    <col min="8191" max="8191" width="13.8984375" style="71" customWidth="1"/>
    <col min="8192" max="8192" width="14.3984375" style="71" customWidth="1"/>
    <col min="8193" max="8193" width="12.69921875" style="71" customWidth="1"/>
    <col min="8194" max="8196" width="7.3984375" style="71" customWidth="1"/>
    <col min="8197" max="8197" width="10.69921875" style="71" customWidth="1"/>
    <col min="8198" max="8430" width="9.09765625" style="71"/>
    <col min="8431" max="8431" width="6.59765625" style="71" customWidth="1"/>
    <col min="8432" max="8432" width="11.3984375" style="71" customWidth="1"/>
    <col min="8433" max="8433" width="6.8984375" style="71" customWidth="1"/>
    <col min="8434" max="8434" width="16.3984375" style="71" customWidth="1"/>
    <col min="8435" max="8435" width="14.09765625" style="71" customWidth="1"/>
    <col min="8436" max="8436" width="5.3984375" style="71" customWidth="1"/>
    <col min="8437" max="8437" width="44.8984375" style="71" customWidth="1"/>
    <col min="8438" max="8438" width="7.19921875" style="71" customWidth="1"/>
    <col min="8439" max="8439" width="6.3984375" style="71" customWidth="1"/>
    <col min="8440" max="8440" width="11.8984375" style="71" customWidth="1"/>
    <col min="8441" max="8441" width="14.59765625" style="71" customWidth="1"/>
    <col min="8442" max="8442" width="14.3984375" style="71" customWidth="1"/>
    <col min="8443" max="8443" width="12.69921875" style="71" customWidth="1"/>
    <col min="8444" max="8444" width="13.8984375" style="71" customWidth="1"/>
    <col min="8445" max="8445" width="14.3984375" style="71" customWidth="1"/>
    <col min="8446" max="8446" width="12.69921875" style="71" customWidth="1"/>
    <col min="8447" max="8447" width="13.8984375" style="71" customWidth="1"/>
    <col min="8448" max="8448" width="14.3984375" style="71" customWidth="1"/>
    <col min="8449" max="8449" width="12.69921875" style="71" customWidth="1"/>
    <col min="8450" max="8452" width="7.3984375" style="71" customWidth="1"/>
    <col min="8453" max="8453" width="10.69921875" style="71" customWidth="1"/>
    <col min="8454" max="8686" width="9.09765625" style="71"/>
    <col min="8687" max="8687" width="6.59765625" style="71" customWidth="1"/>
    <col min="8688" max="8688" width="11.3984375" style="71" customWidth="1"/>
    <col min="8689" max="8689" width="6.8984375" style="71" customWidth="1"/>
    <col min="8690" max="8690" width="16.3984375" style="71" customWidth="1"/>
    <col min="8691" max="8691" width="14.09765625" style="71" customWidth="1"/>
    <col min="8692" max="8692" width="5.3984375" style="71" customWidth="1"/>
    <col min="8693" max="8693" width="44.8984375" style="71" customWidth="1"/>
    <col min="8694" max="8694" width="7.19921875" style="71" customWidth="1"/>
    <col min="8695" max="8695" width="6.3984375" style="71" customWidth="1"/>
    <col min="8696" max="8696" width="11.8984375" style="71" customWidth="1"/>
    <col min="8697" max="8697" width="14.59765625" style="71" customWidth="1"/>
    <col min="8698" max="8698" width="14.3984375" style="71" customWidth="1"/>
    <col min="8699" max="8699" width="12.69921875" style="71" customWidth="1"/>
    <col min="8700" max="8700" width="13.8984375" style="71" customWidth="1"/>
    <col min="8701" max="8701" width="14.3984375" style="71" customWidth="1"/>
    <col min="8702" max="8702" width="12.69921875" style="71" customWidth="1"/>
    <col min="8703" max="8703" width="13.8984375" style="71" customWidth="1"/>
    <col min="8704" max="8704" width="14.3984375" style="71" customWidth="1"/>
    <col min="8705" max="8705" width="12.69921875" style="71" customWidth="1"/>
    <col min="8706" max="8708" width="7.3984375" style="71" customWidth="1"/>
    <col min="8709" max="8709" width="10.69921875" style="71" customWidth="1"/>
    <col min="8710" max="8942" width="9.09765625" style="71"/>
    <col min="8943" max="8943" width="6.59765625" style="71" customWidth="1"/>
    <col min="8944" max="8944" width="11.3984375" style="71" customWidth="1"/>
    <col min="8945" max="8945" width="6.8984375" style="71" customWidth="1"/>
    <col min="8946" max="8946" width="16.3984375" style="71" customWidth="1"/>
    <col min="8947" max="8947" width="14.09765625" style="71" customWidth="1"/>
    <col min="8948" max="8948" width="5.3984375" style="71" customWidth="1"/>
    <col min="8949" max="8949" width="44.8984375" style="71" customWidth="1"/>
    <col min="8950" max="8950" width="7.19921875" style="71" customWidth="1"/>
    <col min="8951" max="8951" width="6.3984375" style="71" customWidth="1"/>
    <col min="8952" max="8952" width="11.8984375" style="71" customWidth="1"/>
    <col min="8953" max="8953" width="14.59765625" style="71" customWidth="1"/>
    <col min="8954" max="8954" width="14.3984375" style="71" customWidth="1"/>
    <col min="8955" max="8955" width="12.69921875" style="71" customWidth="1"/>
    <col min="8956" max="8956" width="13.8984375" style="71" customWidth="1"/>
    <col min="8957" max="8957" width="14.3984375" style="71" customWidth="1"/>
    <col min="8958" max="8958" width="12.69921875" style="71" customWidth="1"/>
    <col min="8959" max="8959" width="13.8984375" style="71" customWidth="1"/>
    <col min="8960" max="8960" width="14.3984375" style="71" customWidth="1"/>
    <col min="8961" max="8961" width="12.69921875" style="71" customWidth="1"/>
    <col min="8962" max="8964" width="7.3984375" style="71" customWidth="1"/>
    <col min="8965" max="8965" width="10.69921875" style="71" customWidth="1"/>
    <col min="8966" max="9198" width="9.09765625" style="71"/>
    <col min="9199" max="9199" width="6.59765625" style="71" customWidth="1"/>
    <col min="9200" max="9200" width="11.3984375" style="71" customWidth="1"/>
    <col min="9201" max="9201" width="6.8984375" style="71" customWidth="1"/>
    <col min="9202" max="9202" width="16.3984375" style="71" customWidth="1"/>
    <col min="9203" max="9203" width="14.09765625" style="71" customWidth="1"/>
    <col min="9204" max="9204" width="5.3984375" style="71" customWidth="1"/>
    <col min="9205" max="9205" width="44.8984375" style="71" customWidth="1"/>
    <col min="9206" max="9206" width="7.19921875" style="71" customWidth="1"/>
    <col min="9207" max="9207" width="6.3984375" style="71" customWidth="1"/>
    <col min="9208" max="9208" width="11.8984375" style="71" customWidth="1"/>
    <col min="9209" max="9209" width="14.59765625" style="71" customWidth="1"/>
    <col min="9210" max="9210" width="14.3984375" style="71" customWidth="1"/>
    <col min="9211" max="9211" width="12.69921875" style="71" customWidth="1"/>
    <col min="9212" max="9212" width="13.8984375" style="71" customWidth="1"/>
    <col min="9213" max="9213" width="14.3984375" style="71" customWidth="1"/>
    <col min="9214" max="9214" width="12.69921875" style="71" customWidth="1"/>
    <col min="9215" max="9215" width="13.8984375" style="71" customWidth="1"/>
    <col min="9216" max="9216" width="14.3984375" style="71" customWidth="1"/>
    <col min="9217" max="9217" width="12.69921875" style="71" customWidth="1"/>
    <col min="9218" max="9220" width="7.3984375" style="71" customWidth="1"/>
    <col min="9221" max="9221" width="10.69921875" style="71" customWidth="1"/>
    <col min="9222" max="9454" width="9.09765625" style="71"/>
    <col min="9455" max="9455" width="6.59765625" style="71" customWidth="1"/>
    <col min="9456" max="9456" width="11.3984375" style="71" customWidth="1"/>
    <col min="9457" max="9457" width="6.8984375" style="71" customWidth="1"/>
    <col min="9458" max="9458" width="16.3984375" style="71" customWidth="1"/>
    <col min="9459" max="9459" width="14.09765625" style="71" customWidth="1"/>
    <col min="9460" max="9460" width="5.3984375" style="71" customWidth="1"/>
    <col min="9461" max="9461" width="44.8984375" style="71" customWidth="1"/>
    <col min="9462" max="9462" width="7.19921875" style="71" customWidth="1"/>
    <col min="9463" max="9463" width="6.3984375" style="71" customWidth="1"/>
    <col min="9464" max="9464" width="11.8984375" style="71" customWidth="1"/>
    <col min="9465" max="9465" width="14.59765625" style="71" customWidth="1"/>
    <col min="9466" max="9466" width="14.3984375" style="71" customWidth="1"/>
    <col min="9467" max="9467" width="12.69921875" style="71" customWidth="1"/>
    <col min="9468" max="9468" width="13.8984375" style="71" customWidth="1"/>
    <col min="9469" max="9469" width="14.3984375" style="71" customWidth="1"/>
    <col min="9470" max="9470" width="12.69921875" style="71" customWidth="1"/>
    <col min="9471" max="9471" width="13.8984375" style="71" customWidth="1"/>
    <col min="9472" max="9472" width="14.3984375" style="71" customWidth="1"/>
    <col min="9473" max="9473" width="12.69921875" style="71" customWidth="1"/>
    <col min="9474" max="9476" width="7.3984375" style="71" customWidth="1"/>
    <col min="9477" max="9477" width="10.69921875" style="71" customWidth="1"/>
    <col min="9478" max="9710" width="9.09765625" style="71"/>
    <col min="9711" max="9711" width="6.59765625" style="71" customWidth="1"/>
    <col min="9712" max="9712" width="11.3984375" style="71" customWidth="1"/>
    <col min="9713" max="9713" width="6.8984375" style="71" customWidth="1"/>
    <col min="9714" max="9714" width="16.3984375" style="71" customWidth="1"/>
    <col min="9715" max="9715" width="14.09765625" style="71" customWidth="1"/>
    <col min="9716" max="9716" width="5.3984375" style="71" customWidth="1"/>
    <col min="9717" max="9717" width="44.8984375" style="71" customWidth="1"/>
    <col min="9718" max="9718" width="7.19921875" style="71" customWidth="1"/>
    <col min="9719" max="9719" width="6.3984375" style="71" customWidth="1"/>
    <col min="9720" max="9720" width="11.8984375" style="71" customWidth="1"/>
    <col min="9721" max="9721" width="14.59765625" style="71" customWidth="1"/>
    <col min="9722" max="9722" width="14.3984375" style="71" customWidth="1"/>
    <col min="9723" max="9723" width="12.69921875" style="71" customWidth="1"/>
    <col min="9724" max="9724" width="13.8984375" style="71" customWidth="1"/>
    <col min="9725" max="9725" width="14.3984375" style="71" customWidth="1"/>
    <col min="9726" max="9726" width="12.69921875" style="71" customWidth="1"/>
    <col min="9727" max="9727" width="13.8984375" style="71" customWidth="1"/>
    <col min="9728" max="9728" width="14.3984375" style="71" customWidth="1"/>
    <col min="9729" max="9729" width="12.69921875" style="71" customWidth="1"/>
    <col min="9730" max="9732" width="7.3984375" style="71" customWidth="1"/>
    <col min="9733" max="9733" width="10.69921875" style="71" customWidth="1"/>
    <col min="9734" max="9966" width="9.09765625" style="71"/>
    <col min="9967" max="9967" width="6.59765625" style="71" customWidth="1"/>
    <col min="9968" max="9968" width="11.3984375" style="71" customWidth="1"/>
    <col min="9969" max="9969" width="6.8984375" style="71" customWidth="1"/>
    <col min="9970" max="9970" width="16.3984375" style="71" customWidth="1"/>
    <col min="9971" max="9971" width="14.09765625" style="71" customWidth="1"/>
    <col min="9972" max="9972" width="5.3984375" style="71" customWidth="1"/>
    <col min="9973" max="9973" width="44.8984375" style="71" customWidth="1"/>
    <col min="9974" max="9974" width="7.19921875" style="71" customWidth="1"/>
    <col min="9975" max="9975" width="6.3984375" style="71" customWidth="1"/>
    <col min="9976" max="9976" width="11.8984375" style="71" customWidth="1"/>
    <col min="9977" max="9977" width="14.59765625" style="71" customWidth="1"/>
    <col min="9978" max="9978" width="14.3984375" style="71" customWidth="1"/>
    <col min="9979" max="9979" width="12.69921875" style="71" customWidth="1"/>
    <col min="9980" max="9980" width="13.8984375" style="71" customWidth="1"/>
    <col min="9981" max="9981" width="14.3984375" style="71" customWidth="1"/>
    <col min="9982" max="9982" width="12.69921875" style="71" customWidth="1"/>
    <col min="9983" max="9983" width="13.8984375" style="71" customWidth="1"/>
    <col min="9984" max="9984" width="14.3984375" style="71" customWidth="1"/>
    <col min="9985" max="9985" width="12.69921875" style="71" customWidth="1"/>
    <col min="9986" max="9988" width="7.3984375" style="71" customWidth="1"/>
    <col min="9989" max="9989" width="10.69921875" style="71" customWidth="1"/>
    <col min="9990" max="10222" width="9.09765625" style="71"/>
    <col min="10223" max="10223" width="6.59765625" style="71" customWidth="1"/>
    <col min="10224" max="10224" width="11.3984375" style="71" customWidth="1"/>
    <col min="10225" max="10225" width="6.8984375" style="71" customWidth="1"/>
    <col min="10226" max="10226" width="16.3984375" style="71" customWidth="1"/>
    <col min="10227" max="10227" width="14.09765625" style="71" customWidth="1"/>
    <col min="10228" max="10228" width="5.3984375" style="71" customWidth="1"/>
    <col min="10229" max="10229" width="44.8984375" style="71" customWidth="1"/>
    <col min="10230" max="10230" width="7.19921875" style="71" customWidth="1"/>
    <col min="10231" max="10231" width="6.3984375" style="71" customWidth="1"/>
    <col min="10232" max="10232" width="11.8984375" style="71" customWidth="1"/>
    <col min="10233" max="10233" width="14.59765625" style="71" customWidth="1"/>
    <col min="10234" max="10234" width="14.3984375" style="71" customWidth="1"/>
    <col min="10235" max="10235" width="12.69921875" style="71" customWidth="1"/>
    <col min="10236" max="10236" width="13.8984375" style="71" customWidth="1"/>
    <col min="10237" max="10237" width="14.3984375" style="71" customWidth="1"/>
    <col min="10238" max="10238" width="12.69921875" style="71" customWidth="1"/>
    <col min="10239" max="10239" width="13.8984375" style="71" customWidth="1"/>
    <col min="10240" max="10240" width="14.3984375" style="71" customWidth="1"/>
    <col min="10241" max="10241" width="12.69921875" style="71" customWidth="1"/>
    <col min="10242" max="10244" width="7.3984375" style="71" customWidth="1"/>
    <col min="10245" max="10245" width="10.69921875" style="71" customWidth="1"/>
    <col min="10246" max="10478" width="9.09765625" style="71"/>
    <col min="10479" max="10479" width="6.59765625" style="71" customWidth="1"/>
    <col min="10480" max="10480" width="11.3984375" style="71" customWidth="1"/>
    <col min="10481" max="10481" width="6.8984375" style="71" customWidth="1"/>
    <col min="10482" max="10482" width="16.3984375" style="71" customWidth="1"/>
    <col min="10483" max="10483" width="14.09765625" style="71" customWidth="1"/>
    <col min="10484" max="10484" width="5.3984375" style="71" customWidth="1"/>
    <col min="10485" max="10485" width="44.8984375" style="71" customWidth="1"/>
    <col min="10486" max="10486" width="7.19921875" style="71" customWidth="1"/>
    <col min="10487" max="10487" width="6.3984375" style="71" customWidth="1"/>
    <col min="10488" max="10488" width="11.8984375" style="71" customWidth="1"/>
    <col min="10489" max="10489" width="14.59765625" style="71" customWidth="1"/>
    <col min="10490" max="10490" width="14.3984375" style="71" customWidth="1"/>
    <col min="10491" max="10491" width="12.69921875" style="71" customWidth="1"/>
    <col min="10492" max="10492" width="13.8984375" style="71" customWidth="1"/>
    <col min="10493" max="10493" width="14.3984375" style="71" customWidth="1"/>
    <col min="10494" max="10494" width="12.69921875" style="71" customWidth="1"/>
    <col min="10495" max="10495" width="13.8984375" style="71" customWidth="1"/>
    <col min="10496" max="10496" width="14.3984375" style="71" customWidth="1"/>
    <col min="10497" max="10497" width="12.69921875" style="71" customWidth="1"/>
    <col min="10498" max="10500" width="7.3984375" style="71" customWidth="1"/>
    <col min="10501" max="10501" width="10.69921875" style="71" customWidth="1"/>
    <col min="10502" max="10734" width="9.09765625" style="71"/>
    <col min="10735" max="10735" width="6.59765625" style="71" customWidth="1"/>
    <col min="10736" max="10736" width="11.3984375" style="71" customWidth="1"/>
    <col min="10737" max="10737" width="6.8984375" style="71" customWidth="1"/>
    <col min="10738" max="10738" width="16.3984375" style="71" customWidth="1"/>
    <col min="10739" max="10739" width="14.09765625" style="71" customWidth="1"/>
    <col min="10740" max="10740" width="5.3984375" style="71" customWidth="1"/>
    <col min="10741" max="10741" width="44.8984375" style="71" customWidth="1"/>
    <col min="10742" max="10742" width="7.19921875" style="71" customWidth="1"/>
    <col min="10743" max="10743" width="6.3984375" style="71" customWidth="1"/>
    <col min="10744" max="10744" width="11.8984375" style="71" customWidth="1"/>
    <col min="10745" max="10745" width="14.59765625" style="71" customWidth="1"/>
    <col min="10746" max="10746" width="14.3984375" style="71" customWidth="1"/>
    <col min="10747" max="10747" width="12.69921875" style="71" customWidth="1"/>
    <col min="10748" max="10748" width="13.8984375" style="71" customWidth="1"/>
    <col min="10749" max="10749" width="14.3984375" style="71" customWidth="1"/>
    <col min="10750" max="10750" width="12.69921875" style="71" customWidth="1"/>
    <col min="10751" max="10751" width="13.8984375" style="71" customWidth="1"/>
    <col min="10752" max="10752" width="14.3984375" style="71" customWidth="1"/>
    <col min="10753" max="10753" width="12.69921875" style="71" customWidth="1"/>
    <col min="10754" max="10756" width="7.3984375" style="71" customWidth="1"/>
    <col min="10757" max="10757" width="10.69921875" style="71" customWidth="1"/>
    <col min="10758" max="10990" width="9.09765625" style="71"/>
    <col min="10991" max="10991" width="6.59765625" style="71" customWidth="1"/>
    <col min="10992" max="10992" width="11.3984375" style="71" customWidth="1"/>
    <col min="10993" max="10993" width="6.8984375" style="71" customWidth="1"/>
    <col min="10994" max="10994" width="16.3984375" style="71" customWidth="1"/>
    <col min="10995" max="10995" width="14.09765625" style="71" customWidth="1"/>
    <col min="10996" max="10996" width="5.3984375" style="71" customWidth="1"/>
    <col min="10997" max="10997" width="44.8984375" style="71" customWidth="1"/>
    <col min="10998" max="10998" width="7.19921875" style="71" customWidth="1"/>
    <col min="10999" max="10999" width="6.3984375" style="71" customWidth="1"/>
    <col min="11000" max="11000" width="11.8984375" style="71" customWidth="1"/>
    <col min="11001" max="11001" width="14.59765625" style="71" customWidth="1"/>
    <col min="11002" max="11002" width="14.3984375" style="71" customWidth="1"/>
    <col min="11003" max="11003" width="12.69921875" style="71" customWidth="1"/>
    <col min="11004" max="11004" width="13.8984375" style="71" customWidth="1"/>
    <col min="11005" max="11005" width="14.3984375" style="71" customWidth="1"/>
    <col min="11006" max="11006" width="12.69921875" style="71" customWidth="1"/>
    <col min="11007" max="11007" width="13.8984375" style="71" customWidth="1"/>
    <col min="11008" max="11008" width="14.3984375" style="71" customWidth="1"/>
    <col min="11009" max="11009" width="12.69921875" style="71" customWidth="1"/>
    <col min="11010" max="11012" width="7.3984375" style="71" customWidth="1"/>
    <col min="11013" max="11013" width="10.69921875" style="71" customWidth="1"/>
    <col min="11014" max="11246" width="9.09765625" style="71"/>
    <col min="11247" max="11247" width="6.59765625" style="71" customWidth="1"/>
    <col min="11248" max="11248" width="11.3984375" style="71" customWidth="1"/>
    <col min="11249" max="11249" width="6.8984375" style="71" customWidth="1"/>
    <col min="11250" max="11250" width="16.3984375" style="71" customWidth="1"/>
    <col min="11251" max="11251" width="14.09765625" style="71" customWidth="1"/>
    <col min="11252" max="11252" width="5.3984375" style="71" customWidth="1"/>
    <col min="11253" max="11253" width="44.8984375" style="71" customWidth="1"/>
    <col min="11254" max="11254" width="7.19921875" style="71" customWidth="1"/>
    <col min="11255" max="11255" width="6.3984375" style="71" customWidth="1"/>
    <col min="11256" max="11256" width="11.8984375" style="71" customWidth="1"/>
    <col min="11257" max="11257" width="14.59765625" style="71" customWidth="1"/>
    <col min="11258" max="11258" width="14.3984375" style="71" customWidth="1"/>
    <col min="11259" max="11259" width="12.69921875" style="71" customWidth="1"/>
    <col min="11260" max="11260" width="13.8984375" style="71" customWidth="1"/>
    <col min="11261" max="11261" width="14.3984375" style="71" customWidth="1"/>
    <col min="11262" max="11262" width="12.69921875" style="71" customWidth="1"/>
    <col min="11263" max="11263" width="13.8984375" style="71" customWidth="1"/>
    <col min="11264" max="11264" width="14.3984375" style="71" customWidth="1"/>
    <col min="11265" max="11265" width="12.69921875" style="71" customWidth="1"/>
    <col min="11266" max="11268" width="7.3984375" style="71" customWidth="1"/>
    <col min="11269" max="11269" width="10.69921875" style="71" customWidth="1"/>
    <col min="11270" max="11502" width="9.09765625" style="71"/>
    <col min="11503" max="11503" width="6.59765625" style="71" customWidth="1"/>
    <col min="11504" max="11504" width="11.3984375" style="71" customWidth="1"/>
    <col min="11505" max="11505" width="6.8984375" style="71" customWidth="1"/>
    <col min="11506" max="11506" width="16.3984375" style="71" customWidth="1"/>
    <col min="11507" max="11507" width="14.09765625" style="71" customWidth="1"/>
    <col min="11508" max="11508" width="5.3984375" style="71" customWidth="1"/>
    <col min="11509" max="11509" width="44.8984375" style="71" customWidth="1"/>
    <col min="11510" max="11510" width="7.19921875" style="71" customWidth="1"/>
    <col min="11511" max="11511" width="6.3984375" style="71" customWidth="1"/>
    <col min="11512" max="11512" width="11.8984375" style="71" customWidth="1"/>
    <col min="11513" max="11513" width="14.59765625" style="71" customWidth="1"/>
    <col min="11514" max="11514" width="14.3984375" style="71" customWidth="1"/>
    <col min="11515" max="11515" width="12.69921875" style="71" customWidth="1"/>
    <col min="11516" max="11516" width="13.8984375" style="71" customWidth="1"/>
    <col min="11517" max="11517" width="14.3984375" style="71" customWidth="1"/>
    <col min="11518" max="11518" width="12.69921875" style="71" customWidth="1"/>
    <col min="11519" max="11519" width="13.8984375" style="71" customWidth="1"/>
    <col min="11520" max="11520" width="14.3984375" style="71" customWidth="1"/>
    <col min="11521" max="11521" width="12.69921875" style="71" customWidth="1"/>
    <col min="11522" max="11524" width="7.3984375" style="71" customWidth="1"/>
    <col min="11525" max="11525" width="10.69921875" style="71" customWidth="1"/>
    <col min="11526" max="11758" width="9.09765625" style="71"/>
    <col min="11759" max="11759" width="6.59765625" style="71" customWidth="1"/>
    <col min="11760" max="11760" width="11.3984375" style="71" customWidth="1"/>
    <col min="11761" max="11761" width="6.8984375" style="71" customWidth="1"/>
    <col min="11762" max="11762" width="16.3984375" style="71" customWidth="1"/>
    <col min="11763" max="11763" width="14.09765625" style="71" customWidth="1"/>
    <col min="11764" max="11764" width="5.3984375" style="71" customWidth="1"/>
    <col min="11765" max="11765" width="44.8984375" style="71" customWidth="1"/>
    <col min="11766" max="11766" width="7.19921875" style="71" customWidth="1"/>
    <col min="11767" max="11767" width="6.3984375" style="71" customWidth="1"/>
    <col min="11768" max="11768" width="11.8984375" style="71" customWidth="1"/>
    <col min="11769" max="11769" width="14.59765625" style="71" customWidth="1"/>
    <col min="11770" max="11770" width="14.3984375" style="71" customWidth="1"/>
    <col min="11771" max="11771" width="12.69921875" style="71" customWidth="1"/>
    <col min="11772" max="11772" width="13.8984375" style="71" customWidth="1"/>
    <col min="11773" max="11773" width="14.3984375" style="71" customWidth="1"/>
    <col min="11774" max="11774" width="12.69921875" style="71" customWidth="1"/>
    <col min="11775" max="11775" width="13.8984375" style="71" customWidth="1"/>
    <col min="11776" max="11776" width="14.3984375" style="71" customWidth="1"/>
    <col min="11777" max="11777" width="12.69921875" style="71" customWidth="1"/>
    <col min="11778" max="11780" width="7.3984375" style="71" customWidth="1"/>
    <col min="11781" max="11781" width="10.69921875" style="71" customWidth="1"/>
    <col min="11782" max="12014" width="9.09765625" style="71"/>
    <col min="12015" max="12015" width="6.59765625" style="71" customWidth="1"/>
    <col min="12016" max="12016" width="11.3984375" style="71" customWidth="1"/>
    <col min="12017" max="12017" width="6.8984375" style="71" customWidth="1"/>
    <col min="12018" max="12018" width="16.3984375" style="71" customWidth="1"/>
    <col min="12019" max="12019" width="14.09765625" style="71" customWidth="1"/>
    <col min="12020" max="12020" width="5.3984375" style="71" customWidth="1"/>
    <col min="12021" max="12021" width="44.8984375" style="71" customWidth="1"/>
    <col min="12022" max="12022" width="7.19921875" style="71" customWidth="1"/>
    <col min="12023" max="12023" width="6.3984375" style="71" customWidth="1"/>
    <col min="12024" max="12024" width="11.8984375" style="71" customWidth="1"/>
    <col min="12025" max="12025" width="14.59765625" style="71" customWidth="1"/>
    <col min="12026" max="12026" width="14.3984375" style="71" customWidth="1"/>
    <col min="12027" max="12027" width="12.69921875" style="71" customWidth="1"/>
    <col min="12028" max="12028" width="13.8984375" style="71" customWidth="1"/>
    <col min="12029" max="12029" width="14.3984375" style="71" customWidth="1"/>
    <col min="12030" max="12030" width="12.69921875" style="71" customWidth="1"/>
    <col min="12031" max="12031" width="13.8984375" style="71" customWidth="1"/>
    <col min="12032" max="12032" width="14.3984375" style="71" customWidth="1"/>
    <col min="12033" max="12033" width="12.69921875" style="71" customWidth="1"/>
    <col min="12034" max="12036" width="7.3984375" style="71" customWidth="1"/>
    <col min="12037" max="12037" width="10.69921875" style="71" customWidth="1"/>
    <col min="12038" max="12270" width="9.09765625" style="71"/>
    <col min="12271" max="12271" width="6.59765625" style="71" customWidth="1"/>
    <col min="12272" max="12272" width="11.3984375" style="71" customWidth="1"/>
    <col min="12273" max="12273" width="6.8984375" style="71" customWidth="1"/>
    <col min="12274" max="12274" width="16.3984375" style="71" customWidth="1"/>
    <col min="12275" max="12275" width="14.09765625" style="71" customWidth="1"/>
    <col min="12276" max="12276" width="5.3984375" style="71" customWidth="1"/>
    <col min="12277" max="12277" width="44.8984375" style="71" customWidth="1"/>
    <col min="12278" max="12278" width="7.19921875" style="71" customWidth="1"/>
    <col min="12279" max="12279" width="6.3984375" style="71" customWidth="1"/>
    <col min="12280" max="12280" width="11.8984375" style="71" customWidth="1"/>
    <col min="12281" max="12281" width="14.59765625" style="71" customWidth="1"/>
    <col min="12282" max="12282" width="14.3984375" style="71" customWidth="1"/>
    <col min="12283" max="12283" width="12.69921875" style="71" customWidth="1"/>
    <col min="12284" max="12284" width="13.8984375" style="71" customWidth="1"/>
    <col min="12285" max="12285" width="14.3984375" style="71" customWidth="1"/>
    <col min="12286" max="12286" width="12.69921875" style="71" customWidth="1"/>
    <col min="12287" max="12287" width="13.8984375" style="71" customWidth="1"/>
    <col min="12288" max="12288" width="14.3984375" style="71" customWidth="1"/>
    <col min="12289" max="12289" width="12.69921875" style="71" customWidth="1"/>
    <col min="12290" max="12292" width="7.3984375" style="71" customWidth="1"/>
    <col min="12293" max="12293" width="10.69921875" style="71" customWidth="1"/>
    <col min="12294" max="12526" width="9.09765625" style="71"/>
    <col min="12527" max="12527" width="6.59765625" style="71" customWidth="1"/>
    <col min="12528" max="12528" width="11.3984375" style="71" customWidth="1"/>
    <col min="12529" max="12529" width="6.8984375" style="71" customWidth="1"/>
    <col min="12530" max="12530" width="16.3984375" style="71" customWidth="1"/>
    <col min="12531" max="12531" width="14.09765625" style="71" customWidth="1"/>
    <col min="12532" max="12532" width="5.3984375" style="71" customWidth="1"/>
    <col min="12533" max="12533" width="44.8984375" style="71" customWidth="1"/>
    <col min="12534" max="12534" width="7.19921875" style="71" customWidth="1"/>
    <col min="12535" max="12535" width="6.3984375" style="71" customWidth="1"/>
    <col min="12536" max="12536" width="11.8984375" style="71" customWidth="1"/>
    <col min="12537" max="12537" width="14.59765625" style="71" customWidth="1"/>
    <col min="12538" max="12538" width="14.3984375" style="71" customWidth="1"/>
    <col min="12539" max="12539" width="12.69921875" style="71" customWidth="1"/>
    <col min="12540" max="12540" width="13.8984375" style="71" customWidth="1"/>
    <col min="12541" max="12541" width="14.3984375" style="71" customWidth="1"/>
    <col min="12542" max="12542" width="12.69921875" style="71" customWidth="1"/>
    <col min="12543" max="12543" width="13.8984375" style="71" customWidth="1"/>
    <col min="12544" max="12544" width="14.3984375" style="71" customWidth="1"/>
    <col min="12545" max="12545" width="12.69921875" style="71" customWidth="1"/>
    <col min="12546" max="12548" width="7.3984375" style="71" customWidth="1"/>
    <col min="12549" max="12549" width="10.69921875" style="71" customWidth="1"/>
    <col min="12550" max="12782" width="9.09765625" style="71"/>
    <col min="12783" max="12783" width="6.59765625" style="71" customWidth="1"/>
    <col min="12784" max="12784" width="11.3984375" style="71" customWidth="1"/>
    <col min="12785" max="12785" width="6.8984375" style="71" customWidth="1"/>
    <col min="12786" max="12786" width="16.3984375" style="71" customWidth="1"/>
    <col min="12787" max="12787" width="14.09765625" style="71" customWidth="1"/>
    <col min="12788" max="12788" width="5.3984375" style="71" customWidth="1"/>
    <col min="12789" max="12789" width="44.8984375" style="71" customWidth="1"/>
    <col min="12790" max="12790" width="7.19921875" style="71" customWidth="1"/>
    <col min="12791" max="12791" width="6.3984375" style="71" customWidth="1"/>
    <col min="12792" max="12792" width="11.8984375" style="71" customWidth="1"/>
    <col min="12793" max="12793" width="14.59765625" style="71" customWidth="1"/>
    <col min="12794" max="12794" width="14.3984375" style="71" customWidth="1"/>
    <col min="12795" max="12795" width="12.69921875" style="71" customWidth="1"/>
    <col min="12796" max="12796" width="13.8984375" style="71" customWidth="1"/>
    <col min="12797" max="12797" width="14.3984375" style="71" customWidth="1"/>
    <col min="12798" max="12798" width="12.69921875" style="71" customWidth="1"/>
    <col min="12799" max="12799" width="13.8984375" style="71" customWidth="1"/>
    <col min="12800" max="12800" width="14.3984375" style="71" customWidth="1"/>
    <col min="12801" max="12801" width="12.69921875" style="71" customWidth="1"/>
    <col min="12802" max="12804" width="7.3984375" style="71" customWidth="1"/>
    <col min="12805" max="12805" width="10.69921875" style="71" customWidth="1"/>
    <col min="12806" max="13038" width="9.09765625" style="71"/>
    <col min="13039" max="13039" width="6.59765625" style="71" customWidth="1"/>
    <col min="13040" max="13040" width="11.3984375" style="71" customWidth="1"/>
    <col min="13041" max="13041" width="6.8984375" style="71" customWidth="1"/>
    <col min="13042" max="13042" width="16.3984375" style="71" customWidth="1"/>
    <col min="13043" max="13043" width="14.09765625" style="71" customWidth="1"/>
    <col min="13044" max="13044" width="5.3984375" style="71" customWidth="1"/>
    <col min="13045" max="13045" width="44.8984375" style="71" customWidth="1"/>
    <col min="13046" max="13046" width="7.19921875" style="71" customWidth="1"/>
    <col min="13047" max="13047" width="6.3984375" style="71" customWidth="1"/>
    <col min="13048" max="13048" width="11.8984375" style="71" customWidth="1"/>
    <col min="13049" max="13049" width="14.59765625" style="71" customWidth="1"/>
    <col min="13050" max="13050" width="14.3984375" style="71" customWidth="1"/>
    <col min="13051" max="13051" width="12.69921875" style="71" customWidth="1"/>
    <col min="13052" max="13052" width="13.8984375" style="71" customWidth="1"/>
    <col min="13053" max="13053" width="14.3984375" style="71" customWidth="1"/>
    <col min="13054" max="13054" width="12.69921875" style="71" customWidth="1"/>
    <col min="13055" max="13055" width="13.8984375" style="71" customWidth="1"/>
    <col min="13056" max="13056" width="14.3984375" style="71" customWidth="1"/>
    <col min="13057" max="13057" width="12.69921875" style="71" customWidth="1"/>
    <col min="13058" max="13060" width="7.3984375" style="71" customWidth="1"/>
    <col min="13061" max="13061" width="10.69921875" style="71" customWidth="1"/>
    <col min="13062" max="13294" width="9.09765625" style="71"/>
    <col min="13295" max="13295" width="6.59765625" style="71" customWidth="1"/>
    <col min="13296" max="13296" width="11.3984375" style="71" customWidth="1"/>
    <col min="13297" max="13297" width="6.8984375" style="71" customWidth="1"/>
    <col min="13298" max="13298" width="16.3984375" style="71" customWidth="1"/>
    <col min="13299" max="13299" width="14.09765625" style="71" customWidth="1"/>
    <col min="13300" max="13300" width="5.3984375" style="71" customWidth="1"/>
    <col min="13301" max="13301" width="44.8984375" style="71" customWidth="1"/>
    <col min="13302" max="13302" width="7.19921875" style="71" customWidth="1"/>
    <col min="13303" max="13303" width="6.3984375" style="71" customWidth="1"/>
    <col min="13304" max="13304" width="11.8984375" style="71" customWidth="1"/>
    <col min="13305" max="13305" width="14.59765625" style="71" customWidth="1"/>
    <col min="13306" max="13306" width="14.3984375" style="71" customWidth="1"/>
    <col min="13307" max="13307" width="12.69921875" style="71" customWidth="1"/>
    <col min="13308" max="13308" width="13.8984375" style="71" customWidth="1"/>
    <col min="13309" max="13309" width="14.3984375" style="71" customWidth="1"/>
    <col min="13310" max="13310" width="12.69921875" style="71" customWidth="1"/>
    <col min="13311" max="13311" width="13.8984375" style="71" customWidth="1"/>
    <col min="13312" max="13312" width="14.3984375" style="71" customWidth="1"/>
    <col min="13313" max="13313" width="12.69921875" style="71" customWidth="1"/>
    <col min="13314" max="13316" width="7.3984375" style="71" customWidth="1"/>
    <col min="13317" max="13317" width="10.69921875" style="71" customWidth="1"/>
    <col min="13318" max="13550" width="9.09765625" style="71"/>
    <col min="13551" max="13551" width="6.59765625" style="71" customWidth="1"/>
    <col min="13552" max="13552" width="11.3984375" style="71" customWidth="1"/>
    <col min="13553" max="13553" width="6.8984375" style="71" customWidth="1"/>
    <col min="13554" max="13554" width="16.3984375" style="71" customWidth="1"/>
    <col min="13555" max="13555" width="14.09765625" style="71" customWidth="1"/>
    <col min="13556" max="13556" width="5.3984375" style="71" customWidth="1"/>
    <col min="13557" max="13557" width="44.8984375" style="71" customWidth="1"/>
    <col min="13558" max="13558" width="7.19921875" style="71" customWidth="1"/>
    <col min="13559" max="13559" width="6.3984375" style="71" customWidth="1"/>
    <col min="13560" max="13560" width="11.8984375" style="71" customWidth="1"/>
    <col min="13561" max="13561" width="14.59765625" style="71" customWidth="1"/>
    <col min="13562" max="13562" width="14.3984375" style="71" customWidth="1"/>
    <col min="13563" max="13563" width="12.69921875" style="71" customWidth="1"/>
    <col min="13564" max="13564" width="13.8984375" style="71" customWidth="1"/>
    <col min="13565" max="13565" width="14.3984375" style="71" customWidth="1"/>
    <col min="13566" max="13566" width="12.69921875" style="71" customWidth="1"/>
    <col min="13567" max="13567" width="13.8984375" style="71" customWidth="1"/>
    <col min="13568" max="13568" width="14.3984375" style="71" customWidth="1"/>
    <col min="13569" max="13569" width="12.69921875" style="71" customWidth="1"/>
    <col min="13570" max="13572" width="7.3984375" style="71" customWidth="1"/>
    <col min="13573" max="13573" width="10.69921875" style="71" customWidth="1"/>
    <col min="13574" max="13806" width="9.09765625" style="71"/>
    <col min="13807" max="13807" width="6.59765625" style="71" customWidth="1"/>
    <col min="13808" max="13808" width="11.3984375" style="71" customWidth="1"/>
    <col min="13809" max="13809" width="6.8984375" style="71" customWidth="1"/>
    <col min="13810" max="13810" width="16.3984375" style="71" customWidth="1"/>
    <col min="13811" max="13811" width="14.09765625" style="71" customWidth="1"/>
    <col min="13812" max="13812" width="5.3984375" style="71" customWidth="1"/>
    <col min="13813" max="13813" width="44.8984375" style="71" customWidth="1"/>
    <col min="13814" max="13814" width="7.19921875" style="71" customWidth="1"/>
    <col min="13815" max="13815" width="6.3984375" style="71" customWidth="1"/>
    <col min="13816" max="13816" width="11.8984375" style="71" customWidth="1"/>
    <col min="13817" max="13817" width="14.59765625" style="71" customWidth="1"/>
    <col min="13818" max="13818" width="14.3984375" style="71" customWidth="1"/>
    <col min="13819" max="13819" width="12.69921875" style="71" customWidth="1"/>
    <col min="13820" max="13820" width="13.8984375" style="71" customWidth="1"/>
    <col min="13821" max="13821" width="14.3984375" style="71" customWidth="1"/>
    <col min="13822" max="13822" width="12.69921875" style="71" customWidth="1"/>
    <col min="13823" max="13823" width="13.8984375" style="71" customWidth="1"/>
    <col min="13824" max="13824" width="14.3984375" style="71" customWidth="1"/>
    <col min="13825" max="13825" width="12.69921875" style="71" customWidth="1"/>
    <col min="13826" max="13828" width="7.3984375" style="71" customWidth="1"/>
    <col min="13829" max="13829" width="10.69921875" style="71" customWidth="1"/>
    <col min="13830" max="14062" width="9.09765625" style="71"/>
    <col min="14063" max="14063" width="6.59765625" style="71" customWidth="1"/>
    <col min="14064" max="14064" width="11.3984375" style="71" customWidth="1"/>
    <col min="14065" max="14065" width="6.8984375" style="71" customWidth="1"/>
    <col min="14066" max="14066" width="16.3984375" style="71" customWidth="1"/>
    <col min="14067" max="14067" width="14.09765625" style="71" customWidth="1"/>
    <col min="14068" max="14068" width="5.3984375" style="71" customWidth="1"/>
    <col min="14069" max="14069" width="44.8984375" style="71" customWidth="1"/>
    <col min="14070" max="14070" width="7.19921875" style="71" customWidth="1"/>
    <col min="14071" max="14071" width="6.3984375" style="71" customWidth="1"/>
    <col min="14072" max="14072" width="11.8984375" style="71" customWidth="1"/>
    <col min="14073" max="14073" width="14.59765625" style="71" customWidth="1"/>
    <col min="14074" max="14074" width="14.3984375" style="71" customWidth="1"/>
    <col min="14075" max="14075" width="12.69921875" style="71" customWidth="1"/>
    <col min="14076" max="14076" width="13.8984375" style="71" customWidth="1"/>
    <col min="14077" max="14077" width="14.3984375" style="71" customWidth="1"/>
    <col min="14078" max="14078" width="12.69921875" style="71" customWidth="1"/>
    <col min="14079" max="14079" width="13.8984375" style="71" customWidth="1"/>
    <col min="14080" max="14080" width="14.3984375" style="71" customWidth="1"/>
    <col min="14081" max="14081" width="12.69921875" style="71" customWidth="1"/>
    <col min="14082" max="14084" width="7.3984375" style="71" customWidth="1"/>
    <col min="14085" max="14085" width="10.69921875" style="71" customWidth="1"/>
    <col min="14086" max="14318" width="9.09765625" style="71"/>
    <col min="14319" max="14319" width="6.59765625" style="71" customWidth="1"/>
    <col min="14320" max="14320" width="11.3984375" style="71" customWidth="1"/>
    <col min="14321" max="14321" width="6.8984375" style="71" customWidth="1"/>
    <col min="14322" max="14322" width="16.3984375" style="71" customWidth="1"/>
    <col min="14323" max="14323" width="14.09765625" style="71" customWidth="1"/>
    <col min="14324" max="14324" width="5.3984375" style="71" customWidth="1"/>
    <col min="14325" max="14325" width="44.8984375" style="71" customWidth="1"/>
    <col min="14326" max="14326" width="7.19921875" style="71" customWidth="1"/>
    <col min="14327" max="14327" width="6.3984375" style="71" customWidth="1"/>
    <col min="14328" max="14328" width="11.8984375" style="71" customWidth="1"/>
    <col min="14329" max="14329" width="14.59765625" style="71" customWidth="1"/>
    <col min="14330" max="14330" width="14.3984375" style="71" customWidth="1"/>
    <col min="14331" max="14331" width="12.69921875" style="71" customWidth="1"/>
    <col min="14332" max="14332" width="13.8984375" style="71" customWidth="1"/>
    <col min="14333" max="14333" width="14.3984375" style="71" customWidth="1"/>
    <col min="14334" max="14334" width="12.69921875" style="71" customWidth="1"/>
    <col min="14335" max="14335" width="13.8984375" style="71" customWidth="1"/>
    <col min="14336" max="14336" width="14.3984375" style="71" customWidth="1"/>
    <col min="14337" max="14337" width="12.69921875" style="71" customWidth="1"/>
    <col min="14338" max="14340" width="7.3984375" style="71" customWidth="1"/>
    <col min="14341" max="14341" width="10.69921875" style="71" customWidth="1"/>
    <col min="14342" max="14574" width="9.09765625" style="71"/>
    <col min="14575" max="14575" width="6.59765625" style="71" customWidth="1"/>
    <col min="14576" max="14576" width="11.3984375" style="71" customWidth="1"/>
    <col min="14577" max="14577" width="6.8984375" style="71" customWidth="1"/>
    <col min="14578" max="14578" width="16.3984375" style="71" customWidth="1"/>
    <col min="14579" max="14579" width="14.09765625" style="71" customWidth="1"/>
    <col min="14580" max="14580" width="5.3984375" style="71" customWidth="1"/>
    <col min="14581" max="14581" width="44.8984375" style="71" customWidth="1"/>
    <col min="14582" max="14582" width="7.19921875" style="71" customWidth="1"/>
    <col min="14583" max="14583" width="6.3984375" style="71" customWidth="1"/>
    <col min="14584" max="14584" width="11.8984375" style="71" customWidth="1"/>
    <col min="14585" max="14585" width="14.59765625" style="71" customWidth="1"/>
    <col min="14586" max="14586" width="14.3984375" style="71" customWidth="1"/>
    <col min="14587" max="14587" width="12.69921875" style="71" customWidth="1"/>
    <col min="14588" max="14588" width="13.8984375" style="71" customWidth="1"/>
    <col min="14589" max="14589" width="14.3984375" style="71" customWidth="1"/>
    <col min="14590" max="14590" width="12.69921875" style="71" customWidth="1"/>
    <col min="14591" max="14591" width="13.8984375" style="71" customWidth="1"/>
    <col min="14592" max="14592" width="14.3984375" style="71" customWidth="1"/>
    <col min="14593" max="14593" width="12.69921875" style="71" customWidth="1"/>
    <col min="14594" max="14596" width="7.3984375" style="71" customWidth="1"/>
    <col min="14597" max="14597" width="10.69921875" style="71" customWidth="1"/>
    <col min="14598" max="14830" width="9.09765625" style="71"/>
    <col min="14831" max="14831" width="6.59765625" style="71" customWidth="1"/>
    <col min="14832" max="14832" width="11.3984375" style="71" customWidth="1"/>
    <col min="14833" max="14833" width="6.8984375" style="71" customWidth="1"/>
    <col min="14834" max="14834" width="16.3984375" style="71" customWidth="1"/>
    <col min="14835" max="14835" width="14.09765625" style="71" customWidth="1"/>
    <col min="14836" max="14836" width="5.3984375" style="71" customWidth="1"/>
    <col min="14837" max="14837" width="44.8984375" style="71" customWidth="1"/>
    <col min="14838" max="14838" width="7.19921875" style="71" customWidth="1"/>
    <col min="14839" max="14839" width="6.3984375" style="71" customWidth="1"/>
    <col min="14840" max="14840" width="11.8984375" style="71" customWidth="1"/>
    <col min="14841" max="14841" width="14.59765625" style="71" customWidth="1"/>
    <col min="14842" max="14842" width="14.3984375" style="71" customWidth="1"/>
    <col min="14843" max="14843" width="12.69921875" style="71" customWidth="1"/>
    <col min="14844" max="14844" width="13.8984375" style="71" customWidth="1"/>
    <col min="14845" max="14845" width="14.3984375" style="71" customWidth="1"/>
    <col min="14846" max="14846" width="12.69921875" style="71" customWidth="1"/>
    <col min="14847" max="14847" width="13.8984375" style="71" customWidth="1"/>
    <col min="14848" max="14848" width="14.3984375" style="71" customWidth="1"/>
    <col min="14849" max="14849" width="12.69921875" style="71" customWidth="1"/>
    <col min="14850" max="14852" width="7.3984375" style="71" customWidth="1"/>
    <col min="14853" max="14853" width="10.69921875" style="71" customWidth="1"/>
    <col min="14854" max="15086" width="9.09765625" style="71"/>
    <col min="15087" max="15087" width="6.59765625" style="71" customWidth="1"/>
    <col min="15088" max="15088" width="11.3984375" style="71" customWidth="1"/>
    <col min="15089" max="15089" width="6.8984375" style="71" customWidth="1"/>
    <col min="15090" max="15090" width="16.3984375" style="71" customWidth="1"/>
    <col min="15091" max="15091" width="14.09765625" style="71" customWidth="1"/>
    <col min="15092" max="15092" width="5.3984375" style="71" customWidth="1"/>
    <col min="15093" max="15093" width="44.8984375" style="71" customWidth="1"/>
    <col min="15094" max="15094" width="7.19921875" style="71" customWidth="1"/>
    <col min="15095" max="15095" width="6.3984375" style="71" customWidth="1"/>
    <col min="15096" max="15096" width="11.8984375" style="71" customWidth="1"/>
    <col min="15097" max="15097" width="14.59765625" style="71" customWidth="1"/>
    <col min="15098" max="15098" width="14.3984375" style="71" customWidth="1"/>
    <col min="15099" max="15099" width="12.69921875" style="71" customWidth="1"/>
    <col min="15100" max="15100" width="13.8984375" style="71" customWidth="1"/>
    <col min="15101" max="15101" width="14.3984375" style="71" customWidth="1"/>
    <col min="15102" max="15102" width="12.69921875" style="71" customWidth="1"/>
    <col min="15103" max="15103" width="13.8984375" style="71" customWidth="1"/>
    <col min="15104" max="15104" width="14.3984375" style="71" customWidth="1"/>
    <col min="15105" max="15105" width="12.69921875" style="71" customWidth="1"/>
    <col min="15106" max="15108" width="7.3984375" style="71" customWidth="1"/>
    <col min="15109" max="15109" width="10.69921875" style="71" customWidth="1"/>
    <col min="15110" max="15342" width="9.09765625" style="71"/>
    <col min="15343" max="15343" width="6.59765625" style="71" customWidth="1"/>
    <col min="15344" max="15344" width="11.3984375" style="71" customWidth="1"/>
    <col min="15345" max="15345" width="6.8984375" style="71" customWidth="1"/>
    <col min="15346" max="15346" width="16.3984375" style="71" customWidth="1"/>
    <col min="15347" max="15347" width="14.09765625" style="71" customWidth="1"/>
    <col min="15348" max="15348" width="5.3984375" style="71" customWidth="1"/>
    <col min="15349" max="15349" width="44.8984375" style="71" customWidth="1"/>
    <col min="15350" max="15350" width="7.19921875" style="71" customWidth="1"/>
    <col min="15351" max="15351" width="6.3984375" style="71" customWidth="1"/>
    <col min="15352" max="15352" width="11.8984375" style="71" customWidth="1"/>
    <col min="15353" max="15353" width="14.59765625" style="71" customWidth="1"/>
    <col min="15354" max="15354" width="14.3984375" style="71" customWidth="1"/>
    <col min="15355" max="15355" width="12.69921875" style="71" customWidth="1"/>
    <col min="15356" max="15356" width="13.8984375" style="71" customWidth="1"/>
    <col min="15357" max="15357" width="14.3984375" style="71" customWidth="1"/>
    <col min="15358" max="15358" width="12.69921875" style="71" customWidth="1"/>
    <col min="15359" max="15359" width="13.8984375" style="71" customWidth="1"/>
    <col min="15360" max="15360" width="14.3984375" style="71" customWidth="1"/>
    <col min="15361" max="15361" width="12.69921875" style="71" customWidth="1"/>
    <col min="15362" max="15364" width="7.3984375" style="71" customWidth="1"/>
    <col min="15365" max="15365" width="10.69921875" style="71" customWidth="1"/>
    <col min="15366" max="15598" width="9.09765625" style="71"/>
    <col min="15599" max="15599" width="6.59765625" style="71" customWidth="1"/>
    <col min="15600" max="15600" width="11.3984375" style="71" customWidth="1"/>
    <col min="15601" max="15601" width="6.8984375" style="71" customWidth="1"/>
    <col min="15602" max="15602" width="16.3984375" style="71" customWidth="1"/>
    <col min="15603" max="15603" width="14.09765625" style="71" customWidth="1"/>
    <col min="15604" max="15604" width="5.3984375" style="71" customWidth="1"/>
    <col min="15605" max="15605" width="44.8984375" style="71" customWidth="1"/>
    <col min="15606" max="15606" width="7.19921875" style="71" customWidth="1"/>
    <col min="15607" max="15607" width="6.3984375" style="71" customWidth="1"/>
    <col min="15608" max="15608" width="11.8984375" style="71" customWidth="1"/>
    <col min="15609" max="15609" width="14.59765625" style="71" customWidth="1"/>
    <col min="15610" max="15610" width="14.3984375" style="71" customWidth="1"/>
    <col min="15611" max="15611" width="12.69921875" style="71" customWidth="1"/>
    <col min="15612" max="15612" width="13.8984375" style="71" customWidth="1"/>
    <col min="15613" max="15613" width="14.3984375" style="71" customWidth="1"/>
    <col min="15614" max="15614" width="12.69921875" style="71" customWidth="1"/>
    <col min="15615" max="15615" width="13.8984375" style="71" customWidth="1"/>
    <col min="15616" max="15616" width="14.3984375" style="71" customWidth="1"/>
    <col min="15617" max="15617" width="12.69921875" style="71" customWidth="1"/>
    <col min="15618" max="15620" width="7.3984375" style="71" customWidth="1"/>
    <col min="15621" max="15621" width="10.69921875" style="71" customWidth="1"/>
    <col min="15622" max="15854" width="9.09765625" style="71"/>
    <col min="15855" max="15855" width="6.59765625" style="71" customWidth="1"/>
    <col min="15856" max="15856" width="11.3984375" style="71" customWidth="1"/>
    <col min="15857" max="15857" width="6.8984375" style="71" customWidth="1"/>
    <col min="15858" max="15858" width="16.3984375" style="71" customWidth="1"/>
    <col min="15859" max="15859" width="14.09765625" style="71" customWidth="1"/>
    <col min="15860" max="15860" width="5.3984375" style="71" customWidth="1"/>
    <col min="15861" max="15861" width="44.8984375" style="71" customWidth="1"/>
    <col min="15862" max="15862" width="7.19921875" style="71" customWidth="1"/>
    <col min="15863" max="15863" width="6.3984375" style="71" customWidth="1"/>
    <col min="15864" max="15864" width="11.8984375" style="71" customWidth="1"/>
    <col min="15865" max="15865" width="14.59765625" style="71" customWidth="1"/>
    <col min="15866" max="15866" width="14.3984375" style="71" customWidth="1"/>
    <col min="15867" max="15867" width="12.69921875" style="71" customWidth="1"/>
    <col min="15868" max="15868" width="13.8984375" style="71" customWidth="1"/>
    <col min="15869" max="15869" width="14.3984375" style="71" customWidth="1"/>
    <col min="15870" max="15870" width="12.69921875" style="71" customWidth="1"/>
    <col min="15871" max="15871" width="13.8984375" style="71" customWidth="1"/>
    <col min="15872" max="15872" width="14.3984375" style="71" customWidth="1"/>
    <col min="15873" max="15873" width="12.69921875" style="71" customWidth="1"/>
    <col min="15874" max="15876" width="7.3984375" style="71" customWidth="1"/>
    <col min="15877" max="15877" width="10.69921875" style="71" customWidth="1"/>
    <col min="15878" max="16110" width="9.09765625" style="71"/>
    <col min="16111" max="16111" width="6.59765625" style="71" customWidth="1"/>
    <col min="16112" max="16112" width="11.3984375" style="71" customWidth="1"/>
    <col min="16113" max="16113" width="6.8984375" style="71" customWidth="1"/>
    <col min="16114" max="16114" width="16.3984375" style="71" customWidth="1"/>
    <col min="16115" max="16115" width="14.09765625" style="71" customWidth="1"/>
    <col min="16116" max="16116" width="5.3984375" style="71" customWidth="1"/>
    <col min="16117" max="16117" width="44.8984375" style="71" customWidth="1"/>
    <col min="16118" max="16118" width="7.19921875" style="71" customWidth="1"/>
    <col min="16119" max="16119" width="6.3984375" style="71" customWidth="1"/>
    <col min="16120" max="16120" width="11.8984375" style="71" customWidth="1"/>
    <col min="16121" max="16121" width="14.59765625" style="71" customWidth="1"/>
    <col min="16122" max="16122" width="14.3984375" style="71" customWidth="1"/>
    <col min="16123" max="16123" width="12.69921875" style="71" customWidth="1"/>
    <col min="16124" max="16124" width="13.8984375" style="71" customWidth="1"/>
    <col min="16125" max="16125" width="14.3984375" style="71" customWidth="1"/>
    <col min="16126" max="16126" width="12.69921875" style="71" customWidth="1"/>
    <col min="16127" max="16127" width="13.8984375" style="71" customWidth="1"/>
    <col min="16128" max="16128" width="14.3984375" style="71" customWidth="1"/>
    <col min="16129" max="16129" width="12.69921875" style="71" customWidth="1"/>
    <col min="16130" max="16132" width="7.3984375" style="71" customWidth="1"/>
    <col min="16133" max="16133" width="10.69921875" style="71" customWidth="1"/>
    <col min="16134" max="16383" width="9.09765625" style="71"/>
    <col min="16384" max="16384" width="9.09765625" style="71" customWidth="1"/>
  </cols>
  <sheetData>
    <row r="1" spans="1:18" x14ac:dyDescent="0.7">
      <c r="A1" s="332" t="s">
        <v>479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250" t="s">
        <v>2726</v>
      </c>
    </row>
    <row r="2" spans="1:18" ht="24" customHeight="1" x14ac:dyDescent="0.7">
      <c r="A2" s="333" t="str">
        <f>'1.สรุปรายงานการส่งงบ '!A3:H3</f>
        <v xml:space="preserve">สำหรับเดือน ธันวาคม 2568  ปีงบประมาณ พ.ศ.2569 (ข้อมูล ณ วันที่ 26 มกราคม 2569  เวลา 09.30 น.) 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73"/>
      <c r="N2" s="74"/>
      <c r="O2" s="74"/>
      <c r="P2" s="74"/>
    </row>
    <row r="3" spans="1:18" s="190" customFormat="1" x14ac:dyDescent="0.25">
      <c r="A3" s="325" t="s">
        <v>45</v>
      </c>
      <c r="B3" s="325" t="s">
        <v>123</v>
      </c>
      <c r="C3" s="325" t="s">
        <v>124</v>
      </c>
      <c r="D3" s="325" t="s">
        <v>125</v>
      </c>
      <c r="E3" s="325" t="s">
        <v>55</v>
      </c>
      <c r="F3" s="325" t="s">
        <v>126</v>
      </c>
      <c r="G3" s="325" t="s">
        <v>127</v>
      </c>
      <c r="H3" s="327" t="s">
        <v>128</v>
      </c>
      <c r="I3" s="325" t="s">
        <v>129</v>
      </c>
      <c r="J3" s="322" t="s">
        <v>130</v>
      </c>
      <c r="K3" s="323" t="s">
        <v>131</v>
      </c>
      <c r="L3" s="313" t="s">
        <v>475</v>
      </c>
      <c r="M3" s="313" t="s">
        <v>4</v>
      </c>
      <c r="N3" s="310" t="s">
        <v>132</v>
      </c>
      <c r="O3" s="311"/>
      <c r="P3" s="312"/>
      <c r="Q3" s="315" t="s">
        <v>5</v>
      </c>
      <c r="R3" s="309" t="s">
        <v>478</v>
      </c>
    </row>
    <row r="4" spans="1:18" s="190" customFormat="1" ht="55.8" customHeight="1" x14ac:dyDescent="0.25">
      <c r="A4" s="326"/>
      <c r="B4" s="326"/>
      <c r="C4" s="326"/>
      <c r="D4" s="326"/>
      <c r="E4" s="326"/>
      <c r="F4" s="326"/>
      <c r="G4" s="326"/>
      <c r="H4" s="328"/>
      <c r="I4" s="326"/>
      <c r="J4" s="322"/>
      <c r="K4" s="324"/>
      <c r="L4" s="314"/>
      <c r="M4" s="314"/>
      <c r="N4" s="75" t="s">
        <v>133</v>
      </c>
      <c r="O4" s="75" t="s">
        <v>134</v>
      </c>
      <c r="P4" s="75" t="s">
        <v>47</v>
      </c>
      <c r="Q4" s="315"/>
      <c r="R4" s="309"/>
    </row>
    <row r="5" spans="1:18" ht="24.6" customHeight="1" x14ac:dyDescent="0.7">
      <c r="A5" s="70">
        <v>1</v>
      </c>
      <c r="B5" s="3" t="s">
        <v>39</v>
      </c>
      <c r="C5" s="3" t="s">
        <v>135</v>
      </c>
      <c r="D5" s="3" t="s">
        <v>1014</v>
      </c>
      <c r="E5" s="3" t="s">
        <v>136</v>
      </c>
      <c r="F5" s="3" t="s">
        <v>137</v>
      </c>
      <c r="G5" s="3" t="s">
        <v>138</v>
      </c>
      <c r="H5" s="204"/>
      <c r="I5" s="70"/>
      <c r="J5" s="205"/>
      <c r="K5" s="206"/>
      <c r="L5" s="207"/>
      <c r="M5" s="207"/>
      <c r="N5" s="3"/>
      <c r="O5" s="3"/>
      <c r="P5" s="3"/>
    </row>
    <row r="6" spans="1:18" ht="24.6" customHeight="1" x14ac:dyDescent="0.7">
      <c r="A6" s="70">
        <v>2</v>
      </c>
      <c r="B6" s="3" t="s">
        <v>39</v>
      </c>
      <c r="C6" s="3" t="s">
        <v>139</v>
      </c>
      <c r="D6" s="3" t="s">
        <v>1014</v>
      </c>
      <c r="E6" s="3" t="s">
        <v>136</v>
      </c>
      <c r="F6" s="3" t="s">
        <v>140</v>
      </c>
      <c r="G6" s="3" t="s">
        <v>1027</v>
      </c>
      <c r="H6" s="204">
        <v>8185</v>
      </c>
      <c r="I6" s="70">
        <v>5</v>
      </c>
      <c r="J6" s="205">
        <f>บึงกาฬ!F10</f>
        <v>397149.58</v>
      </c>
      <c r="K6" s="206">
        <f>บึงกาฬ!AI10</f>
        <v>713077.51000000013</v>
      </c>
      <c r="L6" s="207">
        <f>บึงกาฬ!AJ10</f>
        <v>1813406.08</v>
      </c>
      <c r="M6" s="207">
        <f>บึงกาฬ!AK10</f>
        <v>1343065.92</v>
      </c>
      <c r="N6" s="3"/>
      <c r="O6" s="3"/>
      <c r="P6" s="3"/>
      <c r="Q6" s="77">
        <f>L6-M6</f>
        <v>470340.16000000015</v>
      </c>
      <c r="R6" s="78">
        <f t="shared" ref="R6:R20" si="0">L6/H6</f>
        <v>221.55236163714113</v>
      </c>
    </row>
    <row r="7" spans="1:18" ht="24.6" customHeight="1" x14ac:dyDescent="0.7">
      <c r="A7" s="70">
        <v>3</v>
      </c>
      <c r="B7" s="3" t="s">
        <v>39</v>
      </c>
      <c r="C7" s="3" t="s">
        <v>142</v>
      </c>
      <c r="D7" s="3" t="s">
        <v>1014</v>
      </c>
      <c r="E7" s="3" t="s">
        <v>136</v>
      </c>
      <c r="F7" s="3" t="s">
        <v>140</v>
      </c>
      <c r="G7" s="3" t="s">
        <v>143</v>
      </c>
      <c r="H7" s="204">
        <v>4332</v>
      </c>
      <c r="I7" s="70">
        <v>3</v>
      </c>
      <c r="J7" s="205">
        <f>บึงกาฬ!F11</f>
        <v>87824.07</v>
      </c>
      <c r="K7" s="206">
        <f>บึงกาฬ!AI11</f>
        <v>138861.56</v>
      </c>
      <c r="L7" s="207">
        <f>บึงกาฬ!AJ11</f>
        <v>870467.78</v>
      </c>
      <c r="M7" s="207">
        <f>บึงกาฬ!AK11</f>
        <v>987557.62999999989</v>
      </c>
      <c r="N7" s="3"/>
      <c r="O7" s="3"/>
      <c r="P7" s="3"/>
      <c r="Q7" s="77">
        <f t="shared" ref="Q7:Q70" si="1">L7-M7</f>
        <v>-117089.84999999986</v>
      </c>
      <c r="R7" s="78">
        <f t="shared" si="0"/>
        <v>200.93900738688828</v>
      </c>
    </row>
    <row r="8" spans="1:18" ht="24.6" customHeight="1" x14ac:dyDescent="0.7">
      <c r="A8" s="70">
        <v>4</v>
      </c>
      <c r="B8" s="3" t="s">
        <v>39</v>
      </c>
      <c r="C8" s="3" t="s">
        <v>144</v>
      </c>
      <c r="D8" s="3" t="s">
        <v>1014</v>
      </c>
      <c r="E8" s="3" t="s">
        <v>136</v>
      </c>
      <c r="F8" s="3" t="s">
        <v>140</v>
      </c>
      <c r="G8" s="3" t="s">
        <v>145</v>
      </c>
      <c r="H8" s="204">
        <v>2987</v>
      </c>
      <c r="I8" s="70">
        <v>2</v>
      </c>
      <c r="J8" s="205">
        <f>บึงกาฬ!F12</f>
        <v>706526.11</v>
      </c>
      <c r="K8" s="206">
        <f>บึงกาฬ!AI12</f>
        <v>1065826.8799999999</v>
      </c>
      <c r="L8" s="207">
        <f>บึงกาฬ!AJ12</f>
        <v>1447914.3199999998</v>
      </c>
      <c r="M8" s="207">
        <f>บึงกาฬ!AK12</f>
        <v>1105950.52</v>
      </c>
      <c r="N8" s="3"/>
      <c r="O8" s="3"/>
      <c r="P8" s="3"/>
      <c r="Q8" s="77">
        <f t="shared" si="1"/>
        <v>341963.79999999981</v>
      </c>
      <c r="R8" s="78">
        <f t="shared" si="0"/>
        <v>484.73864077669896</v>
      </c>
    </row>
    <row r="9" spans="1:18" ht="24.6" customHeight="1" x14ac:dyDescent="0.7">
      <c r="A9" s="70">
        <v>5</v>
      </c>
      <c r="B9" s="3" t="s">
        <v>39</v>
      </c>
      <c r="C9" s="3" t="s">
        <v>146</v>
      </c>
      <c r="D9" s="3" t="s">
        <v>1014</v>
      </c>
      <c r="E9" s="3" t="s">
        <v>136</v>
      </c>
      <c r="F9" s="3" t="s">
        <v>140</v>
      </c>
      <c r="G9" s="3" t="s">
        <v>147</v>
      </c>
      <c r="H9" s="204">
        <v>2269</v>
      </c>
      <c r="I9" s="70">
        <v>2</v>
      </c>
      <c r="J9" s="205">
        <f>บึงกาฬ!F13</f>
        <v>996708.02</v>
      </c>
      <c r="K9" s="206">
        <f>บึงกาฬ!AI13</f>
        <v>1050807.06</v>
      </c>
      <c r="L9" s="207">
        <f>บึงกาฬ!AJ13</f>
        <v>1107301.46</v>
      </c>
      <c r="M9" s="207">
        <f>บึงกาฬ!AK13</f>
        <v>1215612.98</v>
      </c>
      <c r="N9" s="3"/>
      <c r="O9" s="3"/>
      <c r="P9" s="3"/>
      <c r="Q9" s="77">
        <f t="shared" si="1"/>
        <v>-108311.52000000002</v>
      </c>
      <c r="R9" s="78">
        <f t="shared" si="0"/>
        <v>488.0129836932569</v>
      </c>
    </row>
    <row r="10" spans="1:18" ht="24.6" customHeight="1" x14ac:dyDescent="0.7">
      <c r="A10" s="70">
        <v>6</v>
      </c>
      <c r="B10" s="3" t="s">
        <v>39</v>
      </c>
      <c r="C10" s="3" t="s">
        <v>148</v>
      </c>
      <c r="D10" s="3" t="s">
        <v>1014</v>
      </c>
      <c r="E10" s="3" t="s">
        <v>136</v>
      </c>
      <c r="F10" s="3" t="s">
        <v>140</v>
      </c>
      <c r="G10" s="3" t="s">
        <v>149</v>
      </c>
      <c r="H10" s="204">
        <v>6836</v>
      </c>
      <c r="I10" s="70">
        <v>5</v>
      </c>
      <c r="J10" s="205">
        <f>บึงกาฬ!F14</f>
        <v>1087463.1299999999</v>
      </c>
      <c r="K10" s="206">
        <f>บึงกาฬ!AI14</f>
        <v>1143512.8299999998</v>
      </c>
      <c r="L10" s="207">
        <f>บึงกาฬ!AJ14</f>
        <v>1569771.1</v>
      </c>
      <c r="M10" s="207">
        <f>บึงกาฬ!AK14</f>
        <v>1308513.42</v>
      </c>
      <c r="N10" s="3"/>
      <c r="O10" s="3"/>
      <c r="P10" s="3"/>
      <c r="Q10" s="77">
        <f t="shared" si="1"/>
        <v>261257.68000000017</v>
      </c>
      <c r="R10" s="78">
        <f t="shared" si="0"/>
        <v>229.63298712697485</v>
      </c>
    </row>
    <row r="11" spans="1:18" ht="24.6" customHeight="1" x14ac:dyDescent="0.7">
      <c r="A11" s="70">
        <v>7</v>
      </c>
      <c r="B11" s="3" t="s">
        <v>39</v>
      </c>
      <c r="C11" s="3" t="s">
        <v>150</v>
      </c>
      <c r="D11" s="3" t="s">
        <v>1014</v>
      </c>
      <c r="E11" s="3" t="s">
        <v>136</v>
      </c>
      <c r="F11" s="3" t="s">
        <v>140</v>
      </c>
      <c r="G11" s="3" t="s">
        <v>151</v>
      </c>
      <c r="H11" s="204">
        <v>5382</v>
      </c>
      <c r="I11" s="70">
        <v>4</v>
      </c>
      <c r="J11" s="205">
        <f>บึงกาฬ!F15</f>
        <v>97483.34</v>
      </c>
      <c r="K11" s="206">
        <f>บึงกาฬ!AI15</f>
        <v>559631.43999999994</v>
      </c>
      <c r="L11" s="207">
        <f>บึงกาฬ!AJ15</f>
        <v>961534.63</v>
      </c>
      <c r="M11" s="207">
        <f>บึงกาฬ!AK15</f>
        <v>1032822.04</v>
      </c>
      <c r="N11" s="3"/>
      <c r="O11" s="3"/>
      <c r="P11" s="3"/>
      <c r="Q11" s="77">
        <f t="shared" si="1"/>
        <v>-71287.410000000033</v>
      </c>
      <c r="R11" s="78">
        <f t="shared" si="0"/>
        <v>178.65749349684131</v>
      </c>
    </row>
    <row r="12" spans="1:18" ht="24.6" customHeight="1" x14ac:dyDescent="0.7">
      <c r="A12" s="70">
        <v>8</v>
      </c>
      <c r="B12" s="3" t="s">
        <v>39</v>
      </c>
      <c r="C12" s="3" t="s">
        <v>152</v>
      </c>
      <c r="D12" s="3" t="s">
        <v>1014</v>
      </c>
      <c r="E12" s="3" t="s">
        <v>136</v>
      </c>
      <c r="F12" s="3" t="s">
        <v>140</v>
      </c>
      <c r="G12" s="3" t="s">
        <v>153</v>
      </c>
      <c r="H12" s="204">
        <v>5561</v>
      </c>
      <c r="I12" s="70">
        <v>4</v>
      </c>
      <c r="J12" s="205">
        <f>บึงกาฬ!F16</f>
        <v>1217584.29</v>
      </c>
      <c r="K12" s="206">
        <f>บึงกาฬ!AI16</f>
        <v>270510.85000000009</v>
      </c>
      <c r="L12" s="207">
        <f>บึงกาฬ!AJ16</f>
        <v>1566620.7000000002</v>
      </c>
      <c r="M12" s="207">
        <f>บึงกาฬ!AK16</f>
        <v>1808453.7400000002</v>
      </c>
      <c r="N12" s="3"/>
      <c r="O12" s="3"/>
      <c r="P12" s="3"/>
      <c r="Q12" s="77">
        <f t="shared" si="1"/>
        <v>-241833.04000000004</v>
      </c>
      <c r="R12" s="78">
        <f t="shared" si="0"/>
        <v>281.7156446682252</v>
      </c>
    </row>
    <row r="13" spans="1:18" ht="24.6" customHeight="1" x14ac:dyDescent="0.7">
      <c r="A13" s="70">
        <v>9</v>
      </c>
      <c r="B13" s="3" t="s">
        <v>39</v>
      </c>
      <c r="C13" s="3" t="s">
        <v>154</v>
      </c>
      <c r="D13" s="3" t="s">
        <v>1014</v>
      </c>
      <c r="E13" s="3" t="s">
        <v>136</v>
      </c>
      <c r="F13" s="3" t="s">
        <v>140</v>
      </c>
      <c r="G13" s="3" t="s">
        <v>155</v>
      </c>
      <c r="H13" s="204">
        <v>3976</v>
      </c>
      <c r="I13" s="70">
        <v>3</v>
      </c>
      <c r="J13" s="205">
        <f>บึงกาฬ!F17</f>
        <v>302625.03999999998</v>
      </c>
      <c r="K13" s="206">
        <f>บึงกาฬ!AI17</f>
        <v>348147.85</v>
      </c>
      <c r="L13" s="207">
        <f>บึงกาฬ!AJ17</f>
        <v>847375.41</v>
      </c>
      <c r="M13" s="207">
        <f>บึงกาฬ!AK17</f>
        <v>597725.2699999999</v>
      </c>
      <c r="N13" s="3"/>
      <c r="O13" s="3"/>
      <c r="P13" s="3"/>
      <c r="Q13" s="77">
        <f t="shared" si="1"/>
        <v>249650.14000000013</v>
      </c>
      <c r="R13" s="78">
        <f t="shared" si="0"/>
        <v>213.12258802816902</v>
      </c>
    </row>
    <row r="14" spans="1:18" ht="24.6" customHeight="1" x14ac:dyDescent="0.7">
      <c r="A14" s="70">
        <v>10</v>
      </c>
      <c r="B14" s="3" t="s">
        <v>39</v>
      </c>
      <c r="C14" s="3" t="s">
        <v>156</v>
      </c>
      <c r="D14" s="3" t="s">
        <v>1014</v>
      </c>
      <c r="E14" s="3" t="s">
        <v>136</v>
      </c>
      <c r="F14" s="3" t="s">
        <v>140</v>
      </c>
      <c r="G14" s="3" t="s">
        <v>157</v>
      </c>
      <c r="H14" s="204">
        <v>2661</v>
      </c>
      <c r="I14" s="70">
        <v>2</v>
      </c>
      <c r="J14" s="205">
        <f>บึงกาฬ!F18</f>
        <v>101521.9</v>
      </c>
      <c r="K14" s="206">
        <f>บึงกาฬ!AI18</f>
        <v>194061.31999999998</v>
      </c>
      <c r="L14" s="207">
        <f>บึงกาฬ!AJ18</f>
        <v>583300.21</v>
      </c>
      <c r="M14" s="207">
        <f>บึงกาฬ!AK18</f>
        <v>665116.62</v>
      </c>
      <c r="N14" s="3"/>
      <c r="O14" s="3"/>
      <c r="P14" s="3"/>
      <c r="Q14" s="77">
        <f t="shared" si="1"/>
        <v>-81816.410000000033</v>
      </c>
      <c r="R14" s="78">
        <f t="shared" si="0"/>
        <v>219.20338594513339</v>
      </c>
    </row>
    <row r="15" spans="1:18" ht="24.6" customHeight="1" x14ac:dyDescent="0.7">
      <c r="A15" s="70">
        <v>11</v>
      </c>
      <c r="B15" s="3" t="s">
        <v>39</v>
      </c>
      <c r="C15" s="3" t="s">
        <v>158</v>
      </c>
      <c r="D15" s="3" t="s">
        <v>1014</v>
      </c>
      <c r="E15" s="3" t="s">
        <v>136</v>
      </c>
      <c r="F15" s="3" t="s">
        <v>140</v>
      </c>
      <c r="G15" s="3" t="s">
        <v>159</v>
      </c>
      <c r="H15" s="204">
        <v>4126</v>
      </c>
      <c r="I15" s="70">
        <v>3</v>
      </c>
      <c r="J15" s="205">
        <f>บึงกาฬ!F19</f>
        <v>105474.93</v>
      </c>
      <c r="K15" s="206">
        <f>บึงกาฬ!AI19</f>
        <v>130166.86000000002</v>
      </c>
      <c r="L15" s="207">
        <f>บึงกาฬ!AJ19</f>
        <v>1091601.49</v>
      </c>
      <c r="M15" s="207">
        <f>บึงกาฬ!AK19</f>
        <v>1505809.47</v>
      </c>
      <c r="N15" s="3"/>
      <c r="O15" s="3"/>
      <c r="P15" s="3"/>
      <c r="Q15" s="77">
        <f t="shared" si="1"/>
        <v>-414207.98</v>
      </c>
      <c r="R15" s="78">
        <f t="shared" si="0"/>
        <v>264.56652690256908</v>
      </c>
    </row>
    <row r="16" spans="1:18" ht="24.6" customHeight="1" x14ac:dyDescent="0.7">
      <c r="A16" s="70">
        <v>12</v>
      </c>
      <c r="B16" s="3" t="s">
        <v>39</v>
      </c>
      <c r="C16" s="3" t="s">
        <v>160</v>
      </c>
      <c r="D16" s="3" t="s">
        <v>1014</v>
      </c>
      <c r="E16" s="3" t="s">
        <v>136</v>
      </c>
      <c r="F16" s="3" t="s">
        <v>140</v>
      </c>
      <c r="G16" s="3" t="s">
        <v>161</v>
      </c>
      <c r="H16" s="204">
        <v>7075</v>
      </c>
      <c r="I16" s="70">
        <v>5</v>
      </c>
      <c r="J16" s="205">
        <f>บึงกาฬ!F20</f>
        <v>353975.55</v>
      </c>
      <c r="K16" s="206">
        <f>บึงกาฬ!AI20</f>
        <v>452065.89</v>
      </c>
      <c r="L16" s="207">
        <f>บึงกาฬ!AJ20</f>
        <v>1512098.56</v>
      </c>
      <c r="M16" s="207">
        <f>บึงกาฬ!AK20</f>
        <v>1665118.96</v>
      </c>
      <c r="N16" s="3"/>
      <c r="O16" s="3"/>
      <c r="P16" s="3"/>
      <c r="Q16" s="77">
        <f t="shared" si="1"/>
        <v>-153020.39999999991</v>
      </c>
      <c r="R16" s="78">
        <f t="shared" si="0"/>
        <v>213.7241780918728</v>
      </c>
    </row>
    <row r="17" spans="1:18" ht="24.6" customHeight="1" x14ac:dyDescent="0.7">
      <c r="A17" s="70">
        <v>13</v>
      </c>
      <c r="B17" s="3" t="s">
        <v>39</v>
      </c>
      <c r="C17" s="3" t="s">
        <v>162</v>
      </c>
      <c r="D17" s="3" t="s">
        <v>1014</v>
      </c>
      <c r="E17" s="3" t="s">
        <v>136</v>
      </c>
      <c r="F17" s="3" t="s">
        <v>140</v>
      </c>
      <c r="G17" s="3" t="s">
        <v>163</v>
      </c>
      <c r="H17" s="204">
        <v>4195</v>
      </c>
      <c r="I17" s="70">
        <v>3</v>
      </c>
      <c r="J17" s="205">
        <f>บึงกาฬ!F21</f>
        <v>126997.19</v>
      </c>
      <c r="K17" s="206">
        <f>บึงกาฬ!AI21</f>
        <v>151877.22</v>
      </c>
      <c r="L17" s="207">
        <f>บึงกาฬ!AJ21</f>
        <v>576839.18999999994</v>
      </c>
      <c r="M17" s="207">
        <f>บึงกาฬ!AK21</f>
        <v>695140.51</v>
      </c>
      <c r="N17" s="3"/>
      <c r="O17" s="3"/>
      <c r="P17" s="3"/>
      <c r="Q17" s="77">
        <f t="shared" si="1"/>
        <v>-118301.32000000007</v>
      </c>
      <c r="R17" s="78">
        <f t="shared" si="0"/>
        <v>137.50636233611442</v>
      </c>
    </row>
    <row r="18" spans="1:18" ht="24.6" customHeight="1" x14ac:dyDescent="0.7">
      <c r="A18" s="70">
        <v>14</v>
      </c>
      <c r="B18" s="3" t="s">
        <v>39</v>
      </c>
      <c r="C18" s="3" t="s">
        <v>164</v>
      </c>
      <c r="D18" s="3" t="s">
        <v>1014</v>
      </c>
      <c r="E18" s="3" t="s">
        <v>136</v>
      </c>
      <c r="F18" s="3" t="s">
        <v>140</v>
      </c>
      <c r="G18" s="3" t="s">
        <v>165</v>
      </c>
      <c r="H18" s="204">
        <v>3963</v>
      </c>
      <c r="I18" s="70">
        <v>3</v>
      </c>
      <c r="J18" s="205">
        <f>บึงกาฬ!F22</f>
        <v>485143.89</v>
      </c>
      <c r="K18" s="206">
        <f>บึงกาฬ!AI22</f>
        <v>1113939.27</v>
      </c>
      <c r="L18" s="207">
        <f>บึงกาฬ!AJ22</f>
        <v>1511429.6099999999</v>
      </c>
      <c r="M18" s="207">
        <f>บึงกาฬ!AK22</f>
        <v>975572.97000000009</v>
      </c>
      <c r="N18" s="3"/>
      <c r="O18" s="3"/>
      <c r="P18" s="3"/>
      <c r="Q18" s="77">
        <f t="shared" si="1"/>
        <v>535856.63999999978</v>
      </c>
      <c r="R18" s="78">
        <f t="shared" si="0"/>
        <v>381.3852157456472</v>
      </c>
    </row>
    <row r="19" spans="1:18" ht="24.6" customHeight="1" x14ac:dyDescent="0.7">
      <c r="A19" s="70">
        <v>15</v>
      </c>
      <c r="B19" s="3" t="s">
        <v>39</v>
      </c>
      <c r="C19" s="3" t="s">
        <v>166</v>
      </c>
      <c r="D19" s="3" t="s">
        <v>1014</v>
      </c>
      <c r="E19" s="3" t="s">
        <v>136</v>
      </c>
      <c r="F19" s="3" t="s">
        <v>140</v>
      </c>
      <c r="G19" s="3" t="s">
        <v>167</v>
      </c>
      <c r="H19" s="204">
        <v>1183</v>
      </c>
      <c r="I19" s="70">
        <v>1</v>
      </c>
      <c r="J19" s="205">
        <f>บึงกาฬ!F23</f>
        <v>283040.53000000003</v>
      </c>
      <c r="K19" s="206">
        <f>บึงกาฬ!AI23</f>
        <v>740310.87000000011</v>
      </c>
      <c r="L19" s="207">
        <f>บึงกาฬ!AJ23</f>
        <v>577088.28</v>
      </c>
      <c r="M19" s="207">
        <f>บึงกาฬ!AK23</f>
        <v>590562.64</v>
      </c>
      <c r="N19" s="3"/>
      <c r="O19" s="3"/>
      <c r="P19" s="3"/>
      <c r="Q19" s="77">
        <f t="shared" si="1"/>
        <v>-13474.359999999986</v>
      </c>
      <c r="R19" s="78">
        <f t="shared" si="0"/>
        <v>487.81765004226543</v>
      </c>
    </row>
    <row r="20" spans="1:18" ht="24.6" customHeight="1" x14ac:dyDescent="0.7">
      <c r="A20" s="208">
        <v>1</v>
      </c>
      <c r="B20" s="209" t="s">
        <v>39</v>
      </c>
      <c r="C20" s="209"/>
      <c r="D20" s="209"/>
      <c r="E20" s="209" t="s">
        <v>55</v>
      </c>
      <c r="F20" s="209"/>
      <c r="G20" s="209" t="s">
        <v>168</v>
      </c>
      <c r="H20" s="210">
        <f>SUM(H5:H19)</f>
        <v>62731</v>
      </c>
      <c r="I20" s="208"/>
      <c r="J20" s="211">
        <f>SUM(J5:J19)</f>
        <v>6349517.5700000003</v>
      </c>
      <c r="K20" s="211">
        <f>SUM(K5:K19)</f>
        <v>8072797.4099999992</v>
      </c>
      <c r="L20" s="211">
        <f>SUM(L5:L19)</f>
        <v>16036748.82</v>
      </c>
      <c r="M20" s="211">
        <f>SUM(M5:M19)</f>
        <v>15497022.690000001</v>
      </c>
      <c r="N20" s="209">
        <v>14</v>
      </c>
      <c r="O20" s="209">
        <v>14</v>
      </c>
      <c r="P20" s="209">
        <f>N20-O20</f>
        <v>0</v>
      </c>
      <c r="Q20" s="77">
        <f t="shared" si="1"/>
        <v>539726.12999999896</v>
      </c>
      <c r="R20" s="78">
        <f t="shared" si="0"/>
        <v>255.64312413320368</v>
      </c>
    </row>
    <row r="21" spans="1:18" ht="24.6" customHeight="1" x14ac:dyDescent="0.7">
      <c r="A21" s="70">
        <v>1</v>
      </c>
      <c r="B21" s="3" t="s">
        <v>39</v>
      </c>
      <c r="C21" s="3" t="s">
        <v>139</v>
      </c>
      <c r="D21" s="3" t="s">
        <v>68</v>
      </c>
      <c r="E21" s="3" t="s">
        <v>169</v>
      </c>
      <c r="F21" s="3" t="s">
        <v>170</v>
      </c>
      <c r="G21" s="3" t="s">
        <v>171</v>
      </c>
      <c r="H21" s="204"/>
      <c r="I21" s="70"/>
      <c r="J21" s="205"/>
      <c r="K21" s="206"/>
      <c r="L21" s="207"/>
      <c r="M21" s="207"/>
      <c r="N21" s="3"/>
      <c r="O21" s="3"/>
      <c r="P21" s="3"/>
    </row>
    <row r="22" spans="1:18" ht="24.6" customHeight="1" x14ac:dyDescent="0.7">
      <c r="A22" s="70">
        <v>2</v>
      </c>
      <c r="B22" s="3" t="s">
        <v>39</v>
      </c>
      <c r="C22" s="3" t="s">
        <v>142</v>
      </c>
      <c r="D22" s="3" t="s">
        <v>68</v>
      </c>
      <c r="E22" s="3" t="s">
        <v>169</v>
      </c>
      <c r="F22" s="3" t="s">
        <v>140</v>
      </c>
      <c r="G22" s="3" t="s">
        <v>172</v>
      </c>
      <c r="H22" s="204">
        <v>6164</v>
      </c>
      <c r="I22" s="70">
        <v>5</v>
      </c>
      <c r="J22" s="205">
        <f>บึงกาฬ!F24</f>
        <v>921101.13</v>
      </c>
      <c r="K22" s="206">
        <f>บึงกาฬ!AI24</f>
        <v>937168.85</v>
      </c>
      <c r="L22" s="207">
        <f>บึงกาฬ!AJ24</f>
        <v>813395.42</v>
      </c>
      <c r="M22" s="207">
        <f>บึงกาฬ!AK24</f>
        <v>401248.76</v>
      </c>
      <c r="N22" s="3"/>
      <c r="O22" s="3"/>
      <c r="P22" s="3"/>
      <c r="Q22" s="77">
        <f t="shared" si="1"/>
        <v>412146.66000000003</v>
      </c>
      <c r="R22" s="78">
        <f t="shared" ref="R22:R34" si="2">L22/H22</f>
        <v>131.9590233614536</v>
      </c>
    </row>
    <row r="23" spans="1:18" ht="24.6" customHeight="1" x14ac:dyDescent="0.7">
      <c r="A23" s="70">
        <v>3</v>
      </c>
      <c r="B23" s="3" t="s">
        <v>39</v>
      </c>
      <c r="C23" s="3" t="s">
        <v>144</v>
      </c>
      <c r="D23" s="3" t="s">
        <v>68</v>
      </c>
      <c r="E23" s="3" t="s">
        <v>169</v>
      </c>
      <c r="F23" s="3" t="s">
        <v>140</v>
      </c>
      <c r="G23" s="3" t="s">
        <v>173</v>
      </c>
      <c r="H23" s="204">
        <v>4337</v>
      </c>
      <c r="I23" s="70">
        <v>3</v>
      </c>
      <c r="J23" s="205">
        <f>บึงกาฬ!F25</f>
        <v>255017.9</v>
      </c>
      <c r="K23" s="206">
        <f>บึงกาฬ!AI25</f>
        <v>326719.46000000002</v>
      </c>
      <c r="L23" s="207">
        <f>บึงกาฬ!AJ25</f>
        <v>757315.60000000009</v>
      </c>
      <c r="M23" s="207">
        <f>บึงกาฬ!AK25</f>
        <v>626371.34000000008</v>
      </c>
      <c r="N23" s="3"/>
      <c r="O23" s="3"/>
      <c r="P23" s="3"/>
      <c r="Q23" s="77">
        <f t="shared" si="1"/>
        <v>130944.26000000001</v>
      </c>
      <c r="R23" s="78">
        <f t="shared" si="2"/>
        <v>174.61738528937056</v>
      </c>
    </row>
    <row r="24" spans="1:18" ht="24.6" customHeight="1" x14ac:dyDescent="0.7">
      <c r="A24" s="70">
        <v>4</v>
      </c>
      <c r="B24" s="3" t="s">
        <v>39</v>
      </c>
      <c r="C24" s="3" t="s">
        <v>146</v>
      </c>
      <c r="D24" s="3" t="s">
        <v>68</v>
      </c>
      <c r="E24" s="3" t="s">
        <v>169</v>
      </c>
      <c r="F24" s="3" t="s">
        <v>140</v>
      </c>
      <c r="G24" s="3" t="s">
        <v>174</v>
      </c>
      <c r="H24" s="204">
        <v>3695</v>
      </c>
      <c r="I24" s="70">
        <v>3</v>
      </c>
      <c r="J24" s="205">
        <f>บึงกาฬ!F26</f>
        <v>423331.36</v>
      </c>
      <c r="K24" s="206">
        <f>บึงกาฬ!AI26</f>
        <v>455214.49</v>
      </c>
      <c r="L24" s="207">
        <f>บึงกาฬ!AJ26</f>
        <v>820084.71</v>
      </c>
      <c r="M24" s="207">
        <f>บึงกาฬ!AK26</f>
        <v>673394.26</v>
      </c>
      <c r="N24" s="3"/>
      <c r="O24" s="3"/>
      <c r="P24" s="3"/>
      <c r="Q24" s="77">
        <f t="shared" si="1"/>
        <v>146690.44999999995</v>
      </c>
      <c r="R24" s="78">
        <f t="shared" si="2"/>
        <v>221.94444113667117</v>
      </c>
    </row>
    <row r="25" spans="1:18" ht="24.6" customHeight="1" x14ac:dyDescent="0.7">
      <c r="A25" s="70">
        <v>5</v>
      </c>
      <c r="B25" s="3" t="s">
        <v>39</v>
      </c>
      <c r="C25" s="3" t="s">
        <v>148</v>
      </c>
      <c r="D25" s="3" t="s">
        <v>68</v>
      </c>
      <c r="E25" s="3" t="s">
        <v>169</v>
      </c>
      <c r="F25" s="3" t="s">
        <v>140</v>
      </c>
      <c r="G25" s="3" t="s">
        <v>175</v>
      </c>
      <c r="H25" s="204">
        <v>4281</v>
      </c>
      <c r="I25" s="70">
        <v>3</v>
      </c>
      <c r="J25" s="205">
        <f>บึงกาฬ!F27</f>
        <v>374615.19</v>
      </c>
      <c r="K25" s="206">
        <f>บึงกาฬ!AI27</f>
        <v>389356.98</v>
      </c>
      <c r="L25" s="207">
        <f>บึงกาฬ!AJ27</f>
        <v>1009797.9</v>
      </c>
      <c r="M25" s="207">
        <f>บึงกาฬ!AK27</f>
        <v>1130831.07</v>
      </c>
      <c r="N25" s="3"/>
      <c r="O25" s="3"/>
      <c r="P25" s="3"/>
      <c r="Q25" s="77">
        <f t="shared" si="1"/>
        <v>-121033.17000000004</v>
      </c>
      <c r="R25" s="78">
        <f t="shared" si="2"/>
        <v>235.87897687456203</v>
      </c>
    </row>
    <row r="26" spans="1:18" ht="24.6" customHeight="1" x14ac:dyDescent="0.7">
      <c r="A26" s="70">
        <v>6</v>
      </c>
      <c r="B26" s="3" t="s">
        <v>39</v>
      </c>
      <c r="C26" s="3" t="s">
        <v>150</v>
      </c>
      <c r="D26" s="3" t="s">
        <v>68</v>
      </c>
      <c r="E26" s="3" t="s">
        <v>169</v>
      </c>
      <c r="F26" s="3" t="s">
        <v>140</v>
      </c>
      <c r="G26" s="3" t="s">
        <v>176</v>
      </c>
      <c r="H26" s="204">
        <v>2675</v>
      </c>
      <c r="I26" s="70">
        <v>2</v>
      </c>
      <c r="J26" s="205">
        <f>บึงกาฬ!F28</f>
        <v>101055.85</v>
      </c>
      <c r="K26" s="206">
        <f>บึงกาฬ!AI28</f>
        <v>374443.73</v>
      </c>
      <c r="L26" s="207">
        <f>บึงกาฬ!AJ28</f>
        <v>731125.91999999993</v>
      </c>
      <c r="M26" s="207">
        <f>บึงกาฬ!AK28</f>
        <v>812824.34</v>
      </c>
      <c r="N26" s="3"/>
      <c r="O26" s="3"/>
      <c r="P26" s="3"/>
      <c r="Q26" s="77">
        <f t="shared" si="1"/>
        <v>-81698.420000000042</v>
      </c>
      <c r="R26" s="78">
        <f t="shared" si="2"/>
        <v>273.31810093457943</v>
      </c>
    </row>
    <row r="27" spans="1:18" ht="24.6" customHeight="1" x14ac:dyDescent="0.7">
      <c r="A27" s="70">
        <v>7</v>
      </c>
      <c r="B27" s="3" t="s">
        <v>39</v>
      </c>
      <c r="C27" s="3" t="s">
        <v>152</v>
      </c>
      <c r="D27" s="3" t="s">
        <v>68</v>
      </c>
      <c r="E27" s="3" t="s">
        <v>169</v>
      </c>
      <c r="F27" s="3" t="s">
        <v>140</v>
      </c>
      <c r="G27" s="3" t="s">
        <v>177</v>
      </c>
      <c r="H27" s="204">
        <v>3198</v>
      </c>
      <c r="I27" s="70">
        <v>3</v>
      </c>
      <c r="J27" s="205">
        <f>บึงกาฬ!F29</f>
        <v>331561.81</v>
      </c>
      <c r="K27" s="206">
        <f>บึงกาฬ!AI29</f>
        <v>772085.89</v>
      </c>
      <c r="L27" s="207">
        <f>บึงกาฬ!AJ29</f>
        <v>701178.39</v>
      </c>
      <c r="M27" s="207">
        <f>บึงกาฬ!AK29</f>
        <v>567624.52</v>
      </c>
      <c r="N27" s="3"/>
      <c r="O27" s="3"/>
      <c r="P27" s="3"/>
      <c r="Q27" s="77">
        <f t="shared" si="1"/>
        <v>133553.87</v>
      </c>
      <c r="R27" s="78">
        <f t="shared" si="2"/>
        <v>219.25528142589118</v>
      </c>
    </row>
    <row r="28" spans="1:18" ht="24.6" customHeight="1" x14ac:dyDescent="0.7">
      <c r="A28" s="70">
        <v>8</v>
      </c>
      <c r="B28" s="3" t="s">
        <v>39</v>
      </c>
      <c r="C28" s="3" t="s">
        <v>154</v>
      </c>
      <c r="D28" s="3" t="s">
        <v>68</v>
      </c>
      <c r="E28" s="3" t="s">
        <v>169</v>
      </c>
      <c r="F28" s="3" t="s">
        <v>140</v>
      </c>
      <c r="G28" s="3" t="s">
        <v>178</v>
      </c>
      <c r="H28" s="204">
        <v>1853</v>
      </c>
      <c r="I28" s="70">
        <v>2</v>
      </c>
      <c r="J28" s="205">
        <f>บึงกาฬ!F30</f>
        <v>749587.01</v>
      </c>
      <c r="K28" s="206">
        <f>บึงกาฬ!AI30</f>
        <v>894731.76</v>
      </c>
      <c r="L28" s="207">
        <f>บึงกาฬ!AJ30</f>
        <v>472328.5</v>
      </c>
      <c r="M28" s="207">
        <f>บึงกาฬ!AK30</f>
        <v>268774.12</v>
      </c>
      <c r="N28" s="3"/>
      <c r="O28" s="3"/>
      <c r="P28" s="3"/>
      <c r="Q28" s="77">
        <f t="shared" si="1"/>
        <v>203554.38</v>
      </c>
      <c r="R28" s="78">
        <f t="shared" si="2"/>
        <v>254.89935240151107</v>
      </c>
    </row>
    <row r="29" spans="1:18" ht="24.6" customHeight="1" x14ac:dyDescent="0.7">
      <c r="A29" s="70">
        <v>9</v>
      </c>
      <c r="B29" s="3" t="s">
        <v>39</v>
      </c>
      <c r="C29" s="3" t="s">
        <v>156</v>
      </c>
      <c r="D29" s="3" t="s">
        <v>68</v>
      </c>
      <c r="E29" s="3" t="s">
        <v>169</v>
      </c>
      <c r="F29" s="3" t="s">
        <v>140</v>
      </c>
      <c r="G29" s="3" t="s">
        <v>179</v>
      </c>
      <c r="H29" s="204">
        <v>2837</v>
      </c>
      <c r="I29" s="70">
        <v>2</v>
      </c>
      <c r="J29" s="205">
        <f>บึงกาฬ!F31</f>
        <v>189706.35</v>
      </c>
      <c r="K29" s="206">
        <f>บึงกาฬ!AI31</f>
        <v>189171.86000000002</v>
      </c>
      <c r="L29" s="207">
        <f>บึงกาฬ!AJ31</f>
        <v>467693.14</v>
      </c>
      <c r="M29" s="207">
        <f>บึงกาฬ!AK31</f>
        <v>885122.81</v>
      </c>
      <c r="N29" s="3"/>
      <c r="O29" s="3"/>
      <c r="P29" s="3"/>
      <c r="Q29" s="77">
        <f t="shared" si="1"/>
        <v>-417429.67000000004</v>
      </c>
      <c r="R29" s="78">
        <f t="shared" si="2"/>
        <v>164.85482551991541</v>
      </c>
    </row>
    <row r="30" spans="1:18" ht="24.6" customHeight="1" x14ac:dyDescent="0.7">
      <c r="A30" s="70">
        <v>10</v>
      </c>
      <c r="B30" s="3" t="s">
        <v>39</v>
      </c>
      <c r="C30" s="3" t="s">
        <v>139</v>
      </c>
      <c r="D30" s="3" t="s">
        <v>68</v>
      </c>
      <c r="E30" s="3" t="s">
        <v>169</v>
      </c>
      <c r="F30" s="3" t="s">
        <v>140</v>
      </c>
      <c r="G30" s="3" t="s">
        <v>180</v>
      </c>
      <c r="H30" s="204">
        <v>6949</v>
      </c>
      <c r="I30" s="70">
        <v>5</v>
      </c>
      <c r="J30" s="205">
        <f>บึงกาฬ!F32</f>
        <v>335922.21</v>
      </c>
      <c r="K30" s="206">
        <f>บึงกาฬ!AI32</f>
        <v>533784.29999999993</v>
      </c>
      <c r="L30" s="207">
        <f>บึงกาฬ!AJ32</f>
        <v>484583.79</v>
      </c>
      <c r="M30" s="207">
        <f>บึงกาฬ!AK32</f>
        <v>606108.05000000005</v>
      </c>
      <c r="N30" s="3"/>
      <c r="O30" s="3"/>
      <c r="P30" s="3"/>
      <c r="Q30" s="77">
        <f t="shared" si="1"/>
        <v>-121524.26000000007</v>
      </c>
      <c r="R30" s="78">
        <f t="shared" si="2"/>
        <v>69.734320046049788</v>
      </c>
    </row>
    <row r="31" spans="1:18" ht="24.6" customHeight="1" x14ac:dyDescent="0.7">
      <c r="A31" s="70">
        <v>11</v>
      </c>
      <c r="B31" s="3" t="s">
        <v>39</v>
      </c>
      <c r="C31" s="3" t="s">
        <v>139</v>
      </c>
      <c r="D31" s="3" t="s">
        <v>68</v>
      </c>
      <c r="E31" s="3" t="s">
        <v>169</v>
      </c>
      <c r="F31" s="3" t="s">
        <v>140</v>
      </c>
      <c r="G31" s="3" t="s">
        <v>181</v>
      </c>
      <c r="H31" s="204">
        <v>5245</v>
      </c>
      <c r="I31" s="70">
        <v>4</v>
      </c>
      <c r="J31" s="205">
        <f>บึงกาฬ!F33</f>
        <v>266198.14</v>
      </c>
      <c r="K31" s="206">
        <f>บึงกาฬ!AI33</f>
        <v>290644</v>
      </c>
      <c r="L31" s="207">
        <f>บึงกาฬ!AJ33</f>
        <v>674840.65</v>
      </c>
      <c r="M31" s="207">
        <f>บึงกาฬ!AK33</f>
        <v>475111.4</v>
      </c>
      <c r="N31" s="3"/>
      <c r="O31" s="3"/>
      <c r="P31" s="3"/>
      <c r="Q31" s="77">
        <f t="shared" si="1"/>
        <v>199729.25</v>
      </c>
      <c r="R31" s="78">
        <f t="shared" si="2"/>
        <v>128.66361296472832</v>
      </c>
    </row>
    <row r="32" spans="1:18" ht="24.6" customHeight="1" x14ac:dyDescent="0.7">
      <c r="A32" s="70">
        <v>12</v>
      </c>
      <c r="B32" s="3" t="s">
        <v>39</v>
      </c>
      <c r="C32" s="3" t="s">
        <v>139</v>
      </c>
      <c r="D32" s="3" t="s">
        <v>68</v>
      </c>
      <c r="E32" s="3" t="s">
        <v>169</v>
      </c>
      <c r="F32" s="3" t="s">
        <v>140</v>
      </c>
      <c r="G32" s="3" t="s">
        <v>182</v>
      </c>
      <c r="H32" s="204">
        <v>4916</v>
      </c>
      <c r="I32" s="70">
        <v>4</v>
      </c>
      <c r="J32" s="205">
        <f>บึงกาฬ!F34</f>
        <v>1146016.26</v>
      </c>
      <c r="K32" s="206">
        <f>บึงกาฬ!AI34</f>
        <v>1433563.8599999999</v>
      </c>
      <c r="L32" s="207">
        <f>บึงกาฬ!AJ34</f>
        <v>2143949.6100000003</v>
      </c>
      <c r="M32" s="207">
        <f>บึงกาฬ!AK34</f>
        <v>994962.33</v>
      </c>
      <c r="N32" s="3"/>
      <c r="O32" s="3"/>
      <c r="P32" s="3"/>
      <c r="Q32" s="77">
        <f t="shared" si="1"/>
        <v>1148987.2800000003</v>
      </c>
      <c r="R32" s="78">
        <f t="shared" si="2"/>
        <v>436.11668226200169</v>
      </c>
    </row>
    <row r="33" spans="1:18" ht="24.6" customHeight="1" x14ac:dyDescent="0.7">
      <c r="A33" s="70">
        <v>13</v>
      </c>
      <c r="B33" s="3" t="s">
        <v>39</v>
      </c>
      <c r="C33" s="3" t="s">
        <v>139</v>
      </c>
      <c r="D33" s="3" t="s">
        <v>68</v>
      </c>
      <c r="E33" s="3" t="s">
        <v>169</v>
      </c>
      <c r="F33" s="3" t="s">
        <v>140</v>
      </c>
      <c r="G33" s="3" t="s">
        <v>183</v>
      </c>
      <c r="H33" s="204">
        <v>1492</v>
      </c>
      <c r="I33" s="70">
        <v>1</v>
      </c>
      <c r="J33" s="205">
        <f>บึงกาฬ!F35</f>
        <v>90479.71</v>
      </c>
      <c r="K33" s="206">
        <f>บึงกาฬ!AI35</f>
        <v>105933.42000000001</v>
      </c>
      <c r="L33" s="207">
        <f>บึงกาฬ!AJ35</f>
        <v>654620.93999999994</v>
      </c>
      <c r="M33" s="207">
        <f>บึงกาฬ!AK35</f>
        <v>643499.34</v>
      </c>
      <c r="N33" s="3"/>
      <c r="O33" s="3"/>
      <c r="P33" s="3"/>
      <c r="Q33" s="77">
        <f t="shared" si="1"/>
        <v>11121.599999999977</v>
      </c>
      <c r="R33" s="78">
        <f t="shared" si="2"/>
        <v>438.75398123324391</v>
      </c>
    </row>
    <row r="34" spans="1:18" ht="24.6" customHeight="1" x14ac:dyDescent="0.7">
      <c r="A34" s="208">
        <v>2</v>
      </c>
      <c r="B34" s="209" t="s">
        <v>39</v>
      </c>
      <c r="C34" s="209"/>
      <c r="D34" s="209"/>
      <c r="E34" s="209" t="s">
        <v>55</v>
      </c>
      <c r="F34" s="209"/>
      <c r="G34" s="209" t="s">
        <v>184</v>
      </c>
      <c r="H34" s="212">
        <f>SUM(H22:H33)</f>
        <v>47642</v>
      </c>
      <c r="I34" s="208"/>
      <c r="J34" s="211">
        <f>SUM(J21:J33)</f>
        <v>5184592.92</v>
      </c>
      <c r="K34" s="211">
        <f>SUM(K21:K33)</f>
        <v>6702818.5999999996</v>
      </c>
      <c r="L34" s="211">
        <f>SUM(L21:L33)</f>
        <v>9730914.5699999984</v>
      </c>
      <c r="M34" s="211">
        <f>SUM(M21:M33)</f>
        <v>8085872.3400000008</v>
      </c>
      <c r="N34" s="209">
        <v>12</v>
      </c>
      <c r="O34" s="209">
        <v>12</v>
      </c>
      <c r="P34" s="209">
        <f>N34-O34</f>
        <v>0</v>
      </c>
      <c r="Q34" s="77">
        <f t="shared" si="1"/>
        <v>1645042.2299999977</v>
      </c>
      <c r="R34" s="78">
        <f t="shared" si="2"/>
        <v>204.25075710507531</v>
      </c>
    </row>
    <row r="35" spans="1:18" ht="24.6" customHeight="1" x14ac:dyDescent="0.7">
      <c r="A35" s="70">
        <v>1</v>
      </c>
      <c r="B35" s="3" t="s">
        <v>39</v>
      </c>
      <c r="C35" s="3" t="s">
        <v>142</v>
      </c>
      <c r="D35" s="3" t="s">
        <v>63</v>
      </c>
      <c r="E35" s="3" t="s">
        <v>185</v>
      </c>
      <c r="F35" s="3" t="s">
        <v>170</v>
      </c>
      <c r="G35" s="3" t="s">
        <v>186</v>
      </c>
      <c r="H35" s="204"/>
      <c r="I35" s="70"/>
      <c r="J35" s="205"/>
      <c r="K35" s="206"/>
      <c r="L35" s="207"/>
      <c r="M35" s="207"/>
      <c r="N35" s="3"/>
      <c r="O35" s="3"/>
      <c r="P35" s="3"/>
    </row>
    <row r="36" spans="1:18" ht="24.6" customHeight="1" x14ac:dyDescent="0.7">
      <c r="A36" s="70">
        <v>2</v>
      </c>
      <c r="B36" s="3" t="s">
        <v>39</v>
      </c>
      <c r="C36" s="3" t="s">
        <v>142</v>
      </c>
      <c r="D36" s="3" t="s">
        <v>63</v>
      </c>
      <c r="E36" s="3" t="s">
        <v>185</v>
      </c>
      <c r="F36" s="3" t="s">
        <v>140</v>
      </c>
      <c r="G36" s="3" t="s">
        <v>187</v>
      </c>
      <c r="H36" s="204">
        <v>6263</v>
      </c>
      <c r="I36" s="70">
        <v>5</v>
      </c>
      <c r="J36" s="205">
        <f>บึงกาฬ!F36</f>
        <v>258649.51</v>
      </c>
      <c r="K36" s="206">
        <f>บึงกาฬ!AI36</f>
        <v>313658.40000000002</v>
      </c>
      <c r="L36" s="207">
        <f>บึงกาฬ!AJ36</f>
        <v>1148505.23</v>
      </c>
      <c r="M36" s="207">
        <f>บึงกาฬ!AK36</f>
        <v>1132296.8700000001</v>
      </c>
      <c r="N36" s="3"/>
      <c r="O36" s="3"/>
      <c r="P36" s="3"/>
      <c r="Q36" s="77">
        <f t="shared" si="1"/>
        <v>16208.35999999987</v>
      </c>
      <c r="R36" s="78">
        <f t="shared" ref="R36:R47" si="3">L36/H36</f>
        <v>183.37940763212518</v>
      </c>
    </row>
    <row r="37" spans="1:18" ht="24.6" customHeight="1" x14ac:dyDescent="0.7">
      <c r="A37" s="70">
        <v>3</v>
      </c>
      <c r="B37" s="3" t="s">
        <v>39</v>
      </c>
      <c r="C37" s="3" t="s">
        <v>142</v>
      </c>
      <c r="D37" s="3" t="s">
        <v>63</v>
      </c>
      <c r="E37" s="3" t="s">
        <v>185</v>
      </c>
      <c r="F37" s="3" t="s">
        <v>140</v>
      </c>
      <c r="G37" s="3" t="s">
        <v>188</v>
      </c>
      <c r="H37" s="204">
        <v>4267</v>
      </c>
      <c r="I37" s="70">
        <v>3</v>
      </c>
      <c r="J37" s="205">
        <f>บึงกาฬ!F37</f>
        <v>654159.52</v>
      </c>
      <c r="K37" s="206">
        <f>บึงกาฬ!AI37</f>
        <v>763468.16999999993</v>
      </c>
      <c r="L37" s="207">
        <f>บึงกาฬ!AJ37</f>
        <v>807108.19</v>
      </c>
      <c r="M37" s="207">
        <f>บึงกาฬ!AK37</f>
        <v>600195.70000000007</v>
      </c>
      <c r="N37" s="3"/>
      <c r="O37" s="3"/>
      <c r="P37" s="3"/>
      <c r="Q37" s="77">
        <f t="shared" si="1"/>
        <v>206912.48999999987</v>
      </c>
      <c r="R37" s="78">
        <f t="shared" si="3"/>
        <v>189.15120459339113</v>
      </c>
    </row>
    <row r="38" spans="1:18" ht="24.6" customHeight="1" x14ac:dyDescent="0.7">
      <c r="A38" s="70">
        <v>4</v>
      </c>
      <c r="B38" s="3" t="s">
        <v>39</v>
      </c>
      <c r="C38" s="3" t="s">
        <v>142</v>
      </c>
      <c r="D38" s="3" t="s">
        <v>63</v>
      </c>
      <c r="E38" s="3" t="s">
        <v>185</v>
      </c>
      <c r="F38" s="3" t="s">
        <v>140</v>
      </c>
      <c r="G38" s="3" t="s">
        <v>1012</v>
      </c>
      <c r="H38" s="204">
        <v>5651</v>
      </c>
      <c r="I38" s="70">
        <v>4</v>
      </c>
      <c r="J38" s="205">
        <f>บึงกาฬ!F38</f>
        <v>152776.54</v>
      </c>
      <c r="K38" s="206">
        <f>บึงกาฬ!AI38</f>
        <v>152384.35000000003</v>
      </c>
      <c r="L38" s="207">
        <f>บึงกาฬ!AJ38</f>
        <v>1848479.75</v>
      </c>
      <c r="M38" s="207">
        <f>บึงกาฬ!AK38</f>
        <v>1840314.81</v>
      </c>
      <c r="N38" s="3"/>
      <c r="O38" s="3"/>
      <c r="P38" s="3"/>
      <c r="Q38" s="77">
        <f t="shared" si="1"/>
        <v>8164.9399999999441</v>
      </c>
      <c r="R38" s="78">
        <f t="shared" si="3"/>
        <v>327.10666253760394</v>
      </c>
    </row>
    <row r="39" spans="1:18" ht="24.6" customHeight="1" x14ac:dyDescent="0.7">
      <c r="A39" s="70">
        <v>5</v>
      </c>
      <c r="B39" s="3" t="s">
        <v>39</v>
      </c>
      <c r="C39" s="3" t="s">
        <v>142</v>
      </c>
      <c r="D39" s="3" t="s">
        <v>63</v>
      </c>
      <c r="E39" s="3" t="s">
        <v>185</v>
      </c>
      <c r="F39" s="3" t="s">
        <v>140</v>
      </c>
      <c r="G39" s="3" t="s">
        <v>190</v>
      </c>
      <c r="H39" s="204">
        <v>2509</v>
      </c>
      <c r="I39" s="70">
        <v>2</v>
      </c>
      <c r="J39" s="205">
        <f>บึงกาฬ!F39</f>
        <v>217343.88</v>
      </c>
      <c r="K39" s="206">
        <f>บึงกาฬ!AI39</f>
        <v>244684.75</v>
      </c>
      <c r="L39" s="207">
        <f>บึงกาฬ!AJ39</f>
        <v>991460.98</v>
      </c>
      <c r="M39" s="207">
        <f>บึงกาฬ!AK39</f>
        <v>852144.03</v>
      </c>
      <c r="N39" s="3"/>
      <c r="O39" s="3"/>
      <c r="P39" s="3"/>
      <c r="Q39" s="77">
        <f t="shared" si="1"/>
        <v>139316.94999999995</v>
      </c>
      <c r="R39" s="78">
        <f t="shared" si="3"/>
        <v>395.16180948585094</v>
      </c>
    </row>
    <row r="40" spans="1:18" ht="24.6" customHeight="1" x14ac:dyDescent="0.7">
      <c r="A40" s="70">
        <v>6</v>
      </c>
      <c r="B40" s="3" t="s">
        <v>39</v>
      </c>
      <c r="C40" s="3" t="s">
        <v>142</v>
      </c>
      <c r="D40" s="3" t="s">
        <v>63</v>
      </c>
      <c r="E40" s="3" t="s">
        <v>185</v>
      </c>
      <c r="F40" s="3" t="s">
        <v>140</v>
      </c>
      <c r="G40" s="3" t="s">
        <v>191</v>
      </c>
      <c r="H40" s="204">
        <v>2165</v>
      </c>
      <c r="I40" s="70">
        <v>2</v>
      </c>
      <c r="J40" s="205">
        <f>บึงกาฬ!F40</f>
        <v>333699.81</v>
      </c>
      <c r="K40" s="206">
        <f>บึงกาฬ!AI40</f>
        <v>352438.28</v>
      </c>
      <c r="L40" s="207">
        <f>บึงกาฬ!AJ40</f>
        <v>818513.92000000004</v>
      </c>
      <c r="M40" s="207">
        <f>บึงกาฬ!AK40</f>
        <v>636569</v>
      </c>
      <c r="N40" s="3"/>
      <c r="O40" s="3"/>
      <c r="P40" s="3"/>
      <c r="Q40" s="77">
        <f t="shared" si="1"/>
        <v>181944.92000000004</v>
      </c>
      <c r="R40" s="78">
        <f t="shared" si="3"/>
        <v>378.06647575057741</v>
      </c>
    </row>
    <row r="41" spans="1:18" ht="24.6" customHeight="1" x14ac:dyDescent="0.7">
      <c r="A41" s="70">
        <v>7</v>
      </c>
      <c r="B41" s="3" t="s">
        <v>39</v>
      </c>
      <c r="C41" s="3" t="s">
        <v>142</v>
      </c>
      <c r="D41" s="3" t="s">
        <v>63</v>
      </c>
      <c r="E41" s="3" t="s">
        <v>185</v>
      </c>
      <c r="F41" s="3" t="s">
        <v>140</v>
      </c>
      <c r="G41" s="3" t="s">
        <v>192</v>
      </c>
      <c r="H41" s="204">
        <v>2535</v>
      </c>
      <c r="I41" s="70">
        <v>2</v>
      </c>
      <c r="J41" s="205">
        <f>บึงกาฬ!F41</f>
        <v>142443.29999999999</v>
      </c>
      <c r="K41" s="206">
        <f>บึงกาฬ!AI41</f>
        <v>175422.2</v>
      </c>
      <c r="L41" s="207">
        <f>บึงกาฬ!AJ41</f>
        <v>375039.27</v>
      </c>
      <c r="M41" s="207">
        <f>บึงกาฬ!AK41</f>
        <v>525123.46</v>
      </c>
      <c r="N41" s="3"/>
      <c r="O41" s="3"/>
      <c r="P41" s="3"/>
      <c r="Q41" s="77">
        <f t="shared" si="1"/>
        <v>-150084.18999999994</v>
      </c>
      <c r="R41" s="78">
        <f t="shared" si="3"/>
        <v>147.9444852071006</v>
      </c>
    </row>
    <row r="42" spans="1:18" ht="24.6" customHeight="1" x14ac:dyDescent="0.7">
      <c r="A42" s="70">
        <v>8</v>
      </c>
      <c r="B42" s="3" t="s">
        <v>39</v>
      </c>
      <c r="C42" s="3" t="s">
        <v>142</v>
      </c>
      <c r="D42" s="3" t="s">
        <v>63</v>
      </c>
      <c r="E42" s="3" t="s">
        <v>185</v>
      </c>
      <c r="F42" s="3" t="s">
        <v>140</v>
      </c>
      <c r="G42" s="3" t="s">
        <v>193</v>
      </c>
      <c r="H42" s="204">
        <v>4564</v>
      </c>
      <c r="I42" s="70">
        <v>4</v>
      </c>
      <c r="J42" s="205">
        <f>บึงกาฬ!F42</f>
        <v>285550.59999999998</v>
      </c>
      <c r="K42" s="206">
        <f>บึงกาฬ!AI42</f>
        <v>407748.86</v>
      </c>
      <c r="L42" s="207">
        <f>บึงกาฬ!AJ42</f>
        <v>690242.6</v>
      </c>
      <c r="M42" s="207">
        <f>บึงกาฬ!AK42</f>
        <v>610136.15</v>
      </c>
      <c r="N42" s="3"/>
      <c r="O42" s="3"/>
      <c r="P42" s="3"/>
      <c r="Q42" s="77">
        <f t="shared" si="1"/>
        <v>80106.449999999953</v>
      </c>
      <c r="R42" s="78">
        <f t="shared" si="3"/>
        <v>151.23632778264678</v>
      </c>
    </row>
    <row r="43" spans="1:18" ht="24.6" customHeight="1" x14ac:dyDescent="0.7">
      <c r="A43" s="70">
        <v>9</v>
      </c>
      <c r="B43" s="3" t="s">
        <v>39</v>
      </c>
      <c r="C43" s="3" t="s">
        <v>142</v>
      </c>
      <c r="D43" s="3" t="s">
        <v>63</v>
      </c>
      <c r="E43" s="3" t="s">
        <v>185</v>
      </c>
      <c r="F43" s="3" t="s">
        <v>140</v>
      </c>
      <c r="G43" s="3" t="s">
        <v>194</v>
      </c>
      <c r="H43" s="204">
        <v>2825</v>
      </c>
      <c r="I43" s="70">
        <v>2</v>
      </c>
      <c r="J43" s="205">
        <f>บึงกาฬ!F43</f>
        <v>161845.53</v>
      </c>
      <c r="K43" s="206">
        <f>บึงกาฬ!AI43</f>
        <v>217678.88</v>
      </c>
      <c r="L43" s="207">
        <f>บึงกาฬ!AJ43</f>
        <v>633033.17000000004</v>
      </c>
      <c r="M43" s="207">
        <f>บึงกาฬ!AK43</f>
        <v>548524.17999999993</v>
      </c>
      <c r="N43" s="3"/>
      <c r="O43" s="3"/>
      <c r="P43" s="3"/>
      <c r="Q43" s="77">
        <f t="shared" si="1"/>
        <v>84508.990000000107</v>
      </c>
      <c r="R43" s="78">
        <f t="shared" si="3"/>
        <v>224.08253805309735</v>
      </c>
    </row>
    <row r="44" spans="1:18" ht="24.6" customHeight="1" x14ac:dyDescent="0.7">
      <c r="A44" s="70">
        <v>10</v>
      </c>
      <c r="B44" s="3" t="s">
        <v>39</v>
      </c>
      <c r="C44" s="3" t="s">
        <v>142</v>
      </c>
      <c r="D44" s="3" t="s">
        <v>63</v>
      </c>
      <c r="E44" s="3" t="s">
        <v>185</v>
      </c>
      <c r="F44" s="3" t="s">
        <v>140</v>
      </c>
      <c r="G44" s="3" t="s">
        <v>195</v>
      </c>
      <c r="H44" s="204">
        <v>3497</v>
      </c>
      <c r="I44" s="70">
        <v>3</v>
      </c>
      <c r="J44" s="205">
        <f>บึงกาฬ!F44</f>
        <v>648537.54</v>
      </c>
      <c r="K44" s="206">
        <f>บึงกาฬ!AI44</f>
        <v>681192.16</v>
      </c>
      <c r="L44" s="207">
        <f>บึงกาฬ!AJ44</f>
        <v>590382.42000000004</v>
      </c>
      <c r="M44" s="207">
        <f>บึงกาฬ!AK44</f>
        <v>917659.15</v>
      </c>
      <c r="N44" s="3"/>
      <c r="O44" s="3"/>
      <c r="P44" s="3"/>
      <c r="Q44" s="77">
        <f t="shared" si="1"/>
        <v>-327276.73</v>
      </c>
      <c r="R44" s="78">
        <f t="shared" si="3"/>
        <v>168.82539891335432</v>
      </c>
    </row>
    <row r="45" spans="1:18" ht="24.6" customHeight="1" x14ac:dyDescent="0.7">
      <c r="A45" s="70">
        <v>11</v>
      </c>
      <c r="B45" s="3" t="s">
        <v>39</v>
      </c>
      <c r="C45" s="3" t="s">
        <v>142</v>
      </c>
      <c r="D45" s="3" t="s">
        <v>63</v>
      </c>
      <c r="E45" s="3" t="s">
        <v>185</v>
      </c>
      <c r="F45" s="3" t="s">
        <v>140</v>
      </c>
      <c r="G45" s="3" t="s">
        <v>196</v>
      </c>
      <c r="H45" s="204">
        <v>4246</v>
      </c>
      <c r="I45" s="70">
        <v>3</v>
      </c>
      <c r="J45" s="205">
        <f>บึงกาฬ!F45</f>
        <v>253393.23</v>
      </c>
      <c r="K45" s="206">
        <f>บึงกาฬ!AI45</f>
        <v>295926.92</v>
      </c>
      <c r="L45" s="207">
        <f>บึงกาฬ!AJ45</f>
        <v>1184980.5</v>
      </c>
      <c r="M45" s="207">
        <f>บึงกาฬ!AK45</f>
        <v>1021326.3600000001</v>
      </c>
      <c r="N45" s="3" t="s">
        <v>197</v>
      </c>
      <c r="O45" s="3"/>
      <c r="P45" s="3"/>
      <c r="Q45" s="77">
        <f t="shared" si="1"/>
        <v>163654.1399999999</v>
      </c>
      <c r="R45" s="78">
        <f t="shared" si="3"/>
        <v>279.08160621761658</v>
      </c>
    </row>
    <row r="46" spans="1:18" ht="24.6" customHeight="1" x14ac:dyDescent="0.7">
      <c r="A46" s="70">
        <v>12</v>
      </c>
      <c r="B46" s="3" t="s">
        <v>39</v>
      </c>
      <c r="C46" s="3" t="s">
        <v>142</v>
      </c>
      <c r="D46" s="3" t="s">
        <v>63</v>
      </c>
      <c r="E46" s="3" t="s">
        <v>185</v>
      </c>
      <c r="F46" s="3" t="s">
        <v>140</v>
      </c>
      <c r="G46" s="3" t="s">
        <v>198</v>
      </c>
      <c r="H46" s="204">
        <v>3019</v>
      </c>
      <c r="I46" s="70">
        <v>3</v>
      </c>
      <c r="J46" s="205">
        <f>บึงกาฬ!F46</f>
        <v>313783.99</v>
      </c>
      <c r="K46" s="206">
        <f>บึงกาฬ!AI46</f>
        <v>380764.51</v>
      </c>
      <c r="L46" s="207">
        <f>บึงกาฬ!AJ46</f>
        <v>1098404.3799999999</v>
      </c>
      <c r="M46" s="207">
        <f>บึงกาฬ!AK46</f>
        <v>821418.69</v>
      </c>
      <c r="N46" s="3"/>
      <c r="O46" s="3"/>
      <c r="P46" s="3"/>
      <c r="Q46" s="77">
        <f t="shared" si="1"/>
        <v>276985.68999999994</v>
      </c>
      <c r="R46" s="78">
        <f t="shared" si="3"/>
        <v>363.83053328916856</v>
      </c>
    </row>
    <row r="47" spans="1:18" ht="24.6" customHeight="1" x14ac:dyDescent="0.7">
      <c r="A47" s="208">
        <v>3</v>
      </c>
      <c r="B47" s="209" t="s">
        <v>39</v>
      </c>
      <c r="C47" s="209"/>
      <c r="D47" s="209"/>
      <c r="E47" s="209" t="s">
        <v>55</v>
      </c>
      <c r="F47" s="209"/>
      <c r="G47" s="209" t="s">
        <v>199</v>
      </c>
      <c r="H47" s="212">
        <f>SUM(H36:H46)</f>
        <v>41541</v>
      </c>
      <c r="I47" s="208"/>
      <c r="J47" s="211">
        <f>SUM(J35:J46)</f>
        <v>3422183.45</v>
      </c>
      <c r="K47" s="211">
        <f>SUM(K35:K46)</f>
        <v>3985367.4799999995</v>
      </c>
      <c r="L47" s="211">
        <f>SUM(L35:L46)</f>
        <v>10186150.41</v>
      </c>
      <c r="M47" s="211">
        <f>SUM(M35:M46)</f>
        <v>9505708.4000000004</v>
      </c>
      <c r="N47" s="209">
        <v>11</v>
      </c>
      <c r="O47" s="209">
        <v>11</v>
      </c>
      <c r="P47" s="209">
        <f>N47-O47</f>
        <v>0</v>
      </c>
      <c r="Q47" s="77">
        <f t="shared" si="1"/>
        <v>680442.00999999978</v>
      </c>
      <c r="R47" s="78">
        <f t="shared" si="3"/>
        <v>245.20715461832887</v>
      </c>
    </row>
    <row r="48" spans="1:18" ht="24.6" customHeight="1" x14ac:dyDescent="0.7">
      <c r="A48" s="70">
        <v>1</v>
      </c>
      <c r="B48" s="3" t="s">
        <v>39</v>
      </c>
      <c r="C48" s="3" t="s">
        <v>144</v>
      </c>
      <c r="D48" s="3" t="s">
        <v>91</v>
      </c>
      <c r="E48" s="3" t="s">
        <v>200</v>
      </c>
      <c r="F48" s="3" t="s">
        <v>170</v>
      </c>
      <c r="G48" s="3" t="s">
        <v>201</v>
      </c>
      <c r="H48" s="204"/>
      <c r="I48" s="70"/>
      <c r="J48" s="205"/>
      <c r="K48" s="206"/>
      <c r="L48" s="207"/>
      <c r="M48" s="207"/>
      <c r="N48" s="3"/>
      <c r="O48" s="3"/>
      <c r="P48" s="3"/>
    </row>
    <row r="49" spans="1:18" ht="24.6" customHeight="1" x14ac:dyDescent="0.7">
      <c r="A49" s="70">
        <v>2</v>
      </c>
      <c r="B49" s="3" t="s">
        <v>39</v>
      </c>
      <c r="C49" s="3" t="s">
        <v>144</v>
      </c>
      <c r="D49" s="3" t="s">
        <v>91</v>
      </c>
      <c r="E49" s="3" t="s">
        <v>200</v>
      </c>
      <c r="F49" s="3" t="s">
        <v>140</v>
      </c>
      <c r="G49" s="3" t="s">
        <v>202</v>
      </c>
      <c r="H49" s="204">
        <v>2825</v>
      </c>
      <c r="I49" s="70">
        <v>2</v>
      </c>
      <c r="J49" s="205">
        <f>บึงกาฬ!F47</f>
        <v>328058.5</v>
      </c>
      <c r="K49" s="206">
        <f>บึงกาฬ!AI47</f>
        <v>540386.78000000014</v>
      </c>
      <c r="L49" s="207">
        <f>บึงกาฬ!AJ47</f>
        <v>495470.5</v>
      </c>
      <c r="M49" s="207">
        <f>บึงกาฬ!AK47</f>
        <v>420164.29</v>
      </c>
      <c r="N49" s="3"/>
      <c r="O49" s="3"/>
      <c r="P49" s="3"/>
      <c r="Q49" s="77">
        <f t="shared" si="1"/>
        <v>75306.210000000021</v>
      </c>
      <c r="R49" s="78">
        <f>L49/H49</f>
        <v>175.38778761061945</v>
      </c>
    </row>
    <row r="50" spans="1:18" ht="24.6" customHeight="1" x14ac:dyDescent="0.7">
      <c r="A50" s="70">
        <v>3</v>
      </c>
      <c r="B50" s="3" t="s">
        <v>39</v>
      </c>
      <c r="C50" s="3" t="s">
        <v>144</v>
      </c>
      <c r="D50" s="3" t="s">
        <v>91</v>
      </c>
      <c r="E50" s="3" t="s">
        <v>200</v>
      </c>
      <c r="F50" s="3" t="s">
        <v>140</v>
      </c>
      <c r="G50" s="3" t="s">
        <v>203</v>
      </c>
      <c r="H50" s="204">
        <v>3818</v>
      </c>
      <c r="I50" s="70">
        <v>3</v>
      </c>
      <c r="J50" s="205">
        <f>บึงกาฬ!F48</f>
        <v>128883.28</v>
      </c>
      <c r="K50" s="206">
        <f>บึงกาฬ!AI48</f>
        <v>34722.62000000001</v>
      </c>
      <c r="L50" s="207">
        <f>บึงกาฬ!AJ48</f>
        <v>399864.5</v>
      </c>
      <c r="M50" s="207">
        <f>บึงกาฬ!AK48</f>
        <v>635129.08000000007</v>
      </c>
      <c r="N50" s="3"/>
      <c r="O50" s="3"/>
      <c r="P50" s="3"/>
      <c r="Q50" s="77">
        <f t="shared" si="1"/>
        <v>-235264.58000000007</v>
      </c>
      <c r="R50" s="78">
        <f>L50/H50</f>
        <v>104.73140387637507</v>
      </c>
    </row>
    <row r="51" spans="1:18" ht="24.6" customHeight="1" x14ac:dyDescent="0.7">
      <c r="A51" s="70">
        <v>4</v>
      </c>
      <c r="B51" s="3" t="s">
        <v>39</v>
      </c>
      <c r="C51" s="3" t="s">
        <v>144</v>
      </c>
      <c r="D51" s="3" t="s">
        <v>91</v>
      </c>
      <c r="E51" s="3" t="s">
        <v>200</v>
      </c>
      <c r="F51" s="3" t="s">
        <v>140</v>
      </c>
      <c r="G51" s="3" t="s">
        <v>204</v>
      </c>
      <c r="H51" s="204">
        <v>2042</v>
      </c>
      <c r="I51" s="70">
        <v>2</v>
      </c>
      <c r="J51" s="205">
        <f>บึงกาฬ!F49</f>
        <v>366914.31</v>
      </c>
      <c r="K51" s="206">
        <f>บึงกาฬ!AI49</f>
        <v>718757.1</v>
      </c>
      <c r="L51" s="207">
        <f>บึงกาฬ!AJ49</f>
        <v>246354.19</v>
      </c>
      <c r="M51" s="207">
        <f>บึงกาฬ!AK49</f>
        <v>544289.65</v>
      </c>
      <c r="N51" s="3"/>
      <c r="O51" s="3"/>
      <c r="P51" s="3"/>
      <c r="Q51" s="77">
        <f t="shared" si="1"/>
        <v>-297935.46000000002</v>
      </c>
      <c r="R51" s="78">
        <f>L51/H51</f>
        <v>120.64357982370225</v>
      </c>
    </row>
    <row r="52" spans="1:18" ht="24.6" customHeight="1" x14ac:dyDescent="0.7">
      <c r="A52" s="208">
        <v>4</v>
      </c>
      <c r="B52" s="209" t="s">
        <v>39</v>
      </c>
      <c r="C52" s="209"/>
      <c r="D52" s="209"/>
      <c r="E52" s="209" t="s">
        <v>55</v>
      </c>
      <c r="F52" s="209"/>
      <c r="G52" s="209" t="s">
        <v>205</v>
      </c>
      <c r="H52" s="212">
        <f>SUM(H49:H51)</f>
        <v>8685</v>
      </c>
      <c r="I52" s="208"/>
      <c r="J52" s="211">
        <f>SUM(J48:J51)</f>
        <v>823856.09000000008</v>
      </c>
      <c r="K52" s="211">
        <f>SUM(K48:K51)</f>
        <v>1293866.5</v>
      </c>
      <c r="L52" s="211">
        <f>SUM(L48:L51)</f>
        <v>1141689.19</v>
      </c>
      <c r="M52" s="211">
        <f>SUM(M48:M51)</f>
        <v>1599583.02</v>
      </c>
      <c r="N52" s="209">
        <v>3</v>
      </c>
      <c r="O52" s="209">
        <v>3</v>
      </c>
      <c r="P52" s="209">
        <f>N52-O52</f>
        <v>0</v>
      </c>
      <c r="Q52" s="77">
        <f t="shared" si="1"/>
        <v>-457893.83000000007</v>
      </c>
      <c r="R52" s="78">
        <f>L52/H52</f>
        <v>131.45528957973517</v>
      </c>
    </row>
    <row r="53" spans="1:18" ht="24.6" customHeight="1" x14ac:dyDescent="0.7">
      <c r="A53" s="70">
        <v>1</v>
      </c>
      <c r="B53" s="3" t="s">
        <v>39</v>
      </c>
      <c r="C53" s="3" t="s">
        <v>146</v>
      </c>
      <c r="D53" s="3" t="s">
        <v>80</v>
      </c>
      <c r="E53" s="3" t="s">
        <v>206</v>
      </c>
      <c r="F53" s="3" t="s">
        <v>170</v>
      </c>
      <c r="G53" s="3" t="s">
        <v>207</v>
      </c>
      <c r="H53" s="204"/>
      <c r="I53" s="70"/>
      <c r="J53" s="205"/>
      <c r="K53" s="206"/>
      <c r="L53" s="207"/>
      <c r="M53" s="207"/>
      <c r="N53" s="3"/>
      <c r="O53" s="3"/>
      <c r="P53" s="3"/>
    </row>
    <row r="54" spans="1:18" ht="24.6" customHeight="1" x14ac:dyDescent="0.7">
      <c r="A54" s="70">
        <v>2</v>
      </c>
      <c r="B54" s="3" t="s">
        <v>39</v>
      </c>
      <c r="C54" s="3" t="s">
        <v>146</v>
      </c>
      <c r="D54" s="3" t="s">
        <v>80</v>
      </c>
      <c r="E54" s="3" t="s">
        <v>206</v>
      </c>
      <c r="F54" s="3" t="s">
        <v>140</v>
      </c>
      <c r="G54" s="3" t="s">
        <v>208</v>
      </c>
      <c r="H54" s="204">
        <v>2916</v>
      </c>
      <c r="I54" s="70">
        <v>2</v>
      </c>
      <c r="J54" s="205">
        <f>บึงกาฬ!F50</f>
        <v>852337.64</v>
      </c>
      <c r="K54" s="206">
        <f>บึงกาฬ!AI50</f>
        <v>903946.20000000007</v>
      </c>
      <c r="L54" s="207">
        <f>บึงกาฬ!AJ50</f>
        <v>292214.25</v>
      </c>
      <c r="M54" s="207">
        <f>บึงกาฬ!AK50</f>
        <v>250782.77999999997</v>
      </c>
      <c r="N54" s="3"/>
      <c r="O54" s="3"/>
      <c r="P54" s="3"/>
      <c r="Q54" s="77">
        <f t="shared" si="1"/>
        <v>41431.47000000003</v>
      </c>
      <c r="R54" s="78">
        <f>L54/H54</f>
        <v>100.21064814814815</v>
      </c>
    </row>
    <row r="55" spans="1:18" ht="24.6" customHeight="1" x14ac:dyDescent="0.7">
      <c r="A55" s="70">
        <v>3</v>
      </c>
      <c r="B55" s="3" t="s">
        <v>39</v>
      </c>
      <c r="C55" s="3" t="s">
        <v>146</v>
      </c>
      <c r="D55" s="3" t="s">
        <v>80</v>
      </c>
      <c r="E55" s="3" t="s">
        <v>206</v>
      </c>
      <c r="F55" s="3" t="s">
        <v>140</v>
      </c>
      <c r="G55" s="3" t="s">
        <v>209</v>
      </c>
      <c r="H55" s="204">
        <v>9798</v>
      </c>
      <c r="I55" s="70">
        <v>5</v>
      </c>
      <c r="J55" s="205">
        <f>บึงกาฬ!F51</f>
        <v>2053540.9</v>
      </c>
      <c r="K55" s="206">
        <f>บึงกาฬ!AI51</f>
        <v>1136246.3699999996</v>
      </c>
      <c r="L55" s="207">
        <f>บึงกาฬ!AJ51</f>
        <v>1491457.09</v>
      </c>
      <c r="M55" s="207">
        <f>บึงกาฬ!AK51</f>
        <v>2143186.5999999996</v>
      </c>
      <c r="N55" s="3"/>
      <c r="O55" s="3"/>
      <c r="P55" s="3"/>
      <c r="Q55" s="77">
        <f t="shared" si="1"/>
        <v>-651729.50999999954</v>
      </c>
      <c r="R55" s="78">
        <f>L55/H55</f>
        <v>152.22056440089816</v>
      </c>
    </row>
    <row r="56" spans="1:18" ht="24.6" customHeight="1" x14ac:dyDescent="0.7">
      <c r="A56" s="70">
        <v>4</v>
      </c>
      <c r="B56" s="3" t="s">
        <v>39</v>
      </c>
      <c r="C56" s="3" t="s">
        <v>146</v>
      </c>
      <c r="D56" s="3" t="s">
        <v>80</v>
      </c>
      <c r="E56" s="3" t="s">
        <v>206</v>
      </c>
      <c r="F56" s="3" t="s">
        <v>140</v>
      </c>
      <c r="G56" s="3" t="s">
        <v>210</v>
      </c>
      <c r="H56" s="204">
        <v>4843</v>
      </c>
      <c r="I56" s="70">
        <v>4</v>
      </c>
      <c r="J56" s="205">
        <f>บึงกาฬ!F52</f>
        <v>869881.97</v>
      </c>
      <c r="K56" s="206">
        <f>บึงกาฬ!AI52</f>
        <v>1114738.55</v>
      </c>
      <c r="L56" s="207">
        <f>บึงกาฬ!AJ52</f>
        <v>1364624.07</v>
      </c>
      <c r="M56" s="207">
        <f>บึงกาฬ!AK52</f>
        <v>1108160.17</v>
      </c>
      <c r="N56" s="3"/>
      <c r="O56" s="3"/>
      <c r="P56" s="3"/>
      <c r="Q56" s="77">
        <f t="shared" si="1"/>
        <v>256463.90000000014</v>
      </c>
      <c r="R56" s="78">
        <f>L56/H56</f>
        <v>281.77246954367126</v>
      </c>
    </row>
    <row r="57" spans="1:18" ht="24.6" customHeight="1" x14ac:dyDescent="0.7">
      <c r="A57" s="70">
        <v>5</v>
      </c>
      <c r="B57" s="3" t="s">
        <v>39</v>
      </c>
      <c r="C57" s="3" t="s">
        <v>146</v>
      </c>
      <c r="D57" s="3" t="s">
        <v>80</v>
      </c>
      <c r="E57" s="3" t="s">
        <v>206</v>
      </c>
      <c r="F57" s="3" t="s">
        <v>140</v>
      </c>
      <c r="G57" s="3" t="s">
        <v>211</v>
      </c>
      <c r="H57" s="204">
        <v>5611</v>
      </c>
      <c r="I57" s="70">
        <v>4</v>
      </c>
      <c r="J57" s="205">
        <f>บึงกาฬ!F53</f>
        <v>2174378.5</v>
      </c>
      <c r="K57" s="206">
        <f>บึงกาฬ!AI53</f>
        <v>2327195.04</v>
      </c>
      <c r="L57" s="207">
        <f>บึงกาฬ!AJ53</f>
        <v>984044.48</v>
      </c>
      <c r="M57" s="207">
        <f>บึงกาฬ!AK53</f>
        <v>1043599.9799999999</v>
      </c>
      <c r="N57" s="3"/>
      <c r="O57" s="3"/>
      <c r="P57" s="3"/>
      <c r="Q57" s="77">
        <f t="shared" si="1"/>
        <v>-59555.499999999884</v>
      </c>
      <c r="R57" s="78">
        <f>L57/H57</f>
        <v>175.37773658884333</v>
      </c>
    </row>
    <row r="58" spans="1:18" ht="24.6" customHeight="1" x14ac:dyDescent="0.7">
      <c r="A58" s="208">
        <v>5</v>
      </c>
      <c r="B58" s="209" t="s">
        <v>39</v>
      </c>
      <c r="C58" s="209"/>
      <c r="D58" s="209"/>
      <c r="E58" s="209" t="s">
        <v>55</v>
      </c>
      <c r="F58" s="209"/>
      <c r="G58" s="209" t="s">
        <v>212</v>
      </c>
      <c r="H58" s="212">
        <f>SUM(H54:H57)</f>
        <v>23168</v>
      </c>
      <c r="I58" s="208"/>
      <c r="J58" s="211">
        <f>SUM(J53:J57)</f>
        <v>5950139.0099999998</v>
      </c>
      <c r="K58" s="211">
        <f>SUM(K53:K57)</f>
        <v>5482126.1600000001</v>
      </c>
      <c r="L58" s="211">
        <f>SUM(L53:L57)</f>
        <v>4132339.89</v>
      </c>
      <c r="M58" s="211">
        <f>SUM(M53:M57)</f>
        <v>4545729.5299999993</v>
      </c>
      <c r="N58" s="209">
        <v>4</v>
      </c>
      <c r="O58" s="209">
        <v>4</v>
      </c>
      <c r="P58" s="209">
        <f>N58-O58</f>
        <v>0</v>
      </c>
      <c r="Q58" s="77">
        <f t="shared" si="1"/>
        <v>-413389.6399999992</v>
      </c>
      <c r="R58" s="78">
        <f>L58/H58</f>
        <v>178.36411818024862</v>
      </c>
    </row>
    <row r="59" spans="1:18" ht="24.6" customHeight="1" x14ac:dyDescent="0.7">
      <c r="A59" s="70">
        <v>1</v>
      </c>
      <c r="B59" s="3" t="s">
        <v>39</v>
      </c>
      <c r="C59" s="3" t="s">
        <v>148</v>
      </c>
      <c r="D59" s="3" t="s">
        <v>74</v>
      </c>
      <c r="E59" s="3" t="s">
        <v>213</v>
      </c>
      <c r="F59" s="3" t="s">
        <v>170</v>
      </c>
      <c r="G59" s="3" t="s">
        <v>214</v>
      </c>
      <c r="H59" s="204"/>
      <c r="I59" s="70"/>
      <c r="J59" s="205"/>
      <c r="K59" s="206"/>
      <c r="L59" s="207"/>
      <c r="M59" s="207"/>
      <c r="N59" s="3"/>
      <c r="O59" s="3"/>
      <c r="P59" s="3"/>
    </row>
    <row r="60" spans="1:18" s="192" customFormat="1" ht="24.6" customHeight="1" x14ac:dyDescent="0.7">
      <c r="A60" s="189">
        <v>2</v>
      </c>
      <c r="B60" s="40" t="s">
        <v>39</v>
      </c>
      <c r="C60" s="40" t="s">
        <v>148</v>
      </c>
      <c r="D60" s="40" t="s">
        <v>74</v>
      </c>
      <c r="E60" s="40" t="s">
        <v>213</v>
      </c>
      <c r="F60" s="40" t="s">
        <v>140</v>
      </c>
      <c r="G60" s="40" t="s">
        <v>215</v>
      </c>
      <c r="H60" s="213">
        <v>2845</v>
      </c>
      <c r="I60" s="189">
        <v>2</v>
      </c>
      <c r="J60" s="207">
        <f>บึงกาฬ!F54</f>
        <v>422941.65</v>
      </c>
      <c r="K60" s="214">
        <f>บึงกาฬ!AI54</f>
        <v>624304.78999999992</v>
      </c>
      <c r="L60" s="207">
        <f>บึงกาฬ!AJ54</f>
        <v>1225705.4300000002</v>
      </c>
      <c r="M60" s="207">
        <f>บึงกาฬ!AK54</f>
        <v>1097990.5999999999</v>
      </c>
      <c r="N60" s="40"/>
      <c r="O60" s="40"/>
      <c r="P60" s="40"/>
      <c r="Q60" s="80">
        <f t="shared" si="1"/>
        <v>127714.83000000031</v>
      </c>
      <c r="R60" s="191">
        <f t="shared" ref="R60:R66" si="4">L60/H60</f>
        <v>430.82791915641479</v>
      </c>
    </row>
    <row r="61" spans="1:18" ht="24.6" customHeight="1" x14ac:dyDescent="0.7">
      <c r="A61" s="70">
        <v>3</v>
      </c>
      <c r="B61" s="3" t="s">
        <v>39</v>
      </c>
      <c r="C61" s="3" t="s">
        <v>148</v>
      </c>
      <c r="D61" s="3" t="s">
        <v>74</v>
      </c>
      <c r="E61" s="3" t="s">
        <v>213</v>
      </c>
      <c r="F61" s="3" t="s">
        <v>140</v>
      </c>
      <c r="G61" s="3" t="s">
        <v>216</v>
      </c>
      <c r="H61" s="204">
        <v>4775</v>
      </c>
      <c r="I61" s="70">
        <v>4</v>
      </c>
      <c r="J61" s="207">
        <f>บึงกาฬ!F55</f>
        <v>3015483.75</v>
      </c>
      <c r="K61" s="214">
        <f>บึงกาฬ!AI55</f>
        <v>3021215.2199999997</v>
      </c>
      <c r="L61" s="207">
        <f>บึงกาฬ!AJ55</f>
        <v>2180837.83</v>
      </c>
      <c r="M61" s="207">
        <f>บึงกาฬ!AK55</f>
        <v>926515.98</v>
      </c>
      <c r="N61" s="3"/>
      <c r="O61" s="3"/>
      <c r="P61" s="3"/>
      <c r="Q61" s="77">
        <f t="shared" si="1"/>
        <v>1254321.8500000001</v>
      </c>
      <c r="R61" s="78">
        <f t="shared" si="4"/>
        <v>456.71996439790576</v>
      </c>
    </row>
    <row r="62" spans="1:18" ht="24.6" customHeight="1" x14ac:dyDescent="0.7">
      <c r="A62" s="70">
        <v>4</v>
      </c>
      <c r="B62" s="3" t="s">
        <v>39</v>
      </c>
      <c r="C62" s="3" t="s">
        <v>148</v>
      </c>
      <c r="D62" s="3" t="s">
        <v>74</v>
      </c>
      <c r="E62" s="3" t="s">
        <v>213</v>
      </c>
      <c r="F62" s="3" t="s">
        <v>140</v>
      </c>
      <c r="G62" s="3" t="s">
        <v>217</v>
      </c>
      <c r="H62" s="204">
        <v>2422</v>
      </c>
      <c r="I62" s="70">
        <v>2</v>
      </c>
      <c r="J62" s="207">
        <f>บึงกาฬ!F56</f>
        <v>223095.2</v>
      </c>
      <c r="K62" s="207">
        <f>บึงกาฬ!AI56</f>
        <v>430626.76</v>
      </c>
      <c r="L62" s="207">
        <f>บึงกาฬ!AJ56</f>
        <v>962107.65999999992</v>
      </c>
      <c r="M62" s="207">
        <f>บึงกาฬ!AK56</f>
        <v>909772.79999999993</v>
      </c>
      <c r="N62" s="3"/>
      <c r="O62" s="3"/>
      <c r="P62" s="3"/>
      <c r="Q62" s="77">
        <f t="shared" si="1"/>
        <v>52334.859999999986</v>
      </c>
      <c r="R62" s="78">
        <f t="shared" si="4"/>
        <v>397.23685383980177</v>
      </c>
    </row>
    <row r="63" spans="1:18" ht="24.6" customHeight="1" x14ac:dyDescent="0.7">
      <c r="A63" s="70">
        <v>5</v>
      </c>
      <c r="B63" s="3" t="s">
        <v>39</v>
      </c>
      <c r="C63" s="3" t="s">
        <v>148</v>
      </c>
      <c r="D63" s="3" t="s">
        <v>74</v>
      </c>
      <c r="E63" s="3" t="s">
        <v>213</v>
      </c>
      <c r="F63" s="3" t="s">
        <v>140</v>
      </c>
      <c r="G63" s="3" t="s">
        <v>218</v>
      </c>
      <c r="H63" s="204">
        <v>4314</v>
      </c>
      <c r="I63" s="70">
        <v>3</v>
      </c>
      <c r="J63" s="207">
        <f>บึงกาฬ!F57</f>
        <v>615041.53</v>
      </c>
      <c r="K63" s="207">
        <f>บึงกาฬ!AI57</f>
        <v>608620.01000000013</v>
      </c>
      <c r="L63" s="207">
        <f>บึงกาฬ!AJ57</f>
        <v>1310908.46</v>
      </c>
      <c r="M63" s="207">
        <f>บึงกาฬ!AK57</f>
        <v>1076993.27</v>
      </c>
      <c r="N63" s="3"/>
      <c r="O63" s="3"/>
      <c r="P63" s="3"/>
      <c r="Q63" s="77">
        <f t="shared" si="1"/>
        <v>233915.18999999994</v>
      </c>
      <c r="R63" s="78">
        <f t="shared" si="4"/>
        <v>303.87307834955959</v>
      </c>
    </row>
    <row r="64" spans="1:18" ht="24.6" customHeight="1" x14ac:dyDescent="0.7">
      <c r="A64" s="70">
        <v>6</v>
      </c>
      <c r="B64" s="3" t="s">
        <v>39</v>
      </c>
      <c r="C64" s="3" t="s">
        <v>148</v>
      </c>
      <c r="D64" s="3" t="s">
        <v>74</v>
      </c>
      <c r="E64" s="3" t="s">
        <v>213</v>
      </c>
      <c r="F64" s="3" t="s">
        <v>140</v>
      </c>
      <c r="G64" s="3" t="s">
        <v>219</v>
      </c>
      <c r="H64" s="204">
        <v>3240</v>
      </c>
      <c r="I64" s="70">
        <v>3</v>
      </c>
      <c r="J64" s="207">
        <f>บึงกาฬ!F58</f>
        <v>677757.38</v>
      </c>
      <c r="K64" s="207">
        <f>บึงกาฬ!AI58</f>
        <v>633539.39999999991</v>
      </c>
      <c r="L64" s="207">
        <f>บึงกาฬ!AJ58</f>
        <v>858897.51</v>
      </c>
      <c r="M64" s="207">
        <f>บึงกาฬ!AK58</f>
        <v>1154614.81</v>
      </c>
      <c r="N64" s="3"/>
      <c r="O64" s="3"/>
      <c r="P64" s="3"/>
      <c r="Q64" s="77">
        <f t="shared" si="1"/>
        <v>-295717.30000000005</v>
      </c>
      <c r="R64" s="78">
        <f t="shared" si="4"/>
        <v>265.09182407407405</v>
      </c>
    </row>
    <row r="65" spans="1:18" s="192" customFormat="1" ht="24.6" customHeight="1" x14ac:dyDescent="0.7">
      <c r="A65" s="189">
        <v>7</v>
      </c>
      <c r="B65" s="40" t="s">
        <v>39</v>
      </c>
      <c r="C65" s="40" t="s">
        <v>148</v>
      </c>
      <c r="D65" s="40" t="s">
        <v>74</v>
      </c>
      <c r="E65" s="40" t="s">
        <v>213</v>
      </c>
      <c r="F65" s="40" t="s">
        <v>140</v>
      </c>
      <c r="G65" s="40" t="s">
        <v>220</v>
      </c>
      <c r="H65" s="213">
        <v>1140</v>
      </c>
      <c r="I65" s="189">
        <v>1</v>
      </c>
      <c r="J65" s="207">
        <f>บึงกาฬ!F59</f>
        <v>136974.67000000001</v>
      </c>
      <c r="K65" s="207">
        <f>บึงกาฬ!AI59</f>
        <v>113647.25</v>
      </c>
      <c r="L65" s="207">
        <f>บึงกาฬ!AJ59</f>
        <v>485323.37</v>
      </c>
      <c r="M65" s="207">
        <f>บึงกาฬ!AK59</f>
        <v>476958.25999999995</v>
      </c>
      <c r="N65" s="40"/>
      <c r="O65" s="40"/>
      <c r="P65" s="40"/>
      <c r="Q65" s="80">
        <f t="shared" si="1"/>
        <v>8365.1100000000442</v>
      </c>
      <c r="R65" s="191">
        <f t="shared" si="4"/>
        <v>425.7222543859649</v>
      </c>
    </row>
    <row r="66" spans="1:18" ht="24.6" customHeight="1" x14ac:dyDescent="0.7">
      <c r="A66" s="208">
        <v>6</v>
      </c>
      <c r="B66" s="209" t="s">
        <v>39</v>
      </c>
      <c r="C66" s="209"/>
      <c r="D66" s="209"/>
      <c r="E66" s="209" t="s">
        <v>55</v>
      </c>
      <c r="F66" s="209"/>
      <c r="G66" s="209" t="s">
        <v>221</v>
      </c>
      <c r="H66" s="212">
        <f>SUM(H59:H65)</f>
        <v>18736</v>
      </c>
      <c r="I66" s="208"/>
      <c r="J66" s="211">
        <f>SUM(J59:J65)</f>
        <v>5091294.18</v>
      </c>
      <c r="K66" s="211">
        <f>SUM(K60:K65)</f>
        <v>5431953.4299999997</v>
      </c>
      <c r="L66" s="211">
        <f>SUM(L59:L65)</f>
        <v>7023780.2599999998</v>
      </c>
      <c r="M66" s="211">
        <f>SUM(M59:M65)</f>
        <v>5642845.7199999997</v>
      </c>
      <c r="N66" s="209">
        <v>6</v>
      </c>
      <c r="O66" s="209">
        <v>6</v>
      </c>
      <c r="P66" s="209">
        <f>N66-O66</f>
        <v>0</v>
      </c>
      <c r="Q66" s="77">
        <f t="shared" si="1"/>
        <v>1380934.54</v>
      </c>
      <c r="R66" s="78">
        <f t="shared" si="4"/>
        <v>374.88152540563618</v>
      </c>
    </row>
    <row r="67" spans="1:18" ht="24.6" customHeight="1" x14ac:dyDescent="0.7">
      <c r="A67" s="70">
        <v>1</v>
      </c>
      <c r="B67" s="3" t="s">
        <v>39</v>
      </c>
      <c r="C67" s="3" t="s">
        <v>150</v>
      </c>
      <c r="D67" s="3" t="s">
        <v>58</v>
      </c>
      <c r="E67" s="3" t="s">
        <v>222</v>
      </c>
      <c r="F67" s="3" t="s">
        <v>170</v>
      </c>
      <c r="G67" s="3" t="s">
        <v>223</v>
      </c>
      <c r="H67" s="204"/>
      <c r="I67" s="70"/>
      <c r="J67" s="205"/>
      <c r="K67" s="206"/>
      <c r="L67" s="207"/>
      <c r="M67" s="207"/>
      <c r="N67" s="3"/>
      <c r="O67" s="3"/>
      <c r="P67" s="3"/>
    </row>
    <row r="68" spans="1:18" ht="24.6" customHeight="1" x14ac:dyDescent="0.7">
      <c r="A68" s="70">
        <v>2</v>
      </c>
      <c r="B68" s="3" t="s">
        <v>39</v>
      </c>
      <c r="C68" s="3" t="s">
        <v>150</v>
      </c>
      <c r="D68" s="3" t="s">
        <v>58</v>
      </c>
      <c r="E68" s="3" t="s">
        <v>222</v>
      </c>
      <c r="F68" s="3" t="s">
        <v>140</v>
      </c>
      <c r="G68" s="3" t="s">
        <v>1013</v>
      </c>
      <c r="H68" s="204">
        <v>3670</v>
      </c>
      <c r="I68" s="70">
        <v>3</v>
      </c>
      <c r="J68" s="205">
        <f>บึงกาฬ!F60</f>
        <v>138458.91</v>
      </c>
      <c r="K68" s="206">
        <f>บึงกาฬ!AI60</f>
        <v>88891.18</v>
      </c>
      <c r="L68" s="207">
        <f>บึงกาฬ!AJ60</f>
        <v>833842.36</v>
      </c>
      <c r="M68" s="207">
        <f>บึงกาฬ!AK60</f>
        <v>914203.69000000006</v>
      </c>
      <c r="N68" s="3"/>
      <c r="O68" s="3"/>
      <c r="P68" s="3"/>
      <c r="Q68" s="77">
        <f t="shared" si="1"/>
        <v>-80361.330000000075</v>
      </c>
      <c r="R68" s="78">
        <f t="shared" ref="R68:R74" si="5">L68/H68</f>
        <v>227.20500272479563</v>
      </c>
    </row>
    <row r="69" spans="1:18" ht="24.6" customHeight="1" x14ac:dyDescent="0.7">
      <c r="A69" s="70">
        <v>3</v>
      </c>
      <c r="B69" s="3" t="s">
        <v>39</v>
      </c>
      <c r="C69" s="3" t="s">
        <v>150</v>
      </c>
      <c r="D69" s="3" t="s">
        <v>58</v>
      </c>
      <c r="E69" s="3" t="s">
        <v>222</v>
      </c>
      <c r="F69" s="3" t="s">
        <v>140</v>
      </c>
      <c r="G69" s="3" t="s">
        <v>225</v>
      </c>
      <c r="H69" s="204">
        <v>3487</v>
      </c>
      <c r="I69" s="70">
        <v>3</v>
      </c>
      <c r="J69" s="205">
        <f>บึงกาฬ!F61</f>
        <v>214218.41</v>
      </c>
      <c r="K69" s="206">
        <f>บึงกาฬ!AI61</f>
        <v>423070.58</v>
      </c>
      <c r="L69" s="207">
        <f>บึงกาฬ!AJ61</f>
        <v>1265598.03</v>
      </c>
      <c r="M69" s="207">
        <f>บึงกาฬ!AK61</f>
        <v>1276239.1399999999</v>
      </c>
      <c r="N69" s="3"/>
      <c r="O69" s="3"/>
      <c r="P69" s="3"/>
      <c r="Q69" s="77">
        <f t="shared" si="1"/>
        <v>-10641.10999999987</v>
      </c>
      <c r="R69" s="78">
        <f t="shared" si="5"/>
        <v>362.947527960998</v>
      </c>
    </row>
    <row r="70" spans="1:18" ht="24.6" customHeight="1" x14ac:dyDescent="0.7">
      <c r="A70" s="70">
        <v>4</v>
      </c>
      <c r="B70" s="3" t="s">
        <v>39</v>
      </c>
      <c r="C70" s="3" t="s">
        <v>150</v>
      </c>
      <c r="D70" s="3" t="s">
        <v>58</v>
      </c>
      <c r="E70" s="3" t="s">
        <v>222</v>
      </c>
      <c r="F70" s="3" t="s">
        <v>140</v>
      </c>
      <c r="G70" s="3" t="s">
        <v>226</v>
      </c>
      <c r="H70" s="204">
        <v>6286</v>
      </c>
      <c r="I70" s="70">
        <v>5</v>
      </c>
      <c r="J70" s="205">
        <f>บึงกาฬ!F62</f>
        <v>284085.51</v>
      </c>
      <c r="K70" s="206">
        <f>บึงกาฬ!AI62</f>
        <v>482277.45000000007</v>
      </c>
      <c r="L70" s="207">
        <f>บึงกาฬ!AJ62</f>
        <v>1538455.46</v>
      </c>
      <c r="M70" s="207">
        <f>บึงกาฬ!AK62</f>
        <v>1296056.6200000001</v>
      </c>
      <c r="N70" s="3"/>
      <c r="O70" s="3"/>
      <c r="P70" s="3"/>
      <c r="Q70" s="77">
        <f t="shared" si="1"/>
        <v>242398.83999999985</v>
      </c>
      <c r="R70" s="78">
        <f t="shared" si="5"/>
        <v>244.74315303849824</v>
      </c>
    </row>
    <row r="71" spans="1:18" ht="24.6" customHeight="1" x14ac:dyDescent="0.7">
      <c r="A71" s="70">
        <v>5</v>
      </c>
      <c r="B71" s="3" t="s">
        <v>39</v>
      </c>
      <c r="C71" s="3" t="s">
        <v>150</v>
      </c>
      <c r="D71" s="3" t="s">
        <v>58</v>
      </c>
      <c r="E71" s="3" t="s">
        <v>222</v>
      </c>
      <c r="F71" s="3" t="s">
        <v>140</v>
      </c>
      <c r="G71" s="3" t="s">
        <v>227</v>
      </c>
      <c r="H71" s="204">
        <v>3436</v>
      </c>
      <c r="I71" s="70">
        <v>3</v>
      </c>
      <c r="J71" s="205">
        <f>บึงกาฬ!F63</f>
        <v>412122.18</v>
      </c>
      <c r="K71" s="206">
        <f>บึงกาฬ!AI63</f>
        <v>362707.07</v>
      </c>
      <c r="L71" s="207">
        <f>บึงกาฬ!AJ63</f>
        <v>749821.6</v>
      </c>
      <c r="M71" s="207">
        <f>บึงกาฬ!AK63</f>
        <v>1418542.6700000002</v>
      </c>
      <c r="N71" s="3"/>
      <c r="O71" s="3"/>
      <c r="P71" s="3"/>
      <c r="Q71" s="77">
        <f t="shared" ref="Q71:Q82" si="6">L71-M71</f>
        <v>-668721.07000000018</v>
      </c>
      <c r="R71" s="78">
        <f t="shared" si="5"/>
        <v>218.22514551804423</v>
      </c>
    </row>
    <row r="72" spans="1:18" ht="24.6" customHeight="1" x14ac:dyDescent="0.7">
      <c r="A72" s="70">
        <v>6</v>
      </c>
      <c r="B72" s="3" t="s">
        <v>39</v>
      </c>
      <c r="C72" s="3" t="s">
        <v>150</v>
      </c>
      <c r="D72" s="3" t="s">
        <v>58</v>
      </c>
      <c r="E72" s="3" t="s">
        <v>222</v>
      </c>
      <c r="F72" s="3" t="s">
        <v>140</v>
      </c>
      <c r="G72" s="3" t="s">
        <v>228</v>
      </c>
      <c r="H72" s="204">
        <v>3629</v>
      </c>
      <c r="I72" s="70">
        <v>3</v>
      </c>
      <c r="J72" s="205">
        <f>บึงกาฬ!F64</f>
        <v>164532.39000000001</v>
      </c>
      <c r="K72" s="206">
        <f>บึงกาฬ!AI64</f>
        <v>417978.56000000006</v>
      </c>
      <c r="L72" s="207">
        <f>บึงกาฬ!AJ64</f>
        <v>927254.53</v>
      </c>
      <c r="M72" s="207">
        <f>บึงกาฬ!AK64</f>
        <v>1001491.4400000001</v>
      </c>
      <c r="N72" s="3"/>
      <c r="O72" s="3"/>
      <c r="P72" s="3"/>
      <c r="Q72" s="77">
        <f t="shared" si="6"/>
        <v>-74236.910000000033</v>
      </c>
      <c r="R72" s="78">
        <f t="shared" si="5"/>
        <v>255.51240837696335</v>
      </c>
    </row>
    <row r="73" spans="1:18" ht="24.6" customHeight="1" x14ac:dyDescent="0.7">
      <c r="A73" s="70">
        <v>7</v>
      </c>
      <c r="B73" s="3" t="s">
        <v>39</v>
      </c>
      <c r="C73" s="3" t="s">
        <v>150</v>
      </c>
      <c r="D73" s="3" t="s">
        <v>58</v>
      </c>
      <c r="E73" s="3" t="s">
        <v>222</v>
      </c>
      <c r="F73" s="3" t="s">
        <v>140</v>
      </c>
      <c r="G73" s="3" t="s">
        <v>229</v>
      </c>
      <c r="H73" s="204">
        <v>4573</v>
      </c>
      <c r="I73" s="70">
        <v>4</v>
      </c>
      <c r="J73" s="205">
        <f>บึงกาฬ!F65</f>
        <v>244874.36</v>
      </c>
      <c r="K73" s="206">
        <f>บึงกาฬ!AI65</f>
        <v>291962.67</v>
      </c>
      <c r="L73" s="207">
        <f>บึงกาฬ!AJ65</f>
        <v>947677.52</v>
      </c>
      <c r="M73" s="207">
        <f>บึงกาฬ!AK65</f>
        <v>1078188.51</v>
      </c>
      <c r="N73" s="3"/>
      <c r="O73" s="3"/>
      <c r="P73" s="3"/>
      <c r="Q73" s="77">
        <f t="shared" si="6"/>
        <v>-130510.98999999999</v>
      </c>
      <c r="R73" s="78">
        <f t="shared" si="5"/>
        <v>207.23322108025366</v>
      </c>
    </row>
    <row r="74" spans="1:18" ht="24.6" customHeight="1" x14ac:dyDescent="0.7">
      <c r="A74" s="208">
        <v>7</v>
      </c>
      <c r="B74" s="209" t="s">
        <v>39</v>
      </c>
      <c r="C74" s="209"/>
      <c r="D74" s="209"/>
      <c r="E74" s="209" t="s">
        <v>55</v>
      </c>
      <c r="F74" s="209"/>
      <c r="G74" s="209" t="s">
        <v>230</v>
      </c>
      <c r="H74" s="212">
        <f>SUM(H67:H73)</f>
        <v>25081</v>
      </c>
      <c r="I74" s="208"/>
      <c r="J74" s="211">
        <f>SUM(J67:J73)</f>
        <v>1458291.7599999998</v>
      </c>
      <c r="K74" s="211">
        <f>SUM(K67:K73)</f>
        <v>2066887.51</v>
      </c>
      <c r="L74" s="211">
        <f>SUM(L67:L73)</f>
        <v>6262649.5</v>
      </c>
      <c r="M74" s="211">
        <f>SUM(M67:M73)</f>
        <v>6984722.0700000003</v>
      </c>
      <c r="N74" s="209">
        <v>6</v>
      </c>
      <c r="O74" s="209">
        <v>6</v>
      </c>
      <c r="P74" s="209">
        <f>N74-O74</f>
        <v>0</v>
      </c>
      <c r="Q74" s="77">
        <f>L74-M74</f>
        <v>-722072.5700000003</v>
      </c>
      <c r="R74" s="78">
        <f t="shared" si="5"/>
        <v>249.69696184362664</v>
      </c>
    </row>
    <row r="75" spans="1:18" ht="24.6" customHeight="1" x14ac:dyDescent="0.7">
      <c r="A75" s="70">
        <v>1</v>
      </c>
      <c r="B75" s="3" t="s">
        <v>39</v>
      </c>
      <c r="C75" s="3" t="s">
        <v>152</v>
      </c>
      <c r="D75" s="3" t="s">
        <v>85</v>
      </c>
      <c r="E75" s="3" t="s">
        <v>231</v>
      </c>
      <c r="F75" s="3" t="s">
        <v>170</v>
      </c>
      <c r="G75" s="3" t="s">
        <v>232</v>
      </c>
      <c r="H75" s="204"/>
      <c r="I75" s="70"/>
      <c r="J75" s="205"/>
      <c r="K75" s="206"/>
      <c r="L75" s="207"/>
      <c r="M75" s="207"/>
      <c r="N75" s="3"/>
      <c r="O75" s="3"/>
      <c r="P75" s="3"/>
    </row>
    <row r="76" spans="1:18" ht="24.6" customHeight="1" x14ac:dyDescent="0.7">
      <c r="A76" s="70">
        <v>2</v>
      </c>
      <c r="B76" s="3" t="s">
        <v>39</v>
      </c>
      <c r="C76" s="3" t="s">
        <v>152</v>
      </c>
      <c r="D76" s="3" t="s">
        <v>85</v>
      </c>
      <c r="E76" s="3" t="s">
        <v>231</v>
      </c>
      <c r="F76" s="3" t="s">
        <v>140</v>
      </c>
      <c r="G76" s="3" t="s">
        <v>233</v>
      </c>
      <c r="H76" s="204">
        <v>5752</v>
      </c>
      <c r="I76" s="70">
        <v>4</v>
      </c>
      <c r="J76" s="205">
        <f>บึงกาฬ!F66</f>
        <v>284824.62</v>
      </c>
      <c r="K76" s="206">
        <f>บึงกาฬ!AI66</f>
        <v>237713.39</v>
      </c>
      <c r="L76" s="206">
        <f>บึงกาฬ!AJ66</f>
        <v>1265557.56</v>
      </c>
      <c r="M76" s="206">
        <f>บึงกาฬ!AK66</f>
        <v>1376553.4300000002</v>
      </c>
      <c r="N76" s="3"/>
      <c r="O76" s="3"/>
      <c r="P76" s="3"/>
      <c r="Q76" s="77">
        <f>L76-M76</f>
        <v>-110995.87000000011</v>
      </c>
      <c r="R76" s="78">
        <f t="shared" ref="R76:R82" si="7">L76/H76</f>
        <v>220.02043810848403</v>
      </c>
    </row>
    <row r="77" spans="1:18" ht="24.6" customHeight="1" x14ac:dyDescent="0.7">
      <c r="A77" s="70">
        <v>3</v>
      </c>
      <c r="B77" s="3" t="s">
        <v>39</v>
      </c>
      <c r="C77" s="3" t="s">
        <v>152</v>
      </c>
      <c r="D77" s="3" t="s">
        <v>85</v>
      </c>
      <c r="E77" s="3" t="s">
        <v>231</v>
      </c>
      <c r="F77" s="3" t="s">
        <v>140</v>
      </c>
      <c r="G77" s="3" t="s">
        <v>234</v>
      </c>
      <c r="H77" s="204">
        <v>4383</v>
      </c>
      <c r="I77" s="70">
        <v>3</v>
      </c>
      <c r="J77" s="205">
        <f>บึงกาฬ!F67</f>
        <v>848998.56</v>
      </c>
      <c r="K77" s="206">
        <f>บึงกาฬ!AI67</f>
        <v>875125.79</v>
      </c>
      <c r="L77" s="206">
        <f>บึงกาฬ!AJ67</f>
        <v>1393092.52</v>
      </c>
      <c r="M77" s="206">
        <f>บึงกาฬ!AK67</f>
        <v>1425426.8</v>
      </c>
      <c r="N77" s="3"/>
      <c r="O77" s="3"/>
      <c r="P77" s="3"/>
      <c r="Q77" s="77">
        <f t="shared" si="6"/>
        <v>-32334.280000000028</v>
      </c>
      <c r="R77" s="78">
        <f t="shared" si="7"/>
        <v>317.83995436915353</v>
      </c>
    </row>
    <row r="78" spans="1:18" ht="24.6" customHeight="1" x14ac:dyDescent="0.7">
      <c r="A78" s="70">
        <v>4</v>
      </c>
      <c r="B78" s="3" t="s">
        <v>39</v>
      </c>
      <c r="C78" s="3" t="s">
        <v>152</v>
      </c>
      <c r="D78" s="3" t="s">
        <v>85</v>
      </c>
      <c r="E78" s="3" t="s">
        <v>231</v>
      </c>
      <c r="F78" s="3" t="s">
        <v>140</v>
      </c>
      <c r="G78" s="3" t="s">
        <v>235</v>
      </c>
      <c r="H78" s="204">
        <v>1973</v>
      </c>
      <c r="I78" s="70">
        <v>2</v>
      </c>
      <c r="J78" s="205">
        <f>บึงกาฬ!F68</f>
        <v>518871.11</v>
      </c>
      <c r="K78" s="206">
        <f>บึงกาฬ!AI68</f>
        <v>484892.00000000006</v>
      </c>
      <c r="L78" s="206">
        <f>บึงกาฬ!AJ68</f>
        <v>884624.58000000007</v>
      </c>
      <c r="M78" s="206">
        <f>บึงกาฬ!AK68</f>
        <v>821157.5</v>
      </c>
      <c r="N78" s="3"/>
      <c r="O78" s="3"/>
      <c r="P78" s="3"/>
      <c r="Q78" s="77">
        <f t="shared" si="6"/>
        <v>63467.080000000075</v>
      </c>
      <c r="R78" s="78">
        <f t="shared" si="7"/>
        <v>448.36522047643189</v>
      </c>
    </row>
    <row r="79" spans="1:18" ht="24.6" customHeight="1" x14ac:dyDescent="0.7">
      <c r="A79" s="70">
        <v>5</v>
      </c>
      <c r="B79" s="3" t="s">
        <v>39</v>
      </c>
      <c r="C79" s="3" t="s">
        <v>152</v>
      </c>
      <c r="D79" s="3" t="s">
        <v>85</v>
      </c>
      <c r="E79" s="3" t="s">
        <v>231</v>
      </c>
      <c r="F79" s="3" t="s">
        <v>140</v>
      </c>
      <c r="G79" s="3" t="s">
        <v>236</v>
      </c>
      <c r="H79" s="204">
        <v>5007</v>
      </c>
      <c r="I79" s="70">
        <v>4</v>
      </c>
      <c r="J79" s="205">
        <f>บึงกาฬ!F69</f>
        <v>592471.81999999995</v>
      </c>
      <c r="K79" s="206">
        <f>บึงกาฬ!AI69</f>
        <v>580066.74999999988</v>
      </c>
      <c r="L79" s="206">
        <f>บึงกาฬ!AJ69</f>
        <v>1475068.12</v>
      </c>
      <c r="M79" s="206">
        <f>บึงกาฬ!AK69</f>
        <v>1369250.02</v>
      </c>
      <c r="N79" s="3"/>
      <c r="O79" s="3"/>
      <c r="P79" s="3"/>
      <c r="Q79" s="77">
        <f t="shared" si="6"/>
        <v>105818.10000000009</v>
      </c>
      <c r="R79" s="78">
        <f t="shared" si="7"/>
        <v>294.60118234471742</v>
      </c>
    </row>
    <row r="80" spans="1:18" ht="24.6" customHeight="1" x14ac:dyDescent="0.7">
      <c r="A80" s="70">
        <v>6</v>
      </c>
      <c r="B80" s="3" t="s">
        <v>39</v>
      </c>
      <c r="C80" s="3" t="s">
        <v>152</v>
      </c>
      <c r="D80" s="3" t="s">
        <v>85</v>
      </c>
      <c r="E80" s="3" t="s">
        <v>231</v>
      </c>
      <c r="F80" s="3" t="s">
        <v>140</v>
      </c>
      <c r="G80" s="3" t="s">
        <v>237</v>
      </c>
      <c r="H80" s="204">
        <v>5318</v>
      </c>
      <c r="I80" s="70">
        <v>4</v>
      </c>
      <c r="J80" s="205">
        <f>บึงกาฬ!F70</f>
        <v>198630.03</v>
      </c>
      <c r="K80" s="206">
        <f>บึงกาฬ!AI70</f>
        <v>196640.64000000001</v>
      </c>
      <c r="L80" s="206">
        <f>บึงกาฬ!AJ70</f>
        <v>1235518.7</v>
      </c>
      <c r="M80" s="206">
        <f>บึงกาฬ!AK70</f>
        <v>1178047.19</v>
      </c>
      <c r="N80" s="3"/>
      <c r="O80" s="3"/>
      <c r="P80" s="3"/>
      <c r="Q80" s="77">
        <f t="shared" si="6"/>
        <v>57471.510000000009</v>
      </c>
      <c r="R80" s="78">
        <f t="shared" si="7"/>
        <v>232.32769838285068</v>
      </c>
    </row>
    <row r="81" spans="1:18" ht="24.6" customHeight="1" x14ac:dyDescent="0.7">
      <c r="A81" s="208">
        <v>8</v>
      </c>
      <c r="B81" s="209" t="s">
        <v>39</v>
      </c>
      <c r="C81" s="209"/>
      <c r="D81" s="209"/>
      <c r="E81" s="209" t="s">
        <v>55</v>
      </c>
      <c r="F81" s="209"/>
      <c r="G81" s="209" t="s">
        <v>238</v>
      </c>
      <c r="H81" s="212">
        <f>SUM(H75:H80)</f>
        <v>22433</v>
      </c>
      <c r="I81" s="208"/>
      <c r="J81" s="211">
        <f>SUM(J75:J80)</f>
        <v>2443796.1399999997</v>
      </c>
      <c r="K81" s="211">
        <f>SUM(K75:K80)</f>
        <v>2374438.5700000003</v>
      </c>
      <c r="L81" s="211">
        <f>SUM(L75:L80)</f>
        <v>6253861.4800000004</v>
      </c>
      <c r="M81" s="211">
        <f>SUM(M75:M80)</f>
        <v>6170434.9399999995</v>
      </c>
      <c r="N81" s="209">
        <v>5</v>
      </c>
      <c r="O81" s="209">
        <v>5</v>
      </c>
      <c r="P81" s="209">
        <f>N81-O81</f>
        <v>0</v>
      </c>
      <c r="Q81" s="77">
        <f t="shared" si="6"/>
        <v>83426.540000000969</v>
      </c>
      <c r="R81" s="78">
        <f t="shared" si="7"/>
        <v>278.77954263807783</v>
      </c>
    </row>
    <row r="82" spans="1:18" ht="25.2" customHeight="1" thickBot="1" x14ac:dyDescent="0.75">
      <c r="A82" s="8"/>
      <c r="B82" s="215" t="s">
        <v>39</v>
      </c>
      <c r="C82" s="215" t="s">
        <v>39</v>
      </c>
      <c r="D82" s="215" t="s">
        <v>39</v>
      </c>
      <c r="E82" s="215" t="s">
        <v>39</v>
      </c>
      <c r="F82" s="215"/>
      <c r="G82" s="215" t="s">
        <v>239</v>
      </c>
      <c r="H82" s="216">
        <f>H20+H34+H47+H52+H58+H66+H74+H81</f>
        <v>250017</v>
      </c>
      <c r="I82" s="8"/>
      <c r="J82" s="217">
        <f t="shared" ref="J82:O82" si="8">J20+J34+J47+J52+J58+J66+J74+J81</f>
        <v>30723671.119999997</v>
      </c>
      <c r="K82" s="218">
        <f t="shared" si="8"/>
        <v>35410255.659999996</v>
      </c>
      <c r="L82" s="217">
        <f t="shared" si="8"/>
        <v>60768134.11999999</v>
      </c>
      <c r="M82" s="217">
        <f t="shared" si="8"/>
        <v>58031918.710000001</v>
      </c>
      <c r="N82" s="215">
        <f t="shared" si="8"/>
        <v>61</v>
      </c>
      <c r="O82" s="215">
        <f t="shared" si="8"/>
        <v>61</v>
      </c>
      <c r="P82" s="215">
        <f>N82-O82</f>
        <v>0</v>
      </c>
      <c r="Q82" s="77">
        <f t="shared" si="6"/>
        <v>2736215.409999989</v>
      </c>
      <c r="R82" s="78">
        <f t="shared" si="7"/>
        <v>243.0560086714103</v>
      </c>
    </row>
    <row r="83" spans="1:18" ht="25.8" customHeight="1" thickTop="1" thickBot="1" x14ac:dyDescent="0.75">
      <c r="A83" s="219"/>
      <c r="B83" s="220"/>
      <c r="C83" s="220"/>
      <c r="D83" s="220"/>
      <c r="E83" s="319" t="s">
        <v>240</v>
      </c>
      <c r="F83" s="320"/>
      <c r="G83" s="321"/>
      <c r="H83" s="221"/>
      <c r="I83" s="219"/>
      <c r="J83" s="256">
        <f>J82/O82</f>
        <v>503666.73967213108</v>
      </c>
      <c r="K83" s="257">
        <f>K82/O82</f>
        <v>580495.9944262295</v>
      </c>
      <c r="L83" s="256">
        <f>L82/O82</f>
        <v>996198.91999999981</v>
      </c>
      <c r="M83" s="256">
        <f>M82/O82</f>
        <v>951342.9296721312</v>
      </c>
      <c r="N83" s="220"/>
      <c r="O83" s="220"/>
      <c r="P83" s="220"/>
    </row>
    <row r="84" spans="1:18" ht="25.2" customHeight="1" thickTop="1" x14ac:dyDescent="0.7">
      <c r="A84" s="222">
        <v>1</v>
      </c>
      <c r="B84" s="223" t="s">
        <v>44</v>
      </c>
      <c r="C84" s="223" t="s">
        <v>241</v>
      </c>
      <c r="D84" s="223" t="s">
        <v>242</v>
      </c>
      <c r="E84" s="223" t="s">
        <v>23</v>
      </c>
      <c r="F84" s="223" t="s">
        <v>243</v>
      </c>
      <c r="G84" s="223" t="s">
        <v>23</v>
      </c>
      <c r="H84" s="224"/>
      <c r="I84" s="222"/>
      <c r="J84" s="225"/>
      <c r="K84" s="226"/>
      <c r="L84" s="207"/>
      <c r="M84" s="207"/>
      <c r="N84" s="3"/>
      <c r="O84" s="3"/>
      <c r="P84" s="3"/>
    </row>
    <row r="85" spans="1:18" ht="24.6" customHeight="1" x14ac:dyDescent="0.7">
      <c r="A85" s="70">
        <v>2</v>
      </c>
      <c r="B85" s="3" t="s">
        <v>44</v>
      </c>
      <c r="C85" s="3" t="s">
        <v>241</v>
      </c>
      <c r="D85" s="3" t="s">
        <v>242</v>
      </c>
      <c r="E85" s="3" t="s">
        <v>23</v>
      </c>
      <c r="F85" s="3" t="s">
        <v>140</v>
      </c>
      <c r="G85" s="3" t="s">
        <v>577</v>
      </c>
      <c r="H85" s="204">
        <v>7809</v>
      </c>
      <c r="I85" s="70">
        <v>5</v>
      </c>
      <c r="J85" s="205">
        <f>อุดรธานี!F10</f>
        <v>1196713.96</v>
      </c>
      <c r="K85" s="206">
        <f>อุดรธานี!AN10</f>
        <v>1474336.4</v>
      </c>
      <c r="L85" s="206">
        <f>อุดรธานี!AO10</f>
        <v>1225221.8700000001</v>
      </c>
      <c r="M85" s="206">
        <f>อุดรธานี!AP10</f>
        <v>1770592.41</v>
      </c>
      <c r="N85" s="3"/>
      <c r="O85" s="3"/>
      <c r="P85" s="3"/>
      <c r="Q85" s="77">
        <f t="shared" ref="Q85:Q99" si="9">L85-M85</f>
        <v>-545370.5399999998</v>
      </c>
      <c r="R85" s="78">
        <f t="shared" ref="R85:R110" si="10">L85/H85</f>
        <v>156.89868997310796</v>
      </c>
    </row>
    <row r="86" spans="1:18" ht="24.6" customHeight="1" x14ac:dyDescent="0.7">
      <c r="A86" s="70">
        <v>3</v>
      </c>
      <c r="B86" s="3" t="s">
        <v>44</v>
      </c>
      <c r="C86" s="3" t="s">
        <v>241</v>
      </c>
      <c r="D86" s="3" t="s">
        <v>242</v>
      </c>
      <c r="E86" s="3" t="s">
        <v>23</v>
      </c>
      <c r="F86" s="3" t="s">
        <v>140</v>
      </c>
      <c r="G86" s="3" t="s">
        <v>578</v>
      </c>
      <c r="H86" s="204">
        <v>5373</v>
      </c>
      <c r="I86" s="70">
        <v>4</v>
      </c>
      <c r="J86" s="205">
        <f>อุดรธานี!F11</f>
        <v>1446977.78</v>
      </c>
      <c r="K86" s="206">
        <f>อุดรธานี!AN11</f>
        <v>1683577.01</v>
      </c>
      <c r="L86" s="206">
        <f>อุดรธานี!AO11</f>
        <v>1096551.32</v>
      </c>
      <c r="M86" s="206">
        <f>อุดรธานี!AP11</f>
        <v>1424544.94</v>
      </c>
      <c r="N86" s="3"/>
      <c r="O86" s="3"/>
      <c r="P86" s="3"/>
      <c r="Q86" s="77">
        <f t="shared" si="9"/>
        <v>-327993.61999999988</v>
      </c>
      <c r="R86" s="78">
        <f t="shared" si="10"/>
        <v>204.0854866927229</v>
      </c>
    </row>
    <row r="87" spans="1:18" ht="24.6" customHeight="1" x14ac:dyDescent="0.7">
      <c r="A87" s="70">
        <v>4</v>
      </c>
      <c r="B87" s="3" t="s">
        <v>44</v>
      </c>
      <c r="C87" s="3" t="s">
        <v>241</v>
      </c>
      <c r="D87" s="3" t="s">
        <v>242</v>
      </c>
      <c r="E87" s="3" t="s">
        <v>23</v>
      </c>
      <c r="F87" s="3" t="s">
        <v>140</v>
      </c>
      <c r="G87" s="3" t="s">
        <v>579</v>
      </c>
      <c r="H87" s="204">
        <v>4595</v>
      </c>
      <c r="I87" s="70">
        <v>4</v>
      </c>
      <c r="J87" s="205">
        <f>อุดรธานี!F12</f>
        <v>508493.36</v>
      </c>
      <c r="K87" s="206">
        <f>อุดรธานี!AN12</f>
        <v>735463.70000000007</v>
      </c>
      <c r="L87" s="206">
        <f>อุดรธานี!AO12</f>
        <v>669285.37</v>
      </c>
      <c r="M87" s="206">
        <f>อุดรธานี!AP12</f>
        <v>922326.78</v>
      </c>
      <c r="N87" s="3"/>
      <c r="O87" s="3"/>
      <c r="P87" s="3"/>
      <c r="Q87" s="77">
        <f t="shared" si="9"/>
        <v>-253041.41000000003</v>
      </c>
      <c r="R87" s="78">
        <f t="shared" si="10"/>
        <v>145.65514036996734</v>
      </c>
    </row>
    <row r="88" spans="1:18" ht="24.6" customHeight="1" x14ac:dyDescent="0.7">
      <c r="A88" s="70">
        <v>5</v>
      </c>
      <c r="B88" s="3" t="s">
        <v>44</v>
      </c>
      <c r="C88" s="3" t="s">
        <v>241</v>
      </c>
      <c r="D88" s="3" t="s">
        <v>242</v>
      </c>
      <c r="E88" s="3" t="s">
        <v>23</v>
      </c>
      <c r="F88" s="3" t="s">
        <v>140</v>
      </c>
      <c r="G88" s="3" t="s">
        <v>580</v>
      </c>
      <c r="H88" s="204">
        <v>8160</v>
      </c>
      <c r="I88" s="70">
        <v>5</v>
      </c>
      <c r="J88" s="205">
        <f>อุดรธานี!F13</f>
        <v>1876357.68</v>
      </c>
      <c r="K88" s="206">
        <f>อุดรธานี!AN13</f>
        <v>2612129.83</v>
      </c>
      <c r="L88" s="206">
        <f>อุดรธานี!AO13</f>
        <v>1791325.6</v>
      </c>
      <c r="M88" s="206">
        <f>อุดรธานี!AP13</f>
        <v>2099351.12</v>
      </c>
      <c r="N88" s="3"/>
      <c r="O88" s="3"/>
      <c r="P88" s="3"/>
      <c r="Q88" s="77">
        <f t="shared" si="9"/>
        <v>-308025.52</v>
      </c>
      <c r="R88" s="78">
        <f t="shared" si="10"/>
        <v>219.52519607843138</v>
      </c>
    </row>
    <row r="89" spans="1:18" ht="24.6" customHeight="1" x14ac:dyDescent="0.7">
      <c r="A89" s="70">
        <v>6</v>
      </c>
      <c r="B89" s="3" t="s">
        <v>44</v>
      </c>
      <c r="C89" s="3" t="s">
        <v>241</v>
      </c>
      <c r="D89" s="3" t="s">
        <v>242</v>
      </c>
      <c r="E89" s="3" t="s">
        <v>23</v>
      </c>
      <c r="F89" s="3" t="s">
        <v>140</v>
      </c>
      <c r="G89" s="3" t="s">
        <v>581</v>
      </c>
      <c r="H89" s="204">
        <v>9211</v>
      </c>
      <c r="I89" s="70">
        <v>5</v>
      </c>
      <c r="J89" s="205">
        <f>อุดรธานี!F14</f>
        <v>2181317.02</v>
      </c>
      <c r="K89" s="206">
        <f>อุดรธานี!AN14</f>
        <v>2693643.5700000003</v>
      </c>
      <c r="L89" s="206">
        <f>อุดรธานี!AO14</f>
        <v>1609692.01</v>
      </c>
      <c r="M89" s="206">
        <f>อุดรธานี!AP14</f>
        <v>2147239.6</v>
      </c>
      <c r="N89" s="3"/>
      <c r="O89" s="3"/>
      <c r="P89" s="3"/>
      <c r="Q89" s="77">
        <f t="shared" si="9"/>
        <v>-537547.59000000008</v>
      </c>
      <c r="R89" s="78">
        <f t="shared" si="10"/>
        <v>174.75757355336012</v>
      </c>
    </row>
    <row r="90" spans="1:18" ht="24.6" customHeight="1" x14ac:dyDescent="0.7">
      <c r="A90" s="70">
        <v>7</v>
      </c>
      <c r="B90" s="3" t="s">
        <v>44</v>
      </c>
      <c r="C90" s="3" t="s">
        <v>241</v>
      </c>
      <c r="D90" s="3" t="s">
        <v>242</v>
      </c>
      <c r="E90" s="3" t="s">
        <v>23</v>
      </c>
      <c r="F90" s="3" t="s">
        <v>140</v>
      </c>
      <c r="G90" s="3" t="s">
        <v>582</v>
      </c>
      <c r="H90" s="204">
        <v>4740</v>
      </c>
      <c r="I90" s="70">
        <v>4</v>
      </c>
      <c r="J90" s="205">
        <f>อุดรธานี!F15</f>
        <v>1034556.74</v>
      </c>
      <c r="K90" s="206">
        <f>อุดรธานี!AN15</f>
        <v>1238495.6499999999</v>
      </c>
      <c r="L90" s="206">
        <f>อุดรธานี!AO15</f>
        <v>864961.09</v>
      </c>
      <c r="M90" s="206">
        <f>อุดรธานี!AP15</f>
        <v>846118.63</v>
      </c>
      <c r="N90" s="3"/>
      <c r="O90" s="3"/>
      <c r="P90" s="3"/>
      <c r="Q90" s="77">
        <f t="shared" si="9"/>
        <v>18842.459999999963</v>
      </c>
      <c r="R90" s="78">
        <f t="shared" si="10"/>
        <v>182.48124261603374</v>
      </c>
    </row>
    <row r="91" spans="1:18" ht="24.6" customHeight="1" x14ac:dyDescent="0.7">
      <c r="A91" s="70">
        <v>8</v>
      </c>
      <c r="B91" s="3" t="s">
        <v>44</v>
      </c>
      <c r="C91" s="3" t="s">
        <v>241</v>
      </c>
      <c r="D91" s="3" t="s">
        <v>242</v>
      </c>
      <c r="E91" s="3" t="s">
        <v>23</v>
      </c>
      <c r="F91" s="3" t="s">
        <v>140</v>
      </c>
      <c r="G91" s="3" t="s">
        <v>583</v>
      </c>
      <c r="H91" s="204">
        <v>8307</v>
      </c>
      <c r="I91" s="70">
        <v>5</v>
      </c>
      <c r="J91" s="205">
        <f>อุดรธานี!F16</f>
        <v>897756.85</v>
      </c>
      <c r="K91" s="206">
        <f>อุดรธานี!AN16</f>
        <v>1754355.8599999999</v>
      </c>
      <c r="L91" s="206">
        <f>อุดรธานี!AO16</f>
        <v>1377131.7200000002</v>
      </c>
      <c r="M91" s="206">
        <f>อุดรธานี!AP16</f>
        <v>2043214.29</v>
      </c>
      <c r="N91" s="3"/>
      <c r="O91" s="3"/>
      <c r="P91" s="3"/>
      <c r="Q91" s="77">
        <f t="shared" si="9"/>
        <v>-666082.56999999983</v>
      </c>
      <c r="R91" s="78">
        <f t="shared" si="10"/>
        <v>165.77967015769835</v>
      </c>
    </row>
    <row r="92" spans="1:18" ht="24.6" customHeight="1" x14ac:dyDescent="0.7">
      <c r="A92" s="70">
        <v>9</v>
      </c>
      <c r="B92" s="3" t="s">
        <v>44</v>
      </c>
      <c r="C92" s="3" t="s">
        <v>241</v>
      </c>
      <c r="D92" s="3" t="s">
        <v>242</v>
      </c>
      <c r="E92" s="3" t="s">
        <v>23</v>
      </c>
      <c r="F92" s="3" t="s">
        <v>140</v>
      </c>
      <c r="G92" s="3" t="s">
        <v>584</v>
      </c>
      <c r="H92" s="204">
        <v>9108</v>
      </c>
      <c r="I92" s="70">
        <v>5</v>
      </c>
      <c r="J92" s="205">
        <f>อุดรธานี!F17</f>
        <v>2468838.64</v>
      </c>
      <c r="K92" s="206">
        <f>อุดรธานี!AN17</f>
        <v>3435086.2700000005</v>
      </c>
      <c r="L92" s="206">
        <f>อุดรธานี!AO17</f>
        <v>961893.95</v>
      </c>
      <c r="M92" s="206">
        <f>อุดรธานี!AP17</f>
        <v>1487873.23</v>
      </c>
      <c r="N92" s="3"/>
      <c r="O92" s="3"/>
      <c r="P92" s="3"/>
      <c r="Q92" s="77">
        <f t="shared" si="9"/>
        <v>-525979.28</v>
      </c>
      <c r="R92" s="78">
        <f t="shared" si="10"/>
        <v>105.60978809837505</v>
      </c>
    </row>
    <row r="93" spans="1:18" ht="24.6" customHeight="1" x14ac:dyDescent="0.7">
      <c r="A93" s="70">
        <v>10</v>
      </c>
      <c r="B93" s="3" t="s">
        <v>44</v>
      </c>
      <c r="C93" s="3" t="s">
        <v>241</v>
      </c>
      <c r="D93" s="3" t="s">
        <v>242</v>
      </c>
      <c r="E93" s="3" t="s">
        <v>23</v>
      </c>
      <c r="F93" s="3" t="s">
        <v>140</v>
      </c>
      <c r="G93" s="3" t="s">
        <v>585</v>
      </c>
      <c r="H93" s="204">
        <v>6368</v>
      </c>
      <c r="I93" s="70">
        <v>5</v>
      </c>
      <c r="J93" s="205">
        <f>อุดรธานี!F18</f>
        <v>2403860.04</v>
      </c>
      <c r="K93" s="206">
        <f>อุดรธานี!AN18</f>
        <v>2661822.3699999996</v>
      </c>
      <c r="L93" s="206">
        <f>อุดรธานี!AO18</f>
        <v>1275111.6800000002</v>
      </c>
      <c r="M93" s="206">
        <f>อุดรธานี!AP18</f>
        <v>1477476.77</v>
      </c>
      <c r="N93" s="3"/>
      <c r="O93" s="3"/>
      <c r="P93" s="3"/>
      <c r="Q93" s="77">
        <f t="shared" si="9"/>
        <v>-202365.08999999985</v>
      </c>
      <c r="R93" s="78">
        <f t="shared" si="10"/>
        <v>200.2373869346734</v>
      </c>
    </row>
    <row r="94" spans="1:18" ht="24.6" customHeight="1" x14ac:dyDescent="0.7">
      <c r="A94" s="70">
        <v>11</v>
      </c>
      <c r="B94" s="3" t="s">
        <v>44</v>
      </c>
      <c r="C94" s="3" t="s">
        <v>241</v>
      </c>
      <c r="D94" s="3" t="s">
        <v>242</v>
      </c>
      <c r="E94" s="3" t="s">
        <v>23</v>
      </c>
      <c r="F94" s="3" t="s">
        <v>140</v>
      </c>
      <c r="G94" s="3" t="s">
        <v>586</v>
      </c>
      <c r="H94" s="204">
        <v>5228</v>
      </c>
      <c r="I94" s="70">
        <v>4</v>
      </c>
      <c r="J94" s="205">
        <f>อุดรธานี!F19</f>
        <v>833321.2</v>
      </c>
      <c r="K94" s="206">
        <f>อุดรธานี!AN19</f>
        <v>1060928.2999999998</v>
      </c>
      <c r="L94" s="206">
        <f>อุดรธานี!AO19</f>
        <v>1083388.22</v>
      </c>
      <c r="M94" s="206">
        <f>อุดรธานี!AP19</f>
        <v>1548926.59</v>
      </c>
      <c r="N94" s="3"/>
      <c r="O94" s="3"/>
      <c r="P94" s="3"/>
      <c r="Q94" s="77">
        <f t="shared" si="9"/>
        <v>-465538.37000000011</v>
      </c>
      <c r="R94" s="78">
        <f t="shared" si="10"/>
        <v>207.22804514154552</v>
      </c>
    </row>
    <row r="95" spans="1:18" ht="24.6" customHeight="1" x14ac:dyDescent="0.7">
      <c r="A95" s="70">
        <v>12</v>
      </c>
      <c r="B95" s="3" t="s">
        <v>44</v>
      </c>
      <c r="C95" s="3" t="s">
        <v>241</v>
      </c>
      <c r="D95" s="3" t="s">
        <v>242</v>
      </c>
      <c r="E95" s="3" t="s">
        <v>23</v>
      </c>
      <c r="F95" s="3" t="s">
        <v>140</v>
      </c>
      <c r="G95" s="3" t="s">
        <v>587</v>
      </c>
      <c r="H95" s="204">
        <v>10722</v>
      </c>
      <c r="I95" s="70">
        <v>5</v>
      </c>
      <c r="J95" s="205">
        <f>อุดรธานี!F20</f>
        <v>2002274.98</v>
      </c>
      <c r="K95" s="206">
        <f>อุดรธานี!AN20</f>
        <v>2361569.79</v>
      </c>
      <c r="L95" s="206">
        <f>อุดรธานี!AO20</f>
        <v>1735185.75</v>
      </c>
      <c r="M95" s="206">
        <f>อุดรธานี!AP20</f>
        <v>2354087.19</v>
      </c>
      <c r="N95" s="3"/>
      <c r="O95" s="3"/>
      <c r="P95" s="3"/>
      <c r="Q95" s="77">
        <f t="shared" si="9"/>
        <v>-618901.43999999994</v>
      </c>
      <c r="R95" s="78">
        <f t="shared" si="10"/>
        <v>161.83414941242305</v>
      </c>
    </row>
    <row r="96" spans="1:18" ht="24.6" customHeight="1" x14ac:dyDescent="0.7">
      <c r="A96" s="70">
        <v>13</v>
      </c>
      <c r="B96" s="3" t="s">
        <v>44</v>
      </c>
      <c r="C96" s="3" t="s">
        <v>241</v>
      </c>
      <c r="D96" s="3" t="s">
        <v>242</v>
      </c>
      <c r="E96" s="3" t="s">
        <v>23</v>
      </c>
      <c r="F96" s="3" t="s">
        <v>140</v>
      </c>
      <c r="G96" s="3" t="s">
        <v>588</v>
      </c>
      <c r="H96" s="204">
        <v>9139</v>
      </c>
      <c r="I96" s="70">
        <v>5</v>
      </c>
      <c r="J96" s="205">
        <f>อุดรธานี!F21</f>
        <v>836646.86</v>
      </c>
      <c r="K96" s="206">
        <f>อุดรธานี!AN21</f>
        <v>1419086.7799999998</v>
      </c>
      <c r="L96" s="206">
        <f>อุดรธานี!AO21</f>
        <v>1341678.83</v>
      </c>
      <c r="M96" s="206">
        <f>อุดรธานี!AP21</f>
        <v>1824482.13</v>
      </c>
      <c r="N96" s="3"/>
      <c r="O96" s="3"/>
      <c r="P96" s="3"/>
      <c r="Q96" s="77">
        <f t="shared" si="9"/>
        <v>-482803.29999999981</v>
      </c>
      <c r="R96" s="78">
        <f t="shared" si="10"/>
        <v>146.80805668016194</v>
      </c>
    </row>
    <row r="97" spans="1:18" ht="24.6" customHeight="1" x14ac:dyDescent="0.7">
      <c r="A97" s="70">
        <v>14</v>
      </c>
      <c r="B97" s="3" t="s">
        <v>44</v>
      </c>
      <c r="C97" s="3" t="s">
        <v>241</v>
      </c>
      <c r="D97" s="3" t="s">
        <v>242</v>
      </c>
      <c r="E97" s="3" t="s">
        <v>23</v>
      </c>
      <c r="F97" s="3" t="s">
        <v>140</v>
      </c>
      <c r="G97" s="3" t="s">
        <v>589</v>
      </c>
      <c r="H97" s="204">
        <v>13991</v>
      </c>
      <c r="I97" s="70">
        <v>5</v>
      </c>
      <c r="J97" s="205">
        <f>อุดรธานี!F22</f>
        <v>2613994.81</v>
      </c>
      <c r="K97" s="206">
        <f>อุดรธานี!AN22</f>
        <v>4934820.3900000006</v>
      </c>
      <c r="L97" s="206">
        <f>อุดรธานี!AO22</f>
        <v>1338603.2799999998</v>
      </c>
      <c r="M97" s="206">
        <f>อุดรธานี!AP22</f>
        <v>2457507.61</v>
      </c>
      <c r="N97" s="3"/>
      <c r="O97" s="3"/>
      <c r="P97" s="3"/>
      <c r="Q97" s="77">
        <f t="shared" si="9"/>
        <v>-1118904.33</v>
      </c>
      <c r="R97" s="78">
        <f t="shared" si="10"/>
        <v>95.676026016725018</v>
      </c>
    </row>
    <row r="98" spans="1:18" ht="24.6" customHeight="1" x14ac:dyDescent="0.7">
      <c r="A98" s="70">
        <v>15</v>
      </c>
      <c r="B98" s="3" t="s">
        <v>44</v>
      </c>
      <c r="C98" s="3" t="s">
        <v>241</v>
      </c>
      <c r="D98" s="3" t="s">
        <v>242</v>
      </c>
      <c r="E98" s="3" t="s">
        <v>23</v>
      </c>
      <c r="F98" s="3" t="s">
        <v>140</v>
      </c>
      <c r="G98" s="3" t="s">
        <v>590</v>
      </c>
      <c r="H98" s="204">
        <v>6392</v>
      </c>
      <c r="I98" s="70">
        <v>5</v>
      </c>
      <c r="J98" s="205">
        <f>อุดรธานี!F23</f>
        <v>937742.32</v>
      </c>
      <c r="K98" s="206">
        <f>อุดรธานี!AN23</f>
        <v>1071443.21</v>
      </c>
      <c r="L98" s="206">
        <f>อุดรธานี!AO23</f>
        <v>1501928.8199999998</v>
      </c>
      <c r="M98" s="206">
        <f>อุดรธานี!AP23</f>
        <v>1733277.17</v>
      </c>
      <c r="N98" s="3"/>
      <c r="O98" s="3"/>
      <c r="P98" s="3"/>
      <c r="Q98" s="77">
        <f t="shared" si="9"/>
        <v>-231348.35000000009</v>
      </c>
      <c r="R98" s="78">
        <f t="shared" si="10"/>
        <v>234.97009073842301</v>
      </c>
    </row>
    <row r="99" spans="1:18" ht="24.6" customHeight="1" x14ac:dyDescent="0.7">
      <c r="A99" s="70">
        <v>16</v>
      </c>
      <c r="B99" s="3" t="s">
        <v>44</v>
      </c>
      <c r="C99" s="3" t="s">
        <v>241</v>
      </c>
      <c r="D99" s="3" t="s">
        <v>242</v>
      </c>
      <c r="E99" s="3" t="s">
        <v>23</v>
      </c>
      <c r="F99" s="3" t="s">
        <v>140</v>
      </c>
      <c r="G99" s="3" t="s">
        <v>591</v>
      </c>
      <c r="H99" s="204">
        <v>4858</v>
      </c>
      <c r="I99" s="70">
        <v>4</v>
      </c>
      <c r="J99" s="205">
        <f>อุดรธานี!F24</f>
        <v>1926951.39</v>
      </c>
      <c r="K99" s="206">
        <f>อุดรธานี!AN24</f>
        <v>1970960.4699999997</v>
      </c>
      <c r="L99" s="206">
        <f>อุดรธานี!AO24</f>
        <v>886407.39</v>
      </c>
      <c r="M99" s="206">
        <f>อุดรธานี!AP24</f>
        <v>1089349.72</v>
      </c>
      <c r="N99" s="3"/>
      <c r="O99" s="3"/>
      <c r="P99" s="3"/>
      <c r="Q99" s="77">
        <f t="shared" si="9"/>
        <v>-202942.32999999996</v>
      </c>
      <c r="R99" s="78">
        <f t="shared" si="10"/>
        <v>182.46343968711403</v>
      </c>
    </row>
    <row r="100" spans="1:18" ht="24.6" customHeight="1" x14ac:dyDescent="0.7">
      <c r="A100" s="70">
        <v>17</v>
      </c>
      <c r="B100" s="3" t="s">
        <v>44</v>
      </c>
      <c r="C100" s="3" t="s">
        <v>241</v>
      </c>
      <c r="D100" s="3" t="s">
        <v>242</v>
      </c>
      <c r="E100" s="3" t="s">
        <v>23</v>
      </c>
      <c r="F100" s="3" t="s">
        <v>140</v>
      </c>
      <c r="G100" s="3" t="s">
        <v>592</v>
      </c>
      <c r="H100" s="204">
        <v>5038</v>
      </c>
      <c r="I100" s="70">
        <v>4</v>
      </c>
      <c r="J100" s="205">
        <f>อุดรธานี!F25</f>
        <v>2270919.0499999998</v>
      </c>
      <c r="K100" s="206">
        <f>อุดรธานี!AN25</f>
        <v>2706635.03</v>
      </c>
      <c r="L100" s="206">
        <f>อุดรธานี!AO25</f>
        <v>1058665.5</v>
      </c>
      <c r="M100" s="206">
        <f>อุดรธานี!AP25</f>
        <v>1447706.71</v>
      </c>
      <c r="N100" s="3"/>
      <c r="O100" s="3"/>
      <c r="P100" s="3"/>
      <c r="Q100" s="77">
        <f t="shared" ref="Q100:Q161" si="11">L100-M100</f>
        <v>-389041.20999999996</v>
      </c>
      <c r="R100" s="78">
        <f t="shared" si="10"/>
        <v>210.13606589916634</v>
      </c>
    </row>
    <row r="101" spans="1:18" ht="24.6" customHeight="1" x14ac:dyDescent="0.7">
      <c r="A101" s="70">
        <v>18</v>
      </c>
      <c r="B101" s="3" t="s">
        <v>44</v>
      </c>
      <c r="C101" s="3" t="s">
        <v>241</v>
      </c>
      <c r="D101" s="3" t="s">
        <v>242</v>
      </c>
      <c r="E101" s="3" t="s">
        <v>23</v>
      </c>
      <c r="F101" s="3" t="s">
        <v>140</v>
      </c>
      <c r="G101" s="3" t="s">
        <v>593</v>
      </c>
      <c r="H101" s="204">
        <v>5026</v>
      </c>
      <c r="I101" s="70">
        <v>4</v>
      </c>
      <c r="J101" s="205">
        <f>อุดรธานี!F26</f>
        <v>1224136.56</v>
      </c>
      <c r="K101" s="206">
        <f>อุดรธานี!AN26</f>
        <v>1833498.0499999998</v>
      </c>
      <c r="L101" s="206">
        <f>อุดรธานี!AO26</f>
        <v>886500.05</v>
      </c>
      <c r="M101" s="206">
        <f>อุดรธานี!AP26</f>
        <v>1342420.81</v>
      </c>
      <c r="N101" s="3"/>
      <c r="O101" s="3"/>
      <c r="P101" s="3"/>
      <c r="Q101" s="77">
        <f t="shared" si="11"/>
        <v>-455920.76</v>
      </c>
      <c r="R101" s="78">
        <f t="shared" si="10"/>
        <v>176.38281933943495</v>
      </c>
    </row>
    <row r="102" spans="1:18" ht="24.6" customHeight="1" x14ac:dyDescent="0.7">
      <c r="A102" s="70">
        <v>19</v>
      </c>
      <c r="B102" s="3" t="s">
        <v>44</v>
      </c>
      <c r="C102" s="3" t="s">
        <v>241</v>
      </c>
      <c r="D102" s="3" t="s">
        <v>242</v>
      </c>
      <c r="E102" s="3" t="s">
        <v>23</v>
      </c>
      <c r="F102" s="3" t="s">
        <v>140</v>
      </c>
      <c r="G102" s="3" t="s">
        <v>594</v>
      </c>
      <c r="H102" s="204">
        <v>4590</v>
      </c>
      <c r="I102" s="70">
        <v>4</v>
      </c>
      <c r="J102" s="205">
        <f>อุดรธานี!F27</f>
        <v>829832.21</v>
      </c>
      <c r="K102" s="206">
        <f>อุดรธานี!AN27</f>
        <v>839355.87000000011</v>
      </c>
      <c r="L102" s="206">
        <f>อุดรธานี!AO27</f>
        <v>1321452.3899999999</v>
      </c>
      <c r="M102" s="206">
        <f>อุดรธานี!AP27</f>
        <v>1710802.2300000002</v>
      </c>
      <c r="N102" s="3"/>
      <c r="O102" s="3"/>
      <c r="P102" s="3"/>
      <c r="Q102" s="77">
        <f t="shared" si="11"/>
        <v>-389349.84000000032</v>
      </c>
      <c r="R102" s="78">
        <f t="shared" si="10"/>
        <v>287.89812418300653</v>
      </c>
    </row>
    <row r="103" spans="1:18" ht="24.6" customHeight="1" x14ac:dyDescent="0.7">
      <c r="A103" s="70">
        <v>20</v>
      </c>
      <c r="B103" s="3" t="s">
        <v>44</v>
      </c>
      <c r="C103" s="3" t="s">
        <v>241</v>
      </c>
      <c r="D103" s="3" t="s">
        <v>242</v>
      </c>
      <c r="E103" s="3" t="s">
        <v>23</v>
      </c>
      <c r="F103" s="3" t="s">
        <v>140</v>
      </c>
      <c r="G103" s="3" t="s">
        <v>595</v>
      </c>
      <c r="H103" s="204">
        <v>7725</v>
      </c>
      <c r="I103" s="70">
        <v>5</v>
      </c>
      <c r="J103" s="205">
        <f>อุดรธานี!F28</f>
        <v>738474.12</v>
      </c>
      <c r="K103" s="206">
        <f>อุดรธานี!AN28</f>
        <v>1113345.8700000001</v>
      </c>
      <c r="L103" s="206">
        <f>อุดรธานี!AO28</f>
        <v>1206865.75</v>
      </c>
      <c r="M103" s="206">
        <f>อุดรธานี!AP28</f>
        <v>1694347.6500000001</v>
      </c>
      <c r="N103" s="3"/>
      <c r="O103" s="3"/>
      <c r="P103" s="3"/>
      <c r="Q103" s="77">
        <f t="shared" si="11"/>
        <v>-487481.90000000014</v>
      </c>
      <c r="R103" s="78">
        <f t="shared" si="10"/>
        <v>156.22857605177992</v>
      </c>
    </row>
    <row r="104" spans="1:18" ht="24.6" customHeight="1" x14ac:dyDescent="0.7">
      <c r="A104" s="70">
        <v>21</v>
      </c>
      <c r="B104" s="3" t="s">
        <v>44</v>
      </c>
      <c r="C104" s="3" t="s">
        <v>241</v>
      </c>
      <c r="D104" s="3" t="s">
        <v>242</v>
      </c>
      <c r="E104" s="3" t="s">
        <v>23</v>
      </c>
      <c r="F104" s="3" t="s">
        <v>140</v>
      </c>
      <c r="G104" s="3" t="s">
        <v>596</v>
      </c>
      <c r="H104" s="204">
        <v>5622</v>
      </c>
      <c r="I104" s="70">
        <v>4</v>
      </c>
      <c r="J104" s="205">
        <f>อุดรธานี!F29</f>
        <v>1343649.09</v>
      </c>
      <c r="K104" s="206">
        <f>อุดรธานี!AN29</f>
        <v>1562933.0500000003</v>
      </c>
      <c r="L104" s="206">
        <f>อุดรธานี!AO29</f>
        <v>889743.11</v>
      </c>
      <c r="M104" s="206">
        <f>อุดรธานี!AP29</f>
        <v>1270049.1300000001</v>
      </c>
      <c r="N104" s="3"/>
      <c r="O104" s="3"/>
      <c r="P104" s="3"/>
      <c r="Q104" s="77">
        <f t="shared" si="11"/>
        <v>-380306.02000000014</v>
      </c>
      <c r="R104" s="78">
        <f t="shared" si="10"/>
        <v>158.26095873354677</v>
      </c>
    </row>
    <row r="105" spans="1:18" ht="24.6" customHeight="1" x14ac:dyDescent="0.7">
      <c r="A105" s="70">
        <v>22</v>
      </c>
      <c r="B105" s="3" t="s">
        <v>44</v>
      </c>
      <c r="C105" s="3" t="s">
        <v>241</v>
      </c>
      <c r="D105" s="3" t="s">
        <v>242</v>
      </c>
      <c r="E105" s="3" t="s">
        <v>23</v>
      </c>
      <c r="F105" s="3" t="s">
        <v>140</v>
      </c>
      <c r="G105" s="3" t="s">
        <v>597</v>
      </c>
      <c r="H105" s="204">
        <v>5752</v>
      </c>
      <c r="I105" s="70">
        <v>4</v>
      </c>
      <c r="J105" s="205">
        <f>อุดรธานี!F30</f>
        <v>948336.19</v>
      </c>
      <c r="K105" s="206">
        <f>อุดรธานี!AN30</f>
        <v>1133695.0899999999</v>
      </c>
      <c r="L105" s="206">
        <f>อุดรธานี!AO30</f>
        <v>1142876.53</v>
      </c>
      <c r="M105" s="206">
        <f>อุดรธานี!AP30</f>
        <v>993357.24</v>
      </c>
      <c r="N105" s="3"/>
      <c r="O105" s="3"/>
      <c r="P105" s="3"/>
      <c r="Q105" s="77">
        <f t="shared" si="11"/>
        <v>149519.29000000004</v>
      </c>
      <c r="R105" s="78">
        <f t="shared" si="10"/>
        <v>198.69202538247566</v>
      </c>
    </row>
    <row r="106" spans="1:18" ht="24.6" customHeight="1" x14ac:dyDescent="0.7">
      <c r="A106" s="70">
        <v>23</v>
      </c>
      <c r="B106" s="3" t="s">
        <v>44</v>
      </c>
      <c r="C106" s="3" t="s">
        <v>241</v>
      </c>
      <c r="D106" s="3" t="s">
        <v>242</v>
      </c>
      <c r="E106" s="3" t="s">
        <v>23</v>
      </c>
      <c r="F106" s="3" t="s">
        <v>140</v>
      </c>
      <c r="G106" s="3" t="s">
        <v>598</v>
      </c>
      <c r="H106" s="204">
        <v>3706</v>
      </c>
      <c r="I106" s="70">
        <v>3</v>
      </c>
      <c r="J106" s="205">
        <f>อุดรธานี!F31</f>
        <v>694656.84</v>
      </c>
      <c r="K106" s="206">
        <f>อุดรธานี!AN31</f>
        <v>1114151.3099999998</v>
      </c>
      <c r="L106" s="206">
        <f>อุดรธานี!AO31</f>
        <v>748183.02</v>
      </c>
      <c r="M106" s="206">
        <f>อุดรธานี!AP31</f>
        <v>1184669.8500000003</v>
      </c>
      <c r="N106" s="3"/>
      <c r="O106" s="3"/>
      <c r="P106" s="3"/>
      <c r="Q106" s="77">
        <f t="shared" si="11"/>
        <v>-436486.83000000031</v>
      </c>
      <c r="R106" s="78">
        <f t="shared" si="10"/>
        <v>201.88424716675661</v>
      </c>
    </row>
    <row r="107" spans="1:18" ht="24.6" customHeight="1" x14ac:dyDescent="0.7">
      <c r="A107" s="70">
        <v>24</v>
      </c>
      <c r="B107" s="3" t="s">
        <v>44</v>
      </c>
      <c r="C107" s="3" t="s">
        <v>241</v>
      </c>
      <c r="D107" s="3" t="s">
        <v>242</v>
      </c>
      <c r="E107" s="3" t="s">
        <v>23</v>
      </c>
      <c r="F107" s="3" t="s">
        <v>140</v>
      </c>
      <c r="G107" s="3" t="s">
        <v>599</v>
      </c>
      <c r="H107" s="204">
        <v>6469</v>
      </c>
      <c r="I107" s="70">
        <v>5</v>
      </c>
      <c r="J107" s="205">
        <f>อุดรธานี!F32</f>
        <v>2130019.4</v>
      </c>
      <c r="K107" s="206">
        <f>อุดรธานี!AN32</f>
        <v>2582699.9</v>
      </c>
      <c r="L107" s="206">
        <f>อุดรธานี!AO32</f>
        <v>956391.39</v>
      </c>
      <c r="M107" s="206">
        <f>อุดรธานี!AP32</f>
        <v>1552801.15</v>
      </c>
      <c r="N107" s="3"/>
      <c r="O107" s="3"/>
      <c r="P107" s="3"/>
      <c r="Q107" s="77">
        <f t="shared" si="11"/>
        <v>-596409.75999999989</v>
      </c>
      <c r="R107" s="78">
        <f t="shared" si="10"/>
        <v>147.84223063842944</v>
      </c>
    </row>
    <row r="108" spans="1:18" ht="24.6" customHeight="1" x14ac:dyDescent="0.7">
      <c r="A108" s="70">
        <v>25</v>
      </c>
      <c r="B108" s="3" t="s">
        <v>44</v>
      </c>
      <c r="C108" s="3" t="s">
        <v>241</v>
      </c>
      <c r="D108" s="3" t="s">
        <v>242</v>
      </c>
      <c r="E108" s="3" t="s">
        <v>23</v>
      </c>
      <c r="F108" s="3" t="s">
        <v>140</v>
      </c>
      <c r="G108" s="3" t="s">
        <v>600</v>
      </c>
      <c r="H108" s="204">
        <v>2704</v>
      </c>
      <c r="I108" s="70">
        <v>2</v>
      </c>
      <c r="J108" s="205">
        <f>อุดรธานี!F33</f>
        <v>193957.14</v>
      </c>
      <c r="K108" s="206">
        <f>อุดรธานี!AN33</f>
        <v>532061.46</v>
      </c>
      <c r="L108" s="206">
        <f>อุดรธานี!AO33</f>
        <v>723691.15999999992</v>
      </c>
      <c r="M108" s="206">
        <f>อุดรธานี!AP33</f>
        <v>1080899.49</v>
      </c>
      <c r="N108" s="3"/>
      <c r="O108" s="3"/>
      <c r="P108" s="3"/>
      <c r="Q108" s="77">
        <f t="shared" si="11"/>
        <v>-357208.33000000007</v>
      </c>
      <c r="R108" s="78">
        <f t="shared" si="10"/>
        <v>267.63726331360942</v>
      </c>
    </row>
    <row r="109" spans="1:18" ht="24.6" customHeight="1" x14ac:dyDescent="0.7">
      <c r="A109" s="70">
        <v>26</v>
      </c>
      <c r="B109" s="3" t="s">
        <v>44</v>
      </c>
      <c r="C109" s="3" t="s">
        <v>241</v>
      </c>
      <c r="D109" s="3" t="s">
        <v>242</v>
      </c>
      <c r="E109" s="3" t="s">
        <v>23</v>
      </c>
      <c r="F109" s="3" t="s">
        <v>140</v>
      </c>
      <c r="G109" s="3" t="s">
        <v>601</v>
      </c>
      <c r="H109" s="204">
        <v>5541</v>
      </c>
      <c r="I109" s="70">
        <v>4</v>
      </c>
      <c r="J109" s="205">
        <f>อุดรธานี!F34</f>
        <v>1985779.42</v>
      </c>
      <c r="K109" s="206">
        <f>อุดรธานี!AN34</f>
        <v>2794938.36</v>
      </c>
      <c r="L109" s="206">
        <f>อุดรธานี!AO34</f>
        <v>1602043.22</v>
      </c>
      <c r="M109" s="206">
        <f>อุดรธานี!AP34</f>
        <v>1532536.21</v>
      </c>
      <c r="N109" s="3"/>
      <c r="O109" s="3"/>
      <c r="P109" s="3"/>
      <c r="Q109" s="77">
        <f t="shared" si="11"/>
        <v>69507.010000000009</v>
      </c>
      <c r="R109" s="78">
        <f t="shared" si="10"/>
        <v>289.12528785417794</v>
      </c>
    </row>
    <row r="110" spans="1:18" ht="24.6" customHeight="1" x14ac:dyDescent="0.7">
      <c r="A110" s="208">
        <v>1</v>
      </c>
      <c r="B110" s="209" t="s">
        <v>44</v>
      </c>
      <c r="C110" s="209"/>
      <c r="D110" s="209"/>
      <c r="E110" s="209" t="s">
        <v>55</v>
      </c>
      <c r="F110" s="209"/>
      <c r="G110" s="209" t="s">
        <v>244</v>
      </c>
      <c r="H110" s="212">
        <f>SUM(H84:H109)</f>
        <v>166174</v>
      </c>
      <c r="I110" s="208"/>
      <c r="J110" s="211">
        <f>SUM(J84:J109)</f>
        <v>35525563.649999999</v>
      </c>
      <c r="K110" s="227">
        <f>SUM(K84:K109)</f>
        <v>47321033.589999989</v>
      </c>
      <c r="L110" s="211">
        <f>SUM(L84:L109)</f>
        <v>29294779.02</v>
      </c>
      <c r="M110" s="211">
        <f>SUM(M84:M109)</f>
        <v>39035958.649999999</v>
      </c>
      <c r="N110" s="209">
        <v>25</v>
      </c>
      <c r="O110" s="209">
        <v>25</v>
      </c>
      <c r="P110" s="209">
        <f>N110-O110</f>
        <v>0</v>
      </c>
      <c r="Q110" s="77">
        <f t="shared" si="11"/>
        <v>-9741179.629999999</v>
      </c>
      <c r="R110" s="78">
        <f t="shared" si="10"/>
        <v>176.28978672957263</v>
      </c>
    </row>
    <row r="111" spans="1:18" ht="24.6" customHeight="1" x14ac:dyDescent="0.7">
      <c r="A111" s="70">
        <v>1</v>
      </c>
      <c r="B111" s="3" t="s">
        <v>44</v>
      </c>
      <c r="C111" s="3" t="s">
        <v>245</v>
      </c>
      <c r="D111" s="3" t="s">
        <v>61</v>
      </c>
      <c r="E111" s="3" t="s">
        <v>24</v>
      </c>
      <c r="F111" s="3" t="s">
        <v>170</v>
      </c>
      <c r="G111" s="3" t="s">
        <v>246</v>
      </c>
      <c r="H111" s="204"/>
      <c r="I111" s="70"/>
      <c r="J111" s="205"/>
      <c r="K111" s="206"/>
      <c r="L111" s="207"/>
      <c r="M111" s="207"/>
      <c r="N111" s="3"/>
      <c r="O111" s="3"/>
      <c r="P111" s="3"/>
    </row>
    <row r="112" spans="1:18" ht="24.6" customHeight="1" x14ac:dyDescent="0.7">
      <c r="A112" s="70">
        <v>2</v>
      </c>
      <c r="B112" s="3" t="s">
        <v>44</v>
      </c>
      <c r="C112" s="3" t="s">
        <v>245</v>
      </c>
      <c r="D112" s="3" t="s">
        <v>61</v>
      </c>
      <c r="E112" s="3" t="s">
        <v>24</v>
      </c>
      <c r="F112" s="3" t="s">
        <v>140</v>
      </c>
      <c r="G112" s="3" t="s">
        <v>602</v>
      </c>
      <c r="H112" s="204">
        <v>3427</v>
      </c>
      <c r="I112" s="70">
        <v>3</v>
      </c>
      <c r="J112" s="205">
        <f>อุดรธานี!F35</f>
        <v>1464771.21</v>
      </c>
      <c r="K112" s="206">
        <f>อุดรธานี!AN35</f>
        <v>1529222.1600000001</v>
      </c>
      <c r="L112" s="206">
        <f>อุดรธานี!AO35</f>
        <v>1866610.48</v>
      </c>
      <c r="M112" s="206">
        <f>อุดรธานี!AP35</f>
        <v>1302131.5799999998</v>
      </c>
      <c r="N112" s="3"/>
      <c r="O112" s="3"/>
      <c r="P112" s="3"/>
      <c r="Q112" s="77">
        <f t="shared" si="11"/>
        <v>564478.90000000014</v>
      </c>
      <c r="R112" s="78">
        <f t="shared" ref="R112:R123" si="12">L112/H112</f>
        <v>544.67770061278088</v>
      </c>
    </row>
    <row r="113" spans="1:18" ht="24.6" customHeight="1" x14ac:dyDescent="0.7">
      <c r="A113" s="70">
        <v>3</v>
      </c>
      <c r="B113" s="3" t="s">
        <v>44</v>
      </c>
      <c r="C113" s="3" t="s">
        <v>245</v>
      </c>
      <c r="D113" s="3" t="s">
        <v>61</v>
      </c>
      <c r="E113" s="3" t="s">
        <v>24</v>
      </c>
      <c r="F113" s="3" t="s">
        <v>140</v>
      </c>
      <c r="G113" s="3" t="s">
        <v>603</v>
      </c>
      <c r="H113" s="204">
        <v>4040</v>
      </c>
      <c r="I113" s="70">
        <v>3</v>
      </c>
      <c r="J113" s="205">
        <f>อุดรธานี!F36</f>
        <v>2478297.54</v>
      </c>
      <c r="K113" s="206">
        <f>อุดรธานี!AN36</f>
        <v>2456995.6599999997</v>
      </c>
      <c r="L113" s="206">
        <f>อุดรธานี!AO36</f>
        <v>1230342.7399999998</v>
      </c>
      <c r="M113" s="206">
        <f>อุดรธานี!AP36</f>
        <v>1162211.48</v>
      </c>
      <c r="N113" s="3"/>
      <c r="O113" s="3"/>
      <c r="P113" s="3"/>
      <c r="Q113" s="77">
        <f t="shared" si="11"/>
        <v>68131.259999999776</v>
      </c>
      <c r="R113" s="78">
        <f t="shared" si="12"/>
        <v>304.54028217821775</v>
      </c>
    </row>
    <row r="114" spans="1:18" ht="24.6" customHeight="1" x14ac:dyDescent="0.7">
      <c r="A114" s="70">
        <v>4</v>
      </c>
      <c r="B114" s="3" t="s">
        <v>44</v>
      </c>
      <c r="C114" s="3" t="s">
        <v>245</v>
      </c>
      <c r="D114" s="3" t="s">
        <v>61</v>
      </c>
      <c r="E114" s="3" t="s">
        <v>24</v>
      </c>
      <c r="F114" s="3" t="s">
        <v>140</v>
      </c>
      <c r="G114" s="3" t="s">
        <v>604</v>
      </c>
      <c r="H114" s="204">
        <v>3777</v>
      </c>
      <c r="I114" s="70">
        <v>3</v>
      </c>
      <c r="J114" s="205">
        <f>อุดรธานี!F37</f>
        <v>640510.74</v>
      </c>
      <c r="K114" s="206">
        <f>อุดรธานี!AN37</f>
        <v>648538.76</v>
      </c>
      <c r="L114" s="206">
        <f>อุดรธานี!AO37</f>
        <v>1988775.9100000001</v>
      </c>
      <c r="M114" s="206">
        <f>อุดรธานี!AP37</f>
        <v>1609972.1700000002</v>
      </c>
      <c r="N114" s="3"/>
      <c r="O114" s="3"/>
      <c r="P114" s="3"/>
      <c r="Q114" s="77">
        <f t="shared" si="11"/>
        <v>378803.74</v>
      </c>
      <c r="R114" s="78">
        <f t="shared" si="12"/>
        <v>526.54908922425204</v>
      </c>
    </row>
    <row r="115" spans="1:18" ht="24.6" customHeight="1" x14ac:dyDescent="0.7">
      <c r="A115" s="70">
        <v>5</v>
      </c>
      <c r="B115" s="3" t="s">
        <v>44</v>
      </c>
      <c r="C115" s="3" t="s">
        <v>245</v>
      </c>
      <c r="D115" s="3" t="s">
        <v>61</v>
      </c>
      <c r="E115" s="3" t="s">
        <v>24</v>
      </c>
      <c r="F115" s="3" t="s">
        <v>140</v>
      </c>
      <c r="G115" s="3" t="s">
        <v>605</v>
      </c>
      <c r="H115" s="204">
        <v>3629</v>
      </c>
      <c r="I115" s="70">
        <v>3</v>
      </c>
      <c r="J115" s="205">
        <f>อุดรธานี!F38</f>
        <v>493792.83</v>
      </c>
      <c r="K115" s="206">
        <f>อุดรธานี!AN38</f>
        <v>566415.09</v>
      </c>
      <c r="L115" s="206">
        <f>อุดรธานี!AO38</f>
        <v>812073.64</v>
      </c>
      <c r="M115" s="206">
        <f>อุดรธานี!AP38</f>
        <v>946229.92999999993</v>
      </c>
      <c r="N115" s="3"/>
      <c r="O115" s="3"/>
      <c r="P115" s="3"/>
      <c r="Q115" s="77">
        <f t="shared" si="11"/>
        <v>-134156.28999999992</v>
      </c>
      <c r="R115" s="78">
        <f t="shared" si="12"/>
        <v>223.77339211904106</v>
      </c>
    </row>
    <row r="116" spans="1:18" ht="24.6" customHeight="1" x14ac:dyDescent="0.7">
      <c r="A116" s="70">
        <v>6</v>
      </c>
      <c r="B116" s="3" t="s">
        <v>44</v>
      </c>
      <c r="C116" s="3" t="s">
        <v>245</v>
      </c>
      <c r="D116" s="3" t="s">
        <v>61</v>
      </c>
      <c r="E116" s="3" t="s">
        <v>24</v>
      </c>
      <c r="F116" s="3" t="s">
        <v>140</v>
      </c>
      <c r="G116" s="3" t="s">
        <v>606</v>
      </c>
      <c r="H116" s="204">
        <v>7375</v>
      </c>
      <c r="I116" s="70">
        <v>5</v>
      </c>
      <c r="J116" s="205">
        <f>อุดรธานี!F39</f>
        <v>4376019.66</v>
      </c>
      <c r="K116" s="206">
        <f>อุดรธานี!AN39</f>
        <v>4470837.25</v>
      </c>
      <c r="L116" s="206">
        <f>อุดรธานี!AO39</f>
        <v>2690249.5500000003</v>
      </c>
      <c r="M116" s="206">
        <f>อุดรธานี!AP39</f>
        <v>1661850.76</v>
      </c>
      <c r="N116" s="3"/>
      <c r="O116" s="3"/>
      <c r="P116" s="3"/>
      <c r="Q116" s="77">
        <f t="shared" si="11"/>
        <v>1028398.7900000003</v>
      </c>
      <c r="R116" s="78">
        <f t="shared" si="12"/>
        <v>364.77960000000002</v>
      </c>
    </row>
    <row r="117" spans="1:18" ht="24.6" customHeight="1" x14ac:dyDescent="0.7">
      <c r="A117" s="70">
        <v>7</v>
      </c>
      <c r="B117" s="3" t="s">
        <v>44</v>
      </c>
      <c r="C117" s="3" t="s">
        <v>245</v>
      </c>
      <c r="D117" s="3" t="s">
        <v>61</v>
      </c>
      <c r="E117" s="3" t="s">
        <v>24</v>
      </c>
      <c r="F117" s="3" t="s">
        <v>140</v>
      </c>
      <c r="G117" s="3" t="s">
        <v>607</v>
      </c>
      <c r="H117" s="204">
        <v>7220</v>
      </c>
      <c r="I117" s="70">
        <v>5</v>
      </c>
      <c r="J117" s="205">
        <f>อุดรธานี!F40</f>
        <v>3125494</v>
      </c>
      <c r="K117" s="206">
        <f>อุดรธานี!AN40</f>
        <v>3174998.31</v>
      </c>
      <c r="L117" s="206">
        <f>อุดรธานี!AO40</f>
        <v>2684132.2000000002</v>
      </c>
      <c r="M117" s="206">
        <f>อุดรธานี!AP40</f>
        <v>1644798.17</v>
      </c>
      <c r="N117" s="3"/>
      <c r="O117" s="3"/>
      <c r="P117" s="3"/>
      <c r="Q117" s="77">
        <f t="shared" si="11"/>
        <v>1039334.0300000003</v>
      </c>
      <c r="R117" s="78">
        <f t="shared" si="12"/>
        <v>371.76346260387817</v>
      </c>
    </row>
    <row r="118" spans="1:18" ht="24.6" customHeight="1" x14ac:dyDescent="0.7">
      <c r="A118" s="70">
        <v>8</v>
      </c>
      <c r="B118" s="3" t="s">
        <v>44</v>
      </c>
      <c r="C118" s="3" t="s">
        <v>245</v>
      </c>
      <c r="D118" s="3" t="s">
        <v>61</v>
      </c>
      <c r="E118" s="3" t="s">
        <v>24</v>
      </c>
      <c r="F118" s="3" t="s">
        <v>140</v>
      </c>
      <c r="G118" s="3" t="s">
        <v>608</v>
      </c>
      <c r="H118" s="204">
        <v>2933</v>
      </c>
      <c r="I118" s="70">
        <v>2</v>
      </c>
      <c r="J118" s="205">
        <f>อุดรธานี!F41</f>
        <v>999985.3</v>
      </c>
      <c r="K118" s="206">
        <f>อุดรธานี!AN41</f>
        <v>1037605.75</v>
      </c>
      <c r="L118" s="206">
        <f>อุดรธานี!AO41</f>
        <v>1126275.04</v>
      </c>
      <c r="M118" s="206">
        <f>อุดรธานี!AP41</f>
        <v>904769</v>
      </c>
      <c r="N118" s="3"/>
      <c r="O118" s="3"/>
      <c r="P118" s="3"/>
      <c r="Q118" s="77">
        <f t="shared" si="11"/>
        <v>221506.04000000004</v>
      </c>
      <c r="R118" s="78">
        <f t="shared" si="12"/>
        <v>384.00103648141834</v>
      </c>
    </row>
    <row r="119" spans="1:18" ht="24.6" customHeight="1" x14ac:dyDescent="0.7">
      <c r="A119" s="70">
        <v>9</v>
      </c>
      <c r="B119" s="3" t="s">
        <v>44</v>
      </c>
      <c r="C119" s="3" t="s">
        <v>245</v>
      </c>
      <c r="D119" s="3" t="s">
        <v>61</v>
      </c>
      <c r="E119" s="3" t="s">
        <v>24</v>
      </c>
      <c r="F119" s="3" t="s">
        <v>140</v>
      </c>
      <c r="G119" s="3" t="s">
        <v>609</v>
      </c>
      <c r="H119" s="204">
        <v>3400</v>
      </c>
      <c r="I119" s="70">
        <v>3</v>
      </c>
      <c r="J119" s="205">
        <f>อุดรธานี!F42</f>
        <v>861647.54</v>
      </c>
      <c r="K119" s="206">
        <f>อุดรธานี!AN42</f>
        <v>851162.29</v>
      </c>
      <c r="L119" s="206">
        <f>อุดรธานี!AO42</f>
        <v>1152481.97</v>
      </c>
      <c r="M119" s="206">
        <f>อุดรธานี!AP42</f>
        <v>861764.84</v>
      </c>
      <c r="N119" s="3"/>
      <c r="O119" s="3"/>
      <c r="P119" s="3"/>
      <c r="Q119" s="77">
        <f t="shared" si="11"/>
        <v>290717.13</v>
      </c>
      <c r="R119" s="78">
        <f t="shared" si="12"/>
        <v>338.96528529411762</v>
      </c>
    </row>
    <row r="120" spans="1:18" ht="24.6" customHeight="1" x14ac:dyDescent="0.7">
      <c r="A120" s="70">
        <v>10</v>
      </c>
      <c r="B120" s="3" t="s">
        <v>44</v>
      </c>
      <c r="C120" s="3" t="s">
        <v>245</v>
      </c>
      <c r="D120" s="3" t="s">
        <v>61</v>
      </c>
      <c r="E120" s="3" t="s">
        <v>24</v>
      </c>
      <c r="F120" s="3" t="s">
        <v>140</v>
      </c>
      <c r="G120" s="3" t="s">
        <v>610</v>
      </c>
      <c r="H120" s="204">
        <v>2041</v>
      </c>
      <c r="I120" s="70">
        <v>2</v>
      </c>
      <c r="J120" s="205">
        <f>อุดรธานี!F43</f>
        <v>738158.42</v>
      </c>
      <c r="K120" s="206">
        <f>อุดรธานี!AN43</f>
        <v>740693.92999999993</v>
      </c>
      <c r="L120" s="206">
        <f>อุดรธานี!AO43</f>
        <v>940711.43</v>
      </c>
      <c r="M120" s="206">
        <f>อุดรธานี!AP43</f>
        <v>798086.84</v>
      </c>
      <c r="N120" s="3"/>
      <c r="O120" s="3"/>
      <c r="P120" s="3"/>
      <c r="Q120" s="77">
        <f t="shared" si="11"/>
        <v>142624.59000000008</v>
      </c>
      <c r="R120" s="78">
        <f t="shared" si="12"/>
        <v>460.9071190592847</v>
      </c>
    </row>
    <row r="121" spans="1:18" ht="24.6" customHeight="1" x14ac:dyDescent="0.7">
      <c r="A121" s="70">
        <v>11</v>
      </c>
      <c r="B121" s="3" t="s">
        <v>44</v>
      </c>
      <c r="C121" s="3" t="s">
        <v>245</v>
      </c>
      <c r="D121" s="3" t="s">
        <v>61</v>
      </c>
      <c r="E121" s="3" t="s">
        <v>24</v>
      </c>
      <c r="F121" s="3" t="s">
        <v>140</v>
      </c>
      <c r="G121" s="3" t="s">
        <v>611</v>
      </c>
      <c r="H121" s="204">
        <v>3738</v>
      </c>
      <c r="I121" s="70">
        <v>3</v>
      </c>
      <c r="J121" s="205">
        <f>อุดรธานี!F44</f>
        <v>870082.78</v>
      </c>
      <c r="K121" s="206">
        <f>อุดรธานี!AN44</f>
        <v>853239.88</v>
      </c>
      <c r="L121" s="206">
        <f>อุดรธานี!AO44</f>
        <v>1077115.6299999999</v>
      </c>
      <c r="M121" s="206">
        <f>อุดรธานี!AP44</f>
        <v>1428270.5999999999</v>
      </c>
      <c r="N121" s="3"/>
      <c r="O121" s="3"/>
      <c r="P121" s="3"/>
      <c r="Q121" s="77">
        <f t="shared" si="11"/>
        <v>-351154.97</v>
      </c>
      <c r="R121" s="78">
        <f t="shared" si="12"/>
        <v>288.15292402354197</v>
      </c>
    </row>
    <row r="122" spans="1:18" ht="24.6" customHeight="1" x14ac:dyDescent="0.7">
      <c r="A122" s="70">
        <v>12</v>
      </c>
      <c r="B122" s="3" t="s">
        <v>44</v>
      </c>
      <c r="C122" s="3" t="s">
        <v>245</v>
      </c>
      <c r="D122" s="3" t="s">
        <v>61</v>
      </c>
      <c r="E122" s="3" t="s">
        <v>24</v>
      </c>
      <c r="F122" s="3" t="s">
        <v>140</v>
      </c>
      <c r="G122" s="3" t="s">
        <v>612</v>
      </c>
      <c r="H122" s="204">
        <v>3574</v>
      </c>
      <c r="I122" s="70">
        <v>3</v>
      </c>
      <c r="J122" s="205">
        <f>อุดรธานี!F45</f>
        <v>1291653.29</v>
      </c>
      <c r="K122" s="206">
        <f>อุดรธานี!AN45</f>
        <v>1257658.45</v>
      </c>
      <c r="L122" s="206">
        <f>อุดรธานี!AO45</f>
        <v>1434610.98</v>
      </c>
      <c r="M122" s="206">
        <f>อุดรธานี!AP45</f>
        <v>996845.88</v>
      </c>
      <c r="N122" s="3"/>
      <c r="O122" s="3"/>
      <c r="P122" s="3"/>
      <c r="Q122" s="77">
        <f t="shared" si="11"/>
        <v>437765.1</v>
      </c>
      <c r="R122" s="78">
        <f t="shared" si="12"/>
        <v>401.40206491326245</v>
      </c>
    </row>
    <row r="123" spans="1:18" ht="24.6" customHeight="1" x14ac:dyDescent="0.7">
      <c r="A123" s="208">
        <v>2</v>
      </c>
      <c r="B123" s="209" t="s">
        <v>44</v>
      </c>
      <c r="C123" s="209"/>
      <c r="D123" s="209"/>
      <c r="E123" s="209" t="s">
        <v>55</v>
      </c>
      <c r="F123" s="209"/>
      <c r="G123" s="209" t="s">
        <v>247</v>
      </c>
      <c r="H123" s="212">
        <f>SUM(H111:H122)</f>
        <v>45154</v>
      </c>
      <c r="I123" s="208"/>
      <c r="J123" s="211">
        <f>SUM(J111:J122)</f>
        <v>17340413.309999999</v>
      </c>
      <c r="K123" s="211">
        <f>SUM(K111:K122)</f>
        <v>17587367.530000001</v>
      </c>
      <c r="L123" s="211">
        <f>SUM(L111:L122)</f>
        <v>17003379.57</v>
      </c>
      <c r="M123" s="211">
        <f>SUM(M111:M122)</f>
        <v>13316931.25</v>
      </c>
      <c r="N123" s="209">
        <v>11</v>
      </c>
      <c r="O123" s="209">
        <v>11</v>
      </c>
      <c r="P123" s="209">
        <f>N123-O123</f>
        <v>0</v>
      </c>
      <c r="Q123" s="77">
        <f t="shared" si="11"/>
        <v>3686448.3200000003</v>
      </c>
      <c r="R123" s="78">
        <f t="shared" si="12"/>
        <v>376.56419298401028</v>
      </c>
    </row>
    <row r="124" spans="1:18" ht="24.6" customHeight="1" x14ac:dyDescent="0.7">
      <c r="A124" s="70">
        <v>1</v>
      </c>
      <c r="B124" s="3" t="s">
        <v>44</v>
      </c>
      <c r="C124" s="3" t="s">
        <v>11</v>
      </c>
      <c r="D124" s="3" t="s">
        <v>66</v>
      </c>
      <c r="E124" s="3" t="s">
        <v>12</v>
      </c>
      <c r="F124" s="3" t="s">
        <v>170</v>
      </c>
      <c r="G124" s="3" t="s">
        <v>248</v>
      </c>
      <c r="H124" s="204"/>
      <c r="I124" s="70"/>
      <c r="J124" s="205"/>
      <c r="K124" s="206"/>
      <c r="L124" s="207"/>
      <c r="M124" s="207"/>
      <c r="N124" s="3"/>
      <c r="O124" s="3"/>
      <c r="P124" s="3"/>
    </row>
    <row r="125" spans="1:18" ht="24.6" customHeight="1" x14ac:dyDescent="0.7">
      <c r="A125" s="70">
        <v>2</v>
      </c>
      <c r="B125" s="3" t="s">
        <v>44</v>
      </c>
      <c r="C125" s="3" t="s">
        <v>11</v>
      </c>
      <c r="D125" s="3" t="s">
        <v>66</v>
      </c>
      <c r="E125" s="3" t="s">
        <v>12</v>
      </c>
      <c r="F125" s="3" t="s">
        <v>140</v>
      </c>
      <c r="G125" s="3" t="s">
        <v>613</v>
      </c>
      <c r="H125" s="204">
        <v>3277</v>
      </c>
      <c r="I125" s="70">
        <v>3</v>
      </c>
      <c r="J125" s="205">
        <f>อุดรธานี!F46</f>
        <v>784769.62</v>
      </c>
      <c r="K125" s="206">
        <f>อุดรธานี!AN46</f>
        <v>1344066.46</v>
      </c>
      <c r="L125" s="206">
        <f>อุดรธานี!AO46</f>
        <v>858748.62</v>
      </c>
      <c r="M125" s="206">
        <f>อุดรธานี!AP46</f>
        <v>611564.14</v>
      </c>
      <c r="N125" s="3"/>
      <c r="O125" s="3"/>
      <c r="P125" s="3"/>
      <c r="Q125" s="77">
        <f t="shared" si="11"/>
        <v>247184.47999999998</v>
      </c>
      <c r="R125" s="78">
        <f t="shared" ref="R125:R136" si="13">L125/H125</f>
        <v>262.05328654256942</v>
      </c>
    </row>
    <row r="126" spans="1:18" ht="24.6" customHeight="1" x14ac:dyDescent="0.7">
      <c r="A126" s="70">
        <v>3</v>
      </c>
      <c r="B126" s="3" t="s">
        <v>44</v>
      </c>
      <c r="C126" s="3" t="s">
        <v>11</v>
      </c>
      <c r="D126" s="3" t="s">
        <v>66</v>
      </c>
      <c r="E126" s="3" t="s">
        <v>12</v>
      </c>
      <c r="F126" s="3" t="s">
        <v>140</v>
      </c>
      <c r="G126" s="3" t="s">
        <v>614</v>
      </c>
      <c r="H126" s="204">
        <v>3411</v>
      </c>
      <c r="I126" s="70">
        <v>3</v>
      </c>
      <c r="J126" s="205">
        <f>อุดรธานี!F47</f>
        <v>543066.69999999995</v>
      </c>
      <c r="K126" s="206">
        <f>อุดรธานี!AN47</f>
        <v>661583.82999999996</v>
      </c>
      <c r="L126" s="206">
        <f>อุดรธานี!AO47</f>
        <v>1591408.8399999999</v>
      </c>
      <c r="M126" s="206">
        <f>อุดรธานี!AP47</f>
        <v>1146751.06</v>
      </c>
      <c r="N126" s="3"/>
      <c r="O126" s="3"/>
      <c r="P126" s="3"/>
      <c r="Q126" s="77">
        <f t="shared" si="11"/>
        <v>444657.7799999998</v>
      </c>
      <c r="R126" s="78">
        <f t="shared" si="13"/>
        <v>466.5519906185869</v>
      </c>
    </row>
    <row r="127" spans="1:18" s="194" customFormat="1" ht="24.6" customHeight="1" x14ac:dyDescent="0.7">
      <c r="A127" s="228">
        <v>4</v>
      </c>
      <c r="B127" s="229" t="s">
        <v>44</v>
      </c>
      <c r="C127" s="229" t="s">
        <v>11</v>
      </c>
      <c r="D127" s="229" t="s">
        <v>66</v>
      </c>
      <c r="E127" s="229" t="s">
        <v>12</v>
      </c>
      <c r="F127" s="229" t="s">
        <v>140</v>
      </c>
      <c r="G127" s="229" t="s">
        <v>615</v>
      </c>
      <c r="H127" s="230">
        <v>2894</v>
      </c>
      <c r="I127" s="70">
        <v>2</v>
      </c>
      <c r="J127" s="205">
        <f>อุดรธานี!F48</f>
        <v>530714.51</v>
      </c>
      <c r="K127" s="206">
        <f>อุดรธานี!AN48</f>
        <v>1058121.73</v>
      </c>
      <c r="L127" s="206">
        <f>อุดรธานี!AO48</f>
        <v>1448730.39</v>
      </c>
      <c r="M127" s="206">
        <f>อุดรธานี!AP48</f>
        <v>1724258.44</v>
      </c>
      <c r="N127" s="229"/>
      <c r="O127" s="229"/>
      <c r="P127" s="229"/>
      <c r="Q127" s="193">
        <f t="shared" si="11"/>
        <v>-275528.05000000005</v>
      </c>
      <c r="R127" s="193">
        <f t="shared" si="13"/>
        <v>500.59792328956456</v>
      </c>
    </row>
    <row r="128" spans="1:18" s="194" customFormat="1" ht="24.6" customHeight="1" x14ac:dyDescent="0.7">
      <c r="A128" s="228">
        <v>5</v>
      </c>
      <c r="B128" s="229" t="s">
        <v>44</v>
      </c>
      <c r="C128" s="229" t="s">
        <v>11</v>
      </c>
      <c r="D128" s="229" t="s">
        <v>66</v>
      </c>
      <c r="E128" s="229" t="s">
        <v>12</v>
      </c>
      <c r="F128" s="229" t="s">
        <v>140</v>
      </c>
      <c r="G128" s="229" t="s">
        <v>616</v>
      </c>
      <c r="H128" s="230">
        <v>2458</v>
      </c>
      <c r="I128" s="70">
        <v>2</v>
      </c>
      <c r="J128" s="205">
        <f>อุดรธานี!F49</f>
        <v>306466.5</v>
      </c>
      <c r="K128" s="206">
        <f>อุดรธานี!AN49</f>
        <v>474350.63999999996</v>
      </c>
      <c r="L128" s="206">
        <f>อุดรธานี!AO49</f>
        <v>1022078.69</v>
      </c>
      <c r="M128" s="206">
        <f>อุดรธานี!AP49</f>
        <v>905230.29</v>
      </c>
      <c r="N128" s="229"/>
      <c r="O128" s="229"/>
      <c r="P128" s="229"/>
      <c r="Q128" s="193">
        <f t="shared" si="11"/>
        <v>116848.39999999991</v>
      </c>
      <c r="R128" s="193">
        <f t="shared" si="13"/>
        <v>415.8172050447518</v>
      </c>
    </row>
    <row r="129" spans="1:18" s="194" customFormat="1" ht="24.6" customHeight="1" x14ac:dyDescent="0.7">
      <c r="A129" s="228">
        <v>6</v>
      </c>
      <c r="B129" s="229" t="s">
        <v>44</v>
      </c>
      <c r="C129" s="229" t="s">
        <v>11</v>
      </c>
      <c r="D129" s="229" t="s">
        <v>66</v>
      </c>
      <c r="E129" s="229" t="s">
        <v>12</v>
      </c>
      <c r="F129" s="229" t="s">
        <v>140</v>
      </c>
      <c r="G129" s="229" t="s">
        <v>617</v>
      </c>
      <c r="H129" s="230">
        <v>5253</v>
      </c>
      <c r="I129" s="70">
        <v>4</v>
      </c>
      <c r="J129" s="205">
        <f>อุดรธานี!F50</f>
        <v>687377.97</v>
      </c>
      <c r="K129" s="206">
        <f>อุดรธานี!AN50</f>
        <v>1027399.7400000001</v>
      </c>
      <c r="L129" s="206">
        <f>อุดรธานี!AO50</f>
        <v>1866263.21</v>
      </c>
      <c r="M129" s="206">
        <f>อุดรธานี!AP50</f>
        <v>1436715.96</v>
      </c>
      <c r="N129" s="229"/>
      <c r="O129" s="229"/>
      <c r="P129" s="229"/>
      <c r="Q129" s="193">
        <f t="shared" si="11"/>
        <v>429547.25</v>
      </c>
      <c r="R129" s="193">
        <f t="shared" si="13"/>
        <v>355.27569198553209</v>
      </c>
    </row>
    <row r="130" spans="1:18" ht="24.6" customHeight="1" x14ac:dyDescent="0.7">
      <c r="A130" s="70">
        <v>7</v>
      </c>
      <c r="B130" s="3" t="s">
        <v>44</v>
      </c>
      <c r="C130" s="3" t="s">
        <v>11</v>
      </c>
      <c r="D130" s="3" t="s">
        <v>66</v>
      </c>
      <c r="E130" s="3" t="s">
        <v>12</v>
      </c>
      <c r="F130" s="3" t="s">
        <v>140</v>
      </c>
      <c r="G130" s="3" t="s">
        <v>618</v>
      </c>
      <c r="H130" s="230">
        <v>2165</v>
      </c>
      <c r="I130" s="70">
        <v>2</v>
      </c>
      <c r="J130" s="205">
        <f>อุดรธานี!F51</f>
        <v>280295.63</v>
      </c>
      <c r="K130" s="206">
        <f>อุดรธานี!AN51</f>
        <v>645634.1</v>
      </c>
      <c r="L130" s="206">
        <f>อุดรธานี!AO51</f>
        <v>646926.48</v>
      </c>
      <c r="M130" s="206">
        <f>อุดรธานี!AP51</f>
        <v>500857.44</v>
      </c>
      <c r="N130" s="3"/>
      <c r="O130" s="3"/>
      <c r="P130" s="3"/>
      <c r="Q130" s="195">
        <f t="shared" si="11"/>
        <v>146069.03999999998</v>
      </c>
      <c r="R130" s="196">
        <f t="shared" si="13"/>
        <v>298.81130715935336</v>
      </c>
    </row>
    <row r="131" spans="1:18" ht="24.6" customHeight="1" x14ac:dyDescent="0.7">
      <c r="A131" s="70">
        <v>8</v>
      </c>
      <c r="B131" s="3" t="s">
        <v>44</v>
      </c>
      <c r="C131" s="3" t="s">
        <v>11</v>
      </c>
      <c r="D131" s="3" t="s">
        <v>66</v>
      </c>
      <c r="E131" s="3" t="s">
        <v>12</v>
      </c>
      <c r="F131" s="3" t="s">
        <v>140</v>
      </c>
      <c r="G131" s="3" t="s">
        <v>619</v>
      </c>
      <c r="H131" s="230">
        <v>2520</v>
      </c>
      <c r="I131" s="70">
        <v>2</v>
      </c>
      <c r="J131" s="205">
        <f>อุดรธานี!F52</f>
        <v>447829.36</v>
      </c>
      <c r="K131" s="206">
        <f>อุดรธานี!AN52</f>
        <v>641639.72</v>
      </c>
      <c r="L131" s="206">
        <f>อุดรธานี!AO52</f>
        <v>1037071</v>
      </c>
      <c r="M131" s="206">
        <f>อุดรธานี!AP52</f>
        <v>676067.6</v>
      </c>
      <c r="N131" s="3"/>
      <c r="O131" s="3"/>
      <c r="P131" s="3"/>
      <c r="Q131" s="195">
        <f t="shared" si="11"/>
        <v>361003.4</v>
      </c>
      <c r="R131" s="196">
        <f t="shared" si="13"/>
        <v>411.5361111111111</v>
      </c>
    </row>
    <row r="132" spans="1:18" s="194" customFormat="1" ht="24.6" customHeight="1" x14ac:dyDescent="0.7">
      <c r="A132" s="228">
        <v>9</v>
      </c>
      <c r="B132" s="229" t="s">
        <v>44</v>
      </c>
      <c r="C132" s="229" t="s">
        <v>11</v>
      </c>
      <c r="D132" s="229" t="s">
        <v>66</v>
      </c>
      <c r="E132" s="229" t="s">
        <v>12</v>
      </c>
      <c r="F132" s="229" t="s">
        <v>140</v>
      </c>
      <c r="G132" s="229" t="s">
        <v>620</v>
      </c>
      <c r="H132" s="230">
        <v>7151</v>
      </c>
      <c r="I132" s="70">
        <v>5</v>
      </c>
      <c r="J132" s="205">
        <f>อุดรธานี!F53</f>
        <v>2942418.48</v>
      </c>
      <c r="K132" s="206">
        <f>อุดรธานี!AN53</f>
        <v>3455098.31</v>
      </c>
      <c r="L132" s="206">
        <f>อุดรธานี!AO53</f>
        <v>3432103.6</v>
      </c>
      <c r="M132" s="206">
        <f>อุดรธานี!AP53</f>
        <v>1316344.3500000001</v>
      </c>
      <c r="N132" s="229"/>
      <c r="O132" s="229"/>
      <c r="P132" s="229"/>
      <c r="Q132" s="193">
        <f t="shared" si="11"/>
        <v>2115759.25</v>
      </c>
      <c r="R132" s="193">
        <f t="shared" si="13"/>
        <v>479.94736400503427</v>
      </c>
    </row>
    <row r="133" spans="1:18" ht="24.6" customHeight="1" x14ac:dyDescent="0.7">
      <c r="A133" s="70">
        <v>10</v>
      </c>
      <c r="B133" s="3" t="s">
        <v>44</v>
      </c>
      <c r="C133" s="3" t="s">
        <v>11</v>
      </c>
      <c r="D133" s="3" t="s">
        <v>66</v>
      </c>
      <c r="E133" s="3" t="s">
        <v>12</v>
      </c>
      <c r="F133" s="3" t="s">
        <v>140</v>
      </c>
      <c r="G133" s="3" t="s">
        <v>621</v>
      </c>
      <c r="H133" s="230">
        <v>6762</v>
      </c>
      <c r="I133" s="70">
        <v>5</v>
      </c>
      <c r="J133" s="205">
        <f>อุดรธานี!F54</f>
        <v>931237.87</v>
      </c>
      <c r="K133" s="206">
        <f>อุดรธานี!AN54</f>
        <v>1087807.71</v>
      </c>
      <c r="L133" s="206">
        <f>อุดรธานี!AO54</f>
        <v>1800259.13</v>
      </c>
      <c r="M133" s="206">
        <f>อุดรธานี!AP54</f>
        <v>1078990.3700000001</v>
      </c>
      <c r="N133" s="3"/>
      <c r="O133" s="3"/>
      <c r="P133" s="3"/>
      <c r="Q133" s="195">
        <f t="shared" si="11"/>
        <v>721268.75999999978</v>
      </c>
      <c r="R133" s="196">
        <f t="shared" si="13"/>
        <v>266.2317553978113</v>
      </c>
    </row>
    <row r="134" spans="1:18" s="194" customFormat="1" ht="24.6" customHeight="1" x14ac:dyDescent="0.7">
      <c r="A134" s="228">
        <v>11</v>
      </c>
      <c r="B134" s="229" t="s">
        <v>44</v>
      </c>
      <c r="C134" s="229" t="s">
        <v>11</v>
      </c>
      <c r="D134" s="229" t="s">
        <v>66</v>
      </c>
      <c r="E134" s="229" t="s">
        <v>12</v>
      </c>
      <c r="F134" s="229" t="s">
        <v>140</v>
      </c>
      <c r="G134" s="229" t="s">
        <v>622</v>
      </c>
      <c r="H134" s="230">
        <v>3820</v>
      </c>
      <c r="I134" s="70">
        <v>3</v>
      </c>
      <c r="J134" s="205">
        <f>อุดรธานี!F55</f>
        <v>593586.49</v>
      </c>
      <c r="K134" s="206">
        <f>อุดรธานี!AN55</f>
        <v>1528035.88</v>
      </c>
      <c r="L134" s="206">
        <f>อุดรธานี!AO55</f>
        <v>1264819.72</v>
      </c>
      <c r="M134" s="206">
        <f>อุดรธานี!AP55</f>
        <v>942222.65999999992</v>
      </c>
      <c r="N134" s="229"/>
      <c r="O134" s="229"/>
      <c r="P134" s="229"/>
      <c r="Q134" s="193">
        <f t="shared" si="11"/>
        <v>322597.06000000006</v>
      </c>
      <c r="R134" s="193">
        <f t="shared" si="13"/>
        <v>331.1046387434555</v>
      </c>
    </row>
    <row r="135" spans="1:18" s="194" customFormat="1" ht="24.6" customHeight="1" x14ac:dyDescent="0.7">
      <c r="A135" s="228">
        <v>12</v>
      </c>
      <c r="B135" s="229" t="s">
        <v>44</v>
      </c>
      <c r="C135" s="229" t="s">
        <v>11</v>
      </c>
      <c r="D135" s="229" t="s">
        <v>66</v>
      </c>
      <c r="E135" s="229" t="s">
        <v>12</v>
      </c>
      <c r="F135" s="229" t="s">
        <v>140</v>
      </c>
      <c r="G135" s="229" t="s">
        <v>623</v>
      </c>
      <c r="H135" s="230">
        <v>2779</v>
      </c>
      <c r="I135" s="70">
        <v>2</v>
      </c>
      <c r="J135" s="205">
        <f>อุดรธานี!F56</f>
        <v>521313.49</v>
      </c>
      <c r="K135" s="206">
        <f>อุดรธานี!AN56</f>
        <v>986839.57000000007</v>
      </c>
      <c r="L135" s="206">
        <f>อุดรธานี!AO56</f>
        <v>1126152.3500000001</v>
      </c>
      <c r="M135" s="206">
        <f>อุดรธานี!AP56</f>
        <v>697081.45</v>
      </c>
      <c r="N135" s="229"/>
      <c r="O135" s="229"/>
      <c r="P135" s="229"/>
      <c r="Q135" s="193">
        <f t="shared" si="11"/>
        <v>429070.90000000014</v>
      </c>
      <c r="R135" s="193">
        <f t="shared" si="13"/>
        <v>405.23654192155453</v>
      </c>
    </row>
    <row r="136" spans="1:18" ht="24.6" customHeight="1" x14ac:dyDescent="0.7">
      <c r="A136" s="208">
        <v>3</v>
      </c>
      <c r="B136" s="209" t="s">
        <v>44</v>
      </c>
      <c r="C136" s="209"/>
      <c r="D136" s="209"/>
      <c r="E136" s="209" t="s">
        <v>55</v>
      </c>
      <c r="F136" s="209"/>
      <c r="G136" s="209" t="s">
        <v>249</v>
      </c>
      <c r="H136" s="212">
        <f>SUM(H124:H135)</f>
        <v>42490</v>
      </c>
      <c r="I136" s="208"/>
      <c r="J136" s="211">
        <f>SUM(J124:J135)</f>
        <v>8569076.6199999992</v>
      </c>
      <c r="K136" s="211">
        <f>SUM(K124:K135)</f>
        <v>12910577.689999998</v>
      </c>
      <c r="L136" s="211">
        <f>SUM(L124:L135)</f>
        <v>16094562.029999997</v>
      </c>
      <c r="M136" s="211">
        <f>SUM(M124:M135)</f>
        <v>11036083.759999998</v>
      </c>
      <c r="N136" s="209">
        <v>11</v>
      </c>
      <c r="O136" s="209">
        <v>11</v>
      </c>
      <c r="P136" s="209">
        <f>N136-O136</f>
        <v>0</v>
      </c>
      <c r="Q136" s="80">
        <f t="shared" si="11"/>
        <v>5058478.2699999996</v>
      </c>
      <c r="R136" s="78">
        <f t="shared" si="13"/>
        <v>378.78470298893853</v>
      </c>
    </row>
    <row r="137" spans="1:18" ht="24.6" customHeight="1" x14ac:dyDescent="0.7">
      <c r="A137" s="70">
        <v>1</v>
      </c>
      <c r="B137" s="3" t="s">
        <v>44</v>
      </c>
      <c r="C137" s="3" t="s">
        <v>13</v>
      </c>
      <c r="D137" s="3" t="s">
        <v>72</v>
      </c>
      <c r="E137" s="3" t="s">
        <v>14</v>
      </c>
      <c r="F137" s="3" t="s">
        <v>137</v>
      </c>
      <c r="G137" s="3" t="s">
        <v>250</v>
      </c>
      <c r="H137" s="204"/>
      <c r="I137" s="70"/>
      <c r="J137" s="205"/>
      <c r="K137" s="206"/>
      <c r="L137" s="207"/>
      <c r="M137" s="207"/>
      <c r="N137" s="3"/>
      <c r="O137" s="3"/>
      <c r="P137" s="3"/>
    </row>
    <row r="138" spans="1:18" s="192" customFormat="1" ht="24.6" customHeight="1" x14ac:dyDescent="0.7">
      <c r="A138" s="189">
        <v>2</v>
      </c>
      <c r="B138" s="40" t="s">
        <v>44</v>
      </c>
      <c r="C138" s="40" t="s">
        <v>13</v>
      </c>
      <c r="D138" s="40" t="s">
        <v>72</v>
      </c>
      <c r="E138" s="40" t="s">
        <v>14</v>
      </c>
      <c r="F138" s="40" t="s">
        <v>140</v>
      </c>
      <c r="G138" s="40" t="s">
        <v>624</v>
      </c>
      <c r="H138" s="213">
        <v>4680</v>
      </c>
      <c r="I138" s="189">
        <v>4</v>
      </c>
      <c r="J138" s="205">
        <f>อุดรธานี!F57</f>
        <v>2515900.4300000002</v>
      </c>
      <c r="K138" s="206">
        <f>อุดรธานี!AN57</f>
        <v>3341467.5300000007</v>
      </c>
      <c r="L138" s="206">
        <f>อุดรธานี!AO57</f>
        <v>1149039.42</v>
      </c>
      <c r="M138" s="206">
        <f>อุดรธานี!AP57</f>
        <v>987379.66</v>
      </c>
      <c r="N138" s="231"/>
      <c r="O138" s="231"/>
      <c r="P138" s="231"/>
      <c r="Q138" s="80">
        <f t="shared" si="11"/>
        <v>161659.75999999989</v>
      </c>
      <c r="R138" s="191">
        <f t="shared" ref="R138:R154" si="14">L138/H138</f>
        <v>245.52124358974356</v>
      </c>
    </row>
    <row r="139" spans="1:18" ht="24.6" customHeight="1" x14ac:dyDescent="0.7">
      <c r="A139" s="70">
        <v>3</v>
      </c>
      <c r="B139" s="3" t="s">
        <v>44</v>
      </c>
      <c r="C139" s="3" t="s">
        <v>13</v>
      </c>
      <c r="D139" s="3" t="s">
        <v>72</v>
      </c>
      <c r="E139" s="3" t="s">
        <v>14</v>
      </c>
      <c r="F139" s="3" t="s">
        <v>140</v>
      </c>
      <c r="G139" s="3" t="s">
        <v>625</v>
      </c>
      <c r="H139" s="204">
        <v>8548</v>
      </c>
      <c r="I139" s="70">
        <v>5</v>
      </c>
      <c r="J139" s="205">
        <f>อุดรธานี!F58</f>
        <v>4510418.4800000004</v>
      </c>
      <c r="K139" s="206">
        <f>อุดรธานี!AN58</f>
        <v>4504391.9400000013</v>
      </c>
      <c r="L139" s="206">
        <f>อุดรธานี!AO58</f>
        <v>5081481.8499999996</v>
      </c>
      <c r="M139" s="206">
        <f>อุดรธานี!AP58</f>
        <v>2909607.0799999996</v>
      </c>
      <c r="N139" s="3"/>
      <c r="O139" s="3"/>
      <c r="P139" s="3"/>
      <c r="Q139" s="77">
        <f t="shared" si="11"/>
        <v>2171874.77</v>
      </c>
      <c r="R139" s="78">
        <f t="shared" si="14"/>
        <v>594.46441857744492</v>
      </c>
    </row>
    <row r="140" spans="1:18" ht="24.6" customHeight="1" x14ac:dyDescent="0.7">
      <c r="A140" s="189">
        <v>4</v>
      </c>
      <c r="B140" s="3" t="s">
        <v>44</v>
      </c>
      <c r="C140" s="3" t="s">
        <v>13</v>
      </c>
      <c r="D140" s="3" t="s">
        <v>72</v>
      </c>
      <c r="E140" s="3" t="s">
        <v>14</v>
      </c>
      <c r="F140" s="3" t="s">
        <v>140</v>
      </c>
      <c r="G140" s="3" t="s">
        <v>626</v>
      </c>
      <c r="H140" s="204">
        <v>4511</v>
      </c>
      <c r="I140" s="70">
        <v>4</v>
      </c>
      <c r="J140" s="205">
        <f>อุดรธานี!F59</f>
        <v>1738219.94</v>
      </c>
      <c r="K140" s="206">
        <f>อุดรธานี!AN59</f>
        <v>2897809.09</v>
      </c>
      <c r="L140" s="206">
        <f>อุดรธานี!AO59</f>
        <v>1128946.1600000001</v>
      </c>
      <c r="M140" s="206">
        <f>อุดรธานี!AP59</f>
        <v>1011573.23</v>
      </c>
      <c r="N140" s="3"/>
      <c r="O140" s="3"/>
      <c r="P140" s="3"/>
      <c r="Q140" s="77">
        <f t="shared" si="11"/>
        <v>117372.93000000017</v>
      </c>
      <c r="R140" s="78">
        <f t="shared" si="14"/>
        <v>250.26516515185105</v>
      </c>
    </row>
    <row r="141" spans="1:18" ht="24.6" customHeight="1" x14ac:dyDescent="0.7">
      <c r="A141" s="70">
        <v>5</v>
      </c>
      <c r="B141" s="3" t="s">
        <v>44</v>
      </c>
      <c r="C141" s="3" t="s">
        <v>13</v>
      </c>
      <c r="D141" s="3" t="s">
        <v>72</v>
      </c>
      <c r="E141" s="3" t="s">
        <v>14</v>
      </c>
      <c r="F141" s="3" t="s">
        <v>140</v>
      </c>
      <c r="G141" s="3" t="s">
        <v>627</v>
      </c>
      <c r="H141" s="204">
        <v>3134</v>
      </c>
      <c r="I141" s="70">
        <v>3</v>
      </c>
      <c r="J141" s="205">
        <f>อุดรธานี!F60</f>
        <v>674492.63</v>
      </c>
      <c r="K141" s="206">
        <f>อุดรธานี!AN60</f>
        <v>1047062.4299999999</v>
      </c>
      <c r="L141" s="206">
        <f>อุดรธานี!AO60</f>
        <v>939517.06</v>
      </c>
      <c r="M141" s="206">
        <f>อุดรธานี!AP60</f>
        <v>938746.6</v>
      </c>
      <c r="N141" s="3"/>
      <c r="O141" s="3"/>
      <c r="P141" s="3"/>
      <c r="Q141" s="77">
        <f t="shared" si="11"/>
        <v>770.46000000007916</v>
      </c>
      <c r="R141" s="78">
        <f t="shared" si="14"/>
        <v>299.78208679004467</v>
      </c>
    </row>
    <row r="142" spans="1:18" ht="24.6" customHeight="1" x14ac:dyDescent="0.7">
      <c r="A142" s="189">
        <v>6</v>
      </c>
      <c r="B142" s="3" t="s">
        <v>44</v>
      </c>
      <c r="C142" s="3" t="s">
        <v>13</v>
      </c>
      <c r="D142" s="3" t="s">
        <v>72</v>
      </c>
      <c r="E142" s="3" t="s">
        <v>14</v>
      </c>
      <c r="F142" s="3" t="s">
        <v>140</v>
      </c>
      <c r="G142" s="3" t="s">
        <v>628</v>
      </c>
      <c r="H142" s="204">
        <v>7157</v>
      </c>
      <c r="I142" s="70">
        <v>5</v>
      </c>
      <c r="J142" s="205">
        <f>อุดรธานี!F61</f>
        <v>1949043.06</v>
      </c>
      <c r="K142" s="206">
        <f>อุดรธานี!AN61</f>
        <v>3290158.88</v>
      </c>
      <c r="L142" s="206">
        <f>อุดรธานี!AO61</f>
        <v>1551449.75</v>
      </c>
      <c r="M142" s="206">
        <f>อุดรธานี!AP61</f>
        <v>1519549.62</v>
      </c>
      <c r="N142" s="3"/>
      <c r="O142" s="3"/>
      <c r="P142" s="3"/>
      <c r="Q142" s="77">
        <f t="shared" si="11"/>
        <v>31900.129999999888</v>
      </c>
      <c r="R142" s="78">
        <f t="shared" si="14"/>
        <v>216.77375296912115</v>
      </c>
    </row>
    <row r="143" spans="1:18" ht="24.6" customHeight="1" x14ac:dyDescent="0.7">
      <c r="A143" s="70">
        <v>7</v>
      </c>
      <c r="B143" s="3" t="s">
        <v>44</v>
      </c>
      <c r="C143" s="3" t="s">
        <v>13</v>
      </c>
      <c r="D143" s="3" t="s">
        <v>72</v>
      </c>
      <c r="E143" s="3" t="s">
        <v>14</v>
      </c>
      <c r="F143" s="3" t="s">
        <v>140</v>
      </c>
      <c r="G143" s="3" t="s">
        <v>629</v>
      </c>
      <c r="H143" s="204">
        <v>5769</v>
      </c>
      <c r="I143" s="70">
        <v>4</v>
      </c>
      <c r="J143" s="205">
        <f>อุดรธานี!F62</f>
        <v>1373249.3</v>
      </c>
      <c r="K143" s="206">
        <f>อุดรธานี!AN62</f>
        <v>4774643.3899999997</v>
      </c>
      <c r="L143" s="206">
        <f>อุดรธานี!AO62</f>
        <v>1755996.58</v>
      </c>
      <c r="M143" s="206">
        <f>อุดรธานี!AP62</f>
        <v>1380854.4200000002</v>
      </c>
      <c r="N143" s="3"/>
      <c r="O143" s="3"/>
      <c r="P143" s="3"/>
      <c r="Q143" s="77">
        <f t="shared" si="11"/>
        <v>375142.15999999992</v>
      </c>
      <c r="R143" s="78">
        <f t="shared" si="14"/>
        <v>304.38491592997053</v>
      </c>
    </row>
    <row r="144" spans="1:18" ht="24.6" customHeight="1" x14ac:dyDescent="0.7">
      <c r="A144" s="189">
        <v>8</v>
      </c>
      <c r="B144" s="3" t="s">
        <v>44</v>
      </c>
      <c r="C144" s="3" t="s">
        <v>13</v>
      </c>
      <c r="D144" s="3" t="s">
        <v>72</v>
      </c>
      <c r="E144" s="3" t="s">
        <v>14</v>
      </c>
      <c r="F144" s="3" t="s">
        <v>140</v>
      </c>
      <c r="G144" s="3" t="s">
        <v>631</v>
      </c>
      <c r="H144" s="204">
        <v>3401</v>
      </c>
      <c r="I144" s="70">
        <v>3</v>
      </c>
      <c r="J144" s="205">
        <f>อุดรธานี!F64</f>
        <v>1201159.08</v>
      </c>
      <c r="K144" s="206">
        <f>อุดรธานี!AN64</f>
        <v>1365937.26</v>
      </c>
      <c r="L144" s="206">
        <f>อุดรธานี!AO64</f>
        <v>1572378.9100000001</v>
      </c>
      <c r="M144" s="206">
        <f>อุดรธานี!AP64</f>
        <v>1421277.15</v>
      </c>
      <c r="N144" s="3"/>
      <c r="O144" s="3"/>
      <c r="P144" s="3"/>
      <c r="Q144" s="77">
        <f t="shared" si="11"/>
        <v>151101.76000000024</v>
      </c>
      <c r="R144" s="78">
        <f t="shared" si="14"/>
        <v>462.32840635107328</v>
      </c>
    </row>
    <row r="145" spans="1:18" ht="24.6" customHeight="1" x14ac:dyDescent="0.7">
      <c r="A145" s="70">
        <v>9</v>
      </c>
      <c r="B145" s="3" t="s">
        <v>44</v>
      </c>
      <c r="C145" s="3" t="s">
        <v>13</v>
      </c>
      <c r="D145" s="3" t="s">
        <v>72</v>
      </c>
      <c r="E145" s="3" t="s">
        <v>14</v>
      </c>
      <c r="F145" s="3" t="s">
        <v>140</v>
      </c>
      <c r="G145" s="3" t="s">
        <v>632</v>
      </c>
      <c r="H145" s="204">
        <v>4701</v>
      </c>
      <c r="I145" s="70">
        <v>4</v>
      </c>
      <c r="J145" s="205">
        <f>อุดรธานี!F65</f>
        <v>811705.43</v>
      </c>
      <c r="K145" s="206">
        <f>อุดรธานี!AN65</f>
        <v>854062.54</v>
      </c>
      <c r="L145" s="206">
        <f>อุดรธานี!AO65</f>
        <v>941727.39</v>
      </c>
      <c r="M145" s="206">
        <f>อุดรธานี!AP65</f>
        <v>965543.08</v>
      </c>
      <c r="N145" s="3"/>
      <c r="O145" s="3"/>
      <c r="P145" s="3"/>
      <c r="Q145" s="77">
        <f t="shared" si="11"/>
        <v>-23815.689999999944</v>
      </c>
      <c r="R145" s="78">
        <f t="shared" si="14"/>
        <v>200.32490746649648</v>
      </c>
    </row>
    <row r="146" spans="1:18" ht="24.6" customHeight="1" x14ac:dyDescent="0.7">
      <c r="A146" s="189">
        <v>10</v>
      </c>
      <c r="B146" s="3" t="s">
        <v>44</v>
      </c>
      <c r="C146" s="3" t="s">
        <v>13</v>
      </c>
      <c r="D146" s="3" t="s">
        <v>72</v>
      </c>
      <c r="E146" s="3" t="s">
        <v>14</v>
      </c>
      <c r="F146" s="3" t="s">
        <v>140</v>
      </c>
      <c r="G146" s="3" t="s">
        <v>633</v>
      </c>
      <c r="H146" s="204">
        <v>2949</v>
      </c>
      <c r="I146" s="70">
        <v>2</v>
      </c>
      <c r="J146" s="205">
        <f>อุดรธานี!F66</f>
        <v>546374.68000000005</v>
      </c>
      <c r="K146" s="206">
        <f>อุดรธานี!AN66</f>
        <v>2401903.31</v>
      </c>
      <c r="L146" s="206">
        <f>อุดรธานี!AO66</f>
        <v>876469.67</v>
      </c>
      <c r="M146" s="206">
        <f>อุดรธานี!AP66</f>
        <v>788279.12</v>
      </c>
      <c r="N146" s="3"/>
      <c r="O146" s="3"/>
      <c r="P146" s="3"/>
      <c r="Q146" s="77">
        <f t="shared" si="11"/>
        <v>88190.550000000047</v>
      </c>
      <c r="R146" s="78">
        <f t="shared" si="14"/>
        <v>297.20911156324178</v>
      </c>
    </row>
    <row r="147" spans="1:18" ht="24.6" customHeight="1" x14ac:dyDescent="0.7">
      <c r="A147" s="70">
        <v>11</v>
      </c>
      <c r="B147" s="3" t="s">
        <v>44</v>
      </c>
      <c r="C147" s="3" t="s">
        <v>13</v>
      </c>
      <c r="D147" s="3" t="s">
        <v>72</v>
      </c>
      <c r="E147" s="3" t="s">
        <v>14</v>
      </c>
      <c r="F147" s="3" t="s">
        <v>140</v>
      </c>
      <c r="G147" s="3" t="s">
        <v>634</v>
      </c>
      <c r="H147" s="204">
        <v>4403</v>
      </c>
      <c r="I147" s="70">
        <v>3</v>
      </c>
      <c r="J147" s="205">
        <f>อุดรธานี!F67</f>
        <v>649697.27</v>
      </c>
      <c r="K147" s="206">
        <f>อุดรธานี!AN67</f>
        <v>1994232.44</v>
      </c>
      <c r="L147" s="206">
        <f>อุดรธานี!AO67</f>
        <v>1442156.05</v>
      </c>
      <c r="M147" s="206">
        <f>อุดรธานี!AP67</f>
        <v>1095973.3499999999</v>
      </c>
      <c r="N147" s="3"/>
      <c r="O147" s="3"/>
      <c r="P147" s="3"/>
      <c r="Q147" s="77">
        <f t="shared" si="11"/>
        <v>346182.70000000019</v>
      </c>
      <c r="R147" s="78">
        <f t="shared" si="14"/>
        <v>327.53941630706339</v>
      </c>
    </row>
    <row r="148" spans="1:18" ht="24.6" customHeight="1" x14ac:dyDescent="0.7">
      <c r="A148" s="189">
        <v>12</v>
      </c>
      <c r="B148" s="3" t="s">
        <v>44</v>
      </c>
      <c r="C148" s="3" t="s">
        <v>13</v>
      </c>
      <c r="D148" s="3" t="s">
        <v>72</v>
      </c>
      <c r="E148" s="3" t="s">
        <v>14</v>
      </c>
      <c r="F148" s="3" t="s">
        <v>140</v>
      </c>
      <c r="G148" s="3" t="s">
        <v>635</v>
      </c>
      <c r="H148" s="204">
        <v>2617</v>
      </c>
      <c r="I148" s="70">
        <v>2</v>
      </c>
      <c r="J148" s="205">
        <f>อุดรธานี!F68</f>
        <v>1610989.49</v>
      </c>
      <c r="K148" s="206">
        <f>อุดรธานี!AN68</f>
        <v>1667933.4900000002</v>
      </c>
      <c r="L148" s="206">
        <f>อุดรธานี!AO68</f>
        <v>1514936.94</v>
      </c>
      <c r="M148" s="206">
        <f>อุดรธานี!AP68</f>
        <v>571685.83000000007</v>
      </c>
      <c r="N148" s="3"/>
      <c r="O148" s="3"/>
      <c r="P148" s="3"/>
      <c r="Q148" s="77">
        <f t="shared" si="11"/>
        <v>943251.10999999987</v>
      </c>
      <c r="R148" s="78">
        <f t="shared" si="14"/>
        <v>578.88304929308367</v>
      </c>
    </row>
    <row r="149" spans="1:18" ht="24.6" customHeight="1" x14ac:dyDescent="0.7">
      <c r="A149" s="70">
        <v>13</v>
      </c>
      <c r="B149" s="3" t="s">
        <v>44</v>
      </c>
      <c r="C149" s="3" t="s">
        <v>13</v>
      </c>
      <c r="D149" s="3" t="s">
        <v>72</v>
      </c>
      <c r="E149" s="3" t="s">
        <v>14</v>
      </c>
      <c r="F149" s="3" t="s">
        <v>140</v>
      </c>
      <c r="G149" s="3" t="s">
        <v>636</v>
      </c>
      <c r="H149" s="204">
        <v>4428</v>
      </c>
      <c r="I149" s="70">
        <v>3</v>
      </c>
      <c r="J149" s="205">
        <f>อุดรธานี!F69</f>
        <v>1188962.52</v>
      </c>
      <c r="K149" s="206">
        <f>อุดรธานี!AN69</f>
        <v>2448459.7000000002</v>
      </c>
      <c r="L149" s="206">
        <f>อุดรธานี!AO69</f>
        <v>1218657.26</v>
      </c>
      <c r="M149" s="206">
        <f>อุดรธานี!AP69</f>
        <v>1031205.82</v>
      </c>
      <c r="N149" s="3"/>
      <c r="O149" s="3"/>
      <c r="P149" s="3"/>
      <c r="Q149" s="77">
        <f t="shared" si="11"/>
        <v>187451.44000000006</v>
      </c>
      <c r="R149" s="78">
        <f t="shared" si="14"/>
        <v>275.21618337850043</v>
      </c>
    </row>
    <row r="150" spans="1:18" ht="24.6" customHeight="1" x14ac:dyDescent="0.7">
      <c r="A150" s="189">
        <v>14</v>
      </c>
      <c r="B150" s="3" t="s">
        <v>44</v>
      </c>
      <c r="C150" s="3" t="s">
        <v>13</v>
      </c>
      <c r="D150" s="3" t="s">
        <v>72</v>
      </c>
      <c r="E150" s="3" t="s">
        <v>14</v>
      </c>
      <c r="F150" s="3" t="s">
        <v>140</v>
      </c>
      <c r="G150" s="3" t="s">
        <v>637</v>
      </c>
      <c r="H150" s="204">
        <v>2607</v>
      </c>
      <c r="I150" s="70">
        <v>2</v>
      </c>
      <c r="J150" s="205">
        <f>อุดรธานี!F70</f>
        <v>975121.65</v>
      </c>
      <c r="K150" s="206">
        <f>อุดรธานี!AN70</f>
        <v>1908164.7</v>
      </c>
      <c r="L150" s="206">
        <f>อุดรธานี!AO70</f>
        <v>951111.72</v>
      </c>
      <c r="M150" s="206">
        <f>อุดรธานี!AP70</f>
        <v>1089707.6599999999</v>
      </c>
      <c r="N150" s="3"/>
      <c r="O150" s="3"/>
      <c r="P150" s="3"/>
      <c r="Q150" s="77">
        <f t="shared" si="11"/>
        <v>-138595.93999999994</v>
      </c>
      <c r="R150" s="78">
        <f t="shared" si="14"/>
        <v>364.82996547756039</v>
      </c>
    </row>
    <row r="151" spans="1:18" ht="24.6" customHeight="1" x14ac:dyDescent="0.7">
      <c r="A151" s="70">
        <v>15</v>
      </c>
      <c r="B151" s="3" t="s">
        <v>44</v>
      </c>
      <c r="C151" s="3" t="s">
        <v>13</v>
      </c>
      <c r="D151" s="3" t="s">
        <v>72</v>
      </c>
      <c r="E151" s="3" t="s">
        <v>14</v>
      </c>
      <c r="F151" s="3" t="s">
        <v>140</v>
      </c>
      <c r="G151" s="3" t="s">
        <v>638</v>
      </c>
      <c r="H151" s="204">
        <v>5116</v>
      </c>
      <c r="I151" s="70">
        <v>4</v>
      </c>
      <c r="J151" s="205">
        <f>อุดรธานี!F71</f>
        <v>2127842.21</v>
      </c>
      <c r="K151" s="206">
        <f>อุดรธานี!AN71</f>
        <v>5064770.2299999995</v>
      </c>
      <c r="L151" s="206">
        <f>อุดรธานี!AO71</f>
        <v>2630056.77</v>
      </c>
      <c r="M151" s="206">
        <f>อุดรธานี!AP71</f>
        <v>1189457.1000000001</v>
      </c>
      <c r="N151" s="3"/>
      <c r="O151" s="3"/>
      <c r="P151" s="3"/>
      <c r="Q151" s="77">
        <f t="shared" si="11"/>
        <v>1440599.67</v>
      </c>
      <c r="R151" s="78">
        <f t="shared" si="14"/>
        <v>514.08459147771703</v>
      </c>
    </row>
    <row r="152" spans="1:18" s="197" customFormat="1" ht="24.6" customHeight="1" x14ac:dyDescent="0.7">
      <c r="A152" s="189">
        <v>16</v>
      </c>
      <c r="B152" s="40" t="s">
        <v>44</v>
      </c>
      <c r="C152" s="40" t="s">
        <v>13</v>
      </c>
      <c r="D152" s="40" t="s">
        <v>72</v>
      </c>
      <c r="E152" s="40" t="s">
        <v>14</v>
      </c>
      <c r="F152" s="40" t="s">
        <v>140</v>
      </c>
      <c r="G152" s="40" t="s">
        <v>639</v>
      </c>
      <c r="H152" s="213">
        <v>5558</v>
      </c>
      <c r="I152" s="189">
        <v>4</v>
      </c>
      <c r="J152" s="205">
        <f>อุดรธานี!F72</f>
        <v>2383886.4</v>
      </c>
      <c r="K152" s="206">
        <f>อุดรธานี!AN72</f>
        <v>3243363.25</v>
      </c>
      <c r="L152" s="206">
        <f>อุดรธานี!AO72</f>
        <v>1945693.0100000002</v>
      </c>
      <c r="M152" s="206">
        <f>อุดรธานี!AP72</f>
        <v>1583907.57</v>
      </c>
      <c r="N152" s="40"/>
      <c r="O152" s="40"/>
      <c r="P152" s="40"/>
      <c r="Q152" s="77">
        <f t="shared" si="11"/>
        <v>361785.44000000018</v>
      </c>
      <c r="R152" s="78">
        <f t="shared" si="14"/>
        <v>350.07071068729761</v>
      </c>
    </row>
    <row r="153" spans="1:18" ht="24.6" customHeight="1" x14ac:dyDescent="0.7">
      <c r="A153" s="70">
        <v>17</v>
      </c>
      <c r="B153" s="3" t="s">
        <v>44</v>
      </c>
      <c r="C153" s="3" t="s">
        <v>13</v>
      </c>
      <c r="D153" s="3" t="s">
        <v>72</v>
      </c>
      <c r="E153" s="3" t="s">
        <v>14</v>
      </c>
      <c r="F153" s="3" t="s">
        <v>140</v>
      </c>
      <c r="G153" s="3" t="s">
        <v>640</v>
      </c>
      <c r="H153" s="204">
        <v>2827</v>
      </c>
      <c r="I153" s="70">
        <v>2</v>
      </c>
      <c r="J153" s="205">
        <f>อุดรธานี!F73</f>
        <v>1608368.1</v>
      </c>
      <c r="K153" s="206">
        <f>อุดรธานี!AN73</f>
        <v>2164960.0099999998</v>
      </c>
      <c r="L153" s="206">
        <f>อุดรธานี!AO73</f>
        <v>1929514.96</v>
      </c>
      <c r="M153" s="206">
        <f>อุดรธานี!AP73</f>
        <v>1148517.6199999999</v>
      </c>
      <c r="N153" s="3"/>
      <c r="O153" s="3"/>
      <c r="P153" s="3"/>
      <c r="Q153" s="77">
        <f t="shared" si="11"/>
        <v>780997.34000000008</v>
      </c>
      <c r="R153" s="78">
        <f t="shared" si="14"/>
        <v>682.53093738945881</v>
      </c>
    </row>
    <row r="154" spans="1:18" ht="24.6" customHeight="1" x14ac:dyDescent="0.7">
      <c r="A154" s="208">
        <v>4</v>
      </c>
      <c r="B154" s="209" t="s">
        <v>44</v>
      </c>
      <c r="C154" s="209"/>
      <c r="D154" s="209"/>
      <c r="E154" s="209" t="s">
        <v>55</v>
      </c>
      <c r="F154" s="209"/>
      <c r="G154" s="209" t="s">
        <v>251</v>
      </c>
      <c r="H154" s="212">
        <f>SUM(H137:H152)</f>
        <v>69579</v>
      </c>
      <c r="I154" s="208"/>
      <c r="J154" s="211">
        <f>SUM(J137:J153)</f>
        <v>25865430.669999998</v>
      </c>
      <c r="K154" s="211">
        <f>SUM(K137:K153)</f>
        <v>42969320.189999998</v>
      </c>
      <c r="L154" s="211">
        <f>SUM(L137:L153)</f>
        <v>26629133.500000004</v>
      </c>
      <c r="M154" s="211">
        <f>SUM(M137:M153)</f>
        <v>19633264.91</v>
      </c>
      <c r="N154" s="209">
        <v>16</v>
      </c>
      <c r="O154" s="209">
        <v>16</v>
      </c>
      <c r="P154" s="209">
        <f>N154-O154</f>
        <v>0</v>
      </c>
      <c r="Q154" s="77">
        <f t="shared" si="11"/>
        <v>6995868.5900000036</v>
      </c>
      <c r="R154" s="78">
        <f t="shared" si="14"/>
        <v>382.71796806507717</v>
      </c>
    </row>
    <row r="155" spans="1:18" ht="24.6" customHeight="1" x14ac:dyDescent="0.7">
      <c r="A155" s="70">
        <v>1</v>
      </c>
      <c r="B155" s="3" t="s">
        <v>44</v>
      </c>
      <c r="C155" s="3" t="s">
        <v>15</v>
      </c>
      <c r="D155" s="3" t="s">
        <v>83</v>
      </c>
      <c r="E155" s="3" t="s">
        <v>16</v>
      </c>
      <c r="F155" s="3" t="s">
        <v>170</v>
      </c>
      <c r="G155" s="3" t="s">
        <v>252</v>
      </c>
      <c r="H155" s="204"/>
      <c r="I155" s="70"/>
      <c r="J155" s="205"/>
      <c r="K155" s="206"/>
      <c r="L155" s="207"/>
      <c r="M155" s="207"/>
      <c r="N155" s="3"/>
      <c r="O155" s="3"/>
      <c r="P155" s="3"/>
    </row>
    <row r="156" spans="1:18" ht="24.6" customHeight="1" x14ac:dyDescent="0.7">
      <c r="A156" s="70">
        <v>2</v>
      </c>
      <c r="B156" s="3" t="s">
        <v>44</v>
      </c>
      <c r="C156" s="3" t="s">
        <v>15</v>
      </c>
      <c r="D156" s="3" t="s">
        <v>83</v>
      </c>
      <c r="E156" s="3" t="s">
        <v>16</v>
      </c>
      <c r="F156" s="3" t="s">
        <v>140</v>
      </c>
      <c r="G156" s="3" t="s">
        <v>641</v>
      </c>
      <c r="H156" s="204">
        <v>3712</v>
      </c>
      <c r="I156" s="70">
        <v>3</v>
      </c>
      <c r="J156" s="205">
        <f>อุดรธานี!F74</f>
        <v>1160533.6599999999</v>
      </c>
      <c r="K156" s="206">
        <f>อุดรธานี!AN74</f>
        <v>1304773.77</v>
      </c>
      <c r="L156" s="206">
        <f>อุดรธานี!AO74</f>
        <v>1071403.1299999999</v>
      </c>
      <c r="M156" s="206">
        <f>อุดรธานี!AP74</f>
        <v>1179194.1299999999</v>
      </c>
      <c r="N156" s="3"/>
      <c r="O156" s="3"/>
      <c r="P156" s="3"/>
      <c r="Q156" s="77">
        <f t="shared" si="11"/>
        <v>-107791</v>
      </c>
      <c r="R156" s="78">
        <f t="shared" ref="R156:R165" si="15">L156/H156</f>
        <v>288.63230872844827</v>
      </c>
    </row>
    <row r="157" spans="1:18" ht="24.6" customHeight="1" x14ac:dyDescent="0.7">
      <c r="A157" s="70">
        <v>3</v>
      </c>
      <c r="B157" s="3" t="s">
        <v>44</v>
      </c>
      <c r="C157" s="3" t="s">
        <v>15</v>
      </c>
      <c r="D157" s="3" t="s">
        <v>83</v>
      </c>
      <c r="E157" s="3" t="s">
        <v>16</v>
      </c>
      <c r="F157" s="3" t="s">
        <v>140</v>
      </c>
      <c r="G157" s="3" t="s">
        <v>642</v>
      </c>
      <c r="H157" s="204">
        <v>4941</v>
      </c>
      <c r="I157" s="70">
        <v>4</v>
      </c>
      <c r="J157" s="205">
        <f>อุดรธานี!F75</f>
        <v>962608.95</v>
      </c>
      <c r="K157" s="206">
        <f>อุดรธานี!AN75</f>
        <v>1319955.32</v>
      </c>
      <c r="L157" s="206">
        <f>อุดรธานี!AO75</f>
        <v>1512130.5899999999</v>
      </c>
      <c r="M157" s="206">
        <f>อุดรธานี!AP75</f>
        <v>1493147.8</v>
      </c>
      <c r="N157" s="3"/>
      <c r="O157" s="3"/>
      <c r="P157" s="3"/>
      <c r="Q157" s="77">
        <f t="shared" si="11"/>
        <v>18982.789999999804</v>
      </c>
      <c r="R157" s="78">
        <f t="shared" si="15"/>
        <v>306.03735883424406</v>
      </c>
    </row>
    <row r="158" spans="1:18" ht="24.6" customHeight="1" x14ac:dyDescent="0.7">
      <c r="A158" s="70">
        <v>4</v>
      </c>
      <c r="B158" s="3" t="s">
        <v>44</v>
      </c>
      <c r="C158" s="3" t="s">
        <v>15</v>
      </c>
      <c r="D158" s="3" t="s">
        <v>83</v>
      </c>
      <c r="E158" s="3" t="s">
        <v>16</v>
      </c>
      <c r="F158" s="3" t="s">
        <v>140</v>
      </c>
      <c r="G158" s="3" t="s">
        <v>643</v>
      </c>
      <c r="H158" s="204">
        <v>3161</v>
      </c>
      <c r="I158" s="70">
        <v>3</v>
      </c>
      <c r="J158" s="205">
        <f>อุดรธานี!F76</f>
        <v>730381.12</v>
      </c>
      <c r="K158" s="206">
        <f>อุดรธานี!AN76</f>
        <v>901284.9800000001</v>
      </c>
      <c r="L158" s="206">
        <f>อุดรธานี!AO76</f>
        <v>848950.3</v>
      </c>
      <c r="M158" s="206">
        <f>อุดรธานี!AP76</f>
        <v>796992.43</v>
      </c>
      <c r="N158" s="3"/>
      <c r="O158" s="3"/>
      <c r="P158" s="3"/>
      <c r="Q158" s="77">
        <f t="shared" si="11"/>
        <v>51957.869999999995</v>
      </c>
      <c r="R158" s="78">
        <f t="shared" si="15"/>
        <v>268.57016766845936</v>
      </c>
    </row>
    <row r="159" spans="1:18" ht="24.6" customHeight="1" x14ac:dyDescent="0.7">
      <c r="A159" s="70">
        <v>5</v>
      </c>
      <c r="B159" s="3" t="s">
        <v>44</v>
      </c>
      <c r="C159" s="3" t="s">
        <v>15</v>
      </c>
      <c r="D159" s="3" t="s">
        <v>83</v>
      </c>
      <c r="E159" s="3" t="s">
        <v>16</v>
      </c>
      <c r="F159" s="3" t="s">
        <v>140</v>
      </c>
      <c r="G159" s="3" t="s">
        <v>644</v>
      </c>
      <c r="H159" s="204">
        <v>6087</v>
      </c>
      <c r="I159" s="70">
        <v>5</v>
      </c>
      <c r="J159" s="205">
        <f>อุดรธานี!F77</f>
        <v>838244.39</v>
      </c>
      <c r="K159" s="206">
        <f>อุดรธานี!AN77</f>
        <v>2188953.6899999995</v>
      </c>
      <c r="L159" s="206">
        <f>อุดรธานี!AO77</f>
        <v>1556970.28</v>
      </c>
      <c r="M159" s="206">
        <f>อุดรธานี!AP77</f>
        <v>1495501.97</v>
      </c>
      <c r="N159" s="3"/>
      <c r="O159" s="3"/>
      <c r="P159" s="3"/>
      <c r="Q159" s="77">
        <f t="shared" si="11"/>
        <v>61468.310000000056</v>
      </c>
      <c r="R159" s="78">
        <f t="shared" si="15"/>
        <v>255.78614752751767</v>
      </c>
    </row>
    <row r="160" spans="1:18" ht="24.6" customHeight="1" x14ac:dyDescent="0.7">
      <c r="A160" s="70">
        <v>6</v>
      </c>
      <c r="B160" s="3" t="s">
        <v>44</v>
      </c>
      <c r="C160" s="3" t="s">
        <v>15</v>
      </c>
      <c r="D160" s="3" t="s">
        <v>83</v>
      </c>
      <c r="E160" s="3" t="s">
        <v>16</v>
      </c>
      <c r="F160" s="3" t="s">
        <v>140</v>
      </c>
      <c r="G160" s="3" t="s">
        <v>645</v>
      </c>
      <c r="H160" s="204">
        <v>3252</v>
      </c>
      <c r="I160" s="70">
        <v>3</v>
      </c>
      <c r="J160" s="205">
        <f>อุดรธานี!F78</f>
        <v>1403800.66</v>
      </c>
      <c r="K160" s="206">
        <f>อุดรธานี!AN78</f>
        <v>1381102.71</v>
      </c>
      <c r="L160" s="206">
        <f>อุดรธานี!AO78</f>
        <v>557949.46</v>
      </c>
      <c r="M160" s="206">
        <f>อุดรธานี!AP78</f>
        <v>694069.25</v>
      </c>
      <c r="N160" s="3"/>
      <c r="O160" s="3"/>
      <c r="P160" s="3"/>
      <c r="Q160" s="77">
        <f t="shared" si="11"/>
        <v>-136119.79000000004</v>
      </c>
      <c r="R160" s="78">
        <f t="shared" si="15"/>
        <v>171.5711746617466</v>
      </c>
    </row>
    <row r="161" spans="1:18" ht="24.6" customHeight="1" x14ac:dyDescent="0.7">
      <c r="A161" s="70">
        <v>7</v>
      </c>
      <c r="B161" s="3" t="s">
        <v>44</v>
      </c>
      <c r="C161" s="3" t="s">
        <v>15</v>
      </c>
      <c r="D161" s="3" t="s">
        <v>83</v>
      </c>
      <c r="E161" s="3" t="s">
        <v>16</v>
      </c>
      <c r="F161" s="3" t="s">
        <v>140</v>
      </c>
      <c r="G161" s="3" t="s">
        <v>646</v>
      </c>
      <c r="H161" s="204">
        <v>2430</v>
      </c>
      <c r="I161" s="70">
        <v>2</v>
      </c>
      <c r="J161" s="205">
        <f>อุดรธานี!F79</f>
        <v>1287300.95</v>
      </c>
      <c r="K161" s="206">
        <f>อุดรธานี!AN79</f>
        <v>1208966.67</v>
      </c>
      <c r="L161" s="206">
        <f>อุดรธานี!AO79</f>
        <v>1515509.1</v>
      </c>
      <c r="M161" s="206">
        <f>อุดรธานี!AP79</f>
        <v>852999.08</v>
      </c>
      <c r="N161" s="3"/>
      <c r="O161" s="3"/>
      <c r="P161" s="3"/>
      <c r="Q161" s="77">
        <f t="shared" si="11"/>
        <v>662510.02000000014</v>
      </c>
      <c r="R161" s="78">
        <f t="shared" si="15"/>
        <v>623.66629629629631</v>
      </c>
    </row>
    <row r="162" spans="1:18" ht="24.6" customHeight="1" x14ac:dyDescent="0.7">
      <c r="A162" s="70">
        <v>8</v>
      </c>
      <c r="B162" s="3" t="s">
        <v>44</v>
      </c>
      <c r="C162" s="3" t="s">
        <v>15</v>
      </c>
      <c r="D162" s="3" t="s">
        <v>83</v>
      </c>
      <c r="E162" s="3" t="s">
        <v>16</v>
      </c>
      <c r="F162" s="3" t="s">
        <v>140</v>
      </c>
      <c r="G162" s="3" t="s">
        <v>647</v>
      </c>
      <c r="H162" s="204">
        <v>2703</v>
      </c>
      <c r="I162" s="70">
        <v>2</v>
      </c>
      <c r="J162" s="205">
        <f>อุดรธานี!F80</f>
        <v>300752.75</v>
      </c>
      <c r="K162" s="206">
        <f>อุดรธานี!AN80</f>
        <v>1609302.3</v>
      </c>
      <c r="L162" s="206">
        <f>อุดรธานี!AO80</f>
        <v>920395.08</v>
      </c>
      <c r="M162" s="206">
        <f>อุดรธานี!AP80</f>
        <v>828957.56</v>
      </c>
      <c r="N162" s="3"/>
      <c r="O162" s="3"/>
      <c r="P162" s="3"/>
      <c r="Q162" s="77">
        <f t="shared" ref="Q162:Q225" si="16">L162-M162</f>
        <v>91437.519999999902</v>
      </c>
      <c r="R162" s="78">
        <f t="shared" si="15"/>
        <v>340.50872364039952</v>
      </c>
    </row>
    <row r="163" spans="1:18" ht="24.6" customHeight="1" x14ac:dyDescent="0.7">
      <c r="A163" s="70">
        <v>9</v>
      </c>
      <c r="B163" s="3" t="s">
        <v>44</v>
      </c>
      <c r="C163" s="3" t="s">
        <v>15</v>
      </c>
      <c r="D163" s="3" t="s">
        <v>83</v>
      </c>
      <c r="E163" s="3" t="s">
        <v>16</v>
      </c>
      <c r="F163" s="3" t="s">
        <v>140</v>
      </c>
      <c r="G163" s="3" t="s">
        <v>648</v>
      </c>
      <c r="H163" s="204">
        <v>1657</v>
      </c>
      <c r="I163" s="70">
        <v>2</v>
      </c>
      <c r="J163" s="205">
        <f>อุดรธานี!F81</f>
        <v>248636.21</v>
      </c>
      <c r="K163" s="206">
        <f>อุดรธานี!AN81</f>
        <v>596822.6</v>
      </c>
      <c r="L163" s="206">
        <f>อุดรธานี!AO81</f>
        <v>449801.98</v>
      </c>
      <c r="M163" s="206">
        <f>อุดรธานี!AP81</f>
        <v>287498.52</v>
      </c>
      <c r="N163" s="3"/>
      <c r="O163" s="3"/>
      <c r="P163" s="3"/>
      <c r="Q163" s="77">
        <f t="shared" si="16"/>
        <v>162303.45999999996</v>
      </c>
      <c r="R163" s="78">
        <f t="shared" si="15"/>
        <v>271.45563065781533</v>
      </c>
    </row>
    <row r="164" spans="1:18" ht="24.6" customHeight="1" x14ac:dyDescent="0.7">
      <c r="A164" s="70">
        <v>10</v>
      </c>
      <c r="B164" s="3" t="s">
        <v>44</v>
      </c>
      <c r="C164" s="3" t="s">
        <v>15</v>
      </c>
      <c r="D164" s="3" t="s">
        <v>83</v>
      </c>
      <c r="E164" s="3" t="s">
        <v>16</v>
      </c>
      <c r="F164" s="3" t="s">
        <v>140</v>
      </c>
      <c r="G164" s="3" t="s">
        <v>649</v>
      </c>
      <c r="H164" s="204">
        <v>2487</v>
      </c>
      <c r="I164" s="70">
        <v>2</v>
      </c>
      <c r="J164" s="205">
        <f>อุดรธานี!F82</f>
        <v>600353.47</v>
      </c>
      <c r="K164" s="206">
        <f>อุดรธานี!AN82</f>
        <v>1024382.4099999998</v>
      </c>
      <c r="L164" s="206">
        <f>อุดรธานี!AO82</f>
        <v>726156.34000000008</v>
      </c>
      <c r="M164" s="206">
        <f>อุดรธานี!AP82</f>
        <v>650772.02</v>
      </c>
      <c r="N164" s="3"/>
      <c r="O164" s="3"/>
      <c r="P164" s="3"/>
      <c r="Q164" s="77">
        <f t="shared" si="16"/>
        <v>75384.320000000065</v>
      </c>
      <c r="R164" s="78">
        <f t="shared" si="15"/>
        <v>291.98083634901491</v>
      </c>
    </row>
    <row r="165" spans="1:18" ht="24.6" customHeight="1" x14ac:dyDescent="0.7">
      <c r="A165" s="208">
        <v>5</v>
      </c>
      <c r="B165" s="209" t="s">
        <v>44</v>
      </c>
      <c r="C165" s="209"/>
      <c r="D165" s="209"/>
      <c r="E165" s="209" t="s">
        <v>55</v>
      </c>
      <c r="F165" s="209"/>
      <c r="G165" s="209" t="s">
        <v>253</v>
      </c>
      <c r="H165" s="212">
        <f>SUM(H147:H163)</f>
        <v>125078</v>
      </c>
      <c r="I165" s="208"/>
      <c r="J165" s="211">
        <f>SUM(J155:J164)</f>
        <v>7532612.1600000001</v>
      </c>
      <c r="K165" s="211">
        <f>SUM(K155:K164)</f>
        <v>11535544.449999999</v>
      </c>
      <c r="L165" s="211">
        <f>SUM(L155:L164)</f>
        <v>9159266.2599999998</v>
      </c>
      <c r="M165" s="211">
        <f>SUM(M155:M164)</f>
        <v>8279132.7599999998</v>
      </c>
      <c r="N165" s="209">
        <v>9</v>
      </c>
      <c r="O165" s="209">
        <v>9</v>
      </c>
      <c r="P165" s="209">
        <f>N165-O165</f>
        <v>0</v>
      </c>
      <c r="Q165" s="77">
        <f t="shared" si="16"/>
        <v>880133.5</v>
      </c>
      <c r="R165" s="78">
        <f t="shared" si="15"/>
        <v>73.22843553622539</v>
      </c>
    </row>
    <row r="166" spans="1:18" ht="24.6" customHeight="1" x14ac:dyDescent="0.7">
      <c r="A166" s="70">
        <v>1</v>
      </c>
      <c r="B166" s="3" t="s">
        <v>44</v>
      </c>
      <c r="C166" s="3" t="s">
        <v>254</v>
      </c>
      <c r="D166" s="3" t="s">
        <v>89</v>
      </c>
      <c r="E166" s="3" t="s">
        <v>26</v>
      </c>
      <c r="F166" s="3" t="s">
        <v>170</v>
      </c>
      <c r="G166" s="3" t="s">
        <v>255</v>
      </c>
      <c r="H166" s="204"/>
      <c r="I166" s="70"/>
      <c r="J166" s="205"/>
      <c r="K166" s="206"/>
      <c r="L166" s="207"/>
      <c r="M166" s="207"/>
      <c r="N166" s="3"/>
      <c r="O166" s="3"/>
      <c r="P166" s="3"/>
    </row>
    <row r="167" spans="1:18" ht="24.6" customHeight="1" x14ac:dyDescent="0.7">
      <c r="A167" s="70">
        <v>2</v>
      </c>
      <c r="B167" s="3" t="s">
        <v>44</v>
      </c>
      <c r="C167" s="3" t="s">
        <v>254</v>
      </c>
      <c r="D167" s="3" t="s">
        <v>89</v>
      </c>
      <c r="E167" s="3" t="s">
        <v>26</v>
      </c>
      <c r="F167" s="3" t="s">
        <v>140</v>
      </c>
      <c r="G167" s="3" t="s">
        <v>650</v>
      </c>
      <c r="H167" s="204">
        <v>3840</v>
      </c>
      <c r="I167" s="70">
        <v>3</v>
      </c>
      <c r="J167" s="205">
        <f>อุดรธานี!F83</f>
        <v>1130084.51</v>
      </c>
      <c r="K167" s="206">
        <f>อุดรธานี!AN83</f>
        <v>1219724.81</v>
      </c>
      <c r="L167" s="206">
        <f>อุดรธานี!AO83</f>
        <v>934649.6</v>
      </c>
      <c r="M167" s="206">
        <f>อุดรธานี!AP83</f>
        <v>1013612.34</v>
      </c>
      <c r="N167" s="3"/>
      <c r="O167" s="3"/>
      <c r="P167" s="3"/>
      <c r="Q167" s="77">
        <f t="shared" si="16"/>
        <v>-78962.739999999991</v>
      </c>
      <c r="R167" s="78">
        <f t="shared" ref="R167:R181" si="17">L167/H167</f>
        <v>243.39833333333334</v>
      </c>
    </row>
    <row r="168" spans="1:18" ht="24.6" customHeight="1" x14ac:dyDescent="0.7">
      <c r="A168" s="70">
        <v>3</v>
      </c>
      <c r="B168" s="3" t="s">
        <v>44</v>
      </c>
      <c r="C168" s="3" t="s">
        <v>254</v>
      </c>
      <c r="D168" s="3" t="s">
        <v>89</v>
      </c>
      <c r="E168" s="3" t="s">
        <v>26</v>
      </c>
      <c r="F168" s="3" t="s">
        <v>140</v>
      </c>
      <c r="G168" s="3" t="s">
        <v>651</v>
      </c>
      <c r="H168" s="204">
        <v>7884</v>
      </c>
      <c r="I168" s="70">
        <v>5</v>
      </c>
      <c r="J168" s="205">
        <f>อุดรธานี!F84</f>
        <v>2320374.41</v>
      </c>
      <c r="K168" s="206">
        <f>อุดรธานี!AN84</f>
        <v>2134705.0299999998</v>
      </c>
      <c r="L168" s="206">
        <f>อุดรธานี!AO84</f>
        <v>1310753.3899999999</v>
      </c>
      <c r="M168" s="206">
        <f>อุดรธานี!AP84</f>
        <v>1778302.22</v>
      </c>
      <c r="N168" s="3"/>
      <c r="O168" s="3"/>
      <c r="P168" s="3"/>
      <c r="Q168" s="77">
        <f t="shared" si="16"/>
        <v>-467548.83000000007</v>
      </c>
      <c r="R168" s="78">
        <f t="shared" si="17"/>
        <v>166.25486935565701</v>
      </c>
    </row>
    <row r="169" spans="1:18" ht="24.6" customHeight="1" x14ac:dyDescent="0.7">
      <c r="A169" s="70">
        <v>4</v>
      </c>
      <c r="B169" s="3" t="s">
        <v>44</v>
      </c>
      <c r="C169" s="3" t="s">
        <v>254</v>
      </c>
      <c r="D169" s="3" t="s">
        <v>89</v>
      </c>
      <c r="E169" s="3" t="s">
        <v>26</v>
      </c>
      <c r="F169" s="3" t="s">
        <v>140</v>
      </c>
      <c r="G169" s="3" t="s">
        <v>652</v>
      </c>
      <c r="H169" s="204">
        <v>7845</v>
      </c>
      <c r="I169" s="70">
        <v>5</v>
      </c>
      <c r="J169" s="205">
        <f>อุดรธานี!F85</f>
        <v>4740157.16</v>
      </c>
      <c r="K169" s="206">
        <f>อุดรธานี!AN85</f>
        <v>3943190.8000000003</v>
      </c>
      <c r="L169" s="206">
        <f>อุดรธานี!AO85</f>
        <v>995345.82000000007</v>
      </c>
      <c r="M169" s="206">
        <f>อุดรธานี!AP85</f>
        <v>1211053.43</v>
      </c>
      <c r="N169" s="3"/>
      <c r="O169" s="3"/>
      <c r="P169" s="3"/>
      <c r="Q169" s="77">
        <f t="shared" si="16"/>
        <v>-215707.60999999987</v>
      </c>
      <c r="R169" s="78">
        <f t="shared" si="17"/>
        <v>126.8764588910134</v>
      </c>
    </row>
    <row r="170" spans="1:18" ht="24.6" customHeight="1" x14ac:dyDescent="0.7">
      <c r="A170" s="70">
        <v>5</v>
      </c>
      <c r="B170" s="3" t="s">
        <v>44</v>
      </c>
      <c r="C170" s="3" t="s">
        <v>254</v>
      </c>
      <c r="D170" s="3" t="s">
        <v>89</v>
      </c>
      <c r="E170" s="3" t="s">
        <v>26</v>
      </c>
      <c r="F170" s="3" t="s">
        <v>140</v>
      </c>
      <c r="G170" s="3" t="s">
        <v>653</v>
      </c>
      <c r="H170" s="204">
        <v>6347</v>
      </c>
      <c r="I170" s="70">
        <v>5</v>
      </c>
      <c r="J170" s="205">
        <f>อุดรธานี!F86</f>
        <v>2138532.27</v>
      </c>
      <c r="K170" s="206">
        <f>อุดรธานี!AN86</f>
        <v>2331350.9</v>
      </c>
      <c r="L170" s="206">
        <f>อุดรธานี!AO86</f>
        <v>1399681.44</v>
      </c>
      <c r="M170" s="206">
        <f>อุดรธานี!AP86</f>
        <v>1359467.7599999998</v>
      </c>
      <c r="N170" s="3"/>
      <c r="O170" s="3"/>
      <c r="P170" s="3"/>
      <c r="Q170" s="77">
        <f t="shared" si="16"/>
        <v>40213.680000000168</v>
      </c>
      <c r="R170" s="78">
        <f t="shared" si="17"/>
        <v>220.5264597447613</v>
      </c>
    </row>
    <row r="171" spans="1:18" ht="24.6" customHeight="1" x14ac:dyDescent="0.7">
      <c r="A171" s="70">
        <v>6</v>
      </c>
      <c r="B171" s="3" t="s">
        <v>44</v>
      </c>
      <c r="C171" s="3" t="s">
        <v>254</v>
      </c>
      <c r="D171" s="3" t="s">
        <v>89</v>
      </c>
      <c r="E171" s="3" t="s">
        <v>26</v>
      </c>
      <c r="F171" s="3" t="s">
        <v>140</v>
      </c>
      <c r="G171" s="3" t="s">
        <v>654</v>
      </c>
      <c r="H171" s="204">
        <v>4084</v>
      </c>
      <c r="I171" s="70">
        <v>3</v>
      </c>
      <c r="J171" s="205">
        <f>อุดรธานี!F87</f>
        <v>692111.11</v>
      </c>
      <c r="K171" s="206">
        <f>อุดรธานี!AN87</f>
        <v>243300.58999999997</v>
      </c>
      <c r="L171" s="206">
        <f>อุดรธานี!AO87</f>
        <v>1084540.53</v>
      </c>
      <c r="M171" s="206">
        <f>อุดรธานี!AP87</f>
        <v>1057485.4099999999</v>
      </c>
      <c r="N171" s="3"/>
      <c r="O171" s="3"/>
      <c r="P171" s="3"/>
      <c r="Q171" s="77">
        <f t="shared" si="16"/>
        <v>27055.120000000112</v>
      </c>
      <c r="R171" s="78">
        <f t="shared" si="17"/>
        <v>265.55840597453476</v>
      </c>
    </row>
    <row r="172" spans="1:18" ht="24.6" customHeight="1" x14ac:dyDescent="0.7">
      <c r="A172" s="70">
        <v>7</v>
      </c>
      <c r="B172" s="3" t="s">
        <v>44</v>
      </c>
      <c r="C172" s="3" t="s">
        <v>254</v>
      </c>
      <c r="D172" s="3" t="s">
        <v>89</v>
      </c>
      <c r="E172" s="3" t="s">
        <v>26</v>
      </c>
      <c r="F172" s="3" t="s">
        <v>140</v>
      </c>
      <c r="G172" s="3" t="s">
        <v>655</v>
      </c>
      <c r="H172" s="204">
        <v>8111</v>
      </c>
      <c r="I172" s="70">
        <v>5</v>
      </c>
      <c r="J172" s="205">
        <f>อุดรธานี!F88</f>
        <v>2349424.37</v>
      </c>
      <c r="K172" s="206">
        <f>อุดรธานี!AN88</f>
        <v>2780004.4000000004</v>
      </c>
      <c r="L172" s="206">
        <f>อุดรธานี!AO88</f>
        <v>1303729.42</v>
      </c>
      <c r="M172" s="206">
        <f>อุดรธานี!AP88</f>
        <v>1490253.42</v>
      </c>
      <c r="N172" s="3"/>
      <c r="O172" s="3"/>
      <c r="P172" s="3"/>
      <c r="Q172" s="77">
        <f t="shared" si="16"/>
        <v>-186524</v>
      </c>
      <c r="R172" s="78">
        <f t="shared" si="17"/>
        <v>160.7359659721366</v>
      </c>
    </row>
    <row r="173" spans="1:18" ht="24.6" customHeight="1" x14ac:dyDescent="0.7">
      <c r="A173" s="70">
        <v>8</v>
      </c>
      <c r="B173" s="3" t="s">
        <v>44</v>
      </c>
      <c r="C173" s="3" t="s">
        <v>254</v>
      </c>
      <c r="D173" s="3" t="s">
        <v>89</v>
      </c>
      <c r="E173" s="3" t="s">
        <v>26</v>
      </c>
      <c r="F173" s="3" t="s">
        <v>140</v>
      </c>
      <c r="G173" s="3" t="s">
        <v>656</v>
      </c>
      <c r="H173" s="204">
        <v>4084</v>
      </c>
      <c r="I173" s="70">
        <v>3</v>
      </c>
      <c r="J173" s="205">
        <f>อุดรธานี!F89</f>
        <v>696502.2</v>
      </c>
      <c r="K173" s="260">
        <f>อุดรธานี!AN89</f>
        <v>-301828.35999999987</v>
      </c>
      <c r="L173" s="206">
        <f>อุดรธานี!AO89</f>
        <v>423904.56000000006</v>
      </c>
      <c r="M173" s="206">
        <f>อุดรธานี!AP89</f>
        <v>767553.22</v>
      </c>
      <c r="N173" s="3"/>
      <c r="O173" s="3"/>
      <c r="P173" s="3"/>
      <c r="Q173" s="77">
        <f t="shared" si="16"/>
        <v>-343648.65999999992</v>
      </c>
      <c r="R173" s="78">
        <f t="shared" si="17"/>
        <v>103.79641527913812</v>
      </c>
    </row>
    <row r="174" spans="1:18" ht="24.6" customHeight="1" x14ac:dyDescent="0.7">
      <c r="A174" s="70">
        <v>9</v>
      </c>
      <c r="B174" s="3" t="s">
        <v>44</v>
      </c>
      <c r="C174" s="3" t="s">
        <v>254</v>
      </c>
      <c r="D174" s="3" t="s">
        <v>89</v>
      </c>
      <c r="E174" s="3" t="s">
        <v>26</v>
      </c>
      <c r="F174" s="3" t="s">
        <v>140</v>
      </c>
      <c r="G174" s="3" t="s">
        <v>657</v>
      </c>
      <c r="H174" s="204">
        <v>6194</v>
      </c>
      <c r="I174" s="70">
        <v>5</v>
      </c>
      <c r="J174" s="205">
        <f>อุดรธานี!F90</f>
        <v>1920581.19</v>
      </c>
      <c r="K174" s="206">
        <f>อุดรธานี!AN90</f>
        <v>1872852.1400000001</v>
      </c>
      <c r="L174" s="206">
        <f>อุดรธานี!AO90</f>
        <v>1551673.33</v>
      </c>
      <c r="M174" s="206">
        <f>อุดรธานี!AP90</f>
        <v>1342850.0699999998</v>
      </c>
      <c r="N174" s="3"/>
      <c r="O174" s="3"/>
      <c r="P174" s="3"/>
      <c r="Q174" s="77">
        <f t="shared" si="16"/>
        <v>208823.26000000024</v>
      </c>
      <c r="R174" s="78">
        <f t="shared" si="17"/>
        <v>250.51232321601552</v>
      </c>
    </row>
    <row r="175" spans="1:18" ht="24.6" customHeight="1" x14ac:dyDescent="0.7">
      <c r="A175" s="70">
        <v>10</v>
      </c>
      <c r="B175" s="3" t="s">
        <v>44</v>
      </c>
      <c r="C175" s="3" t="s">
        <v>254</v>
      </c>
      <c r="D175" s="3" t="s">
        <v>89</v>
      </c>
      <c r="E175" s="3" t="s">
        <v>26</v>
      </c>
      <c r="F175" s="3" t="s">
        <v>140</v>
      </c>
      <c r="G175" s="3" t="s">
        <v>658</v>
      </c>
      <c r="H175" s="204">
        <v>4841</v>
      </c>
      <c r="I175" s="70">
        <v>4</v>
      </c>
      <c r="J175" s="205">
        <f>อุดรธานี!F91</f>
        <v>1734183.41</v>
      </c>
      <c r="K175" s="206">
        <f>อุดรธานี!AN91</f>
        <v>1849035.3599999999</v>
      </c>
      <c r="L175" s="206">
        <f>อุดรธานี!AO91</f>
        <v>832867.05</v>
      </c>
      <c r="M175" s="206">
        <f>อุดรธานี!AP91</f>
        <v>933138.5199999999</v>
      </c>
      <c r="N175" s="3"/>
      <c r="O175" s="3"/>
      <c r="P175" s="3"/>
      <c r="Q175" s="77">
        <f t="shared" si="16"/>
        <v>-100271.46999999986</v>
      </c>
      <c r="R175" s="78">
        <f t="shared" si="17"/>
        <v>172.04442263995043</v>
      </c>
    </row>
    <row r="176" spans="1:18" ht="24.6" customHeight="1" x14ac:dyDescent="0.7">
      <c r="A176" s="70">
        <v>11</v>
      </c>
      <c r="B176" s="3" t="s">
        <v>44</v>
      </c>
      <c r="C176" s="3" t="s">
        <v>254</v>
      </c>
      <c r="D176" s="3" t="s">
        <v>89</v>
      </c>
      <c r="E176" s="3" t="s">
        <v>26</v>
      </c>
      <c r="F176" s="3" t="s">
        <v>140</v>
      </c>
      <c r="G176" s="3" t="s">
        <v>659</v>
      </c>
      <c r="H176" s="204">
        <v>6531</v>
      </c>
      <c r="I176" s="70">
        <v>5</v>
      </c>
      <c r="J176" s="205">
        <f>อุดรธานี!F92</f>
        <v>2683914.19</v>
      </c>
      <c r="K176" s="206">
        <f>อุดรธานี!AN92</f>
        <v>3089419.09</v>
      </c>
      <c r="L176" s="206">
        <f>อุดรธานี!AO92</f>
        <v>1143883.56</v>
      </c>
      <c r="M176" s="206">
        <f>อุดรธานี!AP92</f>
        <v>1135016.99</v>
      </c>
      <c r="N176" s="3"/>
      <c r="O176" s="3"/>
      <c r="P176" s="3"/>
      <c r="Q176" s="77">
        <f t="shared" si="16"/>
        <v>8866.5700000000652</v>
      </c>
      <c r="R176" s="78">
        <f t="shared" si="17"/>
        <v>175.14677078548462</v>
      </c>
    </row>
    <row r="177" spans="1:18" ht="24.6" customHeight="1" x14ac:dyDescent="0.7">
      <c r="A177" s="70">
        <v>12</v>
      </c>
      <c r="B177" s="3" t="s">
        <v>44</v>
      </c>
      <c r="C177" s="3" t="s">
        <v>254</v>
      </c>
      <c r="D177" s="3" t="s">
        <v>89</v>
      </c>
      <c r="E177" s="3" t="s">
        <v>26</v>
      </c>
      <c r="F177" s="3" t="s">
        <v>140</v>
      </c>
      <c r="G177" s="3" t="s">
        <v>660</v>
      </c>
      <c r="H177" s="204">
        <v>4091</v>
      </c>
      <c r="I177" s="70">
        <v>3</v>
      </c>
      <c r="J177" s="205">
        <f>อุดรธานี!F93</f>
        <v>1976458.66</v>
      </c>
      <c r="K177" s="206">
        <f>อุดรธานี!AN93</f>
        <v>2109381.9099999997</v>
      </c>
      <c r="L177" s="206">
        <f>อุดรธานี!AO93</f>
        <v>844585.66999999993</v>
      </c>
      <c r="M177" s="206">
        <f>อุดรธานี!AP93</f>
        <v>974896.42</v>
      </c>
      <c r="N177" s="3"/>
      <c r="O177" s="3"/>
      <c r="P177" s="3"/>
      <c r="Q177" s="77">
        <f t="shared" si="16"/>
        <v>-130310.75000000012</v>
      </c>
      <c r="R177" s="78">
        <f t="shared" si="17"/>
        <v>206.44968711806402</v>
      </c>
    </row>
    <row r="178" spans="1:18" ht="24.6" customHeight="1" x14ac:dyDescent="0.7">
      <c r="A178" s="70">
        <v>13</v>
      </c>
      <c r="B178" s="3" t="s">
        <v>44</v>
      </c>
      <c r="C178" s="3" t="s">
        <v>254</v>
      </c>
      <c r="D178" s="3" t="s">
        <v>89</v>
      </c>
      <c r="E178" s="3" t="s">
        <v>26</v>
      </c>
      <c r="F178" s="3" t="s">
        <v>140</v>
      </c>
      <c r="G178" s="3" t="s">
        <v>661</v>
      </c>
      <c r="H178" s="204">
        <v>5373</v>
      </c>
      <c r="I178" s="70">
        <v>4</v>
      </c>
      <c r="J178" s="205">
        <f>อุดรธานี!F94</f>
        <v>874884.68</v>
      </c>
      <c r="K178" s="206">
        <f>อุดรธานี!AN94</f>
        <v>982750.64000000013</v>
      </c>
      <c r="L178" s="206">
        <f>อุดรธานี!AO94</f>
        <v>1086740.33</v>
      </c>
      <c r="M178" s="206">
        <f>อุดรธานี!AP94</f>
        <v>1057346.26</v>
      </c>
      <c r="N178" s="3"/>
      <c r="O178" s="3"/>
      <c r="P178" s="3"/>
      <c r="Q178" s="77">
        <f t="shared" si="16"/>
        <v>29394.070000000065</v>
      </c>
      <c r="R178" s="78">
        <f t="shared" si="17"/>
        <v>202.2595067932254</v>
      </c>
    </row>
    <row r="179" spans="1:18" ht="24.6" customHeight="1" x14ac:dyDescent="0.7">
      <c r="A179" s="70">
        <v>14</v>
      </c>
      <c r="B179" s="3" t="s">
        <v>44</v>
      </c>
      <c r="C179" s="3" t="s">
        <v>254</v>
      </c>
      <c r="D179" s="3" t="s">
        <v>89</v>
      </c>
      <c r="E179" s="3" t="s">
        <v>26</v>
      </c>
      <c r="F179" s="3" t="s">
        <v>140</v>
      </c>
      <c r="G179" s="3" t="s">
        <v>662</v>
      </c>
      <c r="H179" s="204">
        <v>4225</v>
      </c>
      <c r="I179" s="70">
        <v>3</v>
      </c>
      <c r="J179" s="205">
        <f>อุดรธานี!F95</f>
        <v>1308034.01</v>
      </c>
      <c r="K179" s="206">
        <f>อุดรธานี!AN95</f>
        <v>1752169.5999999999</v>
      </c>
      <c r="L179" s="206">
        <f>อุดรธานี!AO95</f>
        <v>1697677.88</v>
      </c>
      <c r="M179" s="206">
        <f>อุดรธานี!AP95</f>
        <v>1560051.6600000001</v>
      </c>
      <c r="N179" s="3"/>
      <c r="O179" s="3"/>
      <c r="P179" s="3"/>
      <c r="Q179" s="77">
        <f t="shared" si="16"/>
        <v>137626.21999999974</v>
      </c>
      <c r="R179" s="78">
        <f t="shared" si="17"/>
        <v>401.817249704142</v>
      </c>
    </row>
    <row r="180" spans="1:18" ht="24.6" customHeight="1" x14ac:dyDescent="0.7">
      <c r="A180" s="70">
        <v>15</v>
      </c>
      <c r="B180" s="3" t="s">
        <v>44</v>
      </c>
      <c r="C180" s="3" t="s">
        <v>254</v>
      </c>
      <c r="D180" s="3" t="s">
        <v>89</v>
      </c>
      <c r="E180" s="3" t="s">
        <v>26</v>
      </c>
      <c r="F180" s="3" t="s">
        <v>140</v>
      </c>
      <c r="G180" s="3" t="s">
        <v>663</v>
      </c>
      <c r="H180" s="204">
        <v>3361</v>
      </c>
      <c r="I180" s="70">
        <v>3</v>
      </c>
      <c r="J180" s="205">
        <f>อุดรธานี!F96</f>
        <v>1460961.51</v>
      </c>
      <c r="K180" s="206">
        <f>อุดรธานี!AN96</f>
        <v>1562849.5500000003</v>
      </c>
      <c r="L180" s="206">
        <f>อุดรธานี!AO96</f>
        <v>970619.13</v>
      </c>
      <c r="M180" s="206">
        <f>อุดรธานี!AP96</f>
        <v>1088641.02</v>
      </c>
      <c r="N180" s="3"/>
      <c r="O180" s="3"/>
      <c r="P180" s="3"/>
      <c r="Q180" s="77">
        <f t="shared" si="16"/>
        <v>-118021.89000000001</v>
      </c>
      <c r="R180" s="78">
        <f t="shared" si="17"/>
        <v>288.7887920261827</v>
      </c>
    </row>
    <row r="181" spans="1:18" ht="24.6" customHeight="1" x14ac:dyDescent="0.7">
      <c r="A181" s="208">
        <v>6</v>
      </c>
      <c r="B181" s="209" t="s">
        <v>44</v>
      </c>
      <c r="C181" s="209"/>
      <c r="D181" s="209"/>
      <c r="E181" s="209" t="s">
        <v>55</v>
      </c>
      <c r="F181" s="209"/>
      <c r="G181" s="209" t="s">
        <v>256</v>
      </c>
      <c r="H181" s="212">
        <f>SUM(H166:H180)</f>
        <v>76811</v>
      </c>
      <c r="I181" s="208"/>
      <c r="J181" s="211">
        <f>SUM(J166:J180)</f>
        <v>26026203.68</v>
      </c>
      <c r="K181" s="211">
        <f>SUM(K166:K180)</f>
        <v>25568906.460000005</v>
      </c>
      <c r="L181" s="211">
        <f>SUM(L166:L180)</f>
        <v>15580651.710000003</v>
      </c>
      <c r="M181" s="211">
        <f>SUM(M166:M180)</f>
        <v>16769668.74</v>
      </c>
      <c r="N181" s="209">
        <v>14</v>
      </c>
      <c r="O181" s="209">
        <v>14</v>
      </c>
      <c r="P181" s="209">
        <f>N181-O181</f>
        <v>0</v>
      </c>
      <c r="Q181" s="77">
        <f t="shared" si="16"/>
        <v>-1189017.0299999975</v>
      </c>
      <c r="R181" s="78">
        <f t="shared" si="17"/>
        <v>202.84401596125559</v>
      </c>
    </row>
    <row r="182" spans="1:18" ht="24.6" customHeight="1" x14ac:dyDescent="0.7">
      <c r="A182" s="70">
        <v>1</v>
      </c>
      <c r="B182" s="3" t="s">
        <v>44</v>
      </c>
      <c r="C182" s="3" t="s">
        <v>257</v>
      </c>
      <c r="D182" s="3" t="s">
        <v>95</v>
      </c>
      <c r="E182" s="3" t="s">
        <v>27</v>
      </c>
      <c r="F182" s="3" t="s">
        <v>170</v>
      </c>
      <c r="G182" s="3" t="s">
        <v>258</v>
      </c>
      <c r="H182" s="204"/>
      <c r="I182" s="70"/>
      <c r="J182" s="205"/>
      <c r="K182" s="206"/>
      <c r="L182" s="207"/>
      <c r="M182" s="207"/>
      <c r="N182" s="3"/>
      <c r="O182" s="3"/>
      <c r="P182" s="3"/>
    </row>
    <row r="183" spans="1:18" ht="24.6" customHeight="1" x14ac:dyDescent="0.7">
      <c r="A183" s="70">
        <v>2</v>
      </c>
      <c r="B183" s="3" t="s">
        <v>44</v>
      </c>
      <c r="C183" s="3" t="s">
        <v>257</v>
      </c>
      <c r="D183" s="3" t="s">
        <v>95</v>
      </c>
      <c r="E183" s="3" t="s">
        <v>27</v>
      </c>
      <c r="F183" s="3" t="s">
        <v>140</v>
      </c>
      <c r="G183" s="3" t="s">
        <v>664</v>
      </c>
      <c r="H183" s="204">
        <v>2519</v>
      </c>
      <c r="I183" s="70">
        <v>2</v>
      </c>
      <c r="J183" s="205">
        <f>อุดรธานี!F97</f>
        <v>1036826.88</v>
      </c>
      <c r="K183" s="206">
        <f>อุดรธานี!AN97</f>
        <v>1164458.2</v>
      </c>
      <c r="L183" s="206">
        <f>อุดรธานี!AO97</f>
        <v>844070.32</v>
      </c>
      <c r="M183" s="206">
        <f>อุดรธานี!AP97</f>
        <v>750791.96</v>
      </c>
      <c r="N183" s="3"/>
      <c r="O183" s="3"/>
      <c r="P183" s="3"/>
      <c r="Q183" s="77">
        <f t="shared" si="16"/>
        <v>93278.359999999986</v>
      </c>
      <c r="R183" s="78">
        <f t="shared" ref="R183:R189" si="18">L183/H183</f>
        <v>335.08150853513297</v>
      </c>
    </row>
    <row r="184" spans="1:18" ht="24.6" customHeight="1" x14ac:dyDescent="0.7">
      <c r="A184" s="70">
        <v>3</v>
      </c>
      <c r="B184" s="3" t="s">
        <v>44</v>
      </c>
      <c r="C184" s="3" t="s">
        <v>257</v>
      </c>
      <c r="D184" s="3" t="s">
        <v>95</v>
      </c>
      <c r="E184" s="3" t="s">
        <v>27</v>
      </c>
      <c r="F184" s="3" t="s">
        <v>140</v>
      </c>
      <c r="G184" s="3" t="s">
        <v>665</v>
      </c>
      <c r="H184" s="204">
        <v>5267</v>
      </c>
      <c r="I184" s="70">
        <v>4</v>
      </c>
      <c r="J184" s="205">
        <f>อุดรธานี!F98</f>
        <v>1314091.2</v>
      </c>
      <c r="K184" s="206">
        <f>อุดรธานี!AN98</f>
        <v>1400926.77</v>
      </c>
      <c r="L184" s="206">
        <f>อุดรธานี!AO98</f>
        <v>1245381.9100000001</v>
      </c>
      <c r="M184" s="206">
        <f>อุดรธานี!AP98</f>
        <v>1210215.56</v>
      </c>
      <c r="N184" s="3"/>
      <c r="O184" s="3"/>
      <c r="P184" s="3"/>
      <c r="Q184" s="77">
        <f t="shared" si="16"/>
        <v>35166.350000000093</v>
      </c>
      <c r="R184" s="78">
        <f t="shared" si="18"/>
        <v>236.44995443326374</v>
      </c>
    </row>
    <row r="185" spans="1:18" ht="24.6" customHeight="1" x14ac:dyDescent="0.7">
      <c r="A185" s="70">
        <v>4</v>
      </c>
      <c r="B185" s="3" t="s">
        <v>44</v>
      </c>
      <c r="C185" s="3" t="s">
        <v>257</v>
      </c>
      <c r="D185" s="3" t="s">
        <v>95</v>
      </c>
      <c r="E185" s="3" t="s">
        <v>27</v>
      </c>
      <c r="F185" s="3" t="s">
        <v>140</v>
      </c>
      <c r="G185" s="3" t="s">
        <v>666</v>
      </c>
      <c r="H185" s="204">
        <v>2857</v>
      </c>
      <c r="I185" s="70">
        <v>2</v>
      </c>
      <c r="J185" s="205">
        <f>อุดรธานี!F99</f>
        <v>669914.27</v>
      </c>
      <c r="K185" s="206">
        <f>อุดรธานี!AN99</f>
        <v>679010.13</v>
      </c>
      <c r="L185" s="206">
        <f>อุดรธานี!AO99</f>
        <v>1165845.8399999999</v>
      </c>
      <c r="M185" s="206">
        <f>อุดรธานี!AP99</f>
        <v>943780.74000000011</v>
      </c>
      <c r="N185" s="3"/>
      <c r="O185" s="3"/>
      <c r="P185" s="3"/>
      <c r="Q185" s="77">
        <f t="shared" si="16"/>
        <v>222065.09999999974</v>
      </c>
      <c r="R185" s="78">
        <f t="shared" si="18"/>
        <v>408.06644732236606</v>
      </c>
    </row>
    <row r="186" spans="1:18" ht="24.6" customHeight="1" x14ac:dyDescent="0.7">
      <c r="A186" s="70">
        <v>5</v>
      </c>
      <c r="B186" s="3" t="s">
        <v>44</v>
      </c>
      <c r="C186" s="3" t="s">
        <v>257</v>
      </c>
      <c r="D186" s="3" t="s">
        <v>95</v>
      </c>
      <c r="E186" s="3" t="s">
        <v>27</v>
      </c>
      <c r="F186" s="3" t="s">
        <v>140</v>
      </c>
      <c r="G186" s="3" t="s">
        <v>667</v>
      </c>
      <c r="H186" s="204">
        <v>3224</v>
      </c>
      <c r="I186" s="70">
        <v>3</v>
      </c>
      <c r="J186" s="205">
        <f>อุดรธานี!F100</f>
        <v>553506.18999999994</v>
      </c>
      <c r="K186" s="206">
        <f>อุดรธานี!AN100</f>
        <v>584682.2899999998</v>
      </c>
      <c r="L186" s="206">
        <f>อุดรธานี!AO100</f>
        <v>1038317.6699999999</v>
      </c>
      <c r="M186" s="206">
        <f>อุดรธานี!AP100</f>
        <v>958878.03</v>
      </c>
      <c r="N186" s="3"/>
      <c r="O186" s="3"/>
      <c r="P186" s="3"/>
      <c r="Q186" s="77">
        <f t="shared" si="16"/>
        <v>79439.639999999898</v>
      </c>
      <c r="R186" s="78">
        <f t="shared" si="18"/>
        <v>322.05883064516127</v>
      </c>
    </row>
    <row r="187" spans="1:18" ht="24.6" customHeight="1" x14ac:dyDescent="0.7">
      <c r="A187" s="70">
        <v>6</v>
      </c>
      <c r="B187" s="3" t="s">
        <v>44</v>
      </c>
      <c r="C187" s="3" t="s">
        <v>257</v>
      </c>
      <c r="D187" s="3" t="s">
        <v>95</v>
      </c>
      <c r="E187" s="3" t="s">
        <v>27</v>
      </c>
      <c r="F187" s="3" t="s">
        <v>140</v>
      </c>
      <c r="G187" s="3" t="s">
        <v>668</v>
      </c>
      <c r="H187" s="204">
        <v>1708</v>
      </c>
      <c r="I187" s="70">
        <v>2</v>
      </c>
      <c r="J187" s="205">
        <f>อุดรธานี!F101</f>
        <v>565291.42000000004</v>
      </c>
      <c r="K187" s="206">
        <f>อุดรธานี!AN101</f>
        <v>598581.34000000008</v>
      </c>
      <c r="L187" s="206">
        <f>อุดรธานี!AO101</f>
        <v>854942.9</v>
      </c>
      <c r="M187" s="206">
        <f>อุดรธานี!AP101</f>
        <v>684187.84000000008</v>
      </c>
      <c r="N187" s="3"/>
      <c r="O187" s="3"/>
      <c r="P187" s="3"/>
      <c r="Q187" s="77">
        <f t="shared" si="16"/>
        <v>170755.05999999994</v>
      </c>
      <c r="R187" s="78">
        <f t="shared" si="18"/>
        <v>500.55204918032786</v>
      </c>
    </row>
    <row r="188" spans="1:18" ht="24.6" customHeight="1" x14ac:dyDescent="0.7">
      <c r="A188" s="70">
        <v>7</v>
      </c>
      <c r="B188" s="3" t="s">
        <v>44</v>
      </c>
      <c r="C188" s="3" t="s">
        <v>257</v>
      </c>
      <c r="D188" s="3" t="s">
        <v>95</v>
      </c>
      <c r="E188" s="3" t="s">
        <v>27</v>
      </c>
      <c r="F188" s="3" t="s">
        <v>140</v>
      </c>
      <c r="G188" s="3" t="s">
        <v>669</v>
      </c>
      <c r="H188" s="204">
        <v>2127</v>
      </c>
      <c r="I188" s="70">
        <v>2</v>
      </c>
      <c r="J188" s="205">
        <f>อุดรธานี!F102</f>
        <v>413036.74</v>
      </c>
      <c r="K188" s="206">
        <f>อุดรธานี!AN102</f>
        <v>528118.41</v>
      </c>
      <c r="L188" s="206">
        <f>อุดรธานี!AO102</f>
        <v>967894.3899999999</v>
      </c>
      <c r="M188" s="206">
        <f>อุดรธานี!AP102</f>
        <v>937031.57</v>
      </c>
      <c r="N188" s="3"/>
      <c r="O188" s="3"/>
      <c r="P188" s="3"/>
      <c r="Q188" s="77">
        <f t="shared" si="16"/>
        <v>30862.819999999949</v>
      </c>
      <c r="R188" s="78">
        <f t="shared" si="18"/>
        <v>455.05142924306529</v>
      </c>
    </row>
    <row r="189" spans="1:18" ht="24.6" customHeight="1" x14ac:dyDescent="0.7">
      <c r="A189" s="208">
        <v>7</v>
      </c>
      <c r="B189" s="209" t="s">
        <v>44</v>
      </c>
      <c r="C189" s="209"/>
      <c r="D189" s="209"/>
      <c r="E189" s="209" t="s">
        <v>55</v>
      </c>
      <c r="F189" s="209"/>
      <c r="G189" s="209" t="s">
        <v>259</v>
      </c>
      <c r="H189" s="212">
        <f>SUM(H182:H188)</f>
        <v>17702</v>
      </c>
      <c r="I189" s="208"/>
      <c r="J189" s="211">
        <f>SUM(J182:J188)</f>
        <v>4552666.7</v>
      </c>
      <c r="K189" s="211">
        <f>SUM(K182:K188)</f>
        <v>4955777.1399999997</v>
      </c>
      <c r="L189" s="211">
        <f>SUM(L182:L188)</f>
        <v>6116453.0300000003</v>
      </c>
      <c r="M189" s="211">
        <f>SUM(M182:M188)</f>
        <v>5484885.7000000002</v>
      </c>
      <c r="N189" s="209">
        <v>6</v>
      </c>
      <c r="O189" s="209">
        <v>6</v>
      </c>
      <c r="P189" s="209">
        <f>N189-O189</f>
        <v>0</v>
      </c>
      <c r="Q189" s="77">
        <f t="shared" si="16"/>
        <v>631567.33000000007</v>
      </c>
      <c r="R189" s="78">
        <f t="shared" si="18"/>
        <v>345.52327590102817</v>
      </c>
    </row>
    <row r="190" spans="1:18" ht="24.6" customHeight="1" x14ac:dyDescent="0.7">
      <c r="A190" s="70">
        <v>1</v>
      </c>
      <c r="B190" s="3" t="s">
        <v>44</v>
      </c>
      <c r="C190" s="3" t="s">
        <v>17</v>
      </c>
      <c r="D190" s="3" t="s">
        <v>99</v>
      </c>
      <c r="E190" s="3" t="s">
        <v>18</v>
      </c>
      <c r="F190" s="3" t="s">
        <v>170</v>
      </c>
      <c r="G190" s="3" t="s">
        <v>260</v>
      </c>
      <c r="H190" s="204"/>
      <c r="I190" s="70"/>
      <c r="J190" s="205"/>
      <c r="K190" s="206"/>
      <c r="L190" s="207"/>
      <c r="M190" s="207"/>
      <c r="N190" s="3"/>
      <c r="O190" s="3"/>
      <c r="P190" s="3"/>
    </row>
    <row r="191" spans="1:18" ht="24.6" customHeight="1" x14ac:dyDescent="0.7">
      <c r="A191" s="70">
        <v>2</v>
      </c>
      <c r="B191" s="3" t="s">
        <v>44</v>
      </c>
      <c r="C191" s="3" t="s">
        <v>17</v>
      </c>
      <c r="D191" s="3" t="s">
        <v>99</v>
      </c>
      <c r="E191" s="3" t="s">
        <v>18</v>
      </c>
      <c r="F191" s="3" t="s">
        <v>140</v>
      </c>
      <c r="G191" s="3" t="s">
        <v>670</v>
      </c>
      <c r="H191" s="204">
        <v>2572</v>
      </c>
      <c r="I191" s="70">
        <v>2</v>
      </c>
      <c r="J191" s="205">
        <f>อุดรธานี!F103</f>
        <v>691399.4</v>
      </c>
      <c r="K191" s="206">
        <f>อุดรธานี!AN103</f>
        <v>865667.5</v>
      </c>
      <c r="L191" s="206">
        <f>อุดรธานี!AO103</f>
        <v>860640.77</v>
      </c>
      <c r="M191" s="206">
        <f>อุดรธานี!AP103</f>
        <v>827105.77</v>
      </c>
      <c r="N191" s="3"/>
      <c r="O191" s="3"/>
      <c r="P191" s="3"/>
      <c r="Q191" s="77">
        <f t="shared" si="16"/>
        <v>33535</v>
      </c>
      <c r="R191" s="78">
        <f>L191/H191</f>
        <v>334.61927293934684</v>
      </c>
    </row>
    <row r="192" spans="1:18" ht="24.6" customHeight="1" x14ac:dyDescent="0.7">
      <c r="A192" s="70">
        <v>3</v>
      </c>
      <c r="B192" s="3" t="s">
        <v>44</v>
      </c>
      <c r="C192" s="3" t="s">
        <v>17</v>
      </c>
      <c r="D192" s="3" t="s">
        <v>99</v>
      </c>
      <c r="E192" s="3" t="s">
        <v>18</v>
      </c>
      <c r="F192" s="3" t="s">
        <v>140</v>
      </c>
      <c r="G192" s="3" t="s">
        <v>671</v>
      </c>
      <c r="H192" s="204">
        <v>7137</v>
      </c>
      <c r="I192" s="70">
        <v>5</v>
      </c>
      <c r="J192" s="205">
        <f>อุดรธานี!F104</f>
        <v>1377645.8</v>
      </c>
      <c r="K192" s="206">
        <f>อุดรธานี!AN104</f>
        <v>1522617.71</v>
      </c>
      <c r="L192" s="206">
        <f>อุดรธานี!AO104</f>
        <v>1720689.39</v>
      </c>
      <c r="M192" s="206">
        <f>อุดรธานี!AP104</f>
        <v>1673727.18</v>
      </c>
      <c r="N192" s="3"/>
      <c r="O192" s="3"/>
      <c r="P192" s="3"/>
      <c r="Q192" s="77">
        <f t="shared" si="16"/>
        <v>46962.209999999963</v>
      </c>
      <c r="R192" s="78">
        <f>L192/H192</f>
        <v>241.09421185372003</v>
      </c>
    </row>
    <row r="193" spans="1:18" ht="24.6" customHeight="1" x14ac:dyDescent="0.7">
      <c r="A193" s="70">
        <v>4</v>
      </c>
      <c r="B193" s="3" t="s">
        <v>44</v>
      </c>
      <c r="C193" s="3" t="s">
        <v>17</v>
      </c>
      <c r="D193" s="3" t="s">
        <v>99</v>
      </c>
      <c r="E193" s="3" t="s">
        <v>18</v>
      </c>
      <c r="F193" s="3" t="s">
        <v>140</v>
      </c>
      <c r="G193" s="3" t="s">
        <v>672</v>
      </c>
      <c r="H193" s="204">
        <v>6162</v>
      </c>
      <c r="I193" s="70">
        <v>5</v>
      </c>
      <c r="J193" s="205">
        <f>อุดรธานี!F105</f>
        <v>221644.72</v>
      </c>
      <c r="K193" s="206">
        <f>อุดรธานี!AN105</f>
        <v>984664.49000000011</v>
      </c>
      <c r="L193" s="206">
        <f>อุดรธานี!AO105</f>
        <v>1276061.33</v>
      </c>
      <c r="M193" s="206">
        <f>อุดรธานี!AP105</f>
        <v>1100688.28</v>
      </c>
      <c r="N193" s="3"/>
      <c r="O193" s="3"/>
      <c r="P193" s="3"/>
      <c r="Q193" s="77">
        <f t="shared" si="16"/>
        <v>175373.05000000005</v>
      </c>
      <c r="R193" s="78">
        <f>L193/H193</f>
        <v>207.08557773450181</v>
      </c>
    </row>
    <row r="194" spans="1:18" ht="24.6" customHeight="1" x14ac:dyDescent="0.7">
      <c r="A194" s="70">
        <v>5</v>
      </c>
      <c r="B194" s="3" t="s">
        <v>44</v>
      </c>
      <c r="C194" s="3" t="s">
        <v>17</v>
      </c>
      <c r="D194" s="3" t="s">
        <v>99</v>
      </c>
      <c r="E194" s="3" t="s">
        <v>18</v>
      </c>
      <c r="F194" s="3" t="s">
        <v>140</v>
      </c>
      <c r="G194" s="3" t="s">
        <v>673</v>
      </c>
      <c r="H194" s="204">
        <v>5550</v>
      </c>
      <c r="I194" s="70">
        <v>4</v>
      </c>
      <c r="J194" s="205">
        <f>อุดรธานี!F106</f>
        <v>272689.24</v>
      </c>
      <c r="K194" s="206">
        <f>อุดรธานี!AN106</f>
        <v>873918.65</v>
      </c>
      <c r="L194" s="206">
        <f>อุดรธานี!AO106</f>
        <v>1225814.71</v>
      </c>
      <c r="M194" s="206">
        <f>อุดรธานี!AP106</f>
        <v>1074236.49</v>
      </c>
      <c r="N194" s="3"/>
      <c r="O194" s="3"/>
      <c r="P194" s="3"/>
      <c r="Q194" s="77">
        <f t="shared" si="16"/>
        <v>151578.21999999997</v>
      </c>
      <c r="R194" s="78">
        <f>L194/H194</f>
        <v>220.8675153153153</v>
      </c>
    </row>
    <row r="195" spans="1:18" ht="24.6" customHeight="1" x14ac:dyDescent="0.7">
      <c r="A195" s="208">
        <v>8</v>
      </c>
      <c r="B195" s="209" t="s">
        <v>44</v>
      </c>
      <c r="C195" s="209"/>
      <c r="D195" s="209"/>
      <c r="E195" s="209" t="s">
        <v>55</v>
      </c>
      <c r="F195" s="209"/>
      <c r="G195" s="209" t="s">
        <v>261</v>
      </c>
      <c r="H195" s="212">
        <f>SUM(H190:H194)</f>
        <v>21421</v>
      </c>
      <c r="I195" s="208"/>
      <c r="J195" s="211">
        <f>SUM(J190:J194)</f>
        <v>2563379.16</v>
      </c>
      <c r="K195" s="211">
        <f>SUM(K190:K194)</f>
        <v>4246868.3500000006</v>
      </c>
      <c r="L195" s="211">
        <f>SUM(L190:L194)</f>
        <v>5083206.2</v>
      </c>
      <c r="M195" s="211">
        <f>SUM(M190:M194)</f>
        <v>4675757.7200000007</v>
      </c>
      <c r="N195" s="209">
        <v>4</v>
      </c>
      <c r="O195" s="209">
        <v>4</v>
      </c>
      <c r="P195" s="209">
        <f>N195-O195</f>
        <v>0</v>
      </c>
      <c r="Q195" s="77">
        <f t="shared" si="16"/>
        <v>407448.47999999952</v>
      </c>
      <c r="R195" s="78">
        <f>L195/H195</f>
        <v>237.30013538116802</v>
      </c>
    </row>
    <row r="196" spans="1:18" ht="24.6" customHeight="1" x14ac:dyDescent="0.7">
      <c r="A196" s="70">
        <v>1</v>
      </c>
      <c r="B196" s="3" t="s">
        <v>44</v>
      </c>
      <c r="C196" s="3" t="s">
        <v>262</v>
      </c>
      <c r="D196" s="3" t="s">
        <v>102</v>
      </c>
      <c r="E196" s="3" t="s">
        <v>28</v>
      </c>
      <c r="F196" s="3" t="s">
        <v>170</v>
      </c>
      <c r="G196" s="3" t="s">
        <v>263</v>
      </c>
      <c r="H196" s="204"/>
      <c r="I196" s="70"/>
      <c r="J196" s="205"/>
      <c r="K196" s="206"/>
      <c r="L196" s="207"/>
      <c r="M196" s="207"/>
      <c r="N196" s="3"/>
      <c r="O196" s="3"/>
      <c r="P196" s="3"/>
    </row>
    <row r="197" spans="1:18" ht="24.6" customHeight="1" x14ac:dyDescent="0.7">
      <c r="A197" s="70">
        <v>2</v>
      </c>
      <c r="B197" s="3" t="s">
        <v>44</v>
      </c>
      <c r="C197" s="3" t="s">
        <v>262</v>
      </c>
      <c r="D197" s="3" t="s">
        <v>102</v>
      </c>
      <c r="E197" s="3" t="s">
        <v>28</v>
      </c>
      <c r="F197" s="3" t="s">
        <v>140</v>
      </c>
      <c r="G197" s="3" t="s">
        <v>674</v>
      </c>
      <c r="H197" s="204">
        <v>3386</v>
      </c>
      <c r="I197" s="70">
        <v>3</v>
      </c>
      <c r="J197" s="205">
        <f>อุดรธานี!F107</f>
        <v>746982.47</v>
      </c>
      <c r="K197" s="206">
        <f>อุดรธานี!AN107</f>
        <v>845831.90999999992</v>
      </c>
      <c r="L197" s="206">
        <f>อุดรธานี!AO107</f>
        <v>1578231.54</v>
      </c>
      <c r="M197" s="206">
        <f>อุดรธานี!AP107</f>
        <v>1384569.32</v>
      </c>
      <c r="N197" s="3"/>
      <c r="O197" s="3"/>
      <c r="P197" s="3"/>
      <c r="Q197" s="77">
        <f t="shared" si="16"/>
        <v>193662.21999999997</v>
      </c>
      <c r="R197" s="78">
        <f t="shared" ref="R197:R209" si="19">L197/H197</f>
        <v>466.1050029533373</v>
      </c>
    </row>
    <row r="198" spans="1:18" ht="24.6" customHeight="1" x14ac:dyDescent="0.7">
      <c r="A198" s="70">
        <v>3</v>
      </c>
      <c r="B198" s="3" t="s">
        <v>44</v>
      </c>
      <c r="C198" s="3" t="s">
        <v>262</v>
      </c>
      <c r="D198" s="3" t="s">
        <v>102</v>
      </c>
      <c r="E198" s="3" t="s">
        <v>28</v>
      </c>
      <c r="F198" s="3" t="s">
        <v>140</v>
      </c>
      <c r="G198" s="3" t="s">
        <v>675</v>
      </c>
      <c r="H198" s="204">
        <v>2993</v>
      </c>
      <c r="I198" s="70">
        <v>2</v>
      </c>
      <c r="J198" s="205">
        <f>อุดรธานี!F108</f>
        <v>503801.21</v>
      </c>
      <c r="K198" s="206">
        <f>อุดรธานี!AN108</f>
        <v>633266.76</v>
      </c>
      <c r="L198" s="206">
        <f>อุดรธานี!AO108</f>
        <v>750144.6</v>
      </c>
      <c r="M198" s="206">
        <f>อุดรธานี!AP108</f>
        <v>713730.26</v>
      </c>
      <c r="N198" s="3"/>
      <c r="O198" s="3"/>
      <c r="P198" s="3"/>
      <c r="Q198" s="77">
        <f t="shared" si="16"/>
        <v>36414.339999999967</v>
      </c>
      <c r="R198" s="78">
        <f t="shared" si="19"/>
        <v>250.63301035750084</v>
      </c>
    </row>
    <row r="199" spans="1:18" ht="24.6" customHeight="1" x14ac:dyDescent="0.7">
      <c r="A199" s="70">
        <v>4</v>
      </c>
      <c r="B199" s="3" t="s">
        <v>44</v>
      </c>
      <c r="C199" s="3" t="s">
        <v>262</v>
      </c>
      <c r="D199" s="3" t="s">
        <v>102</v>
      </c>
      <c r="E199" s="3" t="s">
        <v>28</v>
      </c>
      <c r="F199" s="3" t="s">
        <v>140</v>
      </c>
      <c r="G199" s="3" t="s">
        <v>676</v>
      </c>
      <c r="H199" s="204">
        <v>1953</v>
      </c>
      <c r="I199" s="70">
        <v>2</v>
      </c>
      <c r="J199" s="205">
        <f>อุดรธานี!F109</f>
        <v>265000.5</v>
      </c>
      <c r="K199" s="206">
        <f>อุดรธานี!AN109</f>
        <v>418256.69</v>
      </c>
      <c r="L199" s="206">
        <f>อุดรธานี!AO109</f>
        <v>559500.45000000007</v>
      </c>
      <c r="M199" s="206">
        <f>อุดรธานี!AP109</f>
        <v>513024.38</v>
      </c>
      <c r="N199" s="3"/>
      <c r="O199" s="3"/>
      <c r="P199" s="3"/>
      <c r="Q199" s="77">
        <f t="shared" si="16"/>
        <v>46476.070000000065</v>
      </c>
      <c r="R199" s="78">
        <f t="shared" si="19"/>
        <v>286.48256528417824</v>
      </c>
    </row>
    <row r="200" spans="1:18" ht="24.6" customHeight="1" x14ac:dyDescent="0.7">
      <c r="A200" s="70">
        <v>5</v>
      </c>
      <c r="B200" s="3" t="s">
        <v>44</v>
      </c>
      <c r="C200" s="3" t="s">
        <v>262</v>
      </c>
      <c r="D200" s="3" t="s">
        <v>102</v>
      </c>
      <c r="E200" s="3" t="s">
        <v>28</v>
      </c>
      <c r="F200" s="3" t="s">
        <v>140</v>
      </c>
      <c r="G200" s="3" t="s">
        <v>677</v>
      </c>
      <c r="H200" s="204">
        <v>1859</v>
      </c>
      <c r="I200" s="70">
        <v>2</v>
      </c>
      <c r="J200" s="205">
        <f>อุดรธานี!F110</f>
        <v>381384.96000000002</v>
      </c>
      <c r="K200" s="206">
        <f>อุดรธานี!AN110</f>
        <v>903402.03000000014</v>
      </c>
      <c r="L200" s="206">
        <f>อุดรธานี!AO110</f>
        <v>615967.30999999994</v>
      </c>
      <c r="M200" s="206">
        <f>อุดรธานี!AP110</f>
        <v>491966.66000000003</v>
      </c>
      <c r="N200" s="3"/>
      <c r="O200" s="3"/>
      <c r="P200" s="3"/>
      <c r="Q200" s="77">
        <f t="shared" si="16"/>
        <v>124000.64999999991</v>
      </c>
      <c r="R200" s="78">
        <f t="shared" si="19"/>
        <v>331.34336202259277</v>
      </c>
    </row>
    <row r="201" spans="1:18" ht="24.6" customHeight="1" x14ac:dyDescent="0.7">
      <c r="A201" s="70">
        <v>6</v>
      </c>
      <c r="B201" s="3" t="s">
        <v>44</v>
      </c>
      <c r="C201" s="3" t="s">
        <v>262</v>
      </c>
      <c r="D201" s="3" t="s">
        <v>102</v>
      </c>
      <c r="E201" s="3" t="s">
        <v>28</v>
      </c>
      <c r="F201" s="3" t="s">
        <v>140</v>
      </c>
      <c r="G201" s="3" t="s">
        <v>678</v>
      </c>
      <c r="H201" s="204">
        <v>3125</v>
      </c>
      <c r="I201" s="70">
        <v>3</v>
      </c>
      <c r="J201" s="205">
        <f>อุดรธานี!F111</f>
        <v>359979.13</v>
      </c>
      <c r="K201" s="206">
        <f>อุดรธานี!AN111</f>
        <v>610080.89</v>
      </c>
      <c r="L201" s="206">
        <f>อุดรธานี!AO111</f>
        <v>1058423.5</v>
      </c>
      <c r="M201" s="206">
        <f>อุดรธานี!AP111</f>
        <v>855373.41999999993</v>
      </c>
      <c r="N201" s="3"/>
      <c r="O201" s="3"/>
      <c r="P201" s="3"/>
      <c r="Q201" s="77">
        <f t="shared" si="16"/>
        <v>203050.08000000007</v>
      </c>
      <c r="R201" s="78">
        <f t="shared" si="19"/>
        <v>338.69551999999999</v>
      </c>
    </row>
    <row r="202" spans="1:18" ht="24.6" customHeight="1" x14ac:dyDescent="0.7">
      <c r="A202" s="70">
        <v>7</v>
      </c>
      <c r="B202" s="3" t="s">
        <v>44</v>
      </c>
      <c r="C202" s="3" t="s">
        <v>262</v>
      </c>
      <c r="D202" s="3" t="s">
        <v>102</v>
      </c>
      <c r="E202" s="3" t="s">
        <v>28</v>
      </c>
      <c r="F202" s="3" t="s">
        <v>140</v>
      </c>
      <c r="G202" s="3" t="s">
        <v>679</v>
      </c>
      <c r="H202" s="204">
        <v>2823</v>
      </c>
      <c r="I202" s="70">
        <v>2</v>
      </c>
      <c r="J202" s="205">
        <f>อุดรธานี!F112</f>
        <v>365928.09</v>
      </c>
      <c r="K202" s="206">
        <f>อุดรธานี!AN112</f>
        <v>584951.53</v>
      </c>
      <c r="L202" s="206">
        <f>อุดรธานี!AO112</f>
        <v>733169.97</v>
      </c>
      <c r="M202" s="206">
        <f>อุดรธานี!AP112</f>
        <v>653201.5</v>
      </c>
      <c r="N202" s="3"/>
      <c r="O202" s="3"/>
      <c r="P202" s="3"/>
      <c r="Q202" s="77">
        <f t="shared" si="16"/>
        <v>79968.469999999972</v>
      </c>
      <c r="R202" s="78">
        <f t="shared" si="19"/>
        <v>259.7130605738576</v>
      </c>
    </row>
    <row r="203" spans="1:18" ht="24.6" customHeight="1" x14ac:dyDescent="0.7">
      <c r="A203" s="70">
        <v>8</v>
      </c>
      <c r="B203" s="3" t="s">
        <v>44</v>
      </c>
      <c r="C203" s="3" t="s">
        <v>262</v>
      </c>
      <c r="D203" s="3" t="s">
        <v>102</v>
      </c>
      <c r="E203" s="3" t="s">
        <v>28</v>
      </c>
      <c r="F203" s="3" t="s">
        <v>140</v>
      </c>
      <c r="G203" s="3" t="s">
        <v>680</v>
      </c>
      <c r="H203" s="204">
        <v>3239</v>
      </c>
      <c r="I203" s="70">
        <v>3</v>
      </c>
      <c r="J203" s="205">
        <f>อุดรธานี!F113</f>
        <v>257218.24</v>
      </c>
      <c r="K203" s="206">
        <f>อุดรธานี!AN113</f>
        <v>295390.93</v>
      </c>
      <c r="L203" s="206">
        <f>อุดรธานี!AO113</f>
        <v>944114.03</v>
      </c>
      <c r="M203" s="206">
        <f>อุดรธานี!AP113</f>
        <v>964945.69</v>
      </c>
      <c r="N203" s="3"/>
      <c r="O203" s="3"/>
      <c r="P203" s="3"/>
      <c r="Q203" s="77">
        <f t="shared" si="16"/>
        <v>-20831.659999999916</v>
      </c>
      <c r="R203" s="78">
        <f t="shared" si="19"/>
        <v>291.48318308119792</v>
      </c>
    </row>
    <row r="204" spans="1:18" ht="24.6" customHeight="1" x14ac:dyDescent="0.7">
      <c r="A204" s="70">
        <v>9</v>
      </c>
      <c r="B204" s="3" t="s">
        <v>44</v>
      </c>
      <c r="C204" s="3" t="s">
        <v>262</v>
      </c>
      <c r="D204" s="3" t="s">
        <v>102</v>
      </c>
      <c r="E204" s="3" t="s">
        <v>28</v>
      </c>
      <c r="F204" s="3" t="s">
        <v>140</v>
      </c>
      <c r="G204" s="3" t="s">
        <v>681</v>
      </c>
      <c r="H204" s="204">
        <v>3478</v>
      </c>
      <c r="I204" s="70">
        <v>3</v>
      </c>
      <c r="J204" s="205">
        <f>อุดรธานี!F114</f>
        <v>1358901.75</v>
      </c>
      <c r="K204" s="206">
        <f>อุดรธานี!AN114</f>
        <v>1495865.7699999998</v>
      </c>
      <c r="L204" s="206">
        <f>อุดรธานี!AO114</f>
        <v>974634.24</v>
      </c>
      <c r="M204" s="206">
        <f>อุดรธานี!AP114</f>
        <v>937131.52000000002</v>
      </c>
      <c r="N204" s="3"/>
      <c r="O204" s="3"/>
      <c r="P204" s="3"/>
      <c r="Q204" s="77">
        <f t="shared" si="16"/>
        <v>37502.719999999972</v>
      </c>
      <c r="R204" s="78">
        <f t="shared" si="19"/>
        <v>280.22836112708455</v>
      </c>
    </row>
    <row r="205" spans="1:18" ht="24.6" customHeight="1" x14ac:dyDescent="0.7">
      <c r="A205" s="70">
        <v>10</v>
      </c>
      <c r="B205" s="3" t="s">
        <v>44</v>
      </c>
      <c r="C205" s="3" t="s">
        <v>262</v>
      </c>
      <c r="D205" s="3" t="s">
        <v>102</v>
      </c>
      <c r="E205" s="3" t="s">
        <v>28</v>
      </c>
      <c r="F205" s="3" t="s">
        <v>140</v>
      </c>
      <c r="G205" s="3" t="s">
        <v>682</v>
      </c>
      <c r="H205" s="204">
        <v>1780</v>
      </c>
      <c r="I205" s="70">
        <v>2</v>
      </c>
      <c r="J205" s="205">
        <f>อุดรธานี!F115</f>
        <v>1111106.6200000001</v>
      </c>
      <c r="K205" s="206">
        <f>อุดรธานี!AN115</f>
        <v>1200918.7700000003</v>
      </c>
      <c r="L205" s="206">
        <f>อุดรธานี!AO115</f>
        <v>495613.16000000003</v>
      </c>
      <c r="M205" s="206">
        <f>อุดรธานี!AP115</f>
        <v>422168.37</v>
      </c>
      <c r="N205" s="3"/>
      <c r="O205" s="3"/>
      <c r="P205" s="3"/>
      <c r="Q205" s="77">
        <f t="shared" si="16"/>
        <v>73444.790000000037</v>
      </c>
      <c r="R205" s="78">
        <f t="shared" si="19"/>
        <v>278.43435955056179</v>
      </c>
    </row>
    <row r="206" spans="1:18" ht="24.6" customHeight="1" x14ac:dyDescent="0.7">
      <c r="A206" s="70">
        <v>11</v>
      </c>
      <c r="B206" s="3" t="s">
        <v>44</v>
      </c>
      <c r="C206" s="3" t="s">
        <v>262</v>
      </c>
      <c r="D206" s="3" t="s">
        <v>102</v>
      </c>
      <c r="E206" s="3" t="s">
        <v>28</v>
      </c>
      <c r="F206" s="3" t="s">
        <v>140</v>
      </c>
      <c r="G206" s="3" t="s">
        <v>683</v>
      </c>
      <c r="H206" s="204">
        <v>1995</v>
      </c>
      <c r="I206" s="70">
        <v>2</v>
      </c>
      <c r="J206" s="205">
        <f>อุดรธานี!F116</f>
        <v>213734.05</v>
      </c>
      <c r="K206" s="206">
        <f>อุดรธานี!AN116</f>
        <v>231812.58000000002</v>
      </c>
      <c r="L206" s="206">
        <f>อุดรธานี!AO116</f>
        <v>488656.93000000005</v>
      </c>
      <c r="M206" s="206">
        <f>อุดรธานี!AP116</f>
        <v>456431.21</v>
      </c>
      <c r="N206" s="3"/>
      <c r="O206" s="3"/>
      <c r="P206" s="3"/>
      <c r="Q206" s="77">
        <f t="shared" si="16"/>
        <v>32225.72000000003</v>
      </c>
      <c r="R206" s="78">
        <f t="shared" si="19"/>
        <v>244.94081704260654</v>
      </c>
    </row>
    <row r="207" spans="1:18" ht="24.6" customHeight="1" x14ac:dyDescent="0.7">
      <c r="A207" s="70">
        <v>12</v>
      </c>
      <c r="B207" s="3" t="s">
        <v>44</v>
      </c>
      <c r="C207" s="3" t="s">
        <v>262</v>
      </c>
      <c r="D207" s="3" t="s">
        <v>102</v>
      </c>
      <c r="E207" s="3" t="s">
        <v>28</v>
      </c>
      <c r="F207" s="3" t="s">
        <v>140</v>
      </c>
      <c r="G207" s="3" t="s">
        <v>684</v>
      </c>
      <c r="H207" s="204">
        <v>2686</v>
      </c>
      <c r="I207" s="70">
        <v>2</v>
      </c>
      <c r="J207" s="205">
        <f>อุดรธานี!F117</f>
        <v>491206.37</v>
      </c>
      <c r="K207" s="206">
        <f>อุดรธานี!AN117</f>
        <v>484297.70999999996</v>
      </c>
      <c r="L207" s="206">
        <f>อุดรธานี!AO117</f>
        <v>984045.6</v>
      </c>
      <c r="M207" s="206">
        <f>อุดรธานี!AP117</f>
        <v>1266913.46</v>
      </c>
      <c r="N207" s="3"/>
      <c r="O207" s="3"/>
      <c r="P207" s="3"/>
      <c r="Q207" s="77">
        <f t="shared" si="16"/>
        <v>-282867.86</v>
      </c>
      <c r="R207" s="78">
        <f t="shared" si="19"/>
        <v>366.36098287416229</v>
      </c>
    </row>
    <row r="208" spans="1:18" ht="24.6" customHeight="1" x14ac:dyDescent="0.7">
      <c r="A208" s="70">
        <v>13</v>
      </c>
      <c r="B208" s="3" t="s">
        <v>44</v>
      </c>
      <c r="C208" s="3" t="s">
        <v>262</v>
      </c>
      <c r="D208" s="3" t="s">
        <v>102</v>
      </c>
      <c r="E208" s="3" t="s">
        <v>28</v>
      </c>
      <c r="F208" s="3" t="s">
        <v>140</v>
      </c>
      <c r="G208" s="3" t="s">
        <v>685</v>
      </c>
      <c r="H208" s="204">
        <v>2814</v>
      </c>
      <c r="I208" s="70">
        <v>2</v>
      </c>
      <c r="J208" s="205">
        <f>อุดรธานี!F118</f>
        <v>556905.05000000005</v>
      </c>
      <c r="K208" s="206">
        <f>อุดรธานี!AN118</f>
        <v>646735.8600000001</v>
      </c>
      <c r="L208" s="206">
        <f>อุดรธานี!AO118</f>
        <v>1230691.0699999998</v>
      </c>
      <c r="M208" s="206">
        <f>อุดรธานี!AP118</f>
        <v>1106228.29</v>
      </c>
      <c r="N208" s="3"/>
      <c r="O208" s="3"/>
      <c r="P208" s="3"/>
      <c r="Q208" s="77">
        <f t="shared" si="16"/>
        <v>124462.7799999998</v>
      </c>
      <c r="R208" s="78">
        <f t="shared" si="19"/>
        <v>437.34579601990043</v>
      </c>
    </row>
    <row r="209" spans="1:18" ht="24.6" customHeight="1" x14ac:dyDescent="0.7">
      <c r="A209" s="208">
        <v>9</v>
      </c>
      <c r="B209" s="209" t="s">
        <v>44</v>
      </c>
      <c r="C209" s="209"/>
      <c r="D209" s="209"/>
      <c r="E209" s="209" t="s">
        <v>55</v>
      </c>
      <c r="F209" s="209"/>
      <c r="G209" s="209" t="s">
        <v>264</v>
      </c>
      <c r="H209" s="212">
        <f>SUM(H196:H208)</f>
        <v>32131</v>
      </c>
      <c r="I209" s="208"/>
      <c r="J209" s="211">
        <f>SUM(J196:J208)</f>
        <v>6612148.4399999995</v>
      </c>
      <c r="K209" s="211">
        <f>SUM(K196:K208)</f>
        <v>8350811.4300000006</v>
      </c>
      <c r="L209" s="211">
        <f>SUM(L196:L208)</f>
        <v>10413192.4</v>
      </c>
      <c r="M209" s="211">
        <f>SUM(M196:M208)</f>
        <v>9765684.0799999982</v>
      </c>
      <c r="N209" s="209">
        <v>12</v>
      </c>
      <c r="O209" s="209">
        <v>12</v>
      </c>
      <c r="P209" s="209">
        <f>N209-O209</f>
        <v>0</v>
      </c>
      <c r="Q209" s="77">
        <f t="shared" si="16"/>
        <v>647508.32000000216</v>
      </c>
      <c r="R209" s="78">
        <f t="shared" si="19"/>
        <v>324.08553733154901</v>
      </c>
    </row>
    <row r="210" spans="1:18" ht="24.6" customHeight="1" x14ac:dyDescent="0.7">
      <c r="A210" s="70">
        <v>1</v>
      </c>
      <c r="B210" s="3" t="s">
        <v>44</v>
      </c>
      <c r="C210" s="3" t="s">
        <v>19</v>
      </c>
      <c r="D210" s="3" t="s">
        <v>105</v>
      </c>
      <c r="E210" s="3" t="s">
        <v>20</v>
      </c>
      <c r="F210" s="3" t="s">
        <v>170</v>
      </c>
      <c r="G210" s="3" t="s">
        <v>265</v>
      </c>
      <c r="H210" s="204"/>
      <c r="I210" s="70"/>
      <c r="J210" s="205"/>
      <c r="K210" s="206"/>
      <c r="L210" s="207"/>
      <c r="M210" s="207"/>
      <c r="N210" s="3"/>
      <c r="O210" s="3"/>
      <c r="P210" s="3"/>
    </row>
    <row r="211" spans="1:18" ht="24.6" customHeight="1" x14ac:dyDescent="0.7">
      <c r="A211" s="70">
        <v>2</v>
      </c>
      <c r="B211" s="3" t="s">
        <v>44</v>
      </c>
      <c r="C211" s="3" t="s">
        <v>19</v>
      </c>
      <c r="D211" s="3" t="s">
        <v>105</v>
      </c>
      <c r="E211" s="3" t="s">
        <v>20</v>
      </c>
      <c r="F211" s="3" t="s">
        <v>140</v>
      </c>
      <c r="G211" s="3" t="s">
        <v>686</v>
      </c>
      <c r="H211" s="204">
        <v>5966</v>
      </c>
      <c r="I211" s="70">
        <v>4</v>
      </c>
      <c r="J211" s="205">
        <f>อุดรธานี!F119</f>
        <v>1663294.96</v>
      </c>
      <c r="K211" s="206">
        <f>อุดรธานี!AN119</f>
        <v>1808069.23</v>
      </c>
      <c r="L211" s="206">
        <f>อุดรธานี!AO119</f>
        <v>1459367.6400000001</v>
      </c>
      <c r="M211" s="206">
        <f>อุดรธานี!AP119</f>
        <v>1230519.5</v>
      </c>
      <c r="N211" s="3"/>
      <c r="O211" s="3"/>
      <c r="P211" s="3"/>
      <c r="Q211" s="77">
        <f t="shared" si="16"/>
        <v>228848.14000000013</v>
      </c>
      <c r="R211" s="78">
        <f t="shared" ref="R211:R221" si="20">L211/H211</f>
        <v>244.61408649011065</v>
      </c>
    </row>
    <row r="212" spans="1:18" ht="24.6" customHeight="1" x14ac:dyDescent="0.7">
      <c r="A212" s="70">
        <v>3</v>
      </c>
      <c r="B212" s="3" t="s">
        <v>44</v>
      </c>
      <c r="C212" s="3" t="s">
        <v>19</v>
      </c>
      <c r="D212" s="3" t="s">
        <v>105</v>
      </c>
      <c r="E212" s="3" t="s">
        <v>20</v>
      </c>
      <c r="F212" s="3" t="s">
        <v>140</v>
      </c>
      <c r="G212" s="3" t="s">
        <v>687</v>
      </c>
      <c r="H212" s="204">
        <v>5210</v>
      </c>
      <c r="I212" s="70">
        <v>4</v>
      </c>
      <c r="J212" s="205">
        <f>อุดรธานี!F120</f>
        <v>650615.18999999994</v>
      </c>
      <c r="K212" s="206">
        <f>อุดรธานี!AN120</f>
        <v>561693.75</v>
      </c>
      <c r="L212" s="206">
        <f>อุดรธานี!AO120</f>
        <v>926067.34000000008</v>
      </c>
      <c r="M212" s="206">
        <f>อุดรธานี!AP120</f>
        <v>876584.7200000002</v>
      </c>
      <c r="N212" s="3"/>
      <c r="O212" s="3"/>
      <c r="P212" s="3"/>
      <c r="Q212" s="77">
        <f t="shared" si="16"/>
        <v>49482.619999999879</v>
      </c>
      <c r="R212" s="78">
        <f t="shared" si="20"/>
        <v>177.74804990403072</v>
      </c>
    </row>
    <row r="213" spans="1:18" ht="24.6" customHeight="1" x14ac:dyDescent="0.7">
      <c r="A213" s="70">
        <v>4</v>
      </c>
      <c r="B213" s="3" t="s">
        <v>44</v>
      </c>
      <c r="C213" s="3" t="s">
        <v>19</v>
      </c>
      <c r="D213" s="3" t="s">
        <v>105</v>
      </c>
      <c r="E213" s="3" t="s">
        <v>20</v>
      </c>
      <c r="F213" s="3" t="s">
        <v>140</v>
      </c>
      <c r="G213" s="3" t="s">
        <v>688</v>
      </c>
      <c r="H213" s="204">
        <v>1442</v>
      </c>
      <c r="I213" s="70">
        <v>1</v>
      </c>
      <c r="J213" s="205">
        <f>อุดรธานี!F121</f>
        <v>223968.29</v>
      </c>
      <c r="K213" s="206">
        <f>อุดรธานี!AN121</f>
        <v>374479.81000000006</v>
      </c>
      <c r="L213" s="206">
        <f>อุดรธานี!AO121</f>
        <v>790039</v>
      </c>
      <c r="M213" s="206">
        <f>อุดรธานี!AP121</f>
        <v>561275.75</v>
      </c>
      <c r="N213" s="3"/>
      <c r="O213" s="3"/>
      <c r="P213" s="3"/>
      <c r="Q213" s="77">
        <f t="shared" si="16"/>
        <v>228763.25</v>
      </c>
      <c r="R213" s="78">
        <f t="shared" si="20"/>
        <v>547.87725381414702</v>
      </c>
    </row>
    <row r="214" spans="1:18" ht="24.6" customHeight="1" x14ac:dyDescent="0.7">
      <c r="A214" s="70">
        <v>5</v>
      </c>
      <c r="B214" s="3" t="s">
        <v>44</v>
      </c>
      <c r="C214" s="3" t="s">
        <v>19</v>
      </c>
      <c r="D214" s="3" t="s">
        <v>105</v>
      </c>
      <c r="E214" s="3" t="s">
        <v>20</v>
      </c>
      <c r="F214" s="3" t="s">
        <v>140</v>
      </c>
      <c r="G214" s="3" t="s">
        <v>689</v>
      </c>
      <c r="H214" s="204">
        <v>2818</v>
      </c>
      <c r="I214" s="70">
        <v>2</v>
      </c>
      <c r="J214" s="205">
        <f>อุดรธานี!F122</f>
        <v>1385900.08</v>
      </c>
      <c r="K214" s="206">
        <f>อุดรธานี!AN122</f>
        <v>1354511.1400000001</v>
      </c>
      <c r="L214" s="206">
        <f>อุดรธานี!AO122</f>
        <v>814366.67999999993</v>
      </c>
      <c r="M214" s="206">
        <f>อุดรธานี!AP122</f>
        <v>589441.13</v>
      </c>
      <c r="N214" s="3"/>
      <c r="O214" s="3"/>
      <c r="P214" s="3"/>
      <c r="Q214" s="77">
        <f t="shared" si="16"/>
        <v>224925.54999999993</v>
      </c>
      <c r="R214" s="78">
        <f t="shared" si="20"/>
        <v>288.98746628814757</v>
      </c>
    </row>
    <row r="215" spans="1:18" ht="24.6" customHeight="1" x14ac:dyDescent="0.7">
      <c r="A215" s="70">
        <v>6</v>
      </c>
      <c r="B215" s="3" t="s">
        <v>44</v>
      </c>
      <c r="C215" s="3" t="s">
        <v>19</v>
      </c>
      <c r="D215" s="3" t="s">
        <v>105</v>
      </c>
      <c r="E215" s="3" t="s">
        <v>20</v>
      </c>
      <c r="F215" s="3" t="s">
        <v>140</v>
      </c>
      <c r="G215" s="3" t="s">
        <v>690</v>
      </c>
      <c r="H215" s="204">
        <v>4638</v>
      </c>
      <c r="I215" s="70">
        <v>4</v>
      </c>
      <c r="J215" s="205">
        <f>อุดรธานี!F123</f>
        <v>889917.26</v>
      </c>
      <c r="K215" s="206">
        <f>อุดรธานี!AN123</f>
        <v>984001.46</v>
      </c>
      <c r="L215" s="206">
        <f>อุดรธานี!AO123</f>
        <v>1808559</v>
      </c>
      <c r="M215" s="206">
        <f>อุดรธานี!AP123</f>
        <v>1096925.21</v>
      </c>
      <c r="N215" s="3"/>
      <c r="O215" s="3"/>
      <c r="P215" s="3"/>
      <c r="Q215" s="77">
        <f t="shared" si="16"/>
        <v>711633.79</v>
      </c>
      <c r="R215" s="78">
        <f t="shared" si="20"/>
        <v>389.94372574385511</v>
      </c>
    </row>
    <row r="216" spans="1:18" ht="24.6" customHeight="1" x14ac:dyDescent="0.7">
      <c r="A216" s="70">
        <v>7</v>
      </c>
      <c r="B216" s="3" t="s">
        <v>44</v>
      </c>
      <c r="C216" s="3" t="s">
        <v>19</v>
      </c>
      <c r="D216" s="3" t="s">
        <v>105</v>
      </c>
      <c r="E216" s="3" t="s">
        <v>20</v>
      </c>
      <c r="F216" s="3" t="s">
        <v>140</v>
      </c>
      <c r="G216" s="3" t="s">
        <v>691</v>
      </c>
      <c r="H216" s="204">
        <v>3664</v>
      </c>
      <c r="I216" s="70">
        <v>3</v>
      </c>
      <c r="J216" s="205">
        <f>อุดรธานี!F124</f>
        <v>855057.67</v>
      </c>
      <c r="K216" s="206">
        <f>อุดรธานี!AN124</f>
        <v>934341.74</v>
      </c>
      <c r="L216" s="206">
        <f>อุดรธานี!AO124</f>
        <v>553314.68999999994</v>
      </c>
      <c r="M216" s="206">
        <f>อุดรธานี!AP124</f>
        <v>465604.37</v>
      </c>
      <c r="N216" s="3"/>
      <c r="O216" s="3"/>
      <c r="P216" s="3"/>
      <c r="Q216" s="77">
        <f t="shared" si="16"/>
        <v>87710.319999999949</v>
      </c>
      <c r="R216" s="78">
        <f t="shared" si="20"/>
        <v>151.01383460698688</v>
      </c>
    </row>
    <row r="217" spans="1:18" ht="24.6" customHeight="1" x14ac:dyDescent="0.7">
      <c r="A217" s="70">
        <v>8</v>
      </c>
      <c r="B217" s="3" t="s">
        <v>44</v>
      </c>
      <c r="C217" s="3" t="s">
        <v>19</v>
      </c>
      <c r="D217" s="3" t="s">
        <v>105</v>
      </c>
      <c r="E217" s="3" t="s">
        <v>20</v>
      </c>
      <c r="F217" s="3" t="s">
        <v>140</v>
      </c>
      <c r="G217" s="3" t="s">
        <v>692</v>
      </c>
      <c r="H217" s="204">
        <v>4102</v>
      </c>
      <c r="I217" s="70">
        <v>3</v>
      </c>
      <c r="J217" s="205">
        <f>อุดรธานี!F125</f>
        <v>602559.61</v>
      </c>
      <c r="K217" s="206">
        <f>อุดรธานี!AN125</f>
        <v>751900.19</v>
      </c>
      <c r="L217" s="206">
        <f>อุดรธานี!AO125</f>
        <v>662298.96</v>
      </c>
      <c r="M217" s="206">
        <f>อุดรธานี!AP125</f>
        <v>646242.55000000005</v>
      </c>
      <c r="N217" s="3"/>
      <c r="O217" s="3"/>
      <c r="P217" s="3"/>
      <c r="Q217" s="77">
        <f t="shared" si="16"/>
        <v>16056.409999999916</v>
      </c>
      <c r="R217" s="78">
        <f t="shared" si="20"/>
        <v>161.45757191613845</v>
      </c>
    </row>
    <row r="218" spans="1:18" ht="24.6" customHeight="1" x14ac:dyDescent="0.7">
      <c r="A218" s="70">
        <v>9</v>
      </c>
      <c r="B218" s="3" t="s">
        <v>44</v>
      </c>
      <c r="C218" s="3" t="s">
        <v>19</v>
      </c>
      <c r="D218" s="3" t="s">
        <v>105</v>
      </c>
      <c r="E218" s="3" t="s">
        <v>20</v>
      </c>
      <c r="F218" s="3" t="s">
        <v>140</v>
      </c>
      <c r="G218" s="3" t="s">
        <v>693</v>
      </c>
      <c r="H218" s="204">
        <v>1926</v>
      </c>
      <c r="I218" s="70">
        <v>2</v>
      </c>
      <c r="J218" s="205">
        <f>อุดรธานี!F126</f>
        <v>1602487.76</v>
      </c>
      <c r="K218" s="206">
        <f>อุดรธานี!AN126</f>
        <v>1669613.48</v>
      </c>
      <c r="L218" s="206">
        <f>อุดรธานี!AO126</f>
        <v>817694.37</v>
      </c>
      <c r="M218" s="206">
        <f>อุดรธานี!AP126</f>
        <v>713480.94</v>
      </c>
      <c r="N218" s="3"/>
      <c r="O218" s="3"/>
      <c r="P218" s="3"/>
      <c r="Q218" s="77">
        <f t="shared" si="16"/>
        <v>104213.43000000005</v>
      </c>
      <c r="R218" s="78">
        <f t="shared" si="20"/>
        <v>424.55574766355141</v>
      </c>
    </row>
    <row r="219" spans="1:18" ht="24.6" customHeight="1" x14ac:dyDescent="0.7">
      <c r="A219" s="70">
        <v>10</v>
      </c>
      <c r="B219" s="3" t="s">
        <v>44</v>
      </c>
      <c r="C219" s="3" t="s">
        <v>19</v>
      </c>
      <c r="D219" s="3" t="s">
        <v>105</v>
      </c>
      <c r="E219" s="3" t="s">
        <v>20</v>
      </c>
      <c r="F219" s="3" t="s">
        <v>140</v>
      </c>
      <c r="G219" s="3" t="s">
        <v>694</v>
      </c>
      <c r="H219" s="204">
        <v>2908</v>
      </c>
      <c r="I219" s="70">
        <v>2</v>
      </c>
      <c r="J219" s="205">
        <f>อุดรธานี!F127</f>
        <v>861653.93</v>
      </c>
      <c r="K219" s="206">
        <f>อุดรธานี!AN127</f>
        <v>941290.32000000007</v>
      </c>
      <c r="L219" s="206">
        <f>อุดรธานี!AO127</f>
        <v>698558</v>
      </c>
      <c r="M219" s="206">
        <f>อุดรธานี!AP127</f>
        <v>443427.57999999996</v>
      </c>
      <c r="N219" s="3"/>
      <c r="O219" s="3"/>
      <c r="P219" s="3"/>
      <c r="Q219" s="77">
        <f t="shared" si="16"/>
        <v>255130.42000000004</v>
      </c>
      <c r="R219" s="78">
        <f t="shared" si="20"/>
        <v>240.21939477303988</v>
      </c>
    </row>
    <row r="220" spans="1:18" ht="24.6" customHeight="1" x14ac:dyDescent="0.7">
      <c r="A220" s="70">
        <v>11</v>
      </c>
      <c r="B220" s="3" t="s">
        <v>44</v>
      </c>
      <c r="C220" s="3" t="s">
        <v>19</v>
      </c>
      <c r="D220" s="3" t="s">
        <v>105</v>
      </c>
      <c r="E220" s="3" t="s">
        <v>20</v>
      </c>
      <c r="F220" s="3" t="s">
        <v>140</v>
      </c>
      <c r="G220" s="3" t="s">
        <v>695</v>
      </c>
      <c r="H220" s="204">
        <v>3030</v>
      </c>
      <c r="I220" s="70">
        <v>3</v>
      </c>
      <c r="J220" s="205">
        <f>อุดรธานี!F128</f>
        <v>317672.34000000003</v>
      </c>
      <c r="K220" s="206">
        <f>อุดรธานี!AN128</f>
        <v>287263.24000000005</v>
      </c>
      <c r="L220" s="206">
        <f>อุดรธานี!AO128</f>
        <v>519043.9</v>
      </c>
      <c r="M220" s="206">
        <f>อุดรธานี!AP128</f>
        <v>569639.70000000007</v>
      </c>
      <c r="N220" s="3"/>
      <c r="O220" s="3"/>
      <c r="P220" s="3"/>
      <c r="Q220" s="77">
        <f t="shared" si="16"/>
        <v>-50595.800000000047</v>
      </c>
      <c r="R220" s="78">
        <f t="shared" si="20"/>
        <v>171.30161716171617</v>
      </c>
    </row>
    <row r="221" spans="1:18" ht="24.6" customHeight="1" x14ac:dyDescent="0.7">
      <c r="A221" s="208">
        <v>10</v>
      </c>
      <c r="B221" s="209" t="s">
        <v>44</v>
      </c>
      <c r="C221" s="209"/>
      <c r="D221" s="209"/>
      <c r="E221" s="209" t="s">
        <v>55</v>
      </c>
      <c r="F221" s="209"/>
      <c r="G221" s="209" t="s">
        <v>266</v>
      </c>
      <c r="H221" s="212">
        <f>SUM(H210:H220)</f>
        <v>35704</v>
      </c>
      <c r="I221" s="208"/>
      <c r="J221" s="211">
        <f>SUM(J210:J220)</f>
        <v>9053127.0899999999</v>
      </c>
      <c r="K221" s="211">
        <f>SUM(K210:K220)</f>
        <v>9667164.3600000013</v>
      </c>
      <c r="L221" s="211">
        <f>SUM(L210:L220)</f>
        <v>9049309.5800000001</v>
      </c>
      <c r="M221" s="211">
        <f>SUM(M210:M220)</f>
        <v>7193141.4500000002</v>
      </c>
      <c r="N221" s="209">
        <v>10</v>
      </c>
      <c r="O221" s="209">
        <v>10</v>
      </c>
      <c r="P221" s="209">
        <f>N221-O221</f>
        <v>0</v>
      </c>
      <c r="Q221" s="77">
        <f t="shared" si="16"/>
        <v>1856168.13</v>
      </c>
      <c r="R221" s="78">
        <f t="shared" si="20"/>
        <v>253.45366289491375</v>
      </c>
    </row>
    <row r="222" spans="1:18" ht="24.6" customHeight="1" x14ac:dyDescent="0.7">
      <c r="A222" s="70">
        <v>1</v>
      </c>
      <c r="B222" s="3" t="s">
        <v>44</v>
      </c>
      <c r="C222" s="3" t="s">
        <v>267</v>
      </c>
      <c r="D222" s="3" t="s">
        <v>118</v>
      </c>
      <c r="E222" s="3" t="s">
        <v>29</v>
      </c>
      <c r="F222" s="3" t="s">
        <v>268</v>
      </c>
      <c r="G222" s="3" t="s">
        <v>269</v>
      </c>
      <c r="H222" s="204"/>
      <c r="I222" s="70"/>
      <c r="J222" s="205"/>
      <c r="K222" s="206"/>
      <c r="L222" s="207"/>
      <c r="M222" s="207"/>
      <c r="N222" s="3"/>
      <c r="O222" s="3"/>
      <c r="P222" s="3"/>
    </row>
    <row r="223" spans="1:18" ht="24.6" customHeight="1" x14ac:dyDescent="0.7">
      <c r="A223" s="70">
        <v>2</v>
      </c>
      <c r="B223" s="3" t="s">
        <v>44</v>
      </c>
      <c r="C223" s="3" t="s">
        <v>267</v>
      </c>
      <c r="D223" s="3" t="s">
        <v>118</v>
      </c>
      <c r="E223" s="3" t="s">
        <v>29</v>
      </c>
      <c r="F223" s="3" t="s">
        <v>140</v>
      </c>
      <c r="G223" s="3" t="s">
        <v>696</v>
      </c>
      <c r="H223" s="204">
        <v>8840</v>
      </c>
      <c r="I223" s="70">
        <v>5</v>
      </c>
      <c r="J223" s="205">
        <f>อุดรธานี!F129</f>
        <v>1146138.32</v>
      </c>
      <c r="K223" s="206">
        <f>อุดรธานี!AN129</f>
        <v>1774578.37</v>
      </c>
      <c r="L223" s="206">
        <f>อุดรธานี!AO129</f>
        <v>1633256.81</v>
      </c>
      <c r="M223" s="206">
        <f>อุดรธานี!AP129</f>
        <v>1449136.6800000002</v>
      </c>
      <c r="N223" s="3"/>
      <c r="O223" s="3"/>
      <c r="P223" s="3"/>
      <c r="Q223" s="77">
        <f t="shared" si="16"/>
        <v>184120.12999999989</v>
      </c>
      <c r="R223" s="78">
        <f t="shared" ref="R223:R238" si="21">L223/H223</f>
        <v>184.7575576923077</v>
      </c>
    </row>
    <row r="224" spans="1:18" ht="24.6" customHeight="1" x14ac:dyDescent="0.7">
      <c r="A224" s="70">
        <v>3</v>
      </c>
      <c r="B224" s="3" t="s">
        <v>44</v>
      </c>
      <c r="C224" s="3" t="s">
        <v>267</v>
      </c>
      <c r="D224" s="3" t="s">
        <v>118</v>
      </c>
      <c r="E224" s="3" t="s">
        <v>29</v>
      </c>
      <c r="F224" s="3" t="s">
        <v>140</v>
      </c>
      <c r="G224" s="3" t="s">
        <v>697</v>
      </c>
      <c r="H224" s="204">
        <v>4792</v>
      </c>
      <c r="I224" s="70">
        <v>4</v>
      </c>
      <c r="J224" s="205">
        <f>อุดรธานี!F130</f>
        <v>228200.9</v>
      </c>
      <c r="K224" s="206">
        <f>อุดรธานี!AN130</f>
        <v>680216.26</v>
      </c>
      <c r="L224" s="206">
        <f>อุดรธานี!AO130</f>
        <v>1243484.5</v>
      </c>
      <c r="M224" s="206">
        <f>อุดรธานี!AP130</f>
        <v>1017410.6199999999</v>
      </c>
      <c r="N224" s="3"/>
      <c r="O224" s="3"/>
      <c r="P224" s="3"/>
      <c r="Q224" s="77">
        <f t="shared" si="16"/>
        <v>226073.88000000012</v>
      </c>
      <c r="R224" s="78">
        <f t="shared" si="21"/>
        <v>259.49175709515862</v>
      </c>
    </row>
    <row r="225" spans="1:18" ht="24.6" customHeight="1" x14ac:dyDescent="0.7">
      <c r="A225" s="70">
        <v>4</v>
      </c>
      <c r="B225" s="3" t="s">
        <v>44</v>
      </c>
      <c r="C225" s="3" t="s">
        <v>267</v>
      </c>
      <c r="D225" s="3" t="s">
        <v>118</v>
      </c>
      <c r="E225" s="3" t="s">
        <v>29</v>
      </c>
      <c r="F225" s="3" t="s">
        <v>140</v>
      </c>
      <c r="G225" s="3" t="s">
        <v>698</v>
      </c>
      <c r="H225" s="204">
        <v>8494</v>
      </c>
      <c r="I225" s="70">
        <v>5</v>
      </c>
      <c r="J225" s="205">
        <f>อุดรธานี!F131</f>
        <v>1820088.39</v>
      </c>
      <c r="K225" s="206">
        <f>อุดรธานี!AN131</f>
        <v>2945686.02</v>
      </c>
      <c r="L225" s="206">
        <f>อุดรธานี!AO131</f>
        <v>2325110.6100000003</v>
      </c>
      <c r="M225" s="206">
        <f>อุดรธานี!AP131</f>
        <v>1898867.66</v>
      </c>
      <c r="N225" s="3"/>
      <c r="O225" s="3"/>
      <c r="P225" s="3"/>
      <c r="Q225" s="77">
        <f t="shared" si="16"/>
        <v>426242.95000000042</v>
      </c>
      <c r="R225" s="78">
        <f t="shared" si="21"/>
        <v>273.73564987049684</v>
      </c>
    </row>
    <row r="226" spans="1:18" ht="24.6" customHeight="1" x14ac:dyDescent="0.7">
      <c r="A226" s="70">
        <v>5</v>
      </c>
      <c r="B226" s="3" t="s">
        <v>44</v>
      </c>
      <c r="C226" s="3" t="s">
        <v>267</v>
      </c>
      <c r="D226" s="3" t="s">
        <v>118</v>
      </c>
      <c r="E226" s="3" t="s">
        <v>29</v>
      </c>
      <c r="F226" s="3" t="s">
        <v>140</v>
      </c>
      <c r="G226" s="3" t="s">
        <v>699</v>
      </c>
      <c r="H226" s="204">
        <v>6351</v>
      </c>
      <c r="I226" s="70">
        <v>5</v>
      </c>
      <c r="J226" s="205">
        <f>อุดรธานี!F132</f>
        <v>1281933.8799999999</v>
      </c>
      <c r="K226" s="206">
        <f>อุดรธานี!AN132</f>
        <v>1483280.63</v>
      </c>
      <c r="L226" s="206">
        <f>อุดรธานี!AO132</f>
        <v>1544801.13</v>
      </c>
      <c r="M226" s="206">
        <f>อุดรธานี!AP132</f>
        <v>1286507.3999999999</v>
      </c>
      <c r="N226" s="3"/>
      <c r="O226" s="3"/>
      <c r="P226" s="3"/>
      <c r="Q226" s="77">
        <f t="shared" ref="Q226:Q288" si="22">L226-M226</f>
        <v>258293.72999999998</v>
      </c>
      <c r="R226" s="78">
        <f t="shared" si="21"/>
        <v>243.23746339159186</v>
      </c>
    </row>
    <row r="227" spans="1:18" ht="24.6" customHeight="1" x14ac:dyDescent="0.7">
      <c r="A227" s="70">
        <v>6</v>
      </c>
      <c r="B227" s="3" t="s">
        <v>44</v>
      </c>
      <c r="C227" s="3" t="s">
        <v>267</v>
      </c>
      <c r="D227" s="3" t="s">
        <v>118</v>
      </c>
      <c r="E227" s="3" t="s">
        <v>29</v>
      </c>
      <c r="F227" s="3" t="s">
        <v>140</v>
      </c>
      <c r="G227" s="3" t="s">
        <v>700</v>
      </c>
      <c r="H227" s="204">
        <v>3830</v>
      </c>
      <c r="I227" s="70">
        <v>3</v>
      </c>
      <c r="J227" s="205">
        <f>อุดรธานี!F133</f>
        <v>704883.66</v>
      </c>
      <c r="K227" s="206">
        <f>อุดรธานี!AN133</f>
        <v>939270.07000000007</v>
      </c>
      <c r="L227" s="206">
        <f>อุดรธานี!AO133</f>
        <v>2247911.2599999998</v>
      </c>
      <c r="M227" s="206">
        <f>อุดรธานี!AP133</f>
        <v>2113551.6</v>
      </c>
      <c r="N227" s="3"/>
      <c r="O227" s="3"/>
      <c r="P227" s="3"/>
      <c r="Q227" s="77">
        <f t="shared" si="22"/>
        <v>134359.65999999968</v>
      </c>
      <c r="R227" s="78">
        <f t="shared" si="21"/>
        <v>586.92199999999991</v>
      </c>
    </row>
    <row r="228" spans="1:18" ht="24.6" customHeight="1" x14ac:dyDescent="0.7">
      <c r="A228" s="70">
        <v>7</v>
      </c>
      <c r="B228" s="3" t="s">
        <v>44</v>
      </c>
      <c r="C228" s="3" t="s">
        <v>267</v>
      </c>
      <c r="D228" s="3" t="s">
        <v>118</v>
      </c>
      <c r="E228" s="3" t="s">
        <v>29</v>
      </c>
      <c r="F228" s="3" t="s">
        <v>140</v>
      </c>
      <c r="G228" s="3" t="s">
        <v>701</v>
      </c>
      <c r="H228" s="204">
        <v>7121</v>
      </c>
      <c r="I228" s="70">
        <v>5</v>
      </c>
      <c r="J228" s="205">
        <f>อุดรธานี!F134</f>
        <v>1259315.44</v>
      </c>
      <c r="K228" s="206">
        <f>อุดรธานี!AN134</f>
        <v>1437562.8799999999</v>
      </c>
      <c r="L228" s="206">
        <f>อุดรธานี!AO134</f>
        <v>2082513.08</v>
      </c>
      <c r="M228" s="206">
        <f>อุดรธานี!AP134</f>
        <v>1800502.73</v>
      </c>
      <c r="N228" s="3"/>
      <c r="O228" s="3"/>
      <c r="P228" s="3"/>
      <c r="Q228" s="77">
        <f t="shared" si="22"/>
        <v>282010.35000000009</v>
      </c>
      <c r="R228" s="78">
        <f t="shared" si="21"/>
        <v>292.44671815756215</v>
      </c>
    </row>
    <row r="229" spans="1:18" ht="24.6" customHeight="1" x14ac:dyDescent="0.7">
      <c r="A229" s="70">
        <v>8</v>
      </c>
      <c r="B229" s="3" t="s">
        <v>44</v>
      </c>
      <c r="C229" s="3" t="s">
        <v>267</v>
      </c>
      <c r="D229" s="3" t="s">
        <v>118</v>
      </c>
      <c r="E229" s="3" t="s">
        <v>29</v>
      </c>
      <c r="F229" s="3" t="s">
        <v>140</v>
      </c>
      <c r="G229" s="3" t="s">
        <v>702</v>
      </c>
      <c r="H229" s="204">
        <v>3156</v>
      </c>
      <c r="I229" s="70">
        <v>3</v>
      </c>
      <c r="J229" s="205">
        <f>อุดรธานี!F135</f>
        <v>526911.84</v>
      </c>
      <c r="K229" s="206">
        <f>อุดรธานี!AN135</f>
        <v>482880.54000000004</v>
      </c>
      <c r="L229" s="206">
        <f>อุดรธานี!AO135</f>
        <v>1511789.0899999999</v>
      </c>
      <c r="M229" s="206">
        <f>อุดรธานี!AP135</f>
        <v>1269825.43</v>
      </c>
      <c r="N229" s="3"/>
      <c r="O229" s="3"/>
      <c r="P229" s="3"/>
      <c r="Q229" s="77">
        <f t="shared" si="22"/>
        <v>241963.65999999992</v>
      </c>
      <c r="R229" s="78">
        <f t="shared" si="21"/>
        <v>479.02062420785802</v>
      </c>
    </row>
    <row r="230" spans="1:18" ht="24.6" customHeight="1" x14ac:dyDescent="0.7">
      <c r="A230" s="70">
        <v>9</v>
      </c>
      <c r="B230" s="3" t="s">
        <v>44</v>
      </c>
      <c r="C230" s="3" t="s">
        <v>267</v>
      </c>
      <c r="D230" s="3" t="s">
        <v>118</v>
      </c>
      <c r="E230" s="3" t="s">
        <v>29</v>
      </c>
      <c r="F230" s="3" t="s">
        <v>140</v>
      </c>
      <c r="G230" s="3" t="s">
        <v>703</v>
      </c>
      <c r="H230" s="204">
        <v>3445</v>
      </c>
      <c r="I230" s="70">
        <v>3</v>
      </c>
      <c r="J230" s="205">
        <f>อุดรธานี!F136</f>
        <v>529717.06999999995</v>
      </c>
      <c r="K230" s="206">
        <f>อุดรธานี!AN136</f>
        <v>746368.02999999991</v>
      </c>
      <c r="L230" s="206">
        <f>อุดรธานี!AO136</f>
        <v>1255494.6399999999</v>
      </c>
      <c r="M230" s="206">
        <f>อุดรธานี!AP136</f>
        <v>943050.49999999988</v>
      </c>
      <c r="N230" s="3"/>
      <c r="O230" s="3"/>
      <c r="P230" s="3"/>
      <c r="Q230" s="77">
        <f t="shared" si="22"/>
        <v>312444.14</v>
      </c>
      <c r="R230" s="78">
        <f t="shared" si="21"/>
        <v>364.43966328011606</v>
      </c>
    </row>
    <row r="231" spans="1:18" ht="24.6" customHeight="1" x14ac:dyDescent="0.7">
      <c r="A231" s="70">
        <v>10</v>
      </c>
      <c r="B231" s="3" t="s">
        <v>44</v>
      </c>
      <c r="C231" s="3" t="s">
        <v>267</v>
      </c>
      <c r="D231" s="3" t="s">
        <v>118</v>
      </c>
      <c r="E231" s="3" t="s">
        <v>29</v>
      </c>
      <c r="F231" s="3" t="s">
        <v>140</v>
      </c>
      <c r="G231" s="3" t="s">
        <v>704</v>
      </c>
      <c r="H231" s="204">
        <v>7922</v>
      </c>
      <c r="I231" s="70">
        <v>5</v>
      </c>
      <c r="J231" s="205">
        <f>อุดรธานี!F137</f>
        <v>1154935.02</v>
      </c>
      <c r="K231" s="206">
        <f>อุดรธานี!AN137</f>
        <v>1474067.1800000002</v>
      </c>
      <c r="L231" s="206">
        <f>อุดรธานี!AO137</f>
        <v>1792408.79</v>
      </c>
      <c r="M231" s="206">
        <f>อุดรธานี!AP137</f>
        <v>1438608.56</v>
      </c>
      <c r="N231" s="3"/>
      <c r="O231" s="3"/>
      <c r="P231" s="3"/>
      <c r="Q231" s="77">
        <f t="shared" si="22"/>
        <v>353800.23</v>
      </c>
      <c r="R231" s="78">
        <f t="shared" si="21"/>
        <v>226.25710552890683</v>
      </c>
    </row>
    <row r="232" spans="1:18" ht="24.6" customHeight="1" x14ac:dyDescent="0.7">
      <c r="A232" s="70">
        <v>11</v>
      </c>
      <c r="B232" s="3" t="s">
        <v>44</v>
      </c>
      <c r="C232" s="3" t="s">
        <v>267</v>
      </c>
      <c r="D232" s="3" t="s">
        <v>118</v>
      </c>
      <c r="E232" s="3" t="s">
        <v>29</v>
      </c>
      <c r="F232" s="3" t="s">
        <v>140</v>
      </c>
      <c r="G232" s="3" t="s">
        <v>705</v>
      </c>
      <c r="H232" s="204">
        <v>4222</v>
      </c>
      <c r="I232" s="70">
        <v>3</v>
      </c>
      <c r="J232" s="205">
        <f>อุดรธานี!F138</f>
        <v>840332.09</v>
      </c>
      <c r="K232" s="206">
        <f>อุดรธานี!AN138</f>
        <v>1040929.75</v>
      </c>
      <c r="L232" s="206">
        <f>อุดรธานี!AO138</f>
        <v>1848250.69</v>
      </c>
      <c r="M232" s="206">
        <f>อุดรธานี!AP138</f>
        <v>1343853.6800000002</v>
      </c>
      <c r="N232" s="3"/>
      <c r="O232" s="3"/>
      <c r="P232" s="3"/>
      <c r="Q232" s="77">
        <f t="shared" si="22"/>
        <v>504397.00999999978</v>
      </c>
      <c r="R232" s="78">
        <f t="shared" si="21"/>
        <v>437.76662482235906</v>
      </c>
    </row>
    <row r="233" spans="1:18" ht="24.6" customHeight="1" x14ac:dyDescent="0.7">
      <c r="A233" s="70">
        <v>12</v>
      </c>
      <c r="B233" s="3" t="s">
        <v>44</v>
      </c>
      <c r="C233" s="3" t="s">
        <v>267</v>
      </c>
      <c r="D233" s="3" t="s">
        <v>118</v>
      </c>
      <c r="E233" s="3" t="s">
        <v>29</v>
      </c>
      <c r="F233" s="3" t="s">
        <v>140</v>
      </c>
      <c r="G233" s="3" t="s">
        <v>706</v>
      </c>
      <c r="H233" s="204">
        <v>4359</v>
      </c>
      <c r="I233" s="70">
        <v>3</v>
      </c>
      <c r="J233" s="205">
        <f>อุดรธานี!F139</f>
        <v>884277.16</v>
      </c>
      <c r="K233" s="206">
        <f>อุดรธานี!AN139</f>
        <v>1078945.83</v>
      </c>
      <c r="L233" s="206">
        <f>อุดรธานี!AO139</f>
        <v>1537006.06</v>
      </c>
      <c r="M233" s="206">
        <f>อุดรธานี!AP139</f>
        <v>1374358.5500000003</v>
      </c>
      <c r="N233" s="3"/>
      <c r="O233" s="3"/>
      <c r="P233" s="3"/>
      <c r="Q233" s="77">
        <f t="shared" si="22"/>
        <v>162647.50999999978</v>
      </c>
      <c r="R233" s="78">
        <f t="shared" si="21"/>
        <v>352.60519844000919</v>
      </c>
    </row>
    <row r="234" spans="1:18" ht="24.6" customHeight="1" x14ac:dyDescent="0.7">
      <c r="A234" s="70">
        <v>13</v>
      </c>
      <c r="B234" s="3" t="s">
        <v>44</v>
      </c>
      <c r="C234" s="3" t="s">
        <v>267</v>
      </c>
      <c r="D234" s="3" t="s">
        <v>118</v>
      </c>
      <c r="E234" s="3" t="s">
        <v>29</v>
      </c>
      <c r="F234" s="3" t="s">
        <v>140</v>
      </c>
      <c r="G234" s="3" t="s">
        <v>707</v>
      </c>
      <c r="H234" s="204">
        <v>4175</v>
      </c>
      <c r="I234" s="70">
        <v>3</v>
      </c>
      <c r="J234" s="205">
        <f>อุดรธานี!F140</f>
        <v>328251.40000000002</v>
      </c>
      <c r="K234" s="206">
        <f>อุดรธานี!AN140</f>
        <v>506232.07000000007</v>
      </c>
      <c r="L234" s="206">
        <f>อุดรธานี!AO140</f>
        <v>1193408.1299999999</v>
      </c>
      <c r="M234" s="206">
        <f>อุดรธานี!AP140</f>
        <v>1171162.42</v>
      </c>
      <c r="N234" s="3"/>
      <c r="O234" s="3"/>
      <c r="P234" s="3"/>
      <c r="Q234" s="77">
        <f t="shared" si="22"/>
        <v>22245.709999999963</v>
      </c>
      <c r="R234" s="78">
        <f t="shared" si="21"/>
        <v>285.8462586826347</v>
      </c>
    </row>
    <row r="235" spans="1:18" ht="24.6" customHeight="1" x14ac:dyDescent="0.7">
      <c r="A235" s="70">
        <v>14</v>
      </c>
      <c r="B235" s="3" t="s">
        <v>44</v>
      </c>
      <c r="C235" s="3" t="s">
        <v>267</v>
      </c>
      <c r="D235" s="3" t="s">
        <v>118</v>
      </c>
      <c r="E235" s="3" t="s">
        <v>29</v>
      </c>
      <c r="F235" s="3" t="s">
        <v>140</v>
      </c>
      <c r="G235" s="3" t="s">
        <v>708</v>
      </c>
      <c r="H235" s="204">
        <v>2620</v>
      </c>
      <c r="I235" s="70">
        <v>2</v>
      </c>
      <c r="J235" s="205">
        <f>อุดรธานี!F141</f>
        <v>248764.14</v>
      </c>
      <c r="K235" s="206">
        <f>อุดรธานี!AN141</f>
        <v>296454.42</v>
      </c>
      <c r="L235" s="206">
        <f>อุดรธานี!AO141</f>
        <v>752262.14</v>
      </c>
      <c r="M235" s="206">
        <f>อุดรธานี!AP141</f>
        <v>749255.04999999993</v>
      </c>
      <c r="N235" s="3"/>
      <c r="O235" s="3"/>
      <c r="P235" s="3"/>
      <c r="Q235" s="77">
        <f t="shared" si="22"/>
        <v>3007.0900000000838</v>
      </c>
      <c r="R235" s="78">
        <f t="shared" si="21"/>
        <v>287.12295419847328</v>
      </c>
    </row>
    <row r="236" spans="1:18" ht="24.6" customHeight="1" x14ac:dyDescent="0.7">
      <c r="A236" s="70">
        <v>15</v>
      </c>
      <c r="B236" s="3" t="s">
        <v>44</v>
      </c>
      <c r="C236" s="3" t="s">
        <v>267</v>
      </c>
      <c r="D236" s="3" t="s">
        <v>118</v>
      </c>
      <c r="E236" s="3" t="s">
        <v>29</v>
      </c>
      <c r="F236" s="3" t="s">
        <v>140</v>
      </c>
      <c r="G236" s="3" t="s">
        <v>709</v>
      </c>
      <c r="H236" s="204">
        <v>5100</v>
      </c>
      <c r="I236" s="70">
        <v>4</v>
      </c>
      <c r="J236" s="205">
        <f>อุดรธานี!F142</f>
        <v>445736.75</v>
      </c>
      <c r="K236" s="206">
        <f>อุดรธานี!AN142</f>
        <v>1339082.17</v>
      </c>
      <c r="L236" s="206">
        <f>อุดรธานี!AO142</f>
        <v>1802451.78</v>
      </c>
      <c r="M236" s="206">
        <f>อุดรธานี!AP142</f>
        <v>1445951.04</v>
      </c>
      <c r="N236" s="3"/>
      <c r="O236" s="3"/>
      <c r="P236" s="3"/>
      <c r="Q236" s="77">
        <f t="shared" si="22"/>
        <v>356500.74</v>
      </c>
      <c r="R236" s="78">
        <f t="shared" si="21"/>
        <v>353.42191764705882</v>
      </c>
    </row>
    <row r="237" spans="1:18" ht="24.6" customHeight="1" x14ac:dyDescent="0.7">
      <c r="A237" s="70">
        <v>16</v>
      </c>
      <c r="B237" s="3" t="s">
        <v>44</v>
      </c>
      <c r="C237" s="3" t="s">
        <v>267</v>
      </c>
      <c r="D237" s="3" t="s">
        <v>118</v>
      </c>
      <c r="E237" s="3" t="s">
        <v>29</v>
      </c>
      <c r="F237" s="3" t="s">
        <v>140</v>
      </c>
      <c r="G237" s="3" t="s">
        <v>710</v>
      </c>
      <c r="H237" s="204">
        <v>7114</v>
      </c>
      <c r="I237" s="70">
        <v>5</v>
      </c>
      <c r="J237" s="205">
        <f>อุดรธานี!F143</f>
        <v>1577943.38</v>
      </c>
      <c r="K237" s="206">
        <f>อุดรธานี!AN143</f>
        <v>2006111.5499999998</v>
      </c>
      <c r="L237" s="206">
        <f>อุดรธานี!AO143</f>
        <v>1713264.46</v>
      </c>
      <c r="M237" s="206">
        <f>อุดรธานี!AP143</f>
        <v>1443930.42</v>
      </c>
      <c r="N237" s="3"/>
      <c r="O237" s="3"/>
      <c r="P237" s="3"/>
      <c r="Q237" s="77">
        <f t="shared" si="22"/>
        <v>269334.04000000004</v>
      </c>
      <c r="R237" s="78">
        <f t="shared" si="21"/>
        <v>240.82997750913691</v>
      </c>
    </row>
    <row r="238" spans="1:18" ht="24.6" customHeight="1" x14ac:dyDescent="0.7">
      <c r="A238" s="208">
        <v>11</v>
      </c>
      <c r="B238" s="209" t="s">
        <v>44</v>
      </c>
      <c r="C238" s="209"/>
      <c r="D238" s="209"/>
      <c r="E238" s="209" t="s">
        <v>55</v>
      </c>
      <c r="F238" s="209"/>
      <c r="G238" s="209" t="s">
        <v>270</v>
      </c>
      <c r="H238" s="212">
        <f>SUM(H222:H237)</f>
        <v>81541</v>
      </c>
      <c r="I238" s="208"/>
      <c r="J238" s="211">
        <f>SUM(J222:J237)</f>
        <v>12977429.440000001</v>
      </c>
      <c r="K238" s="211">
        <f>SUM(K222:K237)</f>
        <v>18231665.77</v>
      </c>
      <c r="L238" s="211">
        <f>SUM(L222:L237)</f>
        <v>24483413.170000002</v>
      </c>
      <c r="M238" s="211">
        <f>SUM(M222:M237)</f>
        <v>20745972.339999996</v>
      </c>
      <c r="N238" s="209">
        <v>15</v>
      </c>
      <c r="O238" s="209">
        <v>15</v>
      </c>
      <c r="P238" s="209">
        <f>N238-O238</f>
        <v>0</v>
      </c>
      <c r="Q238" s="77">
        <f t="shared" si="22"/>
        <v>3737440.8300000057</v>
      </c>
      <c r="R238" s="78">
        <f t="shared" si="21"/>
        <v>300.25892704283734</v>
      </c>
    </row>
    <row r="239" spans="1:18" ht="24.6" customHeight="1" x14ac:dyDescent="0.7">
      <c r="A239" s="70">
        <v>1</v>
      </c>
      <c r="B239" s="3" t="s">
        <v>44</v>
      </c>
      <c r="C239" s="3" t="s">
        <v>271</v>
      </c>
      <c r="D239" s="3" t="s">
        <v>108</v>
      </c>
      <c r="E239" s="3" t="s">
        <v>30</v>
      </c>
      <c r="F239" s="3" t="s">
        <v>170</v>
      </c>
      <c r="G239" s="3" t="s">
        <v>272</v>
      </c>
      <c r="H239" s="204"/>
      <c r="I239" s="70"/>
      <c r="J239" s="205"/>
      <c r="K239" s="206"/>
      <c r="L239" s="207"/>
      <c r="M239" s="207"/>
      <c r="N239" s="3"/>
      <c r="O239" s="3"/>
      <c r="P239" s="3"/>
    </row>
    <row r="240" spans="1:18" ht="24.6" customHeight="1" x14ac:dyDescent="0.7">
      <c r="A240" s="70">
        <v>2</v>
      </c>
      <c r="B240" s="3" t="s">
        <v>44</v>
      </c>
      <c r="C240" s="3" t="s">
        <v>271</v>
      </c>
      <c r="D240" s="3" t="s">
        <v>108</v>
      </c>
      <c r="E240" s="3" t="s">
        <v>30</v>
      </c>
      <c r="F240" s="3" t="s">
        <v>140</v>
      </c>
      <c r="G240" s="3" t="s">
        <v>711</v>
      </c>
      <c r="H240" s="204">
        <v>3260</v>
      </c>
      <c r="I240" s="70">
        <v>3</v>
      </c>
      <c r="J240" s="205">
        <f>อุดรธานี!F144</f>
        <v>574556.53</v>
      </c>
      <c r="K240" s="206">
        <f>อุดรธานี!AN144</f>
        <v>1038919.4299999999</v>
      </c>
      <c r="L240" s="206">
        <f>อุดรธานี!AO144</f>
        <v>628826.07999999996</v>
      </c>
      <c r="M240" s="206">
        <f>อุดรธานี!AP144</f>
        <v>702799.3600000001</v>
      </c>
      <c r="N240" s="3"/>
      <c r="O240" s="3"/>
      <c r="P240" s="3"/>
      <c r="Q240" s="77">
        <f t="shared" si="22"/>
        <v>-73973.280000000144</v>
      </c>
      <c r="R240" s="78">
        <f t="shared" ref="R240:R260" si="23">L240/H240</f>
        <v>192.89143558282208</v>
      </c>
    </row>
    <row r="241" spans="1:18" ht="24.6" customHeight="1" x14ac:dyDescent="0.7">
      <c r="A241" s="70">
        <v>3</v>
      </c>
      <c r="B241" s="3" t="s">
        <v>44</v>
      </c>
      <c r="C241" s="3" t="s">
        <v>271</v>
      </c>
      <c r="D241" s="3" t="s">
        <v>108</v>
      </c>
      <c r="E241" s="3" t="s">
        <v>30</v>
      </c>
      <c r="F241" s="3" t="s">
        <v>140</v>
      </c>
      <c r="G241" s="3" t="s">
        <v>712</v>
      </c>
      <c r="H241" s="204">
        <v>5443</v>
      </c>
      <c r="I241" s="70">
        <v>4</v>
      </c>
      <c r="J241" s="205">
        <f>อุดรธานี!F145</f>
        <v>2477387.41</v>
      </c>
      <c r="K241" s="206">
        <f>อุดรธานี!AN145</f>
        <v>3241488.74</v>
      </c>
      <c r="L241" s="206">
        <f>อุดรธานี!AO145</f>
        <v>1295275.6099999999</v>
      </c>
      <c r="M241" s="206">
        <f>อุดรธานี!AP145</f>
        <v>1414851.76</v>
      </c>
      <c r="N241" s="3"/>
      <c r="O241" s="3"/>
      <c r="P241" s="3"/>
      <c r="Q241" s="77">
        <f t="shared" si="22"/>
        <v>-119576.15000000014</v>
      </c>
      <c r="R241" s="78">
        <f t="shared" si="23"/>
        <v>237.97090023883885</v>
      </c>
    </row>
    <row r="242" spans="1:18" ht="24.6" customHeight="1" x14ac:dyDescent="0.7">
      <c r="A242" s="70">
        <v>4</v>
      </c>
      <c r="B242" s="3" t="s">
        <v>44</v>
      </c>
      <c r="C242" s="3" t="s">
        <v>271</v>
      </c>
      <c r="D242" s="3" t="s">
        <v>108</v>
      </c>
      <c r="E242" s="3" t="s">
        <v>30</v>
      </c>
      <c r="F242" s="3" t="s">
        <v>140</v>
      </c>
      <c r="G242" s="3" t="s">
        <v>713</v>
      </c>
      <c r="H242" s="204">
        <v>2005</v>
      </c>
      <c r="I242" s="70">
        <v>2</v>
      </c>
      <c r="J242" s="205">
        <f>อุดรธานี!F146</f>
        <v>899283.98</v>
      </c>
      <c r="K242" s="206">
        <f>อุดรธานี!AN146</f>
        <v>1423465.76</v>
      </c>
      <c r="L242" s="206">
        <f>อุดรธานี!AO146</f>
        <v>924100.89</v>
      </c>
      <c r="M242" s="206">
        <f>อุดรธานี!AP146</f>
        <v>634512.23</v>
      </c>
      <c r="N242" s="3"/>
      <c r="O242" s="3"/>
      <c r="P242" s="3"/>
      <c r="Q242" s="77">
        <f t="shared" si="22"/>
        <v>289588.66000000003</v>
      </c>
      <c r="R242" s="78">
        <f t="shared" si="23"/>
        <v>460.89819950124689</v>
      </c>
    </row>
    <row r="243" spans="1:18" ht="24.6" customHeight="1" x14ac:dyDescent="0.7">
      <c r="A243" s="70">
        <v>5</v>
      </c>
      <c r="B243" s="3" t="s">
        <v>44</v>
      </c>
      <c r="C243" s="3" t="s">
        <v>271</v>
      </c>
      <c r="D243" s="3" t="s">
        <v>108</v>
      </c>
      <c r="E243" s="3" t="s">
        <v>30</v>
      </c>
      <c r="F243" s="3" t="s">
        <v>140</v>
      </c>
      <c r="G243" s="3" t="s">
        <v>714</v>
      </c>
      <c r="H243" s="204">
        <v>5609</v>
      </c>
      <c r="I243" s="70">
        <v>4</v>
      </c>
      <c r="J243" s="205">
        <f>อุดรธานี!F147</f>
        <v>1488085.65</v>
      </c>
      <c r="K243" s="206">
        <f>อุดรธานี!AN147</f>
        <v>1833990.25</v>
      </c>
      <c r="L243" s="206">
        <f>อุดรธานี!AO147</f>
        <v>1564653.91</v>
      </c>
      <c r="M243" s="206">
        <f>อุดรธานี!AP147</f>
        <v>1024499.07</v>
      </c>
      <c r="N243" s="3"/>
      <c r="O243" s="3"/>
      <c r="P243" s="3"/>
      <c r="Q243" s="77">
        <f t="shared" si="22"/>
        <v>540154.84</v>
      </c>
      <c r="R243" s="78">
        <f t="shared" si="23"/>
        <v>278.95416473524693</v>
      </c>
    </row>
    <row r="244" spans="1:18" ht="24.6" customHeight="1" x14ac:dyDescent="0.7">
      <c r="A244" s="70">
        <v>6</v>
      </c>
      <c r="B244" s="3" t="s">
        <v>44</v>
      </c>
      <c r="C244" s="3" t="s">
        <v>271</v>
      </c>
      <c r="D244" s="3" t="s">
        <v>108</v>
      </c>
      <c r="E244" s="3" t="s">
        <v>30</v>
      </c>
      <c r="F244" s="3" t="s">
        <v>140</v>
      </c>
      <c r="G244" s="3" t="s">
        <v>715</v>
      </c>
      <c r="H244" s="204">
        <v>3391</v>
      </c>
      <c r="I244" s="70">
        <v>3</v>
      </c>
      <c r="J244" s="205">
        <f>อุดรธานี!F148</f>
        <v>2505165.27</v>
      </c>
      <c r="K244" s="206">
        <f>อุดรธานี!AN148</f>
        <v>3317479.44</v>
      </c>
      <c r="L244" s="206">
        <f>อุดรธานี!AO148</f>
        <v>2096058.7599999998</v>
      </c>
      <c r="M244" s="206">
        <f>อุดรธานี!AP148</f>
        <v>1381097.1900000002</v>
      </c>
      <c r="N244" s="3"/>
      <c r="O244" s="3"/>
      <c r="P244" s="3"/>
      <c r="Q244" s="77">
        <f t="shared" si="22"/>
        <v>714961.5699999996</v>
      </c>
      <c r="R244" s="78">
        <f t="shared" si="23"/>
        <v>618.12408139191973</v>
      </c>
    </row>
    <row r="245" spans="1:18" ht="24.6" customHeight="1" x14ac:dyDescent="0.7">
      <c r="A245" s="70">
        <v>7</v>
      </c>
      <c r="B245" s="3" t="s">
        <v>44</v>
      </c>
      <c r="C245" s="3" t="s">
        <v>271</v>
      </c>
      <c r="D245" s="3" t="s">
        <v>108</v>
      </c>
      <c r="E245" s="3" t="s">
        <v>30</v>
      </c>
      <c r="F245" s="3" t="s">
        <v>140</v>
      </c>
      <c r="G245" s="3" t="s">
        <v>716</v>
      </c>
      <c r="H245" s="204">
        <v>4086</v>
      </c>
      <c r="I245" s="70">
        <v>3</v>
      </c>
      <c r="J245" s="205">
        <f>อุดรธานี!F149</f>
        <v>1628471.4</v>
      </c>
      <c r="K245" s="206">
        <f>อุดรธานี!AN149</f>
        <v>1880918.62</v>
      </c>
      <c r="L245" s="206">
        <f>อุดรธานี!AO149</f>
        <v>1036632.26</v>
      </c>
      <c r="M245" s="206">
        <f>อุดรธานี!AP149</f>
        <v>957231.44</v>
      </c>
      <c r="N245" s="3"/>
      <c r="O245" s="3"/>
      <c r="P245" s="3"/>
      <c r="Q245" s="77">
        <f t="shared" si="22"/>
        <v>79400.820000000065</v>
      </c>
      <c r="R245" s="78">
        <f t="shared" si="23"/>
        <v>253.70344101811062</v>
      </c>
    </row>
    <row r="246" spans="1:18" ht="24.6" customHeight="1" x14ac:dyDescent="0.7">
      <c r="A246" s="70">
        <v>8</v>
      </c>
      <c r="B246" s="3" t="s">
        <v>44</v>
      </c>
      <c r="C246" s="3" t="s">
        <v>271</v>
      </c>
      <c r="D246" s="3" t="s">
        <v>108</v>
      </c>
      <c r="E246" s="3" t="s">
        <v>30</v>
      </c>
      <c r="F246" s="3" t="s">
        <v>140</v>
      </c>
      <c r="G246" s="3" t="s">
        <v>717</v>
      </c>
      <c r="H246" s="204">
        <v>4501</v>
      </c>
      <c r="I246" s="70">
        <v>4</v>
      </c>
      <c r="J246" s="205">
        <f>อุดรธานี!F150</f>
        <v>726598.07</v>
      </c>
      <c r="K246" s="206">
        <f>อุดรธานี!AN150</f>
        <v>1674967.5799999998</v>
      </c>
      <c r="L246" s="206">
        <f>อุดรธานี!AO150</f>
        <v>1052817.3499999999</v>
      </c>
      <c r="M246" s="206">
        <f>อุดรธานี!AP150</f>
        <v>893531.58999999985</v>
      </c>
      <c r="N246" s="3"/>
      <c r="O246" s="3"/>
      <c r="P246" s="3"/>
      <c r="Q246" s="77">
        <f t="shared" si="22"/>
        <v>159285.76000000001</v>
      </c>
      <c r="R246" s="78">
        <f t="shared" si="23"/>
        <v>233.90743168184844</v>
      </c>
    </row>
    <row r="247" spans="1:18" ht="24.6" customHeight="1" x14ac:dyDescent="0.7">
      <c r="A247" s="70">
        <v>9</v>
      </c>
      <c r="B247" s="3" t="s">
        <v>44</v>
      </c>
      <c r="C247" s="3" t="s">
        <v>271</v>
      </c>
      <c r="D247" s="3" t="s">
        <v>108</v>
      </c>
      <c r="E247" s="3" t="s">
        <v>30</v>
      </c>
      <c r="F247" s="3" t="s">
        <v>140</v>
      </c>
      <c r="G247" s="3" t="s">
        <v>718</v>
      </c>
      <c r="H247" s="204">
        <v>4158</v>
      </c>
      <c r="I247" s="70">
        <v>3</v>
      </c>
      <c r="J247" s="205">
        <f>อุดรธานี!F151</f>
        <v>717938.7</v>
      </c>
      <c r="K247" s="206">
        <f>อุดรธานี!AN151</f>
        <v>822562.27</v>
      </c>
      <c r="L247" s="206">
        <f>อุดรธานี!AO151</f>
        <v>782293.2699999999</v>
      </c>
      <c r="M247" s="206">
        <f>อุดรธานี!AP151</f>
        <v>839318.2300000001</v>
      </c>
      <c r="N247" s="3"/>
      <c r="O247" s="3"/>
      <c r="P247" s="3"/>
      <c r="Q247" s="77">
        <f t="shared" si="22"/>
        <v>-57024.960000000196</v>
      </c>
      <c r="R247" s="78">
        <f t="shared" si="23"/>
        <v>188.14171957671957</v>
      </c>
    </row>
    <row r="248" spans="1:18" ht="24.6" customHeight="1" x14ac:dyDescent="0.7">
      <c r="A248" s="70">
        <v>10</v>
      </c>
      <c r="B248" s="3" t="s">
        <v>44</v>
      </c>
      <c r="C248" s="3" t="s">
        <v>271</v>
      </c>
      <c r="D248" s="3" t="s">
        <v>108</v>
      </c>
      <c r="E248" s="3" t="s">
        <v>30</v>
      </c>
      <c r="F248" s="3" t="s">
        <v>140</v>
      </c>
      <c r="G248" s="3" t="s">
        <v>719</v>
      </c>
      <c r="H248" s="204">
        <v>3908</v>
      </c>
      <c r="I248" s="70">
        <v>3</v>
      </c>
      <c r="J248" s="205">
        <f>อุดรธานี!F152</f>
        <v>635798.24</v>
      </c>
      <c r="K248" s="206">
        <f>อุดรธานี!AN152</f>
        <v>836317.04</v>
      </c>
      <c r="L248" s="206">
        <f>อุดรธานี!AO152</f>
        <v>906116.79999999993</v>
      </c>
      <c r="M248" s="206">
        <f>อุดรธานี!AP152</f>
        <v>1014799.83</v>
      </c>
      <c r="N248" s="3"/>
      <c r="O248" s="3"/>
      <c r="P248" s="3"/>
      <c r="Q248" s="77">
        <f t="shared" si="22"/>
        <v>-108683.03000000003</v>
      </c>
      <c r="R248" s="78">
        <f t="shared" si="23"/>
        <v>231.86202661207778</v>
      </c>
    </row>
    <row r="249" spans="1:18" ht="24.6" customHeight="1" x14ac:dyDescent="0.7">
      <c r="A249" s="70">
        <v>11</v>
      </c>
      <c r="B249" s="3" t="s">
        <v>44</v>
      </c>
      <c r="C249" s="3" t="s">
        <v>271</v>
      </c>
      <c r="D249" s="3" t="s">
        <v>108</v>
      </c>
      <c r="E249" s="3" t="s">
        <v>30</v>
      </c>
      <c r="F249" s="3" t="s">
        <v>140</v>
      </c>
      <c r="G249" s="3" t="s">
        <v>720</v>
      </c>
      <c r="H249" s="204">
        <v>3711</v>
      </c>
      <c r="I249" s="70">
        <v>3</v>
      </c>
      <c r="J249" s="205">
        <f>อุดรธานี!F153</f>
        <v>496553.91</v>
      </c>
      <c r="K249" s="206">
        <f>อุดรธานี!AN153</f>
        <v>654126.55999999994</v>
      </c>
      <c r="L249" s="206">
        <f>อุดรธานี!AO153</f>
        <v>747033.41</v>
      </c>
      <c r="M249" s="206">
        <f>อุดรธานี!AP153</f>
        <v>709544.83</v>
      </c>
      <c r="N249" s="3"/>
      <c r="O249" s="3"/>
      <c r="P249" s="3"/>
      <c r="Q249" s="77">
        <f t="shared" si="22"/>
        <v>37488.580000000075</v>
      </c>
      <c r="R249" s="78">
        <f t="shared" si="23"/>
        <v>201.30245486391809</v>
      </c>
    </row>
    <row r="250" spans="1:18" ht="24.6" customHeight="1" x14ac:dyDescent="0.7">
      <c r="A250" s="70">
        <v>12</v>
      </c>
      <c r="B250" s="3" t="s">
        <v>44</v>
      </c>
      <c r="C250" s="3" t="s">
        <v>271</v>
      </c>
      <c r="D250" s="3" t="s">
        <v>108</v>
      </c>
      <c r="E250" s="3" t="s">
        <v>30</v>
      </c>
      <c r="F250" s="3" t="s">
        <v>140</v>
      </c>
      <c r="G250" s="3" t="s">
        <v>721</v>
      </c>
      <c r="H250" s="204">
        <v>6818</v>
      </c>
      <c r="I250" s="70">
        <v>5</v>
      </c>
      <c r="J250" s="205">
        <f>อุดรธานี!F154</f>
        <v>3932275.67</v>
      </c>
      <c r="K250" s="206">
        <f>อุดรธานี!AN154</f>
        <v>4056664.25</v>
      </c>
      <c r="L250" s="206">
        <f>อุดรธานี!AO154</f>
        <v>1612953.82</v>
      </c>
      <c r="M250" s="206">
        <f>อุดรธานี!AP154</f>
        <v>1916879.0400000003</v>
      </c>
      <c r="N250" s="3"/>
      <c r="O250" s="3"/>
      <c r="P250" s="3"/>
      <c r="Q250" s="77">
        <f t="shared" si="22"/>
        <v>-303925.2200000002</v>
      </c>
      <c r="R250" s="78">
        <f t="shared" si="23"/>
        <v>236.57286887650338</v>
      </c>
    </row>
    <row r="251" spans="1:18" ht="24.6" customHeight="1" x14ac:dyDescent="0.7">
      <c r="A251" s="70">
        <v>13</v>
      </c>
      <c r="B251" s="3" t="s">
        <v>44</v>
      </c>
      <c r="C251" s="3" t="s">
        <v>271</v>
      </c>
      <c r="D251" s="3" t="s">
        <v>108</v>
      </c>
      <c r="E251" s="3" t="s">
        <v>30</v>
      </c>
      <c r="F251" s="3" t="s">
        <v>140</v>
      </c>
      <c r="G251" s="3" t="s">
        <v>722</v>
      </c>
      <c r="H251" s="204">
        <v>4682</v>
      </c>
      <c r="I251" s="70">
        <v>4</v>
      </c>
      <c r="J251" s="205">
        <f>อุดรธานี!F155</f>
        <v>680993.89</v>
      </c>
      <c r="K251" s="206">
        <f>อุดรธานี!AN155</f>
        <v>1627842.79</v>
      </c>
      <c r="L251" s="206">
        <f>อุดรธานี!AO155</f>
        <v>1145504.6099999999</v>
      </c>
      <c r="M251" s="206">
        <f>อุดรธานี!AP155</f>
        <v>1066825.29</v>
      </c>
      <c r="N251" s="3"/>
      <c r="O251" s="3"/>
      <c r="P251" s="3"/>
      <c r="Q251" s="77">
        <f t="shared" si="22"/>
        <v>78679.319999999832</v>
      </c>
      <c r="R251" s="78">
        <f t="shared" si="23"/>
        <v>244.66138615976075</v>
      </c>
    </row>
    <row r="252" spans="1:18" ht="24.6" customHeight="1" x14ac:dyDescent="0.7">
      <c r="A252" s="70">
        <v>14</v>
      </c>
      <c r="B252" s="3" t="s">
        <v>44</v>
      </c>
      <c r="C252" s="3" t="s">
        <v>271</v>
      </c>
      <c r="D252" s="3" t="s">
        <v>108</v>
      </c>
      <c r="E252" s="3" t="s">
        <v>30</v>
      </c>
      <c r="F252" s="3" t="s">
        <v>140</v>
      </c>
      <c r="G252" s="3" t="s">
        <v>723</v>
      </c>
      <c r="H252" s="204">
        <v>2270</v>
      </c>
      <c r="I252" s="70">
        <v>2</v>
      </c>
      <c r="J252" s="205">
        <f>อุดรธานี!F156</f>
        <v>576878.03</v>
      </c>
      <c r="K252" s="206">
        <f>อุดรธานี!AN156</f>
        <v>486270.02</v>
      </c>
      <c r="L252" s="206">
        <f>อุดรธานี!AO156</f>
        <v>878218.79</v>
      </c>
      <c r="M252" s="206">
        <f>อุดรธานี!AP156</f>
        <v>676369.61</v>
      </c>
      <c r="N252" s="3"/>
      <c r="O252" s="3"/>
      <c r="P252" s="3"/>
      <c r="Q252" s="77">
        <f t="shared" si="22"/>
        <v>201849.18000000005</v>
      </c>
      <c r="R252" s="78">
        <f t="shared" si="23"/>
        <v>386.88052422907492</v>
      </c>
    </row>
    <row r="253" spans="1:18" ht="24.6" customHeight="1" x14ac:dyDescent="0.7">
      <c r="A253" s="70">
        <v>15</v>
      </c>
      <c r="B253" s="3" t="s">
        <v>44</v>
      </c>
      <c r="C253" s="3" t="s">
        <v>271</v>
      </c>
      <c r="D253" s="3" t="s">
        <v>108</v>
      </c>
      <c r="E253" s="3" t="s">
        <v>30</v>
      </c>
      <c r="F253" s="3" t="s">
        <v>140</v>
      </c>
      <c r="G253" s="3" t="s">
        <v>724</v>
      </c>
      <c r="H253" s="204">
        <v>3246</v>
      </c>
      <c r="I253" s="70">
        <v>3</v>
      </c>
      <c r="J253" s="205">
        <f>อุดรธานี!F157</f>
        <v>778061.61</v>
      </c>
      <c r="K253" s="206">
        <f>อุดรธานี!AN157</f>
        <v>1485086.94</v>
      </c>
      <c r="L253" s="206">
        <f>อุดรธานี!AO157</f>
        <v>616395.93000000005</v>
      </c>
      <c r="M253" s="206">
        <f>อุดรธานี!AP157</f>
        <v>623878.21</v>
      </c>
      <c r="N253" s="3"/>
      <c r="O253" s="3"/>
      <c r="P253" s="3"/>
      <c r="Q253" s="77">
        <f t="shared" si="22"/>
        <v>-7482.2799999999115</v>
      </c>
      <c r="R253" s="78">
        <f t="shared" si="23"/>
        <v>189.89400184842884</v>
      </c>
    </row>
    <row r="254" spans="1:18" ht="24.6" customHeight="1" x14ac:dyDescent="0.7">
      <c r="A254" s="70">
        <v>16</v>
      </c>
      <c r="B254" s="3" t="s">
        <v>44</v>
      </c>
      <c r="C254" s="3" t="s">
        <v>271</v>
      </c>
      <c r="D254" s="3" t="s">
        <v>108</v>
      </c>
      <c r="E254" s="3" t="s">
        <v>30</v>
      </c>
      <c r="F254" s="3" t="s">
        <v>140</v>
      </c>
      <c r="G254" s="3" t="s">
        <v>725</v>
      </c>
      <c r="H254" s="204">
        <v>2523</v>
      </c>
      <c r="I254" s="70">
        <v>2</v>
      </c>
      <c r="J254" s="205">
        <f>อุดรธานี!F158</f>
        <v>968566.52</v>
      </c>
      <c r="K254" s="206">
        <f>อุดรธานี!AN158</f>
        <v>1423124.32</v>
      </c>
      <c r="L254" s="206">
        <f>อุดรธานี!AO158</f>
        <v>908692.99</v>
      </c>
      <c r="M254" s="206">
        <f>อุดรธานี!AP158</f>
        <v>755416.82</v>
      </c>
      <c r="N254" s="3"/>
      <c r="O254" s="3"/>
      <c r="P254" s="3"/>
      <c r="Q254" s="77">
        <f t="shared" si="22"/>
        <v>153276.17000000004</v>
      </c>
      <c r="R254" s="78">
        <f t="shared" si="23"/>
        <v>360.16369005152598</v>
      </c>
    </row>
    <row r="255" spans="1:18" ht="24.6" customHeight="1" x14ac:dyDescent="0.7">
      <c r="A255" s="70">
        <v>17</v>
      </c>
      <c r="B255" s="3" t="s">
        <v>44</v>
      </c>
      <c r="C255" s="3" t="s">
        <v>271</v>
      </c>
      <c r="D255" s="3" t="s">
        <v>108</v>
      </c>
      <c r="E255" s="3" t="s">
        <v>30</v>
      </c>
      <c r="F255" s="3" t="s">
        <v>140</v>
      </c>
      <c r="G255" s="3" t="s">
        <v>726</v>
      </c>
      <c r="H255" s="204">
        <v>3997</v>
      </c>
      <c r="I255" s="70">
        <v>3</v>
      </c>
      <c r="J255" s="205">
        <f>อุดรธานี!F159</f>
        <v>1267885.42</v>
      </c>
      <c r="K255" s="206">
        <f>อุดรธานี!AN159</f>
        <v>1291102.4999999998</v>
      </c>
      <c r="L255" s="206">
        <f>อุดรธานี!AO159</f>
        <v>1004078.47</v>
      </c>
      <c r="M255" s="206">
        <f>อุดรธานี!AP159</f>
        <v>1119154.93</v>
      </c>
      <c r="N255" s="3"/>
      <c r="O255" s="3"/>
      <c r="P255" s="3"/>
      <c r="Q255" s="77">
        <f t="shared" si="22"/>
        <v>-115076.45999999996</v>
      </c>
      <c r="R255" s="78">
        <f t="shared" si="23"/>
        <v>251.20802351763822</v>
      </c>
    </row>
    <row r="256" spans="1:18" ht="24.6" customHeight="1" x14ac:dyDescent="0.7">
      <c r="A256" s="70">
        <v>18</v>
      </c>
      <c r="B256" s="3" t="s">
        <v>44</v>
      </c>
      <c r="C256" s="3" t="s">
        <v>271</v>
      </c>
      <c r="D256" s="3" t="s">
        <v>108</v>
      </c>
      <c r="E256" s="3" t="s">
        <v>30</v>
      </c>
      <c r="F256" s="3" t="s">
        <v>140</v>
      </c>
      <c r="G256" s="3" t="s">
        <v>727</v>
      </c>
      <c r="H256" s="204">
        <v>2435</v>
      </c>
      <c r="I256" s="70">
        <v>2</v>
      </c>
      <c r="J256" s="205">
        <f>อุดรธานี!F160</f>
        <v>512347.17</v>
      </c>
      <c r="K256" s="206">
        <f>อุดรธานี!AN160</f>
        <v>643438.44999999995</v>
      </c>
      <c r="L256" s="206">
        <f>อุดรธานี!AO160</f>
        <v>996832.66</v>
      </c>
      <c r="M256" s="206">
        <f>อุดรธานี!AP160</f>
        <v>941195.89</v>
      </c>
      <c r="N256" s="3"/>
      <c r="O256" s="3"/>
      <c r="P256" s="3"/>
      <c r="Q256" s="77">
        <f t="shared" si="22"/>
        <v>55636.770000000019</v>
      </c>
      <c r="R256" s="78">
        <f t="shared" si="23"/>
        <v>409.37686242299799</v>
      </c>
    </row>
    <row r="257" spans="1:18" ht="24.6" customHeight="1" x14ac:dyDescent="0.7">
      <c r="A257" s="70">
        <v>19</v>
      </c>
      <c r="B257" s="3" t="s">
        <v>44</v>
      </c>
      <c r="C257" s="3" t="s">
        <v>273</v>
      </c>
      <c r="D257" s="3" t="s">
        <v>108</v>
      </c>
      <c r="E257" s="3" t="s">
        <v>30</v>
      </c>
      <c r="F257" s="3" t="s">
        <v>140</v>
      </c>
      <c r="G257" s="3" t="s">
        <v>728</v>
      </c>
      <c r="H257" s="204">
        <v>2402</v>
      </c>
      <c r="I257" s="70">
        <v>2</v>
      </c>
      <c r="J257" s="205">
        <f>อุดรธานี!F161</f>
        <v>797602.94</v>
      </c>
      <c r="K257" s="206">
        <f>อุดรธานี!AN161</f>
        <v>954906.21</v>
      </c>
      <c r="L257" s="206">
        <f>อุดรธานี!AO161</f>
        <v>860769.87999999989</v>
      </c>
      <c r="M257" s="206">
        <f>อุดรธานี!AP161</f>
        <v>872578.65999999992</v>
      </c>
      <c r="N257" s="3"/>
      <c r="O257" s="3"/>
      <c r="P257" s="3"/>
      <c r="Q257" s="77">
        <f t="shared" si="22"/>
        <v>-11808.780000000028</v>
      </c>
      <c r="R257" s="78">
        <f t="shared" si="23"/>
        <v>358.35548709408823</v>
      </c>
    </row>
    <row r="258" spans="1:18" ht="24.6" customHeight="1" x14ac:dyDescent="0.7">
      <c r="A258" s="70">
        <v>20</v>
      </c>
      <c r="B258" s="3" t="s">
        <v>44</v>
      </c>
      <c r="C258" s="3" t="s">
        <v>274</v>
      </c>
      <c r="D258" s="3" t="s">
        <v>108</v>
      </c>
      <c r="E258" s="3" t="s">
        <v>30</v>
      </c>
      <c r="F258" s="3" t="s">
        <v>140</v>
      </c>
      <c r="G258" s="3" t="s">
        <v>729</v>
      </c>
      <c r="H258" s="204">
        <v>5248</v>
      </c>
      <c r="I258" s="70">
        <v>4</v>
      </c>
      <c r="J258" s="205">
        <f>อุดรธานี!F162</f>
        <v>496272.53</v>
      </c>
      <c r="K258" s="206">
        <f>อุดรธานี!AN162</f>
        <v>531850.14000000013</v>
      </c>
      <c r="L258" s="206">
        <f>อุดรธานี!AO162</f>
        <v>1109278.23</v>
      </c>
      <c r="M258" s="206">
        <f>อุดรธานี!AP162</f>
        <v>982861.29999999993</v>
      </c>
      <c r="N258" s="3"/>
      <c r="O258" s="3"/>
      <c r="P258" s="3"/>
      <c r="Q258" s="77">
        <f t="shared" si="22"/>
        <v>126416.93000000005</v>
      </c>
      <c r="R258" s="78">
        <f t="shared" si="23"/>
        <v>211.37161394817073</v>
      </c>
    </row>
    <row r="259" spans="1:18" ht="24.6" customHeight="1" x14ac:dyDescent="0.7">
      <c r="A259" s="70">
        <v>21</v>
      </c>
      <c r="B259" s="3" t="s">
        <v>44</v>
      </c>
      <c r="C259" s="3" t="s">
        <v>275</v>
      </c>
      <c r="D259" s="3" t="s">
        <v>108</v>
      </c>
      <c r="E259" s="3" t="s">
        <v>30</v>
      </c>
      <c r="F259" s="3" t="s">
        <v>140</v>
      </c>
      <c r="G259" s="3" t="s">
        <v>730</v>
      </c>
      <c r="H259" s="204">
        <v>2119</v>
      </c>
      <c r="I259" s="70">
        <v>2</v>
      </c>
      <c r="J259" s="205">
        <f>อุดรธานี!F163</f>
        <v>987303.88</v>
      </c>
      <c r="K259" s="206">
        <f>อุดรธานี!AN163</f>
        <v>1363284.35</v>
      </c>
      <c r="L259" s="206">
        <f>อุดรธานี!AO163</f>
        <v>704728.1</v>
      </c>
      <c r="M259" s="206">
        <f>อุดรธานี!AP163</f>
        <v>705434.05999999994</v>
      </c>
      <c r="N259" s="3"/>
      <c r="O259" s="3"/>
      <c r="P259" s="3"/>
      <c r="Q259" s="77">
        <f t="shared" si="22"/>
        <v>-705.95999999996275</v>
      </c>
      <c r="R259" s="78">
        <f t="shared" si="23"/>
        <v>332.5757904672015</v>
      </c>
    </row>
    <row r="260" spans="1:18" ht="24.6" customHeight="1" x14ac:dyDescent="0.7">
      <c r="A260" s="208">
        <v>12</v>
      </c>
      <c r="B260" s="209" t="s">
        <v>44</v>
      </c>
      <c r="C260" s="209"/>
      <c r="D260" s="209"/>
      <c r="E260" s="209" t="s">
        <v>55</v>
      </c>
      <c r="F260" s="209"/>
      <c r="G260" s="209" t="s">
        <v>276</v>
      </c>
      <c r="H260" s="212">
        <f>SUM(H239:H259)</f>
        <v>75812</v>
      </c>
      <c r="I260" s="208"/>
      <c r="J260" s="211">
        <f>SUM(J239:J259)</f>
        <v>23148026.82</v>
      </c>
      <c r="K260" s="211">
        <f>SUM(K239:K259)</f>
        <v>30587805.66</v>
      </c>
      <c r="L260" s="211">
        <f>SUM(L239:L259)</f>
        <v>20871261.82</v>
      </c>
      <c r="M260" s="211">
        <f>SUM(M239:M259)</f>
        <v>19232779.340000004</v>
      </c>
      <c r="N260" s="209">
        <v>20</v>
      </c>
      <c r="O260" s="209">
        <v>20</v>
      </c>
      <c r="P260" s="209">
        <f>N260-O260</f>
        <v>0</v>
      </c>
      <c r="Q260" s="77">
        <f t="shared" si="22"/>
        <v>1638482.4799999967</v>
      </c>
      <c r="R260" s="78">
        <f t="shared" si="23"/>
        <v>275.30287843613149</v>
      </c>
    </row>
    <row r="261" spans="1:18" ht="24.6" customHeight="1" x14ac:dyDescent="0.7">
      <c r="A261" s="70">
        <v>1</v>
      </c>
      <c r="B261" s="3" t="s">
        <v>44</v>
      </c>
      <c r="C261" s="3" t="s">
        <v>273</v>
      </c>
      <c r="D261" s="3" t="s">
        <v>110</v>
      </c>
      <c r="E261" s="3" t="s">
        <v>31</v>
      </c>
      <c r="F261" s="3" t="s">
        <v>170</v>
      </c>
      <c r="G261" s="3" t="s">
        <v>277</v>
      </c>
      <c r="H261" s="204"/>
      <c r="I261" s="70"/>
      <c r="J261" s="205"/>
      <c r="K261" s="206"/>
      <c r="L261" s="207"/>
      <c r="M261" s="207"/>
      <c r="N261" s="3"/>
      <c r="O261" s="3"/>
      <c r="P261" s="3"/>
    </row>
    <row r="262" spans="1:18" ht="24.6" customHeight="1" x14ac:dyDescent="0.7">
      <c r="A262" s="70">
        <v>2</v>
      </c>
      <c r="B262" s="3" t="s">
        <v>44</v>
      </c>
      <c r="C262" s="3" t="s">
        <v>273</v>
      </c>
      <c r="D262" s="3" t="s">
        <v>110</v>
      </c>
      <c r="E262" s="3" t="s">
        <v>31</v>
      </c>
      <c r="F262" s="3" t="s">
        <v>140</v>
      </c>
      <c r="G262" s="3" t="s">
        <v>731</v>
      </c>
      <c r="H262" s="204">
        <v>4950</v>
      </c>
      <c r="I262" s="70">
        <v>4</v>
      </c>
      <c r="J262" s="205">
        <f>อุดรธานี!F164</f>
        <v>1896252.41</v>
      </c>
      <c r="K262" s="206">
        <f>อุดรธานี!AN164</f>
        <v>4953613.6800000006</v>
      </c>
      <c r="L262" s="206">
        <f>อุดรธานี!AO164</f>
        <v>1569819.7</v>
      </c>
      <c r="M262" s="206">
        <f>อุดรธานี!AP164</f>
        <v>1487754.91</v>
      </c>
      <c r="N262" s="3"/>
      <c r="O262" s="3"/>
      <c r="P262" s="3"/>
      <c r="Q262" s="77">
        <f t="shared" si="22"/>
        <v>82064.790000000037</v>
      </c>
      <c r="R262" s="78">
        <f t="shared" ref="R262:R271" si="24">L262/H262</f>
        <v>317.13529292929292</v>
      </c>
    </row>
    <row r="263" spans="1:18" ht="24.6" customHeight="1" x14ac:dyDescent="0.7">
      <c r="A263" s="70">
        <v>3</v>
      </c>
      <c r="B263" s="3" t="s">
        <v>44</v>
      </c>
      <c r="C263" s="3" t="s">
        <v>273</v>
      </c>
      <c r="D263" s="3" t="s">
        <v>110</v>
      </c>
      <c r="E263" s="3" t="s">
        <v>31</v>
      </c>
      <c r="F263" s="3" t="s">
        <v>140</v>
      </c>
      <c r="G263" s="3" t="s">
        <v>732</v>
      </c>
      <c r="H263" s="204">
        <v>2307</v>
      </c>
      <c r="I263" s="70">
        <v>2</v>
      </c>
      <c r="J263" s="205">
        <f>อุดรธานี!F165</f>
        <v>290128.19</v>
      </c>
      <c r="K263" s="206">
        <f>อุดรธานี!AN165</f>
        <v>708843.83999999985</v>
      </c>
      <c r="L263" s="206">
        <f>อุดรธานี!AO165</f>
        <v>746073.76</v>
      </c>
      <c r="M263" s="206">
        <f>อุดรธานี!AP165</f>
        <v>686844.19</v>
      </c>
      <c r="N263" s="3"/>
      <c r="O263" s="3"/>
      <c r="P263" s="3"/>
      <c r="Q263" s="77">
        <f t="shared" si="22"/>
        <v>59229.570000000065</v>
      </c>
      <c r="R263" s="78">
        <f t="shared" si="24"/>
        <v>323.39564802774169</v>
      </c>
    </row>
    <row r="264" spans="1:18" ht="24.6" customHeight="1" x14ac:dyDescent="0.7">
      <c r="A264" s="70">
        <v>4</v>
      </c>
      <c r="B264" s="3" t="s">
        <v>44</v>
      </c>
      <c r="C264" s="3" t="s">
        <v>273</v>
      </c>
      <c r="D264" s="3" t="s">
        <v>110</v>
      </c>
      <c r="E264" s="3" t="s">
        <v>31</v>
      </c>
      <c r="F264" s="3" t="s">
        <v>140</v>
      </c>
      <c r="G264" s="3" t="s">
        <v>733</v>
      </c>
      <c r="H264" s="204">
        <v>2603</v>
      </c>
      <c r="I264" s="70">
        <v>2</v>
      </c>
      <c r="J264" s="205">
        <f>อุดรธานี!F166</f>
        <v>359655.89</v>
      </c>
      <c r="K264" s="206">
        <f>อุดรธานี!AN166</f>
        <v>3313476.9800000004</v>
      </c>
      <c r="L264" s="206">
        <f>อุดรธานี!AO166</f>
        <v>1020496.0800000001</v>
      </c>
      <c r="M264" s="206">
        <f>อุดรธานี!AP166</f>
        <v>957908</v>
      </c>
      <c r="N264" s="3"/>
      <c r="O264" s="3"/>
      <c r="P264" s="3"/>
      <c r="Q264" s="77">
        <f t="shared" si="22"/>
        <v>62588.080000000075</v>
      </c>
      <c r="R264" s="78">
        <f t="shared" si="24"/>
        <v>392.04613138686136</v>
      </c>
    </row>
    <row r="265" spans="1:18" ht="24.6" customHeight="1" x14ac:dyDescent="0.7">
      <c r="A265" s="70">
        <v>5</v>
      </c>
      <c r="B265" s="3" t="s">
        <v>44</v>
      </c>
      <c r="C265" s="3" t="s">
        <v>273</v>
      </c>
      <c r="D265" s="3" t="s">
        <v>110</v>
      </c>
      <c r="E265" s="3" t="s">
        <v>31</v>
      </c>
      <c r="F265" s="3" t="s">
        <v>140</v>
      </c>
      <c r="G265" s="3" t="s">
        <v>734</v>
      </c>
      <c r="H265" s="204">
        <v>6171</v>
      </c>
      <c r="I265" s="70">
        <v>5</v>
      </c>
      <c r="J265" s="205">
        <f>อุดรธานี!F167</f>
        <v>4335667.99</v>
      </c>
      <c r="K265" s="206">
        <f>อุดรธานี!AN167</f>
        <v>6368614.5300000003</v>
      </c>
      <c r="L265" s="206">
        <f>อุดรธานี!AO167</f>
        <v>1383779.55</v>
      </c>
      <c r="M265" s="206">
        <f>อุดรธานี!AP167</f>
        <v>1443286.47</v>
      </c>
      <c r="N265" s="3"/>
      <c r="O265" s="3"/>
      <c r="P265" s="3"/>
      <c r="Q265" s="77">
        <f t="shared" si="22"/>
        <v>-59506.919999999925</v>
      </c>
      <c r="R265" s="78">
        <f t="shared" si="24"/>
        <v>224.23911035488575</v>
      </c>
    </row>
    <row r="266" spans="1:18" ht="24.6" customHeight="1" x14ac:dyDescent="0.7">
      <c r="A266" s="70">
        <v>6</v>
      </c>
      <c r="B266" s="3" t="s">
        <v>44</v>
      </c>
      <c r="C266" s="3" t="s">
        <v>273</v>
      </c>
      <c r="D266" s="3" t="s">
        <v>110</v>
      </c>
      <c r="E266" s="3" t="s">
        <v>31</v>
      </c>
      <c r="F266" s="3" t="s">
        <v>140</v>
      </c>
      <c r="G266" s="3" t="s">
        <v>735</v>
      </c>
      <c r="H266" s="204">
        <v>5663</v>
      </c>
      <c r="I266" s="70">
        <v>4</v>
      </c>
      <c r="J266" s="205">
        <f>อุดรธานี!F168</f>
        <v>3482470.55</v>
      </c>
      <c r="K266" s="206">
        <f>อุดรธานี!AN168</f>
        <v>13446323.789999999</v>
      </c>
      <c r="L266" s="206">
        <f>อุดรธานี!AO168</f>
        <v>1555832.75</v>
      </c>
      <c r="M266" s="206">
        <f>อุดรธานี!AP168</f>
        <v>926375.23</v>
      </c>
      <c r="N266" s="3"/>
      <c r="O266" s="3"/>
      <c r="P266" s="3"/>
      <c r="Q266" s="77">
        <f t="shared" si="22"/>
        <v>629457.52</v>
      </c>
      <c r="R266" s="78">
        <f t="shared" si="24"/>
        <v>274.73649125904996</v>
      </c>
    </row>
    <row r="267" spans="1:18" ht="24.6" customHeight="1" x14ac:dyDescent="0.7">
      <c r="A267" s="70">
        <v>7</v>
      </c>
      <c r="B267" s="3" t="s">
        <v>44</v>
      </c>
      <c r="C267" s="3" t="s">
        <v>273</v>
      </c>
      <c r="D267" s="3" t="s">
        <v>110</v>
      </c>
      <c r="E267" s="3" t="s">
        <v>31</v>
      </c>
      <c r="F267" s="3" t="s">
        <v>140</v>
      </c>
      <c r="G267" s="3" t="s">
        <v>736</v>
      </c>
      <c r="H267" s="204">
        <v>3254</v>
      </c>
      <c r="I267" s="70">
        <v>3</v>
      </c>
      <c r="J267" s="205">
        <f>อุดรธานี!F169</f>
        <v>767431.41</v>
      </c>
      <c r="K267" s="206">
        <f>อุดรธานี!AN169</f>
        <v>3084070.2700000005</v>
      </c>
      <c r="L267" s="206">
        <f>อุดรธานี!AO169</f>
        <v>1624029.99</v>
      </c>
      <c r="M267" s="206">
        <f>อุดรธานี!AP169</f>
        <v>1263740.08</v>
      </c>
      <c r="N267" s="3"/>
      <c r="O267" s="3"/>
      <c r="P267" s="3"/>
      <c r="Q267" s="77">
        <f t="shared" si="22"/>
        <v>360289.90999999992</v>
      </c>
      <c r="R267" s="78">
        <f t="shared" si="24"/>
        <v>499.08727412415487</v>
      </c>
    </row>
    <row r="268" spans="1:18" ht="24.6" customHeight="1" x14ac:dyDescent="0.7">
      <c r="A268" s="70">
        <v>8</v>
      </c>
      <c r="B268" s="3" t="s">
        <v>44</v>
      </c>
      <c r="C268" s="3" t="s">
        <v>273</v>
      </c>
      <c r="D268" s="3" t="s">
        <v>110</v>
      </c>
      <c r="E268" s="3" t="s">
        <v>31</v>
      </c>
      <c r="F268" s="3" t="s">
        <v>140</v>
      </c>
      <c r="G268" s="3" t="s">
        <v>737</v>
      </c>
      <c r="H268" s="204">
        <v>4330</v>
      </c>
      <c r="I268" s="70">
        <v>3</v>
      </c>
      <c r="J268" s="205">
        <f>อุดรธานี!F170</f>
        <v>1979152.14</v>
      </c>
      <c r="K268" s="206">
        <f>อุดรธานี!AN170</f>
        <v>5269682.6700000009</v>
      </c>
      <c r="L268" s="206">
        <f>อุดรธานี!AO170</f>
        <v>1959356.56</v>
      </c>
      <c r="M268" s="206">
        <f>อุดรธานี!AP170</f>
        <v>1355284.96</v>
      </c>
      <c r="N268" s="3"/>
      <c r="O268" s="3"/>
      <c r="P268" s="3"/>
      <c r="Q268" s="77">
        <f t="shared" si="22"/>
        <v>604071.60000000009</v>
      </c>
      <c r="R268" s="78">
        <f t="shared" si="24"/>
        <v>452.50728868360278</v>
      </c>
    </row>
    <row r="269" spans="1:18" ht="24.6" customHeight="1" x14ac:dyDescent="0.7">
      <c r="A269" s="70">
        <v>9</v>
      </c>
      <c r="B269" s="3" t="s">
        <v>44</v>
      </c>
      <c r="C269" s="3" t="s">
        <v>273</v>
      </c>
      <c r="D269" s="3" t="s">
        <v>110</v>
      </c>
      <c r="E269" s="3" t="s">
        <v>31</v>
      </c>
      <c r="F269" s="3" t="s">
        <v>140</v>
      </c>
      <c r="G269" s="3" t="s">
        <v>738</v>
      </c>
      <c r="H269" s="204">
        <v>2355</v>
      </c>
      <c r="I269" s="70">
        <v>2</v>
      </c>
      <c r="J269" s="205">
        <f>อุดรธานี!F171</f>
        <v>827810.37</v>
      </c>
      <c r="K269" s="206">
        <f>อุดรธานี!AN171</f>
        <v>2277096.71</v>
      </c>
      <c r="L269" s="206">
        <f>อุดรธานี!AO171</f>
        <v>737964.65</v>
      </c>
      <c r="M269" s="206">
        <f>อุดรธานี!AP171</f>
        <v>706236.73</v>
      </c>
      <c r="N269" s="3"/>
      <c r="O269" s="3"/>
      <c r="P269" s="3"/>
      <c r="Q269" s="77">
        <f t="shared" si="22"/>
        <v>31727.920000000042</v>
      </c>
      <c r="R269" s="78">
        <f t="shared" si="24"/>
        <v>313.36078556263271</v>
      </c>
    </row>
    <row r="270" spans="1:18" ht="24.6" customHeight="1" x14ac:dyDescent="0.7">
      <c r="A270" s="70">
        <v>10</v>
      </c>
      <c r="B270" s="3" t="s">
        <v>44</v>
      </c>
      <c r="C270" s="3" t="s">
        <v>273</v>
      </c>
      <c r="D270" s="3" t="s">
        <v>110</v>
      </c>
      <c r="E270" s="3" t="s">
        <v>31</v>
      </c>
      <c r="F270" s="3" t="s">
        <v>140</v>
      </c>
      <c r="G270" s="3" t="s">
        <v>739</v>
      </c>
      <c r="H270" s="204">
        <v>1570</v>
      </c>
      <c r="I270" s="70">
        <v>2</v>
      </c>
      <c r="J270" s="205">
        <f>อุดรธานี!F172</f>
        <v>147796.25</v>
      </c>
      <c r="K270" s="206">
        <f>อุดรธานี!AN172</f>
        <v>546644.54</v>
      </c>
      <c r="L270" s="206">
        <f>อุดรธานี!AO172</f>
        <v>557349.51</v>
      </c>
      <c r="M270" s="206">
        <f>อุดรธานี!AP172</f>
        <v>610968.69000000006</v>
      </c>
      <c r="N270" s="3"/>
      <c r="O270" s="3"/>
      <c r="P270" s="3"/>
      <c r="Q270" s="77">
        <f t="shared" si="22"/>
        <v>-53619.180000000051</v>
      </c>
      <c r="R270" s="78">
        <f t="shared" si="24"/>
        <v>354.99968789808918</v>
      </c>
    </row>
    <row r="271" spans="1:18" ht="24.6" customHeight="1" x14ac:dyDescent="0.7">
      <c r="A271" s="208">
        <v>13</v>
      </c>
      <c r="B271" s="209" t="s">
        <v>44</v>
      </c>
      <c r="C271" s="209"/>
      <c r="D271" s="209"/>
      <c r="E271" s="209" t="s">
        <v>55</v>
      </c>
      <c r="F271" s="209"/>
      <c r="G271" s="209" t="s">
        <v>278</v>
      </c>
      <c r="H271" s="212">
        <f>SUM(H261:H270)</f>
        <v>33203</v>
      </c>
      <c r="I271" s="208"/>
      <c r="J271" s="211">
        <f>SUM(J261:J270)</f>
        <v>14086365.200000001</v>
      </c>
      <c r="K271" s="211">
        <f>SUM(K261:K270)</f>
        <v>39968367.009999998</v>
      </c>
      <c r="L271" s="211">
        <f>SUM(L261:L270)</f>
        <v>11154702.550000001</v>
      </c>
      <c r="M271" s="211">
        <f>SUM(M261:M270)</f>
        <v>9438399.2599999979</v>
      </c>
      <c r="N271" s="209">
        <v>9</v>
      </c>
      <c r="O271" s="209">
        <v>9</v>
      </c>
      <c r="P271" s="209">
        <f>N271-O271</f>
        <v>0</v>
      </c>
      <c r="Q271" s="77">
        <f t="shared" si="22"/>
        <v>1716303.2900000028</v>
      </c>
      <c r="R271" s="78">
        <f t="shared" si="24"/>
        <v>335.95465921754061</v>
      </c>
    </row>
    <row r="272" spans="1:18" ht="24.6" customHeight="1" x14ac:dyDescent="0.7">
      <c r="A272" s="70">
        <v>1</v>
      </c>
      <c r="B272" s="3" t="s">
        <v>44</v>
      </c>
      <c r="C272" s="3" t="s">
        <v>274</v>
      </c>
      <c r="D272" s="3" t="s">
        <v>112</v>
      </c>
      <c r="E272" s="3" t="s">
        <v>32</v>
      </c>
      <c r="F272" s="3" t="s">
        <v>170</v>
      </c>
      <c r="G272" s="3" t="s">
        <v>279</v>
      </c>
      <c r="H272" s="204"/>
      <c r="I272" s="70"/>
      <c r="J272" s="205"/>
      <c r="K272" s="206"/>
      <c r="L272" s="207"/>
      <c r="M272" s="207"/>
      <c r="N272" s="3"/>
      <c r="O272" s="3"/>
      <c r="P272" s="3"/>
    </row>
    <row r="273" spans="1:18" ht="24.6" customHeight="1" x14ac:dyDescent="0.7">
      <c r="A273" s="70">
        <v>2</v>
      </c>
      <c r="B273" s="3" t="s">
        <v>44</v>
      </c>
      <c r="C273" s="3" t="s">
        <v>274</v>
      </c>
      <c r="D273" s="3" t="s">
        <v>112</v>
      </c>
      <c r="E273" s="3" t="s">
        <v>32</v>
      </c>
      <c r="F273" s="3" t="s">
        <v>140</v>
      </c>
      <c r="G273" s="3" t="s">
        <v>740</v>
      </c>
      <c r="H273" s="204">
        <v>8169</v>
      </c>
      <c r="I273" s="70">
        <v>5</v>
      </c>
      <c r="J273" s="205">
        <f>อุดรธานี!F173</f>
        <v>1013616.99</v>
      </c>
      <c r="K273" s="206">
        <f>อุดรธานี!AN173</f>
        <v>1611102.8099999998</v>
      </c>
      <c r="L273" s="206">
        <f>อุดรธานี!AO173</f>
        <v>1846895.38</v>
      </c>
      <c r="M273" s="206">
        <f>อุดรธานี!AP173</f>
        <v>1358755.85</v>
      </c>
      <c r="N273" s="3"/>
      <c r="O273" s="3"/>
      <c r="P273" s="3"/>
      <c r="Q273" s="77">
        <f t="shared" si="22"/>
        <v>488139.5299999998</v>
      </c>
      <c r="R273" s="78">
        <f t="shared" ref="R273:R285" si="25">L273/H273</f>
        <v>226.0858587342392</v>
      </c>
    </row>
    <row r="274" spans="1:18" ht="24.6" customHeight="1" x14ac:dyDescent="0.7">
      <c r="A274" s="70">
        <v>3</v>
      </c>
      <c r="B274" s="3" t="s">
        <v>44</v>
      </c>
      <c r="C274" s="3" t="s">
        <v>274</v>
      </c>
      <c r="D274" s="3" t="s">
        <v>112</v>
      </c>
      <c r="E274" s="3" t="s">
        <v>32</v>
      </c>
      <c r="F274" s="3" t="s">
        <v>140</v>
      </c>
      <c r="G274" s="3" t="s">
        <v>741</v>
      </c>
      <c r="H274" s="204">
        <v>4100</v>
      </c>
      <c r="I274" s="70">
        <v>3</v>
      </c>
      <c r="J274" s="205">
        <f>อุดรธานี!F174</f>
        <v>679185.29</v>
      </c>
      <c r="K274" s="206">
        <f>อุดรธานี!AN174</f>
        <v>592992.21</v>
      </c>
      <c r="L274" s="206">
        <f>อุดรธานี!AO174</f>
        <v>1212395.21</v>
      </c>
      <c r="M274" s="206">
        <f>อุดรธานี!AP174</f>
        <v>1298044.6800000002</v>
      </c>
      <c r="N274" s="3"/>
      <c r="O274" s="3"/>
      <c r="P274" s="3"/>
      <c r="Q274" s="77">
        <f t="shared" si="22"/>
        <v>-85649.470000000205</v>
      </c>
      <c r="R274" s="78">
        <f t="shared" si="25"/>
        <v>295.70614878048781</v>
      </c>
    </row>
    <row r="275" spans="1:18" ht="24.6" customHeight="1" x14ac:dyDescent="0.7">
      <c r="A275" s="70">
        <v>4</v>
      </c>
      <c r="B275" s="3" t="s">
        <v>44</v>
      </c>
      <c r="C275" s="3" t="s">
        <v>274</v>
      </c>
      <c r="D275" s="3" t="s">
        <v>112</v>
      </c>
      <c r="E275" s="3" t="s">
        <v>32</v>
      </c>
      <c r="F275" s="3" t="s">
        <v>140</v>
      </c>
      <c r="G275" s="3" t="s">
        <v>742</v>
      </c>
      <c r="H275" s="204">
        <v>4976</v>
      </c>
      <c r="I275" s="70">
        <v>4</v>
      </c>
      <c r="J275" s="205">
        <f>อุดรธานี!F175</f>
        <v>301581.44</v>
      </c>
      <c r="K275" s="260">
        <f>อุดรธานี!AN175</f>
        <v>668886.88000000012</v>
      </c>
      <c r="L275" s="206">
        <f>อุดรธานี!AO175</f>
        <v>1263632.8500000001</v>
      </c>
      <c r="M275" s="206">
        <f>อุดรธานี!AP175</f>
        <v>1144451.68</v>
      </c>
      <c r="N275" s="3"/>
      <c r="O275" s="3"/>
      <c r="P275" s="3"/>
      <c r="Q275" s="77">
        <f t="shared" si="22"/>
        <v>119181.17000000016</v>
      </c>
      <c r="R275" s="78">
        <f t="shared" si="25"/>
        <v>253.94550844051449</v>
      </c>
    </row>
    <row r="276" spans="1:18" ht="24.6" customHeight="1" x14ac:dyDescent="0.7">
      <c r="A276" s="70">
        <v>5</v>
      </c>
      <c r="B276" s="3" t="s">
        <v>44</v>
      </c>
      <c r="C276" s="3" t="s">
        <v>274</v>
      </c>
      <c r="D276" s="3" t="s">
        <v>112</v>
      </c>
      <c r="E276" s="3" t="s">
        <v>32</v>
      </c>
      <c r="F276" s="3" t="s">
        <v>140</v>
      </c>
      <c r="G276" s="3" t="s">
        <v>743</v>
      </c>
      <c r="H276" s="204">
        <v>5421</v>
      </c>
      <c r="I276" s="70">
        <v>4</v>
      </c>
      <c r="J276" s="205">
        <f>อุดรธานี!F176</f>
        <v>1002452.44</v>
      </c>
      <c r="K276" s="206">
        <f>อุดรธานี!AN176</f>
        <v>1294745.05</v>
      </c>
      <c r="L276" s="206">
        <f>อุดรธานี!AO176</f>
        <v>678213.28</v>
      </c>
      <c r="M276" s="206">
        <f>อุดรธานี!AP176</f>
        <v>940685.11</v>
      </c>
      <c r="N276" s="3"/>
      <c r="O276" s="3"/>
      <c r="P276" s="3"/>
      <c r="Q276" s="77">
        <f t="shared" si="22"/>
        <v>-262471.82999999996</v>
      </c>
      <c r="R276" s="78">
        <f t="shared" si="25"/>
        <v>125.10851872348276</v>
      </c>
    </row>
    <row r="277" spans="1:18" ht="24.6" customHeight="1" x14ac:dyDescent="0.7">
      <c r="A277" s="70">
        <v>6</v>
      </c>
      <c r="B277" s="3" t="s">
        <v>44</v>
      </c>
      <c r="C277" s="3" t="s">
        <v>274</v>
      </c>
      <c r="D277" s="3" t="s">
        <v>112</v>
      </c>
      <c r="E277" s="3" t="s">
        <v>32</v>
      </c>
      <c r="F277" s="3" t="s">
        <v>140</v>
      </c>
      <c r="G277" s="3" t="s">
        <v>744</v>
      </c>
      <c r="H277" s="204">
        <v>5150</v>
      </c>
      <c r="I277" s="70">
        <v>4</v>
      </c>
      <c r="J277" s="205">
        <f>อุดรธานี!F177</f>
        <v>330810.96000000002</v>
      </c>
      <c r="K277" s="206">
        <f>อุดรธานี!AN177</f>
        <v>452456.9</v>
      </c>
      <c r="L277" s="206">
        <f>อุดรธานี!AO177</f>
        <v>1176352.98</v>
      </c>
      <c r="M277" s="206">
        <f>อุดรธานี!AP177</f>
        <v>1107466.6199999999</v>
      </c>
      <c r="N277" s="3"/>
      <c r="O277" s="3"/>
      <c r="P277" s="3"/>
      <c r="Q277" s="77">
        <f t="shared" si="22"/>
        <v>68886.360000000102</v>
      </c>
      <c r="R277" s="78">
        <f t="shared" si="25"/>
        <v>228.41805436893205</v>
      </c>
    </row>
    <row r="278" spans="1:18" ht="24.6" customHeight="1" x14ac:dyDescent="0.7">
      <c r="A278" s="70">
        <v>7</v>
      </c>
      <c r="B278" s="3" t="s">
        <v>44</v>
      </c>
      <c r="C278" s="3" t="s">
        <v>274</v>
      </c>
      <c r="D278" s="3" t="s">
        <v>112</v>
      </c>
      <c r="E278" s="3" t="s">
        <v>32</v>
      </c>
      <c r="F278" s="3" t="s">
        <v>140</v>
      </c>
      <c r="G278" s="3" t="s">
        <v>745</v>
      </c>
      <c r="H278" s="204">
        <v>6362</v>
      </c>
      <c r="I278" s="70">
        <v>5</v>
      </c>
      <c r="J278" s="205">
        <f>อุดรธานี!F178</f>
        <v>824667.4</v>
      </c>
      <c r="K278" s="206">
        <f>อุดรธานี!AN178</f>
        <v>987149.58</v>
      </c>
      <c r="L278" s="206">
        <f>อุดรธานี!AO178</f>
        <v>1269392.2599999998</v>
      </c>
      <c r="M278" s="206">
        <f>อุดรธานี!AP178</f>
        <v>1223504.3099999998</v>
      </c>
      <c r="N278" s="3"/>
      <c r="O278" s="3"/>
      <c r="P278" s="3"/>
      <c r="Q278" s="77">
        <f t="shared" si="22"/>
        <v>45887.949999999953</v>
      </c>
      <c r="R278" s="78">
        <f t="shared" si="25"/>
        <v>199.52723357434766</v>
      </c>
    </row>
    <row r="279" spans="1:18" ht="24.6" customHeight="1" x14ac:dyDescent="0.7">
      <c r="A279" s="70">
        <v>8</v>
      </c>
      <c r="B279" s="3" t="s">
        <v>44</v>
      </c>
      <c r="C279" s="3" t="s">
        <v>274</v>
      </c>
      <c r="D279" s="3" t="s">
        <v>112</v>
      </c>
      <c r="E279" s="3" t="s">
        <v>32</v>
      </c>
      <c r="F279" s="3" t="s">
        <v>140</v>
      </c>
      <c r="G279" s="3" t="s">
        <v>746</v>
      </c>
      <c r="H279" s="204">
        <v>8071</v>
      </c>
      <c r="I279" s="70">
        <v>5</v>
      </c>
      <c r="J279" s="205">
        <f>อุดรธานี!F179</f>
        <v>758180.69</v>
      </c>
      <c r="K279" s="206">
        <f>อุดรธานี!AN179</f>
        <v>812090.3899999999</v>
      </c>
      <c r="L279" s="206">
        <f>อุดรธานี!AO179</f>
        <v>1622486.87</v>
      </c>
      <c r="M279" s="206">
        <f>อุดรธานี!AP179</f>
        <v>1627610.97</v>
      </c>
      <c r="N279" s="3"/>
      <c r="O279" s="3"/>
      <c r="P279" s="3"/>
      <c r="Q279" s="77">
        <f t="shared" si="22"/>
        <v>-5124.0999999998603</v>
      </c>
      <c r="R279" s="78">
        <f t="shared" si="25"/>
        <v>201.02674637591377</v>
      </c>
    </row>
    <row r="280" spans="1:18" ht="24.6" customHeight="1" x14ac:dyDescent="0.7">
      <c r="A280" s="70">
        <v>9</v>
      </c>
      <c r="B280" s="3" t="s">
        <v>44</v>
      </c>
      <c r="C280" s="3" t="s">
        <v>274</v>
      </c>
      <c r="D280" s="3" t="s">
        <v>112</v>
      </c>
      <c r="E280" s="3" t="s">
        <v>32</v>
      </c>
      <c r="F280" s="3" t="s">
        <v>140</v>
      </c>
      <c r="G280" s="3" t="s">
        <v>747</v>
      </c>
      <c r="H280" s="204">
        <v>4636</v>
      </c>
      <c r="I280" s="70">
        <v>4</v>
      </c>
      <c r="J280" s="205">
        <f>อุดรธานี!F180</f>
        <v>972250.75</v>
      </c>
      <c r="K280" s="206">
        <f>อุดรธานี!AN180</f>
        <v>1232533.96</v>
      </c>
      <c r="L280" s="206">
        <f>อุดรธานี!AO180</f>
        <v>1549712.44</v>
      </c>
      <c r="M280" s="206">
        <f>อุดรธานี!AP180</f>
        <v>994201.14</v>
      </c>
      <c r="N280" s="3"/>
      <c r="O280" s="3"/>
      <c r="P280" s="3"/>
      <c r="Q280" s="77">
        <f t="shared" si="22"/>
        <v>555511.29999999993</v>
      </c>
      <c r="R280" s="78">
        <f t="shared" si="25"/>
        <v>334.27792062122518</v>
      </c>
    </row>
    <row r="281" spans="1:18" ht="24.6" customHeight="1" x14ac:dyDescent="0.7">
      <c r="A281" s="70">
        <v>10</v>
      </c>
      <c r="B281" s="3" t="s">
        <v>44</v>
      </c>
      <c r="C281" s="3" t="s">
        <v>274</v>
      </c>
      <c r="D281" s="3" t="s">
        <v>112</v>
      </c>
      <c r="E281" s="3" t="s">
        <v>32</v>
      </c>
      <c r="F281" s="3" t="s">
        <v>140</v>
      </c>
      <c r="G281" s="3" t="s">
        <v>748</v>
      </c>
      <c r="H281" s="204">
        <v>5424</v>
      </c>
      <c r="I281" s="70">
        <v>4</v>
      </c>
      <c r="J281" s="205">
        <f>อุดรธานี!F181</f>
        <v>543993.49</v>
      </c>
      <c r="K281" s="206">
        <f>อุดรธานี!AN181</f>
        <v>608924.99</v>
      </c>
      <c r="L281" s="206">
        <f>อุดรธานี!AO181</f>
        <v>798350.35</v>
      </c>
      <c r="M281" s="206">
        <f>อุดรธานี!AP181</f>
        <v>745463.61</v>
      </c>
      <c r="N281" s="3"/>
      <c r="O281" s="3"/>
      <c r="P281" s="3"/>
      <c r="Q281" s="77">
        <f t="shared" si="22"/>
        <v>52886.739999999991</v>
      </c>
      <c r="R281" s="78">
        <f t="shared" si="25"/>
        <v>147.18848635693215</v>
      </c>
    </row>
    <row r="282" spans="1:18" ht="24.6" customHeight="1" x14ac:dyDescent="0.7">
      <c r="A282" s="70">
        <v>11</v>
      </c>
      <c r="B282" s="3" t="s">
        <v>44</v>
      </c>
      <c r="C282" s="3" t="s">
        <v>274</v>
      </c>
      <c r="D282" s="3" t="s">
        <v>112</v>
      </c>
      <c r="E282" s="3" t="s">
        <v>32</v>
      </c>
      <c r="F282" s="3" t="s">
        <v>140</v>
      </c>
      <c r="G282" s="3" t="s">
        <v>749</v>
      </c>
      <c r="H282" s="204">
        <v>4683</v>
      </c>
      <c r="I282" s="70">
        <v>4</v>
      </c>
      <c r="J282" s="205">
        <f>อุดรธานี!F182</f>
        <v>527064.86</v>
      </c>
      <c r="K282" s="206">
        <f>อุดรธานี!AN182</f>
        <v>544751.07999999984</v>
      </c>
      <c r="L282" s="206">
        <f>อุดรธานี!AO182</f>
        <v>1708173.81</v>
      </c>
      <c r="M282" s="206">
        <f>อุดรธานี!AP182</f>
        <v>1596145.16</v>
      </c>
      <c r="N282" s="3"/>
      <c r="O282" s="3"/>
      <c r="P282" s="3"/>
      <c r="Q282" s="77">
        <f t="shared" si="22"/>
        <v>112028.65000000014</v>
      </c>
      <c r="R282" s="78">
        <f t="shared" si="25"/>
        <v>364.76058295964128</v>
      </c>
    </row>
    <row r="283" spans="1:18" ht="24.6" customHeight="1" x14ac:dyDescent="0.7">
      <c r="A283" s="70">
        <v>12</v>
      </c>
      <c r="B283" s="3" t="s">
        <v>44</v>
      </c>
      <c r="C283" s="3" t="s">
        <v>275</v>
      </c>
      <c r="D283" s="3" t="s">
        <v>112</v>
      </c>
      <c r="E283" s="3" t="s">
        <v>32</v>
      </c>
      <c r="F283" s="3" t="s">
        <v>140</v>
      </c>
      <c r="G283" s="205" t="s">
        <v>750</v>
      </c>
      <c r="H283" s="232">
        <v>3471</v>
      </c>
      <c r="I283" s="70">
        <v>3</v>
      </c>
      <c r="J283" s="205">
        <f>อุดรธานี!F183</f>
        <v>435445.03</v>
      </c>
      <c r="K283" s="206">
        <f>อุดรธานี!AN183</f>
        <v>528725.45000000007</v>
      </c>
      <c r="L283" s="206">
        <f>อุดรธานี!AO183</f>
        <v>794778.81</v>
      </c>
      <c r="M283" s="206">
        <f>อุดรธานี!AP183</f>
        <v>803651.6</v>
      </c>
      <c r="N283" s="3"/>
      <c r="O283" s="3"/>
      <c r="P283" s="3"/>
      <c r="Q283" s="77">
        <f t="shared" si="22"/>
        <v>-8872.7899999999208</v>
      </c>
      <c r="R283" s="78">
        <f t="shared" si="25"/>
        <v>228.97689714779605</v>
      </c>
    </row>
    <row r="284" spans="1:18" ht="24.6" customHeight="1" x14ac:dyDescent="0.7">
      <c r="A284" s="70">
        <v>13</v>
      </c>
      <c r="B284" s="3" t="s">
        <v>44</v>
      </c>
      <c r="C284" s="3" t="s">
        <v>274</v>
      </c>
      <c r="D284" s="3" t="s">
        <v>112</v>
      </c>
      <c r="E284" s="3" t="s">
        <v>32</v>
      </c>
      <c r="F284" s="3" t="s">
        <v>140</v>
      </c>
      <c r="G284" s="3" t="s">
        <v>751</v>
      </c>
      <c r="H284" s="204">
        <v>6659</v>
      </c>
      <c r="I284" s="70">
        <v>5</v>
      </c>
      <c r="J284" s="205">
        <f>อุดรธานี!F184</f>
        <v>550229.4</v>
      </c>
      <c r="K284" s="206">
        <f>อุดรธานี!AN184</f>
        <v>672576.59000000008</v>
      </c>
      <c r="L284" s="206">
        <f>อุดรธานี!AO184</f>
        <v>1590429.6600000001</v>
      </c>
      <c r="M284" s="206">
        <f>อุดรธานี!AP184</f>
        <v>1433289.26</v>
      </c>
      <c r="N284" s="3"/>
      <c r="O284" s="3"/>
      <c r="P284" s="3"/>
      <c r="Q284" s="77">
        <f t="shared" si="22"/>
        <v>157140.40000000014</v>
      </c>
      <c r="R284" s="78">
        <f t="shared" si="25"/>
        <v>238.83911398107827</v>
      </c>
    </row>
    <row r="285" spans="1:18" ht="24.6" customHeight="1" x14ac:dyDescent="0.7">
      <c r="A285" s="70">
        <v>15</v>
      </c>
      <c r="B285" s="209" t="s">
        <v>44</v>
      </c>
      <c r="C285" s="209"/>
      <c r="D285" s="209"/>
      <c r="E285" s="209" t="s">
        <v>55</v>
      </c>
      <c r="F285" s="209"/>
      <c r="G285" s="209" t="s">
        <v>280</v>
      </c>
      <c r="H285" s="212">
        <f>SUM(H272:H284)</f>
        <v>67122</v>
      </c>
      <c r="I285" s="208"/>
      <c r="J285" s="211">
        <f>SUM(J272:J284)</f>
        <v>7939478.7400000012</v>
      </c>
      <c r="K285" s="211">
        <f>SUM(K272:K284)</f>
        <v>10006935.889999999</v>
      </c>
      <c r="L285" s="211">
        <f>SUM(L272:L284)</f>
        <v>15510813.899999999</v>
      </c>
      <c r="M285" s="211">
        <f>SUM(M272:M284)</f>
        <v>14273269.99</v>
      </c>
      <c r="N285" s="209">
        <v>12</v>
      </c>
      <c r="O285" s="209">
        <v>12</v>
      </c>
      <c r="P285" s="209">
        <f>N285-O285</f>
        <v>0</v>
      </c>
      <c r="Q285" s="77">
        <f t="shared" si="22"/>
        <v>1237543.9099999983</v>
      </c>
      <c r="R285" s="78">
        <f t="shared" si="25"/>
        <v>231.0839054259408</v>
      </c>
    </row>
    <row r="286" spans="1:18" ht="24.6" customHeight="1" x14ac:dyDescent="0.7">
      <c r="A286" s="70">
        <v>1</v>
      </c>
      <c r="B286" s="3" t="s">
        <v>44</v>
      </c>
      <c r="C286" s="3" t="s">
        <v>275</v>
      </c>
      <c r="D286" s="3" t="s">
        <v>113</v>
      </c>
      <c r="E286" s="3" t="s">
        <v>33</v>
      </c>
      <c r="F286" s="3" t="s">
        <v>170</v>
      </c>
      <c r="G286" s="3" t="s">
        <v>281</v>
      </c>
      <c r="H286" s="204"/>
      <c r="I286" s="70"/>
      <c r="J286" s="205"/>
      <c r="K286" s="206"/>
      <c r="L286" s="207"/>
      <c r="M286" s="207"/>
      <c r="N286" s="3"/>
      <c r="O286" s="3"/>
      <c r="P286" s="3"/>
    </row>
    <row r="287" spans="1:18" ht="24.6" customHeight="1" x14ac:dyDescent="0.7">
      <c r="A287" s="70">
        <v>2</v>
      </c>
      <c r="B287" s="3" t="s">
        <v>44</v>
      </c>
      <c r="C287" s="3" t="s">
        <v>275</v>
      </c>
      <c r="D287" s="3" t="s">
        <v>113</v>
      </c>
      <c r="E287" s="3" t="s">
        <v>33</v>
      </c>
      <c r="F287" s="3" t="s">
        <v>140</v>
      </c>
      <c r="G287" s="3" t="s">
        <v>752</v>
      </c>
      <c r="H287" s="204">
        <v>2451</v>
      </c>
      <c r="I287" s="70">
        <v>2</v>
      </c>
      <c r="J287" s="205">
        <f>อุดรธานี!F185</f>
        <v>402713.29</v>
      </c>
      <c r="K287" s="206">
        <f>อุดรธานี!AN185</f>
        <v>368963.19999999995</v>
      </c>
      <c r="L287" s="206">
        <f>อุดรธานี!AO185</f>
        <v>883863.38</v>
      </c>
      <c r="M287" s="206">
        <f>อุดรธานี!AP185</f>
        <v>705267.09</v>
      </c>
      <c r="N287" s="3"/>
      <c r="O287" s="3"/>
      <c r="P287" s="3"/>
      <c r="Q287" s="77">
        <f t="shared" si="22"/>
        <v>178596.29000000004</v>
      </c>
      <c r="R287" s="78">
        <f t="shared" ref="R287:R292" si="26">L287/H287</f>
        <v>360.61337413300691</v>
      </c>
    </row>
    <row r="288" spans="1:18" ht="24.6" customHeight="1" x14ac:dyDescent="0.7">
      <c r="A288" s="70">
        <v>3</v>
      </c>
      <c r="B288" s="3" t="s">
        <v>44</v>
      </c>
      <c r="C288" s="3" t="s">
        <v>275</v>
      </c>
      <c r="D288" s="3" t="s">
        <v>113</v>
      </c>
      <c r="E288" s="3" t="s">
        <v>33</v>
      </c>
      <c r="F288" s="3" t="s">
        <v>140</v>
      </c>
      <c r="G288" s="3" t="s">
        <v>753</v>
      </c>
      <c r="H288" s="204">
        <v>3029</v>
      </c>
      <c r="I288" s="70">
        <v>3</v>
      </c>
      <c r="J288" s="205">
        <f>อุดรธานี!F186</f>
        <v>776106.13</v>
      </c>
      <c r="K288" s="206">
        <f>อุดรธานี!AN186</f>
        <v>821915.72</v>
      </c>
      <c r="L288" s="206">
        <f>อุดรธานี!AO186</f>
        <v>938703.64</v>
      </c>
      <c r="M288" s="206">
        <f>อุดรธานี!AP186</f>
        <v>856017.48</v>
      </c>
      <c r="N288" s="3"/>
      <c r="O288" s="3"/>
      <c r="P288" s="3"/>
      <c r="Q288" s="77">
        <f t="shared" si="22"/>
        <v>82686.160000000033</v>
      </c>
      <c r="R288" s="78">
        <f t="shared" si="26"/>
        <v>309.90546054803565</v>
      </c>
    </row>
    <row r="289" spans="1:18" ht="24.6" customHeight="1" x14ac:dyDescent="0.7">
      <c r="A289" s="70">
        <v>4</v>
      </c>
      <c r="B289" s="3" t="s">
        <v>44</v>
      </c>
      <c r="C289" s="3" t="s">
        <v>275</v>
      </c>
      <c r="D289" s="3" t="s">
        <v>113</v>
      </c>
      <c r="E289" s="3" t="s">
        <v>33</v>
      </c>
      <c r="F289" s="3" t="s">
        <v>140</v>
      </c>
      <c r="G289" s="3" t="s">
        <v>754</v>
      </c>
      <c r="H289" s="204">
        <v>5540</v>
      </c>
      <c r="I289" s="70">
        <v>4</v>
      </c>
      <c r="J289" s="205">
        <f>อุดรธานี!F187</f>
        <v>1213677.08</v>
      </c>
      <c r="K289" s="206">
        <f>อุดรธานี!AN187</f>
        <v>1624810.57</v>
      </c>
      <c r="L289" s="206">
        <f>อุดรธานี!AO187</f>
        <v>1529181.38</v>
      </c>
      <c r="M289" s="206">
        <f>อุดรธานี!AP187</f>
        <v>1107458.3800000001</v>
      </c>
      <c r="N289" s="3"/>
      <c r="O289" s="3"/>
      <c r="P289" s="3"/>
      <c r="Q289" s="77">
        <f t="shared" ref="Q289:Q347" si="27">L289-M289</f>
        <v>421722.99999999977</v>
      </c>
      <c r="R289" s="78">
        <f t="shared" si="26"/>
        <v>276.02551985559563</v>
      </c>
    </row>
    <row r="290" spans="1:18" ht="24.6" customHeight="1" x14ac:dyDescent="0.7">
      <c r="A290" s="70">
        <v>5</v>
      </c>
      <c r="B290" s="3" t="s">
        <v>44</v>
      </c>
      <c r="C290" s="3" t="s">
        <v>275</v>
      </c>
      <c r="D290" s="3" t="s">
        <v>113</v>
      </c>
      <c r="E290" s="3" t="s">
        <v>33</v>
      </c>
      <c r="F290" s="3" t="s">
        <v>140</v>
      </c>
      <c r="G290" s="3" t="s">
        <v>755</v>
      </c>
      <c r="H290" s="204">
        <v>1842</v>
      </c>
      <c r="I290" s="70">
        <v>2</v>
      </c>
      <c r="J290" s="205">
        <f>อุดรธานี!F188</f>
        <v>200894.34</v>
      </c>
      <c r="K290" s="206">
        <f>อุดรธานี!AN188</f>
        <v>208743.46</v>
      </c>
      <c r="L290" s="206">
        <f>อุดรธานี!AO188</f>
        <v>558201.56999999995</v>
      </c>
      <c r="M290" s="206">
        <f>อุดรธานี!AP188</f>
        <v>565806.12</v>
      </c>
      <c r="N290" s="3"/>
      <c r="O290" s="3"/>
      <c r="P290" s="3"/>
      <c r="Q290" s="77">
        <f t="shared" si="27"/>
        <v>-7604.5500000000466</v>
      </c>
      <c r="R290" s="78">
        <f t="shared" si="26"/>
        <v>303.04102605863187</v>
      </c>
    </row>
    <row r="291" spans="1:18" ht="24.6" customHeight="1" x14ac:dyDescent="0.7">
      <c r="A291" s="70">
        <v>6</v>
      </c>
      <c r="B291" s="3" t="s">
        <v>44</v>
      </c>
      <c r="C291" s="3" t="s">
        <v>275</v>
      </c>
      <c r="D291" s="3" t="s">
        <v>113</v>
      </c>
      <c r="E291" s="3" t="s">
        <v>33</v>
      </c>
      <c r="F291" s="3" t="s">
        <v>140</v>
      </c>
      <c r="G291" s="3" t="s">
        <v>756</v>
      </c>
      <c r="H291" s="204">
        <v>3303</v>
      </c>
      <c r="I291" s="70">
        <v>3</v>
      </c>
      <c r="J291" s="205">
        <f>อุดรธานี!F189</f>
        <v>849685.53</v>
      </c>
      <c r="K291" s="206">
        <f>อุดรธานี!AN189</f>
        <v>871491.77</v>
      </c>
      <c r="L291" s="206">
        <f>อุดรธานี!AO189</f>
        <v>963065.82</v>
      </c>
      <c r="M291" s="206">
        <f>อุดรธานี!AP189</f>
        <v>664335.76</v>
      </c>
      <c r="N291" s="3"/>
      <c r="O291" s="3"/>
      <c r="P291" s="3"/>
      <c r="Q291" s="77">
        <f t="shared" si="27"/>
        <v>298730.05999999994</v>
      </c>
      <c r="R291" s="78">
        <f t="shared" si="26"/>
        <v>291.57306085376928</v>
      </c>
    </row>
    <row r="292" spans="1:18" ht="24.6" customHeight="1" x14ac:dyDescent="0.7">
      <c r="A292" s="208">
        <v>15</v>
      </c>
      <c r="B292" s="209" t="s">
        <v>44</v>
      </c>
      <c r="C292" s="209"/>
      <c r="D292" s="209"/>
      <c r="E292" s="209" t="s">
        <v>55</v>
      </c>
      <c r="F292" s="209"/>
      <c r="G292" s="209" t="s">
        <v>282</v>
      </c>
      <c r="H292" s="212">
        <f>SUM(H286:H291)</f>
        <v>16165</v>
      </c>
      <c r="I292" s="208"/>
      <c r="J292" s="211">
        <f>SUM(J286:J291)</f>
        <v>3443076.37</v>
      </c>
      <c r="K292" s="211">
        <f>SUM(K286:K291)</f>
        <v>3895924.72</v>
      </c>
      <c r="L292" s="211">
        <f>SUM(L286:L291)</f>
        <v>4873015.79</v>
      </c>
      <c r="M292" s="211">
        <f>SUM(M286:M291)</f>
        <v>3898884.83</v>
      </c>
      <c r="N292" s="209">
        <v>5</v>
      </c>
      <c r="O292" s="209">
        <v>5</v>
      </c>
      <c r="P292" s="209">
        <f>N292-O292</f>
        <v>0</v>
      </c>
      <c r="Q292" s="77">
        <f t="shared" si="27"/>
        <v>974130.96</v>
      </c>
      <c r="R292" s="78">
        <f t="shared" si="26"/>
        <v>301.45473492112592</v>
      </c>
    </row>
    <row r="293" spans="1:18" ht="24.6" customHeight="1" x14ac:dyDescent="0.7">
      <c r="A293" s="70">
        <v>1</v>
      </c>
      <c r="B293" s="3" t="s">
        <v>44</v>
      </c>
      <c r="C293" s="3" t="s">
        <v>283</v>
      </c>
      <c r="D293" s="3" t="s">
        <v>114</v>
      </c>
      <c r="E293" s="3" t="s">
        <v>34</v>
      </c>
      <c r="F293" s="3" t="s">
        <v>170</v>
      </c>
      <c r="G293" s="3" t="s">
        <v>284</v>
      </c>
      <c r="H293" s="204"/>
      <c r="I293" s="70"/>
      <c r="J293" s="205"/>
      <c r="K293" s="206"/>
      <c r="L293" s="207"/>
      <c r="M293" s="207"/>
      <c r="N293" s="3"/>
      <c r="O293" s="3"/>
      <c r="P293" s="3"/>
    </row>
    <row r="294" spans="1:18" ht="24.6" customHeight="1" x14ac:dyDescent="0.7">
      <c r="A294" s="70">
        <v>2</v>
      </c>
      <c r="B294" s="3" t="s">
        <v>44</v>
      </c>
      <c r="C294" s="3" t="s">
        <v>283</v>
      </c>
      <c r="D294" s="3" t="s">
        <v>114</v>
      </c>
      <c r="E294" s="3" t="s">
        <v>34</v>
      </c>
      <c r="F294" s="3" t="s">
        <v>140</v>
      </c>
      <c r="G294" s="3" t="s">
        <v>757</v>
      </c>
      <c r="H294" s="204">
        <v>3399</v>
      </c>
      <c r="I294" s="70">
        <v>3</v>
      </c>
      <c r="J294" s="205">
        <f>อุดรธานี!F190</f>
        <v>1022507.17</v>
      </c>
      <c r="K294" s="206">
        <f>อุดรธานี!AN190</f>
        <v>730575.72000000009</v>
      </c>
      <c r="L294" s="206">
        <f>อุดรธานี!AO190</f>
        <v>1145962.7</v>
      </c>
      <c r="M294" s="206">
        <f>อุดรธานี!AP190</f>
        <v>1048583.27</v>
      </c>
      <c r="N294" s="3"/>
      <c r="O294" s="3"/>
      <c r="P294" s="3"/>
      <c r="Q294" s="77">
        <f t="shared" si="27"/>
        <v>97379.429999999935</v>
      </c>
      <c r="R294" s="78">
        <f>L294/H294</f>
        <v>337.14701382759631</v>
      </c>
    </row>
    <row r="295" spans="1:18" ht="24.6" customHeight="1" x14ac:dyDescent="0.7">
      <c r="A295" s="70">
        <v>3</v>
      </c>
      <c r="B295" s="3" t="s">
        <v>44</v>
      </c>
      <c r="C295" s="3" t="s">
        <v>283</v>
      </c>
      <c r="D295" s="3" t="s">
        <v>114</v>
      </c>
      <c r="E295" s="3" t="s">
        <v>34</v>
      </c>
      <c r="F295" s="3" t="s">
        <v>140</v>
      </c>
      <c r="G295" s="3" t="s">
        <v>758</v>
      </c>
      <c r="H295" s="204">
        <v>2537</v>
      </c>
      <c r="I295" s="70">
        <v>2</v>
      </c>
      <c r="J295" s="205">
        <f>อุดรธานี!F191</f>
        <v>1163594.04</v>
      </c>
      <c r="K295" s="206">
        <f>อุดรธานี!AN191</f>
        <v>2805927.1600000006</v>
      </c>
      <c r="L295" s="206">
        <f>อุดรธานี!AO191</f>
        <v>1815757.16</v>
      </c>
      <c r="M295" s="206">
        <f>อุดรธานี!AP191</f>
        <v>778769.19</v>
      </c>
      <c r="N295" s="3"/>
      <c r="O295" s="3"/>
      <c r="P295" s="3"/>
      <c r="Q295" s="77">
        <f t="shared" si="27"/>
        <v>1036987.97</v>
      </c>
      <c r="R295" s="78">
        <f>L295/H295</f>
        <v>715.71035080804097</v>
      </c>
    </row>
    <row r="296" spans="1:18" ht="24.6" customHeight="1" x14ac:dyDescent="0.7">
      <c r="A296" s="70">
        <v>4</v>
      </c>
      <c r="B296" s="3" t="s">
        <v>44</v>
      </c>
      <c r="C296" s="3" t="s">
        <v>283</v>
      </c>
      <c r="D296" s="3" t="s">
        <v>114</v>
      </c>
      <c r="E296" s="3" t="s">
        <v>34</v>
      </c>
      <c r="F296" s="3" t="s">
        <v>140</v>
      </c>
      <c r="G296" s="3" t="s">
        <v>759</v>
      </c>
      <c r="H296" s="204">
        <v>3240</v>
      </c>
      <c r="I296" s="70">
        <v>3</v>
      </c>
      <c r="J296" s="205">
        <f>อุดรธานี!F192</f>
        <v>869795.39</v>
      </c>
      <c r="K296" s="206">
        <f>อุดรธานี!AN192</f>
        <v>832729.87</v>
      </c>
      <c r="L296" s="206">
        <f>อุดรธานี!AO192</f>
        <v>1692582.8900000001</v>
      </c>
      <c r="M296" s="206">
        <f>อุดรธานี!AP192</f>
        <v>1421660.01</v>
      </c>
      <c r="N296" s="3"/>
      <c r="O296" s="3"/>
      <c r="P296" s="3"/>
      <c r="Q296" s="77">
        <f t="shared" si="27"/>
        <v>270922.88000000012</v>
      </c>
      <c r="R296" s="78">
        <f>L296/H296</f>
        <v>522.40212654320987</v>
      </c>
    </row>
    <row r="297" spans="1:18" ht="24.6" customHeight="1" x14ac:dyDescent="0.7">
      <c r="A297" s="70">
        <v>5</v>
      </c>
      <c r="B297" s="3" t="s">
        <v>44</v>
      </c>
      <c r="C297" s="3" t="s">
        <v>283</v>
      </c>
      <c r="D297" s="3" t="s">
        <v>114</v>
      </c>
      <c r="E297" s="3" t="s">
        <v>34</v>
      </c>
      <c r="F297" s="3" t="s">
        <v>140</v>
      </c>
      <c r="G297" s="3" t="s">
        <v>760</v>
      </c>
      <c r="H297" s="204">
        <v>4673</v>
      </c>
      <c r="I297" s="70">
        <v>4</v>
      </c>
      <c r="J297" s="205">
        <f>อุดรธานี!F193</f>
        <v>1179598.77</v>
      </c>
      <c r="K297" s="206">
        <f>อุดรธานี!AN193</f>
        <v>1269546</v>
      </c>
      <c r="L297" s="206">
        <f>อุดรธานี!AO193</f>
        <v>645710.11</v>
      </c>
      <c r="M297" s="206">
        <f>อุดรธานี!AP193</f>
        <v>423784.78</v>
      </c>
      <c r="N297" s="3"/>
      <c r="O297" s="3"/>
      <c r="P297" s="3"/>
      <c r="Q297" s="77">
        <f t="shared" si="27"/>
        <v>221925.32999999996</v>
      </c>
      <c r="R297" s="78">
        <f>L297/H297</f>
        <v>138.17892360368072</v>
      </c>
    </row>
    <row r="298" spans="1:18" ht="24.6" customHeight="1" x14ac:dyDescent="0.7">
      <c r="A298" s="208">
        <v>16</v>
      </c>
      <c r="B298" s="209" t="s">
        <v>44</v>
      </c>
      <c r="C298" s="209"/>
      <c r="D298" s="209"/>
      <c r="E298" s="209" t="s">
        <v>55</v>
      </c>
      <c r="F298" s="209"/>
      <c r="G298" s="209" t="s">
        <v>285</v>
      </c>
      <c r="H298" s="212">
        <f>SUM(H293:H297)</f>
        <v>13849</v>
      </c>
      <c r="I298" s="208"/>
      <c r="J298" s="211">
        <f>SUM(J293:J297)</f>
        <v>4235495.37</v>
      </c>
      <c r="K298" s="211">
        <f>SUM(K293:K297)</f>
        <v>5638778.7500000009</v>
      </c>
      <c r="L298" s="211">
        <f>SUM(L293:L297)</f>
        <v>5300012.8600000003</v>
      </c>
      <c r="M298" s="211">
        <f>SUM(M293:M297)</f>
        <v>3672797.25</v>
      </c>
      <c r="N298" s="209">
        <v>4</v>
      </c>
      <c r="O298" s="209">
        <v>4</v>
      </c>
      <c r="P298" s="209">
        <f>N298-O298</f>
        <v>0</v>
      </c>
      <c r="Q298" s="77">
        <f t="shared" si="27"/>
        <v>1627215.6100000003</v>
      </c>
      <c r="R298" s="78">
        <f>L298/H298</f>
        <v>382.70004043613261</v>
      </c>
    </row>
    <row r="299" spans="1:18" ht="24.6" customHeight="1" x14ac:dyDescent="0.7">
      <c r="A299" s="70">
        <v>1</v>
      </c>
      <c r="B299" s="3" t="s">
        <v>44</v>
      </c>
      <c r="C299" s="3" t="s">
        <v>286</v>
      </c>
      <c r="D299" s="3" t="s">
        <v>116</v>
      </c>
      <c r="E299" s="3" t="s">
        <v>35</v>
      </c>
      <c r="F299" s="3" t="s">
        <v>170</v>
      </c>
      <c r="G299" s="3" t="s">
        <v>287</v>
      </c>
      <c r="H299" s="204"/>
      <c r="I299" s="70"/>
      <c r="J299" s="205"/>
      <c r="K299" s="206"/>
      <c r="L299" s="207"/>
      <c r="M299" s="207"/>
      <c r="N299" s="3"/>
      <c r="O299" s="3"/>
      <c r="P299" s="3"/>
    </row>
    <row r="300" spans="1:18" ht="24.6" customHeight="1" x14ac:dyDescent="0.7">
      <c r="A300" s="70">
        <v>2</v>
      </c>
      <c r="B300" s="3" t="s">
        <v>44</v>
      </c>
      <c r="C300" s="3" t="s">
        <v>286</v>
      </c>
      <c r="D300" s="3" t="s">
        <v>116</v>
      </c>
      <c r="E300" s="3" t="s">
        <v>35</v>
      </c>
      <c r="F300" s="3" t="s">
        <v>140</v>
      </c>
      <c r="G300" s="3" t="s">
        <v>761</v>
      </c>
      <c r="H300" s="204">
        <v>3205</v>
      </c>
      <c r="I300" s="70">
        <v>3</v>
      </c>
      <c r="J300" s="205">
        <f>อุดรธานี!F194</f>
        <v>1538008.21</v>
      </c>
      <c r="K300" s="206">
        <f>อุดรธานี!AN194</f>
        <v>1575335.01</v>
      </c>
      <c r="L300" s="206">
        <f>อุดรธานี!AO194</f>
        <v>1877073.14</v>
      </c>
      <c r="M300" s="206">
        <f>อุดรธานี!AP194</f>
        <v>931506.87</v>
      </c>
      <c r="N300" s="3"/>
      <c r="O300" s="3"/>
      <c r="P300" s="3"/>
      <c r="Q300" s="77">
        <f t="shared" si="27"/>
        <v>945566.2699999999</v>
      </c>
      <c r="R300" s="78">
        <f t="shared" ref="R300:R309" si="28">L300/H300</f>
        <v>585.67024648985955</v>
      </c>
    </row>
    <row r="301" spans="1:18" ht="24.6" customHeight="1" x14ac:dyDescent="0.7">
      <c r="A301" s="70">
        <v>3</v>
      </c>
      <c r="B301" s="3" t="s">
        <v>44</v>
      </c>
      <c r="C301" s="3" t="s">
        <v>286</v>
      </c>
      <c r="D301" s="3" t="s">
        <v>116</v>
      </c>
      <c r="E301" s="3" t="s">
        <v>35</v>
      </c>
      <c r="F301" s="3" t="s">
        <v>140</v>
      </c>
      <c r="G301" s="3" t="s">
        <v>762</v>
      </c>
      <c r="H301" s="204">
        <v>2571</v>
      </c>
      <c r="I301" s="70">
        <v>2</v>
      </c>
      <c r="J301" s="205">
        <f>อุดรธานี!F195</f>
        <v>1306561.42</v>
      </c>
      <c r="K301" s="206">
        <f>อุดรธานี!AN195</f>
        <v>530188.0199999999</v>
      </c>
      <c r="L301" s="206">
        <f>อุดรธานี!AO195</f>
        <v>1437043.31</v>
      </c>
      <c r="M301" s="206">
        <f>อุดรธานี!AP195</f>
        <v>779191.08000000007</v>
      </c>
      <c r="N301" s="3"/>
      <c r="O301" s="3"/>
      <c r="P301" s="3"/>
      <c r="Q301" s="77">
        <f t="shared" si="27"/>
        <v>657852.23</v>
      </c>
      <c r="R301" s="78">
        <f t="shared" si="28"/>
        <v>558.94333333333338</v>
      </c>
    </row>
    <row r="302" spans="1:18" ht="24.6" customHeight="1" x14ac:dyDescent="0.7">
      <c r="A302" s="70">
        <v>4</v>
      </c>
      <c r="B302" s="3" t="s">
        <v>44</v>
      </c>
      <c r="C302" s="3" t="s">
        <v>286</v>
      </c>
      <c r="D302" s="3" t="s">
        <v>116</v>
      </c>
      <c r="E302" s="3" t="s">
        <v>35</v>
      </c>
      <c r="F302" s="3" t="s">
        <v>140</v>
      </c>
      <c r="G302" s="3" t="s">
        <v>763</v>
      </c>
      <c r="H302" s="204">
        <v>3142</v>
      </c>
      <c r="I302" s="70">
        <v>3</v>
      </c>
      <c r="J302" s="205">
        <f>อุดรธานี!F196</f>
        <v>815538.12</v>
      </c>
      <c r="K302" s="206">
        <f>อุดรธานี!AN196</f>
        <v>766347.76</v>
      </c>
      <c r="L302" s="206">
        <f>อุดรธานี!AO196</f>
        <v>1252179.1499999999</v>
      </c>
      <c r="M302" s="206">
        <f>อุดรธานี!AP196</f>
        <v>937905.92</v>
      </c>
      <c r="N302" s="3"/>
      <c r="O302" s="3"/>
      <c r="P302" s="3"/>
      <c r="Q302" s="77">
        <f t="shared" si="27"/>
        <v>314273.22999999986</v>
      </c>
      <c r="R302" s="78">
        <f t="shared" si="28"/>
        <v>398.52932845321448</v>
      </c>
    </row>
    <row r="303" spans="1:18" ht="24.6" customHeight="1" x14ac:dyDescent="0.7">
      <c r="A303" s="70">
        <v>5</v>
      </c>
      <c r="B303" s="3" t="s">
        <v>44</v>
      </c>
      <c r="C303" s="3" t="s">
        <v>286</v>
      </c>
      <c r="D303" s="3" t="s">
        <v>116</v>
      </c>
      <c r="E303" s="3" t="s">
        <v>35</v>
      </c>
      <c r="F303" s="3" t="s">
        <v>140</v>
      </c>
      <c r="G303" s="3" t="s">
        <v>764</v>
      </c>
      <c r="H303" s="204">
        <v>1449</v>
      </c>
      <c r="I303" s="70">
        <v>1</v>
      </c>
      <c r="J303" s="205">
        <f>อุดรธานี!F197</f>
        <v>687600.32</v>
      </c>
      <c r="K303" s="206">
        <f>อุดรธานี!AN197</f>
        <v>764871.25</v>
      </c>
      <c r="L303" s="206">
        <f>อุดรธานี!AO197</f>
        <v>756093.38</v>
      </c>
      <c r="M303" s="206">
        <f>อุดรธานี!AP197</f>
        <v>471379.74</v>
      </c>
      <c r="N303" s="3"/>
      <c r="O303" s="3"/>
      <c r="P303" s="3"/>
      <c r="Q303" s="77">
        <f t="shared" si="27"/>
        <v>284713.64</v>
      </c>
      <c r="R303" s="78">
        <f t="shared" si="28"/>
        <v>521.80357487922709</v>
      </c>
    </row>
    <row r="304" spans="1:18" ht="24.6" customHeight="1" x14ac:dyDescent="0.7">
      <c r="A304" s="70">
        <v>6</v>
      </c>
      <c r="B304" s="3" t="s">
        <v>44</v>
      </c>
      <c r="C304" s="3" t="s">
        <v>286</v>
      </c>
      <c r="D304" s="3" t="s">
        <v>116</v>
      </c>
      <c r="E304" s="3" t="s">
        <v>35</v>
      </c>
      <c r="F304" s="3" t="s">
        <v>140</v>
      </c>
      <c r="G304" s="3" t="s">
        <v>765</v>
      </c>
      <c r="H304" s="204">
        <v>1947</v>
      </c>
      <c r="I304" s="70">
        <v>2</v>
      </c>
      <c r="J304" s="205">
        <f>อุดรธานี!F198</f>
        <v>1015860.07</v>
      </c>
      <c r="K304" s="206">
        <f>อุดรธานี!AN198</f>
        <v>608880.66999999993</v>
      </c>
      <c r="L304" s="206">
        <f>อุดรธานี!AO198</f>
        <v>1307366.3400000001</v>
      </c>
      <c r="M304" s="206">
        <f>อุดรธานี!AP198</f>
        <v>556689.41</v>
      </c>
      <c r="N304" s="3"/>
      <c r="O304" s="3"/>
      <c r="P304" s="3"/>
      <c r="Q304" s="77">
        <f t="shared" si="27"/>
        <v>750676.93</v>
      </c>
      <c r="R304" s="78">
        <f t="shared" si="28"/>
        <v>671.47731895223421</v>
      </c>
    </row>
    <row r="305" spans="1:18" ht="24.6" customHeight="1" x14ac:dyDescent="0.7">
      <c r="A305" s="70">
        <v>7</v>
      </c>
      <c r="B305" s="3" t="s">
        <v>44</v>
      </c>
      <c r="C305" s="3" t="s">
        <v>286</v>
      </c>
      <c r="D305" s="3" t="s">
        <v>116</v>
      </c>
      <c r="E305" s="3" t="s">
        <v>35</v>
      </c>
      <c r="F305" s="3" t="s">
        <v>140</v>
      </c>
      <c r="G305" s="3" t="s">
        <v>766</v>
      </c>
      <c r="H305" s="204">
        <v>1027</v>
      </c>
      <c r="I305" s="70">
        <v>1</v>
      </c>
      <c r="J305" s="205">
        <f>อุดรธานี!F199</f>
        <v>591162.81999999995</v>
      </c>
      <c r="K305" s="206">
        <f>อุดรธานี!AN199</f>
        <v>580614.81999999995</v>
      </c>
      <c r="L305" s="206">
        <f>อุดรธานี!AO199</f>
        <v>811367.54</v>
      </c>
      <c r="M305" s="206">
        <f>อุดรธานี!AP199</f>
        <v>401071.74000000005</v>
      </c>
      <c r="N305" s="3"/>
      <c r="O305" s="3"/>
      <c r="P305" s="3"/>
      <c r="Q305" s="77">
        <f t="shared" si="27"/>
        <v>410295.8</v>
      </c>
      <c r="R305" s="78">
        <f t="shared" si="28"/>
        <v>790.03655306718599</v>
      </c>
    </row>
    <row r="306" spans="1:18" ht="24.6" customHeight="1" x14ac:dyDescent="0.7">
      <c r="A306" s="70">
        <v>8</v>
      </c>
      <c r="B306" s="3" t="s">
        <v>44</v>
      </c>
      <c r="C306" s="3" t="s">
        <v>286</v>
      </c>
      <c r="D306" s="3" t="s">
        <v>116</v>
      </c>
      <c r="E306" s="3" t="s">
        <v>35</v>
      </c>
      <c r="F306" s="3" t="s">
        <v>140</v>
      </c>
      <c r="G306" s="3" t="s">
        <v>767</v>
      </c>
      <c r="H306" s="204">
        <v>3432</v>
      </c>
      <c r="I306" s="70">
        <v>3</v>
      </c>
      <c r="J306" s="205">
        <f>อุดรธานี!F200</f>
        <v>1674723.74</v>
      </c>
      <c r="K306" s="206">
        <f>อุดรธานี!AN200</f>
        <v>1737172.7899999998</v>
      </c>
      <c r="L306" s="206">
        <f>อุดรธานี!AO200</f>
        <v>879708.5</v>
      </c>
      <c r="M306" s="206">
        <f>อุดรธานี!AP200</f>
        <v>987979.53</v>
      </c>
      <c r="N306" s="3"/>
      <c r="O306" s="3"/>
      <c r="P306" s="3"/>
      <c r="Q306" s="77">
        <f t="shared" si="27"/>
        <v>-108271.03000000003</v>
      </c>
      <c r="R306" s="78">
        <f t="shared" si="28"/>
        <v>256.3253205128205</v>
      </c>
    </row>
    <row r="307" spans="1:18" ht="24.6" customHeight="1" x14ac:dyDescent="0.7">
      <c r="A307" s="70">
        <v>9</v>
      </c>
      <c r="B307" s="3" t="s">
        <v>44</v>
      </c>
      <c r="C307" s="3" t="s">
        <v>286</v>
      </c>
      <c r="D307" s="3" t="s">
        <v>116</v>
      </c>
      <c r="E307" s="3" t="s">
        <v>35</v>
      </c>
      <c r="F307" s="3" t="s">
        <v>140</v>
      </c>
      <c r="G307" s="3" t="s">
        <v>768</v>
      </c>
      <c r="H307" s="204">
        <v>2689</v>
      </c>
      <c r="I307" s="70">
        <v>2</v>
      </c>
      <c r="J307" s="205">
        <f>อุดรธานี!F201</f>
        <v>721137.54</v>
      </c>
      <c r="K307" s="206">
        <f>อุดรธานี!AN201</f>
        <v>344322.26</v>
      </c>
      <c r="L307" s="206">
        <f>อุดรธานี!AO201</f>
        <v>841050.87</v>
      </c>
      <c r="M307" s="206">
        <f>อุดรธานี!AP201</f>
        <v>854798.26</v>
      </c>
      <c r="N307" s="3"/>
      <c r="O307" s="3"/>
      <c r="P307" s="3"/>
      <c r="Q307" s="77">
        <f t="shared" si="27"/>
        <v>-13747.390000000014</v>
      </c>
      <c r="R307" s="78">
        <f t="shared" si="28"/>
        <v>312.7745890665675</v>
      </c>
    </row>
    <row r="308" spans="1:18" s="200" customFormat="1" ht="24.6" customHeight="1" x14ac:dyDescent="0.7">
      <c r="A308" s="233">
        <v>10</v>
      </c>
      <c r="B308" s="234" t="s">
        <v>44</v>
      </c>
      <c r="C308" s="234" t="s">
        <v>286</v>
      </c>
      <c r="D308" s="234" t="s">
        <v>116</v>
      </c>
      <c r="E308" s="234" t="s">
        <v>35</v>
      </c>
      <c r="F308" s="234" t="s">
        <v>140</v>
      </c>
      <c r="G308" s="234" t="s">
        <v>769</v>
      </c>
      <c r="H308" s="235">
        <v>1018</v>
      </c>
      <c r="I308" s="233">
        <v>1</v>
      </c>
      <c r="J308" s="205">
        <f>อุดรธานี!F202</f>
        <v>827417.89</v>
      </c>
      <c r="K308" s="206">
        <f>อุดรธานี!AN202</f>
        <v>901078.89</v>
      </c>
      <c r="L308" s="206">
        <f>อุดรธานี!AO202</f>
        <v>804014.91</v>
      </c>
      <c r="M308" s="206">
        <f>อุดรธานี!AP202</f>
        <v>350149.04000000004</v>
      </c>
      <c r="N308" s="234"/>
      <c r="O308" s="234"/>
      <c r="P308" s="234"/>
      <c r="Q308" s="199">
        <f t="shared" si="27"/>
        <v>453865.87</v>
      </c>
      <c r="R308" s="199">
        <f t="shared" si="28"/>
        <v>789.79853634577603</v>
      </c>
    </row>
    <row r="309" spans="1:18" ht="24.6" customHeight="1" x14ac:dyDescent="0.7">
      <c r="A309" s="208">
        <v>17</v>
      </c>
      <c r="B309" s="209" t="s">
        <v>44</v>
      </c>
      <c r="C309" s="209"/>
      <c r="D309" s="209"/>
      <c r="E309" s="209" t="s">
        <v>55</v>
      </c>
      <c r="F309" s="209"/>
      <c r="G309" s="209" t="s">
        <v>288</v>
      </c>
      <c r="H309" s="212">
        <f>SUM(H299:H308)</f>
        <v>20480</v>
      </c>
      <c r="I309" s="208"/>
      <c r="J309" s="211">
        <f>SUM(J299:J308)</f>
        <v>9178010.1300000008</v>
      </c>
      <c r="K309" s="211">
        <f>SUM(K299:K308)</f>
        <v>7808811.4699999997</v>
      </c>
      <c r="L309" s="211">
        <f>SUM(L299:L308)</f>
        <v>9965897.1399999987</v>
      </c>
      <c r="M309" s="211">
        <f>SUM(M299:M308)</f>
        <v>6270671.5900000008</v>
      </c>
      <c r="N309" s="209">
        <v>9</v>
      </c>
      <c r="O309" s="209">
        <v>9</v>
      </c>
      <c r="P309" s="209">
        <v>0</v>
      </c>
      <c r="Q309" s="77">
        <f t="shared" si="27"/>
        <v>3695225.549999998</v>
      </c>
      <c r="R309" s="78">
        <f t="shared" si="28"/>
        <v>486.61607128906246</v>
      </c>
    </row>
    <row r="310" spans="1:18" ht="24.6" customHeight="1" x14ac:dyDescent="0.7">
      <c r="A310" s="70">
        <v>1</v>
      </c>
      <c r="B310" s="3" t="s">
        <v>44</v>
      </c>
      <c r="C310" s="3" t="s">
        <v>21</v>
      </c>
      <c r="D310" s="3" t="s">
        <v>117</v>
      </c>
      <c r="E310" s="3" t="s">
        <v>22</v>
      </c>
      <c r="F310" s="3" t="s">
        <v>170</v>
      </c>
      <c r="G310" s="3" t="s">
        <v>289</v>
      </c>
      <c r="H310" s="204"/>
      <c r="I310" s="70"/>
      <c r="J310" s="205"/>
      <c r="K310" s="206"/>
      <c r="L310" s="207"/>
      <c r="M310" s="207"/>
      <c r="N310" s="3"/>
      <c r="O310" s="3"/>
      <c r="P310" s="3"/>
    </row>
    <row r="311" spans="1:18" ht="24.6" customHeight="1" x14ac:dyDescent="0.7">
      <c r="A311" s="70">
        <v>2</v>
      </c>
      <c r="B311" s="3" t="s">
        <v>44</v>
      </c>
      <c r="C311" s="3" t="s">
        <v>21</v>
      </c>
      <c r="D311" s="3" t="s">
        <v>117</v>
      </c>
      <c r="E311" s="3" t="s">
        <v>22</v>
      </c>
      <c r="F311" s="3" t="s">
        <v>140</v>
      </c>
      <c r="G311" s="3" t="s">
        <v>770</v>
      </c>
      <c r="H311" s="204">
        <v>3383</v>
      </c>
      <c r="I311" s="70">
        <v>3</v>
      </c>
      <c r="J311" s="205">
        <f>อุดรธานี!F203</f>
        <v>1101987.67</v>
      </c>
      <c r="K311" s="206">
        <f>อุดรธานี!AN203</f>
        <v>1373504.8299999998</v>
      </c>
      <c r="L311" s="206">
        <f>อุดรธานี!AO203</f>
        <v>1551891.38</v>
      </c>
      <c r="M311" s="206">
        <f>อุดรธานี!AP203</f>
        <v>954617.03</v>
      </c>
      <c r="N311" s="3"/>
      <c r="O311" s="3"/>
      <c r="P311" s="3"/>
      <c r="Q311" s="77">
        <f t="shared" si="27"/>
        <v>597274.34999999986</v>
      </c>
      <c r="R311" s="78">
        <f>L311/H311</f>
        <v>458.73230268992017</v>
      </c>
    </row>
    <row r="312" spans="1:18" ht="24.6" customHeight="1" x14ac:dyDescent="0.7">
      <c r="A312" s="70">
        <v>3</v>
      </c>
      <c r="B312" s="3" t="s">
        <v>44</v>
      </c>
      <c r="C312" s="3" t="s">
        <v>21</v>
      </c>
      <c r="D312" s="3" t="s">
        <v>117</v>
      </c>
      <c r="E312" s="3" t="s">
        <v>22</v>
      </c>
      <c r="F312" s="3" t="s">
        <v>140</v>
      </c>
      <c r="G312" s="3" t="s">
        <v>771</v>
      </c>
      <c r="H312" s="204">
        <v>2911</v>
      </c>
      <c r="I312" s="70">
        <v>2</v>
      </c>
      <c r="J312" s="205">
        <f>อุดรธานี!F204</f>
        <v>1167444.43</v>
      </c>
      <c r="K312" s="206">
        <f>อุดรธานี!AN204</f>
        <v>1168041.1399999999</v>
      </c>
      <c r="L312" s="206">
        <f>อุดรธานี!AO204</f>
        <v>1197382.8199999998</v>
      </c>
      <c r="M312" s="206">
        <f>อุดรธานี!AP204</f>
        <v>855994.64999999991</v>
      </c>
      <c r="N312" s="3"/>
      <c r="O312" s="3"/>
      <c r="P312" s="3"/>
      <c r="Q312" s="77">
        <f t="shared" si="27"/>
        <v>341388.16999999993</v>
      </c>
      <c r="R312" s="78">
        <f>L312/H312</f>
        <v>411.33040879422873</v>
      </c>
    </row>
    <row r="313" spans="1:18" ht="24.6" customHeight="1" x14ac:dyDescent="0.7">
      <c r="A313" s="70">
        <v>4</v>
      </c>
      <c r="B313" s="3" t="s">
        <v>44</v>
      </c>
      <c r="C313" s="3" t="s">
        <v>21</v>
      </c>
      <c r="D313" s="3" t="s">
        <v>117</v>
      </c>
      <c r="E313" s="3" t="s">
        <v>22</v>
      </c>
      <c r="F313" s="3" t="s">
        <v>140</v>
      </c>
      <c r="G313" s="3" t="s">
        <v>772</v>
      </c>
      <c r="H313" s="204">
        <v>5486</v>
      </c>
      <c r="I313" s="70">
        <v>4</v>
      </c>
      <c r="J313" s="205">
        <f>อุดรธานี!F205</f>
        <v>1105938.58</v>
      </c>
      <c r="K313" s="206">
        <f>อุดรธานี!AN205</f>
        <v>1199411.54</v>
      </c>
      <c r="L313" s="206">
        <f>อุดรธานี!AO205</f>
        <v>1927287.9</v>
      </c>
      <c r="M313" s="206">
        <f>อุดรธานี!AP205</f>
        <v>1401912.9200000002</v>
      </c>
      <c r="N313" s="3"/>
      <c r="O313" s="3"/>
      <c r="P313" s="3"/>
      <c r="Q313" s="77">
        <f t="shared" si="27"/>
        <v>525374.97999999975</v>
      </c>
      <c r="R313" s="78">
        <f>L313/H313</f>
        <v>351.31022602989424</v>
      </c>
    </row>
    <row r="314" spans="1:18" ht="24.6" customHeight="1" x14ac:dyDescent="0.7">
      <c r="A314" s="70">
        <v>5</v>
      </c>
      <c r="B314" s="3" t="s">
        <v>44</v>
      </c>
      <c r="C314" s="3" t="s">
        <v>21</v>
      </c>
      <c r="D314" s="3" t="s">
        <v>117</v>
      </c>
      <c r="E314" s="3" t="s">
        <v>22</v>
      </c>
      <c r="F314" s="3" t="s">
        <v>140</v>
      </c>
      <c r="G314" s="3" t="s">
        <v>773</v>
      </c>
      <c r="H314" s="204">
        <v>3301</v>
      </c>
      <c r="I314" s="70">
        <v>3</v>
      </c>
      <c r="J314" s="205">
        <f>อุดรธานี!F206</f>
        <v>675230.88</v>
      </c>
      <c r="K314" s="260">
        <f>อุดรธานี!AN206</f>
        <v>129787.65000000002</v>
      </c>
      <c r="L314" s="206">
        <f>อุดรธานี!AO206</f>
        <v>1194620.73</v>
      </c>
      <c r="M314" s="206">
        <f>อุดรธานี!AP206</f>
        <v>979454.66</v>
      </c>
      <c r="N314" s="3"/>
      <c r="O314" s="3"/>
      <c r="P314" s="3"/>
      <c r="Q314" s="77">
        <f>L314-M314</f>
        <v>215166.06999999995</v>
      </c>
      <c r="R314" s="78">
        <f>L314/H314</f>
        <v>361.8966161769161</v>
      </c>
    </row>
    <row r="315" spans="1:18" ht="24.6" customHeight="1" x14ac:dyDescent="0.7">
      <c r="A315" s="208">
        <v>18</v>
      </c>
      <c r="B315" s="209" t="s">
        <v>44</v>
      </c>
      <c r="C315" s="209"/>
      <c r="D315" s="209"/>
      <c r="E315" s="209" t="s">
        <v>55</v>
      </c>
      <c r="F315" s="209"/>
      <c r="G315" s="209" t="s">
        <v>290</v>
      </c>
      <c r="H315" s="212">
        <f>SUM(H310:H314)</f>
        <v>15081</v>
      </c>
      <c r="I315" s="208"/>
      <c r="J315" s="211">
        <f>SUM(J310:J314)</f>
        <v>4050601.5599999996</v>
      </c>
      <c r="K315" s="211">
        <f>SUM(K310:K314)</f>
        <v>3870745.1599999997</v>
      </c>
      <c r="L315" s="211">
        <f>SUM(L310:L314)</f>
        <v>5871182.8300000001</v>
      </c>
      <c r="M315" s="211">
        <f>SUM(M310:M314)</f>
        <v>4191979.2600000002</v>
      </c>
      <c r="N315" s="209">
        <v>4</v>
      </c>
      <c r="O315" s="209">
        <v>4</v>
      </c>
      <c r="P315" s="209">
        <f>N315-O315</f>
        <v>0</v>
      </c>
      <c r="Q315" s="77">
        <f t="shared" si="27"/>
        <v>1679203.5699999998</v>
      </c>
      <c r="R315" s="78">
        <f>L315/H315</f>
        <v>389.30991512499173</v>
      </c>
    </row>
    <row r="316" spans="1:18" ht="24.6" customHeight="1" x14ac:dyDescent="0.7">
      <c r="A316" s="70">
        <v>1</v>
      </c>
      <c r="B316" s="3" t="s">
        <v>44</v>
      </c>
      <c r="C316" s="3" t="s">
        <v>13</v>
      </c>
      <c r="D316" s="3" t="s">
        <v>72</v>
      </c>
      <c r="E316" s="3" t="s">
        <v>291</v>
      </c>
      <c r="F316" s="3" t="s">
        <v>170</v>
      </c>
      <c r="G316" s="3" t="s">
        <v>292</v>
      </c>
      <c r="H316" s="204"/>
      <c r="I316" s="70"/>
      <c r="J316" s="205"/>
      <c r="K316" s="206"/>
      <c r="L316" s="207"/>
      <c r="M316" s="207"/>
      <c r="N316" s="3"/>
      <c r="O316" s="3"/>
      <c r="P316" s="3"/>
    </row>
    <row r="317" spans="1:18" ht="24.6" customHeight="1" x14ac:dyDescent="0.7">
      <c r="A317" s="70">
        <v>2</v>
      </c>
      <c r="B317" s="3" t="s">
        <v>44</v>
      </c>
      <c r="C317" s="3" t="s">
        <v>13</v>
      </c>
      <c r="D317" s="3" t="s">
        <v>72</v>
      </c>
      <c r="E317" s="3" t="s">
        <v>291</v>
      </c>
      <c r="F317" s="3" t="s">
        <v>140</v>
      </c>
      <c r="G317" s="3" t="s">
        <v>630</v>
      </c>
      <c r="H317" s="204">
        <v>3601</v>
      </c>
      <c r="I317" s="70">
        <v>3</v>
      </c>
      <c r="J317" s="205">
        <f>อุดรธานี!F63</f>
        <v>2095260.72</v>
      </c>
      <c r="K317" s="206">
        <f>อุดรธานี!AN63</f>
        <v>2112792.36</v>
      </c>
      <c r="L317" s="206">
        <f>อุดรธานี!AO63</f>
        <v>1217016.46</v>
      </c>
      <c r="M317" s="206">
        <f>อุดรธานี!AP63</f>
        <v>1131388.96</v>
      </c>
      <c r="N317" s="3"/>
      <c r="O317" s="3"/>
      <c r="P317" s="3"/>
      <c r="Q317" s="77">
        <f>L317-M317</f>
        <v>85627.5</v>
      </c>
      <c r="R317" s="78">
        <f>L317/H317</f>
        <v>337.96624826437102</v>
      </c>
    </row>
    <row r="318" spans="1:18" ht="24.6" customHeight="1" x14ac:dyDescent="0.7">
      <c r="A318" s="208">
        <v>19</v>
      </c>
      <c r="B318" s="209" t="s">
        <v>44</v>
      </c>
      <c r="C318" s="209"/>
      <c r="D318" s="209"/>
      <c r="E318" s="209" t="s">
        <v>55</v>
      </c>
      <c r="F318" s="209"/>
      <c r="G318" s="209" t="s">
        <v>293</v>
      </c>
      <c r="H318" s="212">
        <f>SUM(H316:H317)</f>
        <v>3601</v>
      </c>
      <c r="I318" s="208"/>
      <c r="J318" s="211">
        <f>SUM(J316:J317)</f>
        <v>2095260.72</v>
      </c>
      <c r="K318" s="211">
        <f>SUM(K316:K317)</f>
        <v>2112792.36</v>
      </c>
      <c r="L318" s="211">
        <f>SUM(L316:L317)</f>
        <v>1217016.46</v>
      </c>
      <c r="M318" s="211">
        <f>SUM(M316:M317)</f>
        <v>1131388.96</v>
      </c>
      <c r="N318" s="209">
        <v>1</v>
      </c>
      <c r="O318" s="209">
        <v>1</v>
      </c>
      <c r="P318" s="209">
        <f>N318-O318</f>
        <v>0</v>
      </c>
    </row>
    <row r="319" spans="1:18" ht="24.6" customHeight="1" x14ac:dyDescent="0.7">
      <c r="A319" s="70">
        <v>1</v>
      </c>
      <c r="B319" s="3" t="s">
        <v>44</v>
      </c>
      <c r="C319" s="3" t="s">
        <v>294</v>
      </c>
      <c r="D319" s="3" t="s">
        <v>119</v>
      </c>
      <c r="E319" s="3" t="s">
        <v>36</v>
      </c>
      <c r="F319" s="3" t="s">
        <v>170</v>
      </c>
      <c r="G319" s="3" t="s">
        <v>295</v>
      </c>
      <c r="H319" s="204"/>
      <c r="I319" s="70"/>
      <c r="J319" s="205"/>
      <c r="K319" s="206"/>
      <c r="L319" s="207"/>
      <c r="M319" s="207"/>
      <c r="N319" s="3"/>
      <c r="O319" s="3"/>
      <c r="P319" s="3"/>
    </row>
    <row r="320" spans="1:18" ht="24.6" customHeight="1" x14ac:dyDescent="0.7">
      <c r="A320" s="70">
        <v>2</v>
      </c>
      <c r="B320" s="3" t="s">
        <v>44</v>
      </c>
      <c r="C320" s="3" t="s">
        <v>294</v>
      </c>
      <c r="D320" s="3" t="s">
        <v>119</v>
      </c>
      <c r="E320" s="3" t="s">
        <v>36</v>
      </c>
      <c r="F320" s="3" t="s">
        <v>140</v>
      </c>
      <c r="G320" s="3" t="s">
        <v>774</v>
      </c>
      <c r="H320" s="204">
        <v>3953</v>
      </c>
      <c r="I320" s="70">
        <v>3</v>
      </c>
      <c r="J320" s="207">
        <f>อุดรธานี!F207</f>
        <v>1565570.89</v>
      </c>
      <c r="K320" s="206">
        <f>อุดรธานี!AN207</f>
        <v>1669381.54</v>
      </c>
      <c r="L320" s="206">
        <f>อุดรธานี!AO207</f>
        <v>408285</v>
      </c>
      <c r="M320" s="206">
        <f>อุดรธานี!AP207</f>
        <v>740344.97000000009</v>
      </c>
      <c r="N320" s="3"/>
      <c r="O320" s="3"/>
      <c r="P320" s="3"/>
      <c r="Q320" s="77">
        <f t="shared" si="27"/>
        <v>-332059.97000000009</v>
      </c>
      <c r="R320" s="78">
        <f t="shared" ref="R320:R325" si="29">L320/H320</f>
        <v>103.28484695168227</v>
      </c>
    </row>
    <row r="321" spans="1:18" ht="24.6" customHeight="1" x14ac:dyDescent="0.7">
      <c r="A321" s="70">
        <v>3</v>
      </c>
      <c r="B321" s="3" t="s">
        <v>44</v>
      </c>
      <c r="C321" s="3" t="s">
        <v>294</v>
      </c>
      <c r="D321" s="3" t="s">
        <v>119</v>
      </c>
      <c r="E321" s="3" t="s">
        <v>36</v>
      </c>
      <c r="F321" s="3" t="s">
        <v>140</v>
      </c>
      <c r="G321" s="3" t="s">
        <v>775</v>
      </c>
      <c r="H321" s="204">
        <v>3395</v>
      </c>
      <c r="I321" s="70">
        <v>3</v>
      </c>
      <c r="J321" s="207">
        <f>อุดรธานี!F208</f>
        <v>1666476.95</v>
      </c>
      <c r="K321" s="206">
        <f>อุดรธานี!AN208</f>
        <v>1800679.52</v>
      </c>
      <c r="L321" s="206">
        <f>อุดรธานี!AO208</f>
        <v>581367.72</v>
      </c>
      <c r="M321" s="206">
        <f>อุดรธานี!AP208</f>
        <v>916445.12</v>
      </c>
      <c r="N321" s="3"/>
      <c r="O321" s="3"/>
      <c r="P321" s="3"/>
      <c r="Q321" s="77">
        <f t="shared" si="27"/>
        <v>-335077.40000000002</v>
      </c>
      <c r="R321" s="78">
        <f t="shared" si="29"/>
        <v>171.24233284241532</v>
      </c>
    </row>
    <row r="322" spans="1:18" ht="24.6" customHeight="1" x14ac:dyDescent="0.7">
      <c r="A322" s="70">
        <v>4</v>
      </c>
      <c r="B322" s="3" t="s">
        <v>44</v>
      </c>
      <c r="C322" s="3" t="s">
        <v>294</v>
      </c>
      <c r="D322" s="3" t="s">
        <v>119</v>
      </c>
      <c r="E322" s="3" t="s">
        <v>36</v>
      </c>
      <c r="F322" s="3" t="s">
        <v>140</v>
      </c>
      <c r="G322" s="3" t="s">
        <v>776</v>
      </c>
      <c r="H322" s="204">
        <v>2697</v>
      </c>
      <c r="I322" s="70">
        <v>2</v>
      </c>
      <c r="J322" s="207">
        <f>อุดรธานี!F209</f>
        <v>1110211.05</v>
      </c>
      <c r="K322" s="206">
        <f>อุดรธานี!AN209</f>
        <v>1725740.4200000002</v>
      </c>
      <c r="L322" s="206">
        <f>อุดรธานี!AO209</f>
        <v>335637.41000000003</v>
      </c>
      <c r="M322" s="206">
        <f>อุดรธานี!AP209</f>
        <v>615399.52999999991</v>
      </c>
      <c r="N322" s="3"/>
      <c r="O322" s="3"/>
      <c r="P322" s="3"/>
      <c r="Q322" s="77">
        <f t="shared" si="27"/>
        <v>-279762.11999999988</v>
      </c>
      <c r="R322" s="78">
        <f t="shared" si="29"/>
        <v>124.44842788283279</v>
      </c>
    </row>
    <row r="323" spans="1:18" ht="24.6" customHeight="1" x14ac:dyDescent="0.7">
      <c r="A323" s="70">
        <v>5</v>
      </c>
      <c r="B323" s="3" t="s">
        <v>44</v>
      </c>
      <c r="C323" s="3" t="s">
        <v>294</v>
      </c>
      <c r="D323" s="3" t="s">
        <v>119</v>
      </c>
      <c r="E323" s="3" t="s">
        <v>36</v>
      </c>
      <c r="F323" s="3" t="s">
        <v>140</v>
      </c>
      <c r="G323" s="3" t="s">
        <v>777</v>
      </c>
      <c r="H323" s="204">
        <v>5919</v>
      </c>
      <c r="I323" s="70">
        <v>4</v>
      </c>
      <c r="J323" s="207">
        <f>อุดรธานี!F210</f>
        <v>2285677.0699999998</v>
      </c>
      <c r="K323" s="206">
        <f>อุดรธานี!AN210</f>
        <v>2387783.9299999997</v>
      </c>
      <c r="L323" s="206">
        <f>อุดรธานี!AO210</f>
        <v>745524.76</v>
      </c>
      <c r="M323" s="206">
        <f>อุดรธานี!AP210</f>
        <v>1234104.21</v>
      </c>
      <c r="N323" s="3"/>
      <c r="O323" s="3"/>
      <c r="P323" s="3"/>
      <c r="Q323" s="77">
        <f t="shared" si="27"/>
        <v>-488579.44999999995</v>
      </c>
      <c r="R323" s="78">
        <f t="shared" si="29"/>
        <v>125.95451258658558</v>
      </c>
    </row>
    <row r="324" spans="1:18" ht="24.6" customHeight="1" x14ac:dyDescent="0.7">
      <c r="A324" s="70">
        <v>6</v>
      </c>
      <c r="B324" s="3" t="s">
        <v>44</v>
      </c>
      <c r="C324" s="3" t="s">
        <v>294</v>
      </c>
      <c r="D324" s="3" t="s">
        <v>119</v>
      </c>
      <c r="E324" s="3" t="s">
        <v>36</v>
      </c>
      <c r="F324" s="3" t="s">
        <v>140</v>
      </c>
      <c r="G324" s="3" t="s">
        <v>778</v>
      </c>
      <c r="H324" s="204">
        <v>1598</v>
      </c>
      <c r="I324" s="70">
        <v>2</v>
      </c>
      <c r="J324" s="207">
        <f>อุดรธานี!F211</f>
        <v>706908.08</v>
      </c>
      <c r="K324" s="206">
        <f>อุดรธานี!AN211</f>
        <v>762970.04999999993</v>
      </c>
      <c r="L324" s="206">
        <f>อุดรธานี!AO211</f>
        <v>391449.51</v>
      </c>
      <c r="M324" s="206">
        <f>อุดรธานี!AP211</f>
        <v>688027.24000000011</v>
      </c>
      <c r="N324" s="3"/>
      <c r="O324" s="3"/>
      <c r="P324" s="3"/>
      <c r="Q324" s="77">
        <f t="shared" si="27"/>
        <v>-296577.7300000001</v>
      </c>
      <c r="R324" s="78">
        <f t="shared" si="29"/>
        <v>244.96214643304131</v>
      </c>
    </row>
    <row r="325" spans="1:18" ht="24.6" customHeight="1" x14ac:dyDescent="0.7">
      <c r="A325" s="208">
        <v>20</v>
      </c>
      <c r="B325" s="209" t="s">
        <v>44</v>
      </c>
      <c r="C325" s="209"/>
      <c r="D325" s="209"/>
      <c r="E325" s="209" t="s">
        <v>55</v>
      </c>
      <c r="F325" s="209"/>
      <c r="G325" s="209" t="s">
        <v>296</v>
      </c>
      <c r="H325" s="212">
        <f>SUM(H319:H324)</f>
        <v>17562</v>
      </c>
      <c r="I325" s="208"/>
      <c r="J325" s="211">
        <f>SUM(J319:J324)</f>
        <v>7334844.0399999991</v>
      </c>
      <c r="K325" s="227">
        <f>SUM(K319:K324)</f>
        <v>8346555.46</v>
      </c>
      <c r="L325" s="211">
        <f>SUM(L319:L324)</f>
        <v>2462264.4</v>
      </c>
      <c r="M325" s="211">
        <f>SUM(M319:M324)</f>
        <v>4194321.07</v>
      </c>
      <c r="N325" s="209">
        <v>5</v>
      </c>
      <c r="O325" s="209">
        <v>5</v>
      </c>
      <c r="P325" s="209">
        <f>N325-O325</f>
        <v>0</v>
      </c>
      <c r="Q325" s="77">
        <f t="shared" si="27"/>
        <v>-1732056.6700000004</v>
      </c>
      <c r="R325" s="78">
        <f t="shared" si="29"/>
        <v>140.20409976084727</v>
      </c>
    </row>
    <row r="326" spans="1:18" ht="24.6" customHeight="1" x14ac:dyDescent="0.7">
      <c r="A326" s="70">
        <v>1</v>
      </c>
      <c r="B326" s="3" t="s">
        <v>44</v>
      </c>
      <c r="C326" s="3" t="s">
        <v>297</v>
      </c>
      <c r="D326" s="3" t="s">
        <v>298</v>
      </c>
      <c r="E326" s="3" t="s">
        <v>25</v>
      </c>
      <c r="F326" s="3" t="s">
        <v>170</v>
      </c>
      <c r="G326" s="3" t="s">
        <v>299</v>
      </c>
      <c r="H326" s="204"/>
      <c r="I326" s="70"/>
      <c r="J326" s="205"/>
      <c r="K326" s="206"/>
      <c r="L326" s="207"/>
      <c r="M326" s="207"/>
      <c r="N326" s="3"/>
      <c r="O326" s="3"/>
      <c r="P326" s="3"/>
    </row>
    <row r="327" spans="1:18" ht="24.6" customHeight="1" x14ac:dyDescent="0.7">
      <c r="A327" s="70">
        <v>2</v>
      </c>
      <c r="B327" s="3" t="s">
        <v>44</v>
      </c>
      <c r="C327" s="3" t="s">
        <v>297</v>
      </c>
      <c r="D327" s="3" t="s">
        <v>298</v>
      </c>
      <c r="E327" s="3" t="s">
        <v>25</v>
      </c>
      <c r="F327" s="3" t="s">
        <v>140</v>
      </c>
      <c r="G327" s="3" t="s">
        <v>779</v>
      </c>
      <c r="H327" s="204">
        <v>6116</v>
      </c>
      <c r="I327" s="70">
        <v>5</v>
      </c>
      <c r="J327" s="207">
        <f>อุดรธานี!F212</f>
        <v>1633047.96</v>
      </c>
      <c r="K327" s="206">
        <f>อุดรธานี!AN212</f>
        <v>1683975.0899999999</v>
      </c>
      <c r="L327" s="206">
        <f>อุดรธานี!AO212</f>
        <v>2016088.03</v>
      </c>
      <c r="M327" s="206">
        <f>อุดรธานี!AP212</f>
        <v>1221853.56</v>
      </c>
      <c r="N327" s="3"/>
      <c r="O327" s="3"/>
      <c r="P327" s="3"/>
      <c r="Q327" s="77">
        <f t="shared" si="27"/>
        <v>794234.47</v>
      </c>
      <c r="R327" s="78">
        <f t="shared" ref="R327:R332" si="30">L327/H327</f>
        <v>329.64160071942445</v>
      </c>
    </row>
    <row r="328" spans="1:18" ht="24.6" customHeight="1" x14ac:dyDescent="0.7">
      <c r="A328" s="70">
        <v>3</v>
      </c>
      <c r="B328" s="3" t="s">
        <v>44</v>
      </c>
      <c r="C328" s="3" t="s">
        <v>297</v>
      </c>
      <c r="D328" s="3" t="s">
        <v>298</v>
      </c>
      <c r="E328" s="3" t="s">
        <v>25</v>
      </c>
      <c r="F328" s="3" t="s">
        <v>140</v>
      </c>
      <c r="G328" s="3" t="s">
        <v>780</v>
      </c>
      <c r="H328" s="204">
        <v>2482</v>
      </c>
      <c r="I328" s="70">
        <v>2</v>
      </c>
      <c r="J328" s="207">
        <f>อุดรธานี!F213</f>
        <v>2130111.83</v>
      </c>
      <c r="K328" s="206">
        <f>อุดรธานี!AN213</f>
        <v>2169173.0600000005</v>
      </c>
      <c r="L328" s="206">
        <f>อุดรธานี!AO213</f>
        <v>1224542.72</v>
      </c>
      <c r="M328" s="206">
        <f>อุดรธานี!AP213</f>
        <v>1028737.27</v>
      </c>
      <c r="N328" s="3"/>
      <c r="O328" s="3"/>
      <c r="P328" s="3"/>
      <c r="Q328" s="77">
        <f t="shared" si="27"/>
        <v>195805.44999999995</v>
      </c>
      <c r="R328" s="78">
        <f t="shared" si="30"/>
        <v>493.36934730056407</v>
      </c>
    </row>
    <row r="329" spans="1:18" ht="24.6" customHeight="1" x14ac:dyDescent="0.7">
      <c r="A329" s="70">
        <v>4</v>
      </c>
      <c r="B329" s="3" t="s">
        <v>44</v>
      </c>
      <c r="C329" s="3" t="s">
        <v>297</v>
      </c>
      <c r="D329" s="3" t="s">
        <v>298</v>
      </c>
      <c r="E329" s="3" t="s">
        <v>25</v>
      </c>
      <c r="F329" s="3" t="s">
        <v>140</v>
      </c>
      <c r="G329" s="3" t="s">
        <v>781</v>
      </c>
      <c r="H329" s="204">
        <v>2658</v>
      </c>
      <c r="I329" s="70">
        <v>2</v>
      </c>
      <c r="J329" s="207">
        <f>อุดรธานี!F214</f>
        <v>1070909.46</v>
      </c>
      <c r="K329" s="206">
        <f>อุดรธานี!AN214</f>
        <v>1027414.12</v>
      </c>
      <c r="L329" s="206">
        <f>อุดรธานี!AO214</f>
        <v>1224090.3</v>
      </c>
      <c r="M329" s="206">
        <f>อุดรธานี!AP214</f>
        <v>922515.4</v>
      </c>
      <c r="N329" s="3"/>
      <c r="O329" s="3"/>
      <c r="P329" s="3"/>
      <c r="Q329" s="77">
        <f t="shared" si="27"/>
        <v>301574.90000000002</v>
      </c>
      <c r="R329" s="78">
        <f t="shared" si="30"/>
        <v>460.53058690744922</v>
      </c>
    </row>
    <row r="330" spans="1:18" ht="24.6" customHeight="1" x14ac:dyDescent="0.7">
      <c r="A330" s="70">
        <v>5</v>
      </c>
      <c r="B330" s="3" t="s">
        <v>44</v>
      </c>
      <c r="C330" s="3" t="s">
        <v>297</v>
      </c>
      <c r="D330" s="3" t="s">
        <v>298</v>
      </c>
      <c r="E330" s="3" t="s">
        <v>25</v>
      </c>
      <c r="F330" s="3" t="s">
        <v>140</v>
      </c>
      <c r="G330" s="3" t="s">
        <v>782</v>
      </c>
      <c r="H330" s="204">
        <v>7912</v>
      </c>
      <c r="I330" s="70">
        <v>5</v>
      </c>
      <c r="J330" s="207">
        <f>อุดรธานี!F215</f>
        <v>3049402.74</v>
      </c>
      <c r="K330" s="206">
        <f>อุดรธานี!AN215</f>
        <v>3011020.84</v>
      </c>
      <c r="L330" s="206">
        <f>อุดรธานี!AO215</f>
        <v>3146334.78</v>
      </c>
      <c r="M330" s="206">
        <f>อุดรธานี!AP215</f>
        <v>1767320.13</v>
      </c>
      <c r="N330" s="3"/>
      <c r="O330" s="3"/>
      <c r="P330" s="3"/>
      <c r="Q330" s="77">
        <f t="shared" si="27"/>
        <v>1379014.65</v>
      </c>
      <c r="R330" s="78">
        <f t="shared" si="30"/>
        <v>397.66617542972699</v>
      </c>
    </row>
    <row r="331" spans="1:18" ht="24.6" customHeight="1" x14ac:dyDescent="0.7">
      <c r="A331" s="208">
        <v>21</v>
      </c>
      <c r="B331" s="209" t="s">
        <v>44</v>
      </c>
      <c r="C331" s="209"/>
      <c r="D331" s="209"/>
      <c r="E331" s="209" t="s">
        <v>55</v>
      </c>
      <c r="F331" s="209"/>
      <c r="G331" s="209" t="s">
        <v>300</v>
      </c>
      <c r="H331" s="212">
        <f>SUM(H326:H330)</f>
        <v>19168</v>
      </c>
      <c r="I331" s="208"/>
      <c r="J331" s="211">
        <f>SUM(J326:J330)</f>
        <v>7883471.9900000002</v>
      </c>
      <c r="K331" s="211">
        <f>SUM(K326:K330)</f>
        <v>7891583.1100000003</v>
      </c>
      <c r="L331" s="211">
        <f>SUM(L326:L330)</f>
        <v>7611055.8300000001</v>
      </c>
      <c r="M331" s="211">
        <f>SUM(M326:M330)</f>
        <v>4940426.3599999994</v>
      </c>
      <c r="N331" s="209">
        <v>4</v>
      </c>
      <c r="O331" s="209">
        <v>4</v>
      </c>
      <c r="P331" s="209">
        <f>N331-O331</f>
        <v>0</v>
      </c>
      <c r="Q331" s="77">
        <f t="shared" si="27"/>
        <v>2670629.4700000007</v>
      </c>
      <c r="R331" s="78">
        <f t="shared" si="30"/>
        <v>397.0709427170284</v>
      </c>
    </row>
    <row r="332" spans="1:18" ht="24" customHeight="1" thickBot="1" x14ac:dyDescent="0.75">
      <c r="A332" s="8"/>
      <c r="B332" s="215" t="s">
        <v>44</v>
      </c>
      <c r="C332" s="215" t="s">
        <v>44</v>
      </c>
      <c r="D332" s="215" t="s">
        <v>44</v>
      </c>
      <c r="E332" s="215" t="s">
        <v>44</v>
      </c>
      <c r="F332" s="215"/>
      <c r="G332" s="215" t="s">
        <v>301</v>
      </c>
      <c r="H332" s="216">
        <f>H110+H123+H136+H154+H165+H181+H189+H195+H209+H221+H238+H260+H271+H285+H292+H298+H309+H315+H318+H325+H331</f>
        <v>995828</v>
      </c>
      <c r="I332" s="8"/>
      <c r="J332" s="217">
        <f t="shared" ref="J332:O332" si="31">J110+J123+J136+J154+J165+J181+J189+J195+J209+J221+J238+J260+J271+J285+J292+J298+J309+J315+J318+J325+J331</f>
        <v>240012681.85999998</v>
      </c>
      <c r="K332" s="218">
        <f t="shared" si="31"/>
        <v>323473336.55000007</v>
      </c>
      <c r="L332" s="217">
        <f t="shared" si="31"/>
        <v>253744570.05000007</v>
      </c>
      <c r="M332" s="217">
        <f t="shared" si="31"/>
        <v>227181399.26999998</v>
      </c>
      <c r="N332" s="215">
        <f t="shared" si="31"/>
        <v>206</v>
      </c>
      <c r="O332" s="215">
        <f t="shared" si="31"/>
        <v>206</v>
      </c>
      <c r="P332" s="215">
        <f>N332-O332</f>
        <v>0</v>
      </c>
      <c r="Q332" s="77">
        <f t="shared" si="27"/>
        <v>26563170.780000091</v>
      </c>
      <c r="R332" s="78">
        <f t="shared" si="30"/>
        <v>254.80762747181248</v>
      </c>
    </row>
    <row r="333" spans="1:18" ht="24" customHeight="1" thickTop="1" thickBot="1" x14ac:dyDescent="0.75">
      <c r="A333" s="219"/>
      <c r="B333" s="220"/>
      <c r="C333" s="220"/>
      <c r="D333" s="220"/>
      <c r="E333" s="319" t="s">
        <v>302</v>
      </c>
      <c r="F333" s="320"/>
      <c r="G333" s="321"/>
      <c r="H333" s="221"/>
      <c r="I333" s="219"/>
      <c r="J333" s="256">
        <f>J332/O332</f>
        <v>1165110.1061165049</v>
      </c>
      <c r="K333" s="257">
        <f>K332/O332</f>
        <v>1570258.9152912626</v>
      </c>
      <c r="L333" s="256">
        <f>L332/O332</f>
        <v>1231769.7575242722</v>
      </c>
      <c r="M333" s="256">
        <f>M332/O332</f>
        <v>1102822.326553398</v>
      </c>
      <c r="N333" s="220"/>
      <c r="O333" s="220"/>
      <c r="P333" s="220"/>
      <c r="Q333" s="77">
        <f t="shared" si="27"/>
        <v>128947.43097087415</v>
      </c>
    </row>
    <row r="334" spans="1:18" ht="25.2" customHeight="1" thickTop="1" x14ac:dyDescent="0.7">
      <c r="A334" s="222">
        <v>1</v>
      </c>
      <c r="B334" s="223" t="s">
        <v>40</v>
      </c>
      <c r="C334" s="223" t="s">
        <v>303</v>
      </c>
      <c r="D334" s="223" t="s">
        <v>304</v>
      </c>
      <c r="E334" s="223" t="s">
        <v>305</v>
      </c>
      <c r="F334" s="223" t="s">
        <v>137</v>
      </c>
      <c r="G334" s="223" t="s">
        <v>306</v>
      </c>
      <c r="H334" s="224"/>
      <c r="I334" s="222"/>
      <c r="J334" s="225"/>
      <c r="K334" s="226"/>
      <c r="L334" s="236"/>
      <c r="M334" s="236"/>
      <c r="N334" s="223"/>
      <c r="O334" s="223"/>
      <c r="P334" s="223"/>
    </row>
    <row r="335" spans="1:18" ht="24.6" customHeight="1" x14ac:dyDescent="0.7">
      <c r="A335" s="70">
        <v>2</v>
      </c>
      <c r="B335" s="3" t="s">
        <v>40</v>
      </c>
      <c r="C335" s="3" t="s">
        <v>303</v>
      </c>
      <c r="D335" s="3" t="s">
        <v>304</v>
      </c>
      <c r="E335" s="3" t="s">
        <v>305</v>
      </c>
      <c r="F335" s="3" t="s">
        <v>140</v>
      </c>
      <c r="G335" s="3" t="s">
        <v>480</v>
      </c>
      <c r="H335" s="204">
        <v>10046</v>
      </c>
      <c r="I335" s="70">
        <v>5</v>
      </c>
      <c r="J335" s="205">
        <f>SUM('เลย '!F4)</f>
        <v>3358142.42</v>
      </c>
      <c r="K335" s="206">
        <f>'เลย '!AL4</f>
        <v>3448250.32</v>
      </c>
      <c r="L335" s="206">
        <f>'เลย '!AM4</f>
        <v>1367923</v>
      </c>
      <c r="M335" s="206">
        <f>'เลย '!AN4</f>
        <v>1754389.37</v>
      </c>
      <c r="N335" s="3"/>
      <c r="O335" s="3"/>
      <c r="P335" s="3"/>
      <c r="Q335" s="77">
        <f t="shared" si="27"/>
        <v>-386466.37000000011</v>
      </c>
      <c r="R335" s="78">
        <f t="shared" ref="R335:R348" si="32">L335/H335</f>
        <v>136.1659366912204</v>
      </c>
    </row>
    <row r="336" spans="1:18" ht="24.6" customHeight="1" x14ac:dyDescent="0.7">
      <c r="A336" s="70">
        <v>3</v>
      </c>
      <c r="B336" s="3" t="s">
        <v>40</v>
      </c>
      <c r="C336" s="3" t="s">
        <v>303</v>
      </c>
      <c r="D336" s="3" t="s">
        <v>304</v>
      </c>
      <c r="E336" s="3" t="s">
        <v>305</v>
      </c>
      <c r="F336" s="3" t="s">
        <v>140</v>
      </c>
      <c r="G336" s="3" t="s">
        <v>481</v>
      </c>
      <c r="H336" s="204">
        <v>3127</v>
      </c>
      <c r="I336" s="70">
        <v>2</v>
      </c>
      <c r="J336" s="205">
        <f>SUM('เลย '!F5)</f>
        <v>98459.48</v>
      </c>
      <c r="K336" s="206">
        <f>'เลย '!AL5</f>
        <v>155954.54999999999</v>
      </c>
      <c r="L336" s="206">
        <f>'เลย '!AM5</f>
        <v>649670.57999999996</v>
      </c>
      <c r="M336" s="206">
        <f>'เลย '!AN5</f>
        <v>754142.00999999989</v>
      </c>
      <c r="N336" s="3"/>
      <c r="O336" s="3"/>
      <c r="P336" s="3"/>
      <c r="Q336" s="77">
        <f t="shared" si="27"/>
        <v>-104471.42999999993</v>
      </c>
      <c r="R336" s="78">
        <f t="shared" si="32"/>
        <v>207.7616181643748</v>
      </c>
    </row>
    <row r="337" spans="1:18" ht="24.6" customHeight="1" x14ac:dyDescent="0.7">
      <c r="A337" s="70">
        <v>4</v>
      </c>
      <c r="B337" s="3" t="s">
        <v>40</v>
      </c>
      <c r="C337" s="3" t="s">
        <v>303</v>
      </c>
      <c r="D337" s="3" t="s">
        <v>304</v>
      </c>
      <c r="E337" s="3" t="s">
        <v>305</v>
      </c>
      <c r="F337" s="3" t="s">
        <v>140</v>
      </c>
      <c r="G337" s="3" t="s">
        <v>482</v>
      </c>
      <c r="H337" s="204">
        <v>13069</v>
      </c>
      <c r="I337" s="70">
        <v>5</v>
      </c>
      <c r="J337" s="205">
        <f>SUM('เลย '!F6)</f>
        <v>915527.92</v>
      </c>
      <c r="K337" s="206">
        <f>'เลย '!AL6</f>
        <v>1033945.65</v>
      </c>
      <c r="L337" s="206">
        <f>'เลย '!AM6</f>
        <v>1526971.9</v>
      </c>
      <c r="M337" s="206">
        <f>'เลย '!AN6</f>
        <v>1689567.7699999998</v>
      </c>
      <c r="N337" s="3"/>
      <c r="O337" s="3"/>
      <c r="P337" s="3"/>
      <c r="Q337" s="77">
        <f t="shared" si="27"/>
        <v>-162595.86999999988</v>
      </c>
      <c r="R337" s="78">
        <f t="shared" si="32"/>
        <v>116.83923023949804</v>
      </c>
    </row>
    <row r="338" spans="1:18" ht="24.6" customHeight="1" x14ac:dyDescent="0.7">
      <c r="A338" s="70">
        <v>5</v>
      </c>
      <c r="B338" s="3" t="s">
        <v>40</v>
      </c>
      <c r="C338" s="3" t="s">
        <v>303</v>
      </c>
      <c r="D338" s="3" t="s">
        <v>304</v>
      </c>
      <c r="E338" s="3" t="s">
        <v>305</v>
      </c>
      <c r="F338" s="3" t="s">
        <v>140</v>
      </c>
      <c r="G338" s="3" t="s">
        <v>483</v>
      </c>
      <c r="H338" s="204">
        <v>4196</v>
      </c>
      <c r="I338" s="70">
        <v>3</v>
      </c>
      <c r="J338" s="205">
        <f>SUM('เลย '!F7)</f>
        <v>634764.66</v>
      </c>
      <c r="K338" s="206">
        <f>'เลย '!AL7</f>
        <v>366160.76000000007</v>
      </c>
      <c r="L338" s="206">
        <f>'เลย '!AM7</f>
        <v>1031407.8999999999</v>
      </c>
      <c r="M338" s="206">
        <f>'เลย '!AN7</f>
        <v>1162669.5399999998</v>
      </c>
      <c r="N338" s="3"/>
      <c r="O338" s="3"/>
      <c r="P338" s="3"/>
      <c r="Q338" s="77">
        <f t="shared" si="27"/>
        <v>-131261.6399999999</v>
      </c>
      <c r="R338" s="78">
        <f t="shared" si="32"/>
        <v>245.80741182078168</v>
      </c>
    </row>
    <row r="339" spans="1:18" ht="24.6" customHeight="1" x14ac:dyDescent="0.7">
      <c r="A339" s="70">
        <v>6</v>
      </c>
      <c r="B339" s="3" t="s">
        <v>40</v>
      </c>
      <c r="C339" s="3" t="s">
        <v>303</v>
      </c>
      <c r="D339" s="3" t="s">
        <v>304</v>
      </c>
      <c r="E339" s="3" t="s">
        <v>305</v>
      </c>
      <c r="F339" s="3" t="s">
        <v>140</v>
      </c>
      <c r="G339" s="3" t="s">
        <v>484</v>
      </c>
      <c r="H339" s="204">
        <v>3925</v>
      </c>
      <c r="I339" s="70">
        <v>3</v>
      </c>
      <c r="J339" s="205">
        <f>SUM('เลย '!F8)</f>
        <v>465216.62</v>
      </c>
      <c r="K339" s="206">
        <f>'เลย '!AL8</f>
        <v>1270435.67</v>
      </c>
      <c r="L339" s="206">
        <f>'เลย '!AM8</f>
        <v>993479.88</v>
      </c>
      <c r="M339" s="206">
        <f>'เลย '!AN8</f>
        <v>928692.38</v>
      </c>
      <c r="N339" s="3"/>
      <c r="O339" s="3"/>
      <c r="P339" s="3"/>
      <c r="Q339" s="77">
        <f t="shared" si="27"/>
        <v>64787.5</v>
      </c>
      <c r="R339" s="78">
        <f t="shared" si="32"/>
        <v>253.11589299363058</v>
      </c>
    </row>
    <row r="340" spans="1:18" ht="24.6" customHeight="1" x14ac:dyDescent="0.7">
      <c r="A340" s="70">
        <v>7</v>
      </c>
      <c r="B340" s="3" t="s">
        <v>40</v>
      </c>
      <c r="C340" s="3" t="s">
        <v>303</v>
      </c>
      <c r="D340" s="3" t="s">
        <v>304</v>
      </c>
      <c r="E340" s="3" t="s">
        <v>305</v>
      </c>
      <c r="F340" s="3" t="s">
        <v>140</v>
      </c>
      <c r="G340" s="3" t="s">
        <v>485</v>
      </c>
      <c r="H340" s="204">
        <v>2643</v>
      </c>
      <c r="I340" s="70">
        <v>2</v>
      </c>
      <c r="J340" s="205">
        <f>SUM('เลย '!F9)</f>
        <v>805929.28</v>
      </c>
      <c r="K340" s="206">
        <f>'เลย '!AL9</f>
        <v>419068.45000000007</v>
      </c>
      <c r="L340" s="206">
        <f>'เลย '!AM9</f>
        <v>448152.12</v>
      </c>
      <c r="M340" s="206">
        <f>'เลย '!AN9</f>
        <v>572085.91999999993</v>
      </c>
      <c r="N340" s="3"/>
      <c r="O340" s="3"/>
      <c r="P340" s="3"/>
      <c r="Q340" s="77">
        <f t="shared" si="27"/>
        <v>-123933.79999999993</v>
      </c>
      <c r="R340" s="78">
        <f t="shared" si="32"/>
        <v>169.56190692395006</v>
      </c>
    </row>
    <row r="341" spans="1:18" ht="24.6" customHeight="1" x14ac:dyDescent="0.7">
      <c r="A341" s="70">
        <v>8</v>
      </c>
      <c r="B341" s="3" t="s">
        <v>40</v>
      </c>
      <c r="C341" s="3" t="s">
        <v>303</v>
      </c>
      <c r="D341" s="3" t="s">
        <v>304</v>
      </c>
      <c r="E341" s="3" t="s">
        <v>305</v>
      </c>
      <c r="F341" s="3" t="s">
        <v>140</v>
      </c>
      <c r="G341" s="3" t="s">
        <v>486</v>
      </c>
      <c r="H341" s="204">
        <v>6855</v>
      </c>
      <c r="I341" s="70">
        <v>4</v>
      </c>
      <c r="J341" s="205">
        <f>SUM('เลย '!F10)</f>
        <v>946165.02</v>
      </c>
      <c r="K341" s="206">
        <f>'เลย '!AL10</f>
        <v>1042116.2200000001</v>
      </c>
      <c r="L341" s="206">
        <f>'เลย '!AM10</f>
        <v>985437.83000000007</v>
      </c>
      <c r="M341" s="206">
        <f>'เลย '!AN10</f>
        <v>1115780</v>
      </c>
      <c r="N341" s="3"/>
      <c r="O341" s="3"/>
      <c r="P341" s="3"/>
      <c r="Q341" s="77">
        <f t="shared" si="27"/>
        <v>-130342.16999999993</v>
      </c>
      <c r="R341" s="78">
        <f t="shared" si="32"/>
        <v>143.75460685630927</v>
      </c>
    </row>
    <row r="342" spans="1:18" ht="24.6" customHeight="1" x14ac:dyDescent="0.7">
      <c r="A342" s="70">
        <v>9</v>
      </c>
      <c r="B342" s="3" t="s">
        <v>40</v>
      </c>
      <c r="C342" s="3" t="s">
        <v>303</v>
      </c>
      <c r="D342" s="3" t="s">
        <v>304</v>
      </c>
      <c r="E342" s="3" t="s">
        <v>305</v>
      </c>
      <c r="F342" s="3" t="s">
        <v>140</v>
      </c>
      <c r="G342" s="3" t="s">
        <v>487</v>
      </c>
      <c r="H342" s="204">
        <v>4756</v>
      </c>
      <c r="I342" s="70">
        <v>3</v>
      </c>
      <c r="J342" s="205">
        <f>SUM('เลย '!F11)</f>
        <v>260568.21</v>
      </c>
      <c r="K342" s="206">
        <f>'เลย '!AL11</f>
        <v>351544.45999999996</v>
      </c>
      <c r="L342" s="206">
        <f>'เลย '!AM11</f>
        <v>1390949.4</v>
      </c>
      <c r="M342" s="206">
        <f>'เลย '!AN11</f>
        <v>1105982.68</v>
      </c>
      <c r="N342" s="3"/>
      <c r="O342" s="3"/>
      <c r="P342" s="3"/>
      <c r="Q342" s="77">
        <f t="shared" si="27"/>
        <v>284966.71999999997</v>
      </c>
      <c r="R342" s="78">
        <f t="shared" si="32"/>
        <v>292.46202691337254</v>
      </c>
    </row>
    <row r="343" spans="1:18" ht="24.6" customHeight="1" x14ac:dyDescent="0.7">
      <c r="A343" s="70">
        <v>10</v>
      </c>
      <c r="B343" s="3" t="s">
        <v>40</v>
      </c>
      <c r="C343" s="3" t="s">
        <v>303</v>
      </c>
      <c r="D343" s="3" t="s">
        <v>304</v>
      </c>
      <c r="E343" s="3" t="s">
        <v>305</v>
      </c>
      <c r="F343" s="3" t="s">
        <v>140</v>
      </c>
      <c r="G343" s="3" t="s">
        <v>488</v>
      </c>
      <c r="H343" s="204">
        <v>6754</v>
      </c>
      <c r="I343" s="70">
        <v>4</v>
      </c>
      <c r="J343" s="205">
        <f>SUM('เลย '!F12)</f>
        <v>193252.66</v>
      </c>
      <c r="K343" s="206">
        <f>'เลย '!AL12</f>
        <v>337367.85</v>
      </c>
      <c r="L343" s="206">
        <f>'เลย '!AM12</f>
        <v>924200.3</v>
      </c>
      <c r="M343" s="206">
        <f>'เลย '!AN12</f>
        <v>1070742.9300000002</v>
      </c>
      <c r="N343" s="3"/>
      <c r="O343" s="3"/>
      <c r="P343" s="3"/>
      <c r="Q343" s="77">
        <f t="shared" si="27"/>
        <v>-146542.63000000012</v>
      </c>
      <c r="R343" s="78">
        <f t="shared" si="32"/>
        <v>136.8374740894285</v>
      </c>
    </row>
    <row r="344" spans="1:18" ht="24.6" customHeight="1" x14ac:dyDescent="0.7">
      <c r="A344" s="70">
        <v>11</v>
      </c>
      <c r="B344" s="3" t="s">
        <v>40</v>
      </c>
      <c r="C344" s="3" t="s">
        <v>303</v>
      </c>
      <c r="D344" s="3" t="s">
        <v>304</v>
      </c>
      <c r="E344" s="3" t="s">
        <v>305</v>
      </c>
      <c r="F344" s="3" t="s">
        <v>140</v>
      </c>
      <c r="G344" s="3" t="s">
        <v>489</v>
      </c>
      <c r="H344" s="204">
        <v>7173</v>
      </c>
      <c r="I344" s="70">
        <v>4</v>
      </c>
      <c r="J344" s="205">
        <f>SUM('เลย '!F13)</f>
        <v>290878.15999999997</v>
      </c>
      <c r="K344" s="206">
        <f>'เลย '!AL13</f>
        <v>310693.8</v>
      </c>
      <c r="L344" s="206">
        <f>'เลย '!AM13</f>
        <v>835658.35</v>
      </c>
      <c r="M344" s="206">
        <f>'เลย '!AN13</f>
        <v>1109241.18</v>
      </c>
      <c r="N344" s="3"/>
      <c r="O344" s="3"/>
      <c r="P344" s="3"/>
      <c r="Q344" s="77">
        <f t="shared" si="27"/>
        <v>-273582.82999999996</v>
      </c>
      <c r="R344" s="78">
        <f t="shared" si="32"/>
        <v>116.50053673497838</v>
      </c>
    </row>
    <row r="345" spans="1:18" ht="24.6" customHeight="1" x14ac:dyDescent="0.7">
      <c r="A345" s="70">
        <v>12</v>
      </c>
      <c r="B345" s="3" t="s">
        <v>40</v>
      </c>
      <c r="C345" s="3" t="s">
        <v>303</v>
      </c>
      <c r="D345" s="3" t="s">
        <v>304</v>
      </c>
      <c r="E345" s="3" t="s">
        <v>305</v>
      </c>
      <c r="F345" s="3" t="s">
        <v>140</v>
      </c>
      <c r="G345" s="3" t="s">
        <v>490</v>
      </c>
      <c r="H345" s="204">
        <v>2657</v>
      </c>
      <c r="I345" s="70">
        <v>2</v>
      </c>
      <c r="J345" s="205">
        <f>SUM('เลย '!F14)</f>
        <v>606787.29</v>
      </c>
      <c r="K345" s="206">
        <f>'เลย '!AL14</f>
        <v>693018.3600000001</v>
      </c>
      <c r="L345" s="206">
        <f>'เลย '!AM14</f>
        <v>879256.78</v>
      </c>
      <c r="M345" s="206">
        <f>'เลย '!AN14</f>
        <v>813207.03</v>
      </c>
      <c r="N345" s="3"/>
      <c r="O345" s="3"/>
      <c r="P345" s="3"/>
      <c r="Q345" s="77">
        <f t="shared" si="27"/>
        <v>66049.75</v>
      </c>
      <c r="R345" s="78">
        <f t="shared" si="32"/>
        <v>330.92088069251037</v>
      </c>
    </row>
    <row r="346" spans="1:18" ht="24.6" customHeight="1" x14ac:dyDescent="0.7">
      <c r="A346" s="70">
        <v>13</v>
      </c>
      <c r="B346" s="3" t="s">
        <v>40</v>
      </c>
      <c r="C346" s="3" t="s">
        <v>303</v>
      </c>
      <c r="D346" s="3" t="s">
        <v>304</v>
      </c>
      <c r="E346" s="3" t="s">
        <v>305</v>
      </c>
      <c r="F346" s="3" t="s">
        <v>140</v>
      </c>
      <c r="G346" s="3" t="s">
        <v>491</v>
      </c>
      <c r="H346" s="204">
        <v>2853</v>
      </c>
      <c r="I346" s="70">
        <v>2</v>
      </c>
      <c r="J346" s="205">
        <f>SUM('เลย '!F15)</f>
        <v>149739.85</v>
      </c>
      <c r="K346" s="206">
        <f>'เลย '!AL15</f>
        <v>226164.04</v>
      </c>
      <c r="L346" s="206">
        <f>'เลย '!AM15</f>
        <v>346764.31</v>
      </c>
      <c r="M346" s="206">
        <f>'เลย '!AN15</f>
        <v>539792.66</v>
      </c>
      <c r="N346" s="3"/>
      <c r="O346" s="3"/>
      <c r="P346" s="3"/>
      <c r="Q346" s="77">
        <f t="shared" si="27"/>
        <v>-193028.35000000003</v>
      </c>
      <c r="R346" s="78">
        <f t="shared" si="32"/>
        <v>121.54374693305293</v>
      </c>
    </row>
    <row r="347" spans="1:18" ht="24.6" customHeight="1" x14ac:dyDescent="0.7">
      <c r="A347" s="70">
        <v>14</v>
      </c>
      <c r="B347" s="3" t="s">
        <v>40</v>
      </c>
      <c r="C347" s="3" t="s">
        <v>303</v>
      </c>
      <c r="D347" s="3" t="s">
        <v>304</v>
      </c>
      <c r="E347" s="3" t="s">
        <v>305</v>
      </c>
      <c r="F347" s="3" t="s">
        <v>140</v>
      </c>
      <c r="G347" s="3" t="s">
        <v>492</v>
      </c>
      <c r="H347" s="204">
        <v>3407</v>
      </c>
      <c r="I347" s="70">
        <v>2</v>
      </c>
      <c r="J347" s="205">
        <f>SUM('เลย '!F16)</f>
        <v>800078.98</v>
      </c>
      <c r="K347" s="206">
        <f>'เลย '!AL16</f>
        <v>368600.25999999995</v>
      </c>
      <c r="L347" s="206">
        <f>'เลย '!AM16</f>
        <v>453770.39</v>
      </c>
      <c r="M347" s="206">
        <f>'เลย '!AN16</f>
        <v>649519.69999999995</v>
      </c>
      <c r="N347" s="3"/>
      <c r="O347" s="3"/>
      <c r="P347" s="3"/>
      <c r="Q347" s="77">
        <f t="shared" si="27"/>
        <v>-195749.30999999994</v>
      </c>
      <c r="R347" s="78">
        <f t="shared" si="32"/>
        <v>133.18766950396244</v>
      </c>
    </row>
    <row r="348" spans="1:18" ht="24.6" customHeight="1" x14ac:dyDescent="0.7">
      <c r="A348" s="208">
        <v>1</v>
      </c>
      <c r="B348" s="209" t="s">
        <v>40</v>
      </c>
      <c r="C348" s="209"/>
      <c r="D348" s="209"/>
      <c r="E348" s="209" t="s">
        <v>55</v>
      </c>
      <c r="F348" s="209"/>
      <c r="G348" s="209" t="s">
        <v>307</v>
      </c>
      <c r="H348" s="212">
        <f>SUM(H334:H347)</f>
        <v>71461</v>
      </c>
      <c r="I348" s="208"/>
      <c r="J348" s="211">
        <f>SUM(J334:J347)</f>
        <v>9525510.5500000007</v>
      </c>
      <c r="K348" s="211">
        <f>SUM(K334:K347)</f>
        <v>10023320.389999999</v>
      </c>
      <c r="L348" s="211">
        <f>SUM(L334:L347)</f>
        <v>11833642.74</v>
      </c>
      <c r="M348" s="211">
        <f>SUM(M334:M347)</f>
        <v>13265813.169999998</v>
      </c>
      <c r="N348" s="209">
        <v>13</v>
      </c>
      <c r="O348" s="209">
        <v>13</v>
      </c>
      <c r="P348" s="209">
        <f>N348-O348</f>
        <v>0</v>
      </c>
      <c r="Q348" s="77">
        <f t="shared" ref="Q348:Q400" si="33">L348-M348</f>
        <v>-1432170.4299999978</v>
      </c>
      <c r="R348" s="78">
        <f t="shared" si="32"/>
        <v>165.59581785869216</v>
      </c>
    </row>
    <row r="349" spans="1:18" ht="24.6" customHeight="1" x14ac:dyDescent="0.7">
      <c r="A349" s="70">
        <v>2</v>
      </c>
      <c r="B349" s="3" t="s">
        <v>40</v>
      </c>
      <c r="C349" s="3" t="s">
        <v>308</v>
      </c>
      <c r="D349" s="3" t="s">
        <v>59</v>
      </c>
      <c r="E349" s="3" t="s">
        <v>309</v>
      </c>
      <c r="F349" s="3" t="s">
        <v>170</v>
      </c>
      <c r="G349" s="3" t="s">
        <v>310</v>
      </c>
      <c r="H349" s="213"/>
      <c r="I349" s="189"/>
      <c r="J349" s="207"/>
      <c r="K349" s="207"/>
      <c r="L349" s="207"/>
      <c r="M349" s="207"/>
      <c r="N349" s="40"/>
      <c r="O349" s="40"/>
      <c r="P349" s="40"/>
    </row>
    <row r="350" spans="1:18" ht="24.6" customHeight="1" x14ac:dyDescent="0.7">
      <c r="A350" s="70">
        <v>3</v>
      </c>
      <c r="B350" s="3" t="s">
        <v>40</v>
      </c>
      <c r="C350" s="3" t="s">
        <v>308</v>
      </c>
      <c r="D350" s="3" t="s">
        <v>59</v>
      </c>
      <c r="E350" s="3" t="s">
        <v>309</v>
      </c>
      <c r="F350" s="3" t="s">
        <v>140</v>
      </c>
      <c r="G350" s="3" t="s">
        <v>493</v>
      </c>
      <c r="H350" s="204">
        <v>1745</v>
      </c>
      <c r="I350" s="70">
        <v>2</v>
      </c>
      <c r="J350" s="205">
        <f>'เลย '!F17</f>
        <v>518977.02</v>
      </c>
      <c r="K350" s="206">
        <f>'เลย '!AL17</f>
        <v>511513.73</v>
      </c>
      <c r="L350" s="206">
        <f>'เลย '!AM17</f>
        <v>739926.59000000008</v>
      </c>
      <c r="M350" s="206">
        <f>'เลย '!AN17</f>
        <v>614032.1399999999</v>
      </c>
      <c r="N350" s="3"/>
      <c r="O350" s="3"/>
      <c r="P350" s="3"/>
      <c r="Q350" s="77">
        <f t="shared" si="33"/>
        <v>125894.45000000019</v>
      </c>
      <c r="R350" s="78">
        <f>L350/H350</f>
        <v>424.02669914040121</v>
      </c>
    </row>
    <row r="351" spans="1:18" ht="24.6" customHeight="1" x14ac:dyDescent="0.7">
      <c r="A351" s="70">
        <v>4</v>
      </c>
      <c r="B351" s="3" t="s">
        <v>40</v>
      </c>
      <c r="C351" s="3" t="s">
        <v>308</v>
      </c>
      <c r="D351" s="3" t="s">
        <v>59</v>
      </c>
      <c r="E351" s="3" t="s">
        <v>309</v>
      </c>
      <c r="F351" s="3" t="s">
        <v>140</v>
      </c>
      <c r="G351" s="3" t="s">
        <v>494</v>
      </c>
      <c r="H351" s="204">
        <v>1240</v>
      </c>
      <c r="I351" s="70">
        <v>1</v>
      </c>
      <c r="J351" s="205">
        <f>'เลย '!F18</f>
        <v>402806.53</v>
      </c>
      <c r="K351" s="206">
        <f>'เลย '!AL18</f>
        <v>255751.17</v>
      </c>
      <c r="L351" s="206">
        <f>'เลย '!AM18</f>
        <v>526866.09000000008</v>
      </c>
      <c r="M351" s="206">
        <f>'เลย '!AN18</f>
        <v>366676.36</v>
      </c>
      <c r="N351" s="3"/>
      <c r="O351" s="3"/>
      <c r="P351" s="3"/>
      <c r="Q351" s="77">
        <f t="shared" si="33"/>
        <v>160189.7300000001</v>
      </c>
      <c r="R351" s="78">
        <f>L351/H351</f>
        <v>424.89200806451618</v>
      </c>
    </row>
    <row r="352" spans="1:18" ht="24.6" customHeight="1" x14ac:dyDescent="0.7">
      <c r="A352" s="70">
        <v>5</v>
      </c>
      <c r="B352" s="3" t="s">
        <v>40</v>
      </c>
      <c r="C352" s="3" t="s">
        <v>308</v>
      </c>
      <c r="D352" s="3" t="s">
        <v>59</v>
      </c>
      <c r="E352" s="3" t="s">
        <v>309</v>
      </c>
      <c r="F352" s="3" t="s">
        <v>140</v>
      </c>
      <c r="G352" s="3" t="s">
        <v>495</v>
      </c>
      <c r="H352" s="204">
        <v>2421</v>
      </c>
      <c r="I352" s="70">
        <v>2</v>
      </c>
      <c r="J352" s="205">
        <f>'เลย '!F19</f>
        <v>1423149.87</v>
      </c>
      <c r="K352" s="206">
        <f>'เลย '!AL19</f>
        <v>1258051.4100000001</v>
      </c>
      <c r="L352" s="206">
        <f>'เลย '!AM19</f>
        <v>889438.19</v>
      </c>
      <c r="M352" s="206">
        <f>'เลย '!AN19</f>
        <v>677863</v>
      </c>
      <c r="N352" s="3"/>
      <c r="O352" s="3"/>
      <c r="P352" s="3"/>
      <c r="Q352" s="77">
        <f t="shared" si="33"/>
        <v>211575.18999999994</v>
      </c>
      <c r="R352" s="78">
        <f>L352/H352</f>
        <v>367.38463031805037</v>
      </c>
    </row>
    <row r="353" spans="1:18" ht="24.6" customHeight="1" x14ac:dyDescent="0.7">
      <c r="A353" s="208">
        <v>2</v>
      </c>
      <c r="B353" s="209" t="s">
        <v>40</v>
      </c>
      <c r="C353" s="209"/>
      <c r="D353" s="209"/>
      <c r="E353" s="209" t="s">
        <v>55</v>
      </c>
      <c r="F353" s="209"/>
      <c r="G353" s="209" t="s">
        <v>311</v>
      </c>
      <c r="H353" s="212">
        <f>SUM(H350:H352)</f>
        <v>5406</v>
      </c>
      <c r="I353" s="208"/>
      <c r="J353" s="211">
        <f>SUM(J350:J352)</f>
        <v>2344933.42</v>
      </c>
      <c r="K353" s="211">
        <f>SUM(K350:K352)</f>
        <v>2025316.31</v>
      </c>
      <c r="L353" s="211">
        <f>SUM(L350:L352)</f>
        <v>2156230.87</v>
      </c>
      <c r="M353" s="211">
        <f>SUM(M350:M352)</f>
        <v>1658571.5</v>
      </c>
      <c r="N353" s="209">
        <v>3</v>
      </c>
      <c r="O353" s="209">
        <v>3</v>
      </c>
      <c r="P353" s="209">
        <f>N353-O353</f>
        <v>0</v>
      </c>
      <c r="Q353" s="77">
        <f t="shared" si="33"/>
        <v>497659.37000000011</v>
      </c>
      <c r="R353" s="78">
        <f>L353/H353</f>
        <v>398.85883647798744</v>
      </c>
    </row>
    <row r="354" spans="1:18" ht="24.6" customHeight="1" x14ac:dyDescent="0.7">
      <c r="A354" s="70">
        <v>1</v>
      </c>
      <c r="B354" s="3" t="s">
        <v>40</v>
      </c>
      <c r="C354" s="3" t="s">
        <v>312</v>
      </c>
      <c r="D354" s="3" t="s">
        <v>64</v>
      </c>
      <c r="E354" s="3" t="s">
        <v>313</v>
      </c>
      <c r="F354" s="3" t="s">
        <v>170</v>
      </c>
      <c r="G354" s="3" t="s">
        <v>314</v>
      </c>
      <c r="H354" s="204"/>
      <c r="I354" s="70"/>
      <c r="J354" s="205"/>
      <c r="K354" s="206"/>
      <c r="L354" s="207"/>
      <c r="M354" s="207"/>
      <c r="N354" s="3"/>
      <c r="O354" s="3"/>
      <c r="P354" s="3"/>
    </row>
    <row r="355" spans="1:18" ht="24.6" customHeight="1" x14ac:dyDescent="0.7">
      <c r="A355" s="70">
        <v>2</v>
      </c>
      <c r="B355" s="3" t="s">
        <v>40</v>
      </c>
      <c r="C355" s="3" t="s">
        <v>312</v>
      </c>
      <c r="D355" s="3" t="s">
        <v>64</v>
      </c>
      <c r="E355" s="3" t="s">
        <v>313</v>
      </c>
      <c r="F355" s="3" t="s">
        <v>140</v>
      </c>
      <c r="G355" s="3" t="s">
        <v>496</v>
      </c>
      <c r="H355" s="204">
        <v>4591</v>
      </c>
      <c r="I355" s="70">
        <v>4</v>
      </c>
      <c r="J355" s="205">
        <f>'เลย '!F20</f>
        <v>1697268.47</v>
      </c>
      <c r="K355" s="206">
        <f>'เลย '!AL20</f>
        <v>1799097.2299999997</v>
      </c>
      <c r="L355" s="206">
        <f>'เลย '!AM20</f>
        <v>980454.94</v>
      </c>
      <c r="M355" s="206">
        <f>'เลย '!AN20</f>
        <v>1136356.52</v>
      </c>
      <c r="N355" s="3"/>
      <c r="O355" s="3"/>
      <c r="P355" s="3"/>
      <c r="Q355" s="77">
        <f t="shared" si="33"/>
        <v>-155901.58000000007</v>
      </c>
      <c r="R355" s="78">
        <f t="shared" ref="R355:R365" si="34">L355/H355</f>
        <v>213.56021346111956</v>
      </c>
    </row>
    <row r="356" spans="1:18" ht="24.6" customHeight="1" x14ac:dyDescent="0.7">
      <c r="A356" s="70">
        <v>3</v>
      </c>
      <c r="B356" s="3" t="s">
        <v>40</v>
      </c>
      <c r="C356" s="3" t="s">
        <v>312</v>
      </c>
      <c r="D356" s="3" t="s">
        <v>64</v>
      </c>
      <c r="E356" s="3" t="s">
        <v>313</v>
      </c>
      <c r="F356" s="3" t="s">
        <v>140</v>
      </c>
      <c r="G356" s="3" t="s">
        <v>497</v>
      </c>
      <c r="H356" s="204">
        <v>2795</v>
      </c>
      <c r="I356" s="70">
        <v>2</v>
      </c>
      <c r="J356" s="205">
        <f>'เลย '!F21</f>
        <v>536287.37</v>
      </c>
      <c r="K356" s="206">
        <f>'เลย '!AL21</f>
        <v>622355.49</v>
      </c>
      <c r="L356" s="206">
        <f>'เลย '!AM21</f>
        <v>628923.11</v>
      </c>
      <c r="M356" s="206">
        <f>'เลย '!AN21</f>
        <v>705515.71000000008</v>
      </c>
      <c r="N356" s="3"/>
      <c r="O356" s="3"/>
      <c r="P356" s="3"/>
      <c r="Q356" s="77">
        <f t="shared" si="33"/>
        <v>-76592.600000000093</v>
      </c>
      <c r="R356" s="78">
        <f t="shared" si="34"/>
        <v>225.01721288014312</v>
      </c>
    </row>
    <row r="357" spans="1:18" ht="24.6" customHeight="1" x14ac:dyDescent="0.7">
      <c r="A357" s="70">
        <v>4</v>
      </c>
      <c r="B357" s="3" t="s">
        <v>40</v>
      </c>
      <c r="C357" s="3" t="s">
        <v>312</v>
      </c>
      <c r="D357" s="3" t="s">
        <v>64</v>
      </c>
      <c r="E357" s="3" t="s">
        <v>313</v>
      </c>
      <c r="F357" s="3" t="s">
        <v>140</v>
      </c>
      <c r="G357" s="3" t="s">
        <v>498</v>
      </c>
      <c r="H357" s="204">
        <v>3578</v>
      </c>
      <c r="I357" s="70">
        <v>3</v>
      </c>
      <c r="J357" s="205">
        <f>'เลย '!F22</f>
        <v>1642876.62</v>
      </c>
      <c r="K357" s="206">
        <f>'เลย '!AL22</f>
        <v>1670335.53</v>
      </c>
      <c r="L357" s="206">
        <f>'เลย '!AM22</f>
        <v>910623.1</v>
      </c>
      <c r="M357" s="206">
        <f>'เลย '!AN22</f>
        <v>953533.02</v>
      </c>
      <c r="N357" s="3"/>
      <c r="O357" s="3"/>
      <c r="P357" s="3"/>
      <c r="Q357" s="77">
        <f t="shared" si="33"/>
        <v>-42909.920000000042</v>
      </c>
      <c r="R357" s="78">
        <f t="shared" si="34"/>
        <v>254.50617663499162</v>
      </c>
    </row>
    <row r="358" spans="1:18" ht="24.6" customHeight="1" x14ac:dyDescent="0.7">
      <c r="A358" s="70">
        <v>5</v>
      </c>
      <c r="B358" s="3" t="s">
        <v>40</v>
      </c>
      <c r="C358" s="3" t="s">
        <v>312</v>
      </c>
      <c r="D358" s="3" t="s">
        <v>64</v>
      </c>
      <c r="E358" s="3" t="s">
        <v>313</v>
      </c>
      <c r="F358" s="3" t="s">
        <v>140</v>
      </c>
      <c r="G358" s="3" t="s">
        <v>499</v>
      </c>
      <c r="H358" s="204">
        <v>5176</v>
      </c>
      <c r="I358" s="70">
        <v>4</v>
      </c>
      <c r="J358" s="205">
        <f>'เลย '!F23</f>
        <v>442891.22</v>
      </c>
      <c r="K358" s="206">
        <f>'เลย '!AL23</f>
        <v>512983.58999999997</v>
      </c>
      <c r="L358" s="206">
        <f>'เลย '!AM23</f>
        <v>1434249.67</v>
      </c>
      <c r="M358" s="206">
        <f>'เลย '!AN23</f>
        <v>1559804.95</v>
      </c>
      <c r="N358" s="3"/>
      <c r="O358" s="3"/>
      <c r="P358" s="3"/>
      <c r="Q358" s="77">
        <f t="shared" si="33"/>
        <v>-125555.28000000003</v>
      </c>
      <c r="R358" s="78">
        <f t="shared" si="34"/>
        <v>277.09614953632149</v>
      </c>
    </row>
    <row r="359" spans="1:18" ht="24.6" customHeight="1" x14ac:dyDescent="0.7">
      <c r="A359" s="70">
        <v>6</v>
      </c>
      <c r="B359" s="3" t="s">
        <v>40</v>
      </c>
      <c r="C359" s="3" t="s">
        <v>312</v>
      </c>
      <c r="D359" s="3" t="s">
        <v>64</v>
      </c>
      <c r="E359" s="3" t="s">
        <v>313</v>
      </c>
      <c r="F359" s="3" t="s">
        <v>140</v>
      </c>
      <c r="G359" s="3" t="s">
        <v>500</v>
      </c>
      <c r="H359" s="204">
        <v>2535</v>
      </c>
      <c r="I359" s="70">
        <v>2</v>
      </c>
      <c r="J359" s="205">
        <f>'เลย '!F24</f>
        <v>213201.14</v>
      </c>
      <c r="K359" s="206">
        <f>'เลย '!AL24</f>
        <v>258627.45</v>
      </c>
      <c r="L359" s="206">
        <f>'เลย '!AM24</f>
        <v>596122.68999999994</v>
      </c>
      <c r="M359" s="206">
        <f>'เลย '!AN24</f>
        <v>768828.63</v>
      </c>
      <c r="N359" s="3"/>
      <c r="O359" s="3"/>
      <c r="P359" s="3"/>
      <c r="Q359" s="77">
        <f t="shared" si="33"/>
        <v>-172705.94000000006</v>
      </c>
      <c r="R359" s="78">
        <f t="shared" si="34"/>
        <v>235.15687968441813</v>
      </c>
    </row>
    <row r="360" spans="1:18" ht="24.6" customHeight="1" x14ac:dyDescent="0.7">
      <c r="A360" s="70">
        <v>7</v>
      </c>
      <c r="B360" s="3" t="s">
        <v>40</v>
      </c>
      <c r="C360" s="3" t="s">
        <v>312</v>
      </c>
      <c r="D360" s="3" t="s">
        <v>64</v>
      </c>
      <c r="E360" s="3" t="s">
        <v>313</v>
      </c>
      <c r="F360" s="3" t="s">
        <v>140</v>
      </c>
      <c r="G360" s="3" t="s">
        <v>501</v>
      </c>
      <c r="H360" s="204">
        <v>2411</v>
      </c>
      <c r="I360" s="70">
        <v>2</v>
      </c>
      <c r="J360" s="205">
        <f>'เลย '!F25</f>
        <v>212376.26</v>
      </c>
      <c r="K360" s="206">
        <f>'เลย '!AL25</f>
        <v>269171.41000000003</v>
      </c>
      <c r="L360" s="206">
        <f>'เลย '!AM25</f>
        <v>335178.74</v>
      </c>
      <c r="M360" s="206">
        <f>'เลย '!AN25</f>
        <v>475512.62</v>
      </c>
      <c r="N360" s="3"/>
      <c r="O360" s="3"/>
      <c r="P360" s="3"/>
      <c r="Q360" s="77">
        <f t="shared" si="33"/>
        <v>-140333.88</v>
      </c>
      <c r="R360" s="78">
        <f t="shared" si="34"/>
        <v>139.02063044379926</v>
      </c>
    </row>
    <row r="361" spans="1:18" ht="24.6" customHeight="1" x14ac:dyDescent="0.7">
      <c r="A361" s="70">
        <v>8</v>
      </c>
      <c r="B361" s="3" t="s">
        <v>40</v>
      </c>
      <c r="C361" s="3" t="s">
        <v>312</v>
      </c>
      <c r="D361" s="3" t="s">
        <v>64</v>
      </c>
      <c r="E361" s="3" t="s">
        <v>313</v>
      </c>
      <c r="F361" s="3" t="s">
        <v>140</v>
      </c>
      <c r="G361" s="3" t="s">
        <v>502</v>
      </c>
      <c r="H361" s="204">
        <v>1725</v>
      </c>
      <c r="I361" s="70">
        <v>2</v>
      </c>
      <c r="J361" s="205">
        <f>'เลย '!F26</f>
        <v>575625.9</v>
      </c>
      <c r="K361" s="206">
        <f>'เลย '!AL26</f>
        <v>676889.42</v>
      </c>
      <c r="L361" s="206">
        <f>'เลย '!AM26</f>
        <v>760117.48</v>
      </c>
      <c r="M361" s="206">
        <f>'เลย '!AN26</f>
        <v>905543.03</v>
      </c>
      <c r="N361" s="3"/>
      <c r="O361" s="3"/>
      <c r="P361" s="3"/>
      <c r="Q361" s="77">
        <f t="shared" si="33"/>
        <v>-145425.55000000005</v>
      </c>
      <c r="R361" s="78">
        <f t="shared" si="34"/>
        <v>440.64781449275364</v>
      </c>
    </row>
    <row r="362" spans="1:18" ht="24.6" customHeight="1" x14ac:dyDescent="0.7">
      <c r="A362" s="70">
        <v>9</v>
      </c>
      <c r="B362" s="3" t="s">
        <v>40</v>
      </c>
      <c r="C362" s="3" t="s">
        <v>312</v>
      </c>
      <c r="D362" s="3" t="s">
        <v>64</v>
      </c>
      <c r="E362" s="3" t="s">
        <v>313</v>
      </c>
      <c r="F362" s="3" t="s">
        <v>140</v>
      </c>
      <c r="G362" s="3" t="s">
        <v>503</v>
      </c>
      <c r="H362" s="204">
        <v>2404</v>
      </c>
      <c r="I362" s="70">
        <v>2</v>
      </c>
      <c r="J362" s="205">
        <f>'เลย '!F27</f>
        <v>619913.77</v>
      </c>
      <c r="K362" s="206">
        <f>'เลย '!AL27</f>
        <v>399470.40000000008</v>
      </c>
      <c r="L362" s="206">
        <f>'เลย '!AM27</f>
        <v>577373.97</v>
      </c>
      <c r="M362" s="206">
        <f>'เลย '!AN27</f>
        <v>681458.57000000007</v>
      </c>
      <c r="N362" s="3"/>
      <c r="O362" s="3"/>
      <c r="P362" s="3"/>
      <c r="Q362" s="77">
        <f t="shared" si="33"/>
        <v>-104084.60000000009</v>
      </c>
      <c r="R362" s="78">
        <f t="shared" si="34"/>
        <v>240.17220049916804</v>
      </c>
    </row>
    <row r="363" spans="1:18" ht="24.6" customHeight="1" x14ac:dyDescent="0.7">
      <c r="A363" s="70">
        <v>10</v>
      </c>
      <c r="B363" s="3" t="s">
        <v>40</v>
      </c>
      <c r="C363" s="3" t="s">
        <v>312</v>
      </c>
      <c r="D363" s="3" t="s">
        <v>64</v>
      </c>
      <c r="E363" s="3" t="s">
        <v>313</v>
      </c>
      <c r="F363" s="3" t="s">
        <v>140</v>
      </c>
      <c r="G363" s="3" t="s">
        <v>504</v>
      </c>
      <c r="H363" s="204">
        <v>2019</v>
      </c>
      <c r="I363" s="70">
        <v>2</v>
      </c>
      <c r="J363" s="205">
        <f>'เลย '!F28</f>
        <v>593560.57999999996</v>
      </c>
      <c r="K363" s="206">
        <f>'เลย '!AL28</f>
        <v>626362.77</v>
      </c>
      <c r="L363" s="206">
        <f>'เลย '!AM28</f>
        <v>456037.38</v>
      </c>
      <c r="M363" s="206">
        <f>'เลย '!AN28</f>
        <v>551219.15</v>
      </c>
      <c r="N363" s="3"/>
      <c r="O363" s="3"/>
      <c r="P363" s="3"/>
      <c r="Q363" s="77">
        <f t="shared" si="33"/>
        <v>-95181.770000000019</v>
      </c>
      <c r="R363" s="78">
        <f t="shared" si="34"/>
        <v>225.87289747399703</v>
      </c>
    </row>
    <row r="364" spans="1:18" ht="24.6" customHeight="1" x14ac:dyDescent="0.7">
      <c r="A364" s="70">
        <v>11</v>
      </c>
      <c r="B364" s="3" t="s">
        <v>40</v>
      </c>
      <c r="C364" s="3" t="s">
        <v>312</v>
      </c>
      <c r="D364" s="3" t="s">
        <v>64</v>
      </c>
      <c r="E364" s="3" t="s">
        <v>313</v>
      </c>
      <c r="F364" s="3" t="s">
        <v>140</v>
      </c>
      <c r="G364" s="3" t="s">
        <v>505</v>
      </c>
      <c r="H364" s="204">
        <v>2098</v>
      </c>
      <c r="I364" s="70">
        <v>2</v>
      </c>
      <c r="J364" s="205">
        <f>'เลย '!F29</f>
        <v>511891.21</v>
      </c>
      <c r="K364" s="206">
        <f>'เลย '!AL29</f>
        <v>581922.01</v>
      </c>
      <c r="L364" s="206">
        <f>'เลย '!AM29</f>
        <v>605696.37</v>
      </c>
      <c r="M364" s="206">
        <f>'เลย '!AN29</f>
        <v>711714.72000000009</v>
      </c>
      <c r="N364" s="3"/>
      <c r="O364" s="3"/>
      <c r="P364" s="3"/>
      <c r="Q364" s="77">
        <f t="shared" si="33"/>
        <v>-106018.35000000009</v>
      </c>
      <c r="R364" s="78">
        <f t="shared" si="34"/>
        <v>288.70179694947569</v>
      </c>
    </row>
    <row r="365" spans="1:18" ht="24.6" customHeight="1" x14ac:dyDescent="0.7">
      <c r="A365" s="208">
        <v>3</v>
      </c>
      <c r="B365" s="209" t="s">
        <v>40</v>
      </c>
      <c r="C365" s="209"/>
      <c r="D365" s="209"/>
      <c r="E365" s="209" t="s">
        <v>55</v>
      </c>
      <c r="F365" s="209"/>
      <c r="G365" s="209" t="s">
        <v>315</v>
      </c>
      <c r="H365" s="212">
        <f>SUM(H354:H364)</f>
        <v>29332</v>
      </c>
      <c r="I365" s="208"/>
      <c r="J365" s="211">
        <f>SUM(J354:J364)</f>
        <v>7045892.54</v>
      </c>
      <c r="K365" s="211">
        <f>SUM(K354:K364)</f>
        <v>7417215.3000000007</v>
      </c>
      <c r="L365" s="211">
        <f>SUM(L354:L364)</f>
        <v>7284777.4500000002</v>
      </c>
      <c r="M365" s="211">
        <f>SUM(M354:M364)</f>
        <v>8449486.9200000018</v>
      </c>
      <c r="N365" s="209">
        <v>10</v>
      </c>
      <c r="O365" s="209">
        <v>10</v>
      </c>
      <c r="P365" s="209">
        <f>N365-O365</f>
        <v>0</v>
      </c>
      <c r="Q365" s="77">
        <f t="shared" si="33"/>
        <v>-1164709.4700000016</v>
      </c>
      <c r="R365" s="78">
        <f t="shared" si="34"/>
        <v>248.35597470339562</v>
      </c>
    </row>
    <row r="366" spans="1:18" ht="24.6" customHeight="1" x14ac:dyDescent="0.7">
      <c r="A366" s="70">
        <v>1</v>
      </c>
      <c r="B366" s="3" t="s">
        <v>40</v>
      </c>
      <c r="C366" s="3" t="s">
        <v>316</v>
      </c>
      <c r="D366" s="3" t="s">
        <v>69</v>
      </c>
      <c r="E366" s="3" t="s">
        <v>317</v>
      </c>
      <c r="F366" s="3" t="s">
        <v>170</v>
      </c>
      <c r="G366" s="3" t="s">
        <v>318</v>
      </c>
      <c r="H366" s="204"/>
      <c r="I366" s="70"/>
      <c r="J366" s="205"/>
      <c r="K366" s="206"/>
      <c r="L366" s="207"/>
      <c r="M366" s="207"/>
      <c r="N366" s="3"/>
      <c r="O366" s="3"/>
      <c r="P366" s="3"/>
    </row>
    <row r="367" spans="1:18" ht="24.6" customHeight="1" x14ac:dyDescent="0.7">
      <c r="A367" s="70">
        <v>2</v>
      </c>
      <c r="B367" s="3" t="s">
        <v>40</v>
      </c>
      <c r="C367" s="3" t="s">
        <v>316</v>
      </c>
      <c r="D367" s="3" t="s">
        <v>69</v>
      </c>
      <c r="E367" s="3" t="s">
        <v>317</v>
      </c>
      <c r="F367" s="3" t="s">
        <v>140</v>
      </c>
      <c r="G367" s="3" t="s">
        <v>506</v>
      </c>
      <c r="H367" s="204">
        <v>3715</v>
      </c>
      <c r="I367" s="70">
        <v>3</v>
      </c>
      <c r="J367" s="205">
        <f>'เลย '!F30</f>
        <v>456149.52</v>
      </c>
      <c r="K367" s="206">
        <f>'เลย '!AL30</f>
        <v>523980.5</v>
      </c>
      <c r="L367" s="206">
        <f>'เลย '!AM30</f>
        <v>994258.06</v>
      </c>
      <c r="M367" s="206">
        <f>'เลย '!AN30</f>
        <v>1141189.8600000001</v>
      </c>
      <c r="N367" s="3"/>
      <c r="O367" s="3"/>
      <c r="P367" s="3"/>
      <c r="Q367" s="77">
        <f t="shared" si="33"/>
        <v>-146931.80000000005</v>
      </c>
      <c r="R367" s="78">
        <f t="shared" ref="R367:R374" si="35">L367/H367</f>
        <v>267.63339434724094</v>
      </c>
    </row>
    <row r="368" spans="1:18" ht="24.6" customHeight="1" x14ac:dyDescent="0.7">
      <c r="A368" s="70">
        <v>3</v>
      </c>
      <c r="B368" s="3" t="s">
        <v>40</v>
      </c>
      <c r="C368" s="3" t="s">
        <v>316</v>
      </c>
      <c r="D368" s="3" t="s">
        <v>69</v>
      </c>
      <c r="E368" s="3" t="s">
        <v>317</v>
      </c>
      <c r="F368" s="3" t="s">
        <v>140</v>
      </c>
      <c r="G368" s="3" t="s">
        <v>507</v>
      </c>
      <c r="H368" s="204">
        <v>4921</v>
      </c>
      <c r="I368" s="70">
        <v>4</v>
      </c>
      <c r="J368" s="205">
        <f>'เลย '!F31</f>
        <v>1176047.8500000001</v>
      </c>
      <c r="K368" s="206">
        <f>'เลย '!AL31</f>
        <v>1281994.3500000001</v>
      </c>
      <c r="L368" s="206">
        <f>'เลย '!AM31</f>
        <v>1228828.8500000001</v>
      </c>
      <c r="M368" s="206">
        <f>'เลย '!AN31</f>
        <v>1202259.58</v>
      </c>
      <c r="N368" s="3"/>
      <c r="O368" s="3"/>
      <c r="P368" s="3"/>
      <c r="Q368" s="77">
        <f t="shared" si="33"/>
        <v>26569.270000000019</v>
      </c>
      <c r="R368" s="78">
        <f t="shared" si="35"/>
        <v>249.71120707173341</v>
      </c>
    </row>
    <row r="369" spans="1:18" ht="24.6" customHeight="1" x14ac:dyDescent="0.7">
      <c r="A369" s="70">
        <v>4</v>
      </c>
      <c r="B369" s="3" t="s">
        <v>40</v>
      </c>
      <c r="C369" s="3" t="s">
        <v>316</v>
      </c>
      <c r="D369" s="3" t="s">
        <v>69</v>
      </c>
      <c r="E369" s="3" t="s">
        <v>317</v>
      </c>
      <c r="F369" s="3" t="s">
        <v>140</v>
      </c>
      <c r="G369" s="3" t="s">
        <v>508</v>
      </c>
      <c r="H369" s="204">
        <v>1297</v>
      </c>
      <c r="I369" s="70">
        <v>1</v>
      </c>
      <c r="J369" s="205">
        <f>'เลย '!F32</f>
        <v>818821.35</v>
      </c>
      <c r="K369" s="206">
        <f>'เลย '!AL32</f>
        <v>937489.53</v>
      </c>
      <c r="L369" s="206">
        <f>'เลย '!AM32</f>
        <v>746376.15999999992</v>
      </c>
      <c r="M369" s="206">
        <f>'เลย '!AN32</f>
        <v>699683.77</v>
      </c>
      <c r="N369" s="3"/>
      <c r="O369" s="3"/>
      <c r="P369" s="3"/>
      <c r="Q369" s="77">
        <f t="shared" si="33"/>
        <v>46692.389999999898</v>
      </c>
      <c r="R369" s="78">
        <f t="shared" si="35"/>
        <v>575.46350038550497</v>
      </c>
    </row>
    <row r="370" spans="1:18" ht="24.6" customHeight="1" x14ac:dyDescent="0.7">
      <c r="A370" s="70">
        <v>5</v>
      </c>
      <c r="B370" s="3" t="s">
        <v>40</v>
      </c>
      <c r="C370" s="3" t="s">
        <v>316</v>
      </c>
      <c r="D370" s="3" t="s">
        <v>69</v>
      </c>
      <c r="E370" s="3" t="s">
        <v>317</v>
      </c>
      <c r="F370" s="3" t="s">
        <v>140</v>
      </c>
      <c r="G370" s="3" t="s">
        <v>509</v>
      </c>
      <c r="H370" s="204">
        <v>4858</v>
      </c>
      <c r="I370" s="70">
        <v>4</v>
      </c>
      <c r="J370" s="205">
        <f>'เลย '!F33</f>
        <v>445292.61</v>
      </c>
      <c r="K370" s="206">
        <f>'เลย '!AL33</f>
        <v>478560.57</v>
      </c>
      <c r="L370" s="206">
        <f>'เลย '!AM33</f>
        <v>1070113.17</v>
      </c>
      <c r="M370" s="206">
        <f>'เลย '!AN33</f>
        <v>1197212.73</v>
      </c>
      <c r="N370" s="3"/>
      <c r="O370" s="3"/>
      <c r="P370" s="3"/>
      <c r="Q370" s="77">
        <f t="shared" si="33"/>
        <v>-127099.56000000006</v>
      </c>
      <c r="R370" s="78">
        <f t="shared" si="35"/>
        <v>220.27854466858787</v>
      </c>
    </row>
    <row r="371" spans="1:18" ht="24.6" customHeight="1" x14ac:dyDescent="0.7">
      <c r="A371" s="70">
        <v>6</v>
      </c>
      <c r="B371" s="3" t="s">
        <v>40</v>
      </c>
      <c r="C371" s="3" t="s">
        <v>316</v>
      </c>
      <c r="D371" s="3" t="s">
        <v>69</v>
      </c>
      <c r="E371" s="3" t="s">
        <v>317</v>
      </c>
      <c r="F371" s="3" t="s">
        <v>140</v>
      </c>
      <c r="G371" s="3" t="s">
        <v>510</v>
      </c>
      <c r="H371" s="204">
        <v>3362</v>
      </c>
      <c r="I371" s="70">
        <v>3</v>
      </c>
      <c r="J371" s="205">
        <f>'เลย '!F34</f>
        <v>450645.6</v>
      </c>
      <c r="K371" s="206">
        <f>'เลย '!AL34</f>
        <v>506871.88</v>
      </c>
      <c r="L371" s="206">
        <f>'เลย '!AM34</f>
        <v>733917.34000000008</v>
      </c>
      <c r="M371" s="206">
        <f>'เลย '!AN34</f>
        <v>793725.49000000011</v>
      </c>
      <c r="N371" s="3"/>
      <c r="O371" s="3"/>
      <c r="P371" s="3"/>
      <c r="Q371" s="77">
        <f t="shared" si="33"/>
        <v>-59808.150000000023</v>
      </c>
      <c r="R371" s="78">
        <f t="shared" si="35"/>
        <v>218.29784057108867</v>
      </c>
    </row>
    <row r="372" spans="1:18" ht="24.6" customHeight="1" x14ac:dyDescent="0.7">
      <c r="A372" s="70">
        <v>7</v>
      </c>
      <c r="B372" s="3" t="s">
        <v>40</v>
      </c>
      <c r="C372" s="3" t="s">
        <v>316</v>
      </c>
      <c r="D372" s="3" t="s">
        <v>69</v>
      </c>
      <c r="E372" s="3" t="s">
        <v>317</v>
      </c>
      <c r="F372" s="3" t="s">
        <v>140</v>
      </c>
      <c r="G372" s="3" t="s">
        <v>511</v>
      </c>
      <c r="H372" s="204">
        <v>2717</v>
      </c>
      <c r="I372" s="70">
        <v>2</v>
      </c>
      <c r="J372" s="205">
        <f>'เลย '!F35</f>
        <v>1050579.19</v>
      </c>
      <c r="K372" s="206">
        <f>'เลย '!AL35</f>
        <v>1101533.48</v>
      </c>
      <c r="L372" s="206">
        <f>'เลย '!AM35</f>
        <v>869902.51</v>
      </c>
      <c r="M372" s="206">
        <f>'เลย '!AN35</f>
        <v>830898.72</v>
      </c>
      <c r="N372" s="3"/>
      <c r="O372" s="3"/>
      <c r="P372" s="3"/>
      <c r="Q372" s="77">
        <f t="shared" si="33"/>
        <v>39003.790000000037</v>
      </c>
      <c r="R372" s="78">
        <f t="shared" si="35"/>
        <v>320.17022819285978</v>
      </c>
    </row>
    <row r="373" spans="1:18" ht="24.6" customHeight="1" x14ac:dyDescent="0.7">
      <c r="A373" s="70">
        <v>8</v>
      </c>
      <c r="B373" s="3" t="s">
        <v>40</v>
      </c>
      <c r="C373" s="3" t="s">
        <v>316</v>
      </c>
      <c r="D373" s="3" t="s">
        <v>69</v>
      </c>
      <c r="E373" s="3" t="s">
        <v>317</v>
      </c>
      <c r="F373" s="3" t="s">
        <v>140</v>
      </c>
      <c r="G373" s="3" t="s">
        <v>512</v>
      </c>
      <c r="H373" s="204">
        <v>1641</v>
      </c>
      <c r="I373" s="70">
        <v>2</v>
      </c>
      <c r="J373" s="205">
        <f>'เลย '!F36</f>
        <v>618912.32999999996</v>
      </c>
      <c r="K373" s="206">
        <f>'เลย '!AL36</f>
        <v>628638.89999999991</v>
      </c>
      <c r="L373" s="206">
        <f>'เลย '!AM36</f>
        <v>379734.36</v>
      </c>
      <c r="M373" s="206">
        <f>'เลย '!AN36</f>
        <v>445998.01</v>
      </c>
      <c r="N373" s="3"/>
      <c r="O373" s="3"/>
      <c r="P373" s="3"/>
      <c r="Q373" s="77">
        <f t="shared" si="33"/>
        <v>-66263.650000000023</v>
      </c>
      <c r="R373" s="78">
        <f t="shared" si="35"/>
        <v>231.40424131627057</v>
      </c>
    </row>
    <row r="374" spans="1:18" ht="24.6" customHeight="1" x14ac:dyDescent="0.7">
      <c r="A374" s="208">
        <v>4</v>
      </c>
      <c r="B374" s="209" t="s">
        <v>40</v>
      </c>
      <c r="C374" s="209"/>
      <c r="D374" s="209"/>
      <c r="E374" s="209" t="s">
        <v>55</v>
      </c>
      <c r="F374" s="209"/>
      <c r="G374" s="209" t="s">
        <v>319</v>
      </c>
      <c r="H374" s="212">
        <f>SUM(H366:H373)</f>
        <v>22511</v>
      </c>
      <c r="I374" s="208"/>
      <c r="J374" s="211">
        <f>SUM(J366:J373)</f>
        <v>5016448.45</v>
      </c>
      <c r="K374" s="211">
        <f>SUM(K366:K373)</f>
        <v>5459069.209999999</v>
      </c>
      <c r="L374" s="211">
        <f>SUM(L366:L373)</f>
        <v>6023130.4500000002</v>
      </c>
      <c r="M374" s="211">
        <f>SUM(M366:M373)</f>
        <v>6310968.1600000001</v>
      </c>
      <c r="N374" s="209">
        <v>7</v>
      </c>
      <c r="O374" s="209">
        <v>7</v>
      </c>
      <c r="P374" s="209">
        <f>N374-O374</f>
        <v>0</v>
      </c>
      <c r="Q374" s="77">
        <f t="shared" si="33"/>
        <v>-287837.70999999996</v>
      </c>
      <c r="R374" s="78">
        <f t="shared" si="35"/>
        <v>267.56387765981077</v>
      </c>
    </row>
    <row r="375" spans="1:18" ht="24.6" customHeight="1" x14ac:dyDescent="0.7">
      <c r="A375" s="70">
        <v>1</v>
      </c>
      <c r="B375" s="3" t="s">
        <v>40</v>
      </c>
      <c r="C375" s="3" t="s">
        <v>320</v>
      </c>
      <c r="D375" s="3" t="s">
        <v>107</v>
      </c>
      <c r="E375" s="3" t="s">
        <v>321</v>
      </c>
      <c r="F375" s="3" t="s">
        <v>268</v>
      </c>
      <c r="G375" s="3" t="s">
        <v>322</v>
      </c>
      <c r="H375" s="204"/>
      <c r="I375" s="70"/>
      <c r="J375" s="205"/>
      <c r="K375" s="206"/>
      <c r="L375" s="207"/>
      <c r="M375" s="207"/>
      <c r="N375" s="3"/>
      <c r="O375" s="3"/>
      <c r="P375" s="3"/>
    </row>
    <row r="376" spans="1:18" ht="24.6" customHeight="1" x14ac:dyDescent="0.7">
      <c r="A376" s="70">
        <v>2</v>
      </c>
      <c r="B376" s="3" t="s">
        <v>40</v>
      </c>
      <c r="C376" s="3" t="s">
        <v>320</v>
      </c>
      <c r="D376" s="3" t="s">
        <v>107</v>
      </c>
      <c r="E376" s="3" t="s">
        <v>321</v>
      </c>
      <c r="F376" s="3" t="s">
        <v>140</v>
      </c>
      <c r="G376" s="3" t="s">
        <v>513</v>
      </c>
      <c r="H376" s="204">
        <v>1166</v>
      </c>
      <c r="I376" s="70">
        <v>1</v>
      </c>
      <c r="J376" s="205">
        <f>'เลย '!F37</f>
        <v>733998.43</v>
      </c>
      <c r="K376" s="206">
        <f>'เลย '!AL37</f>
        <v>777673.12000000011</v>
      </c>
      <c r="L376" s="206">
        <f>'เลย '!AM37</f>
        <v>292125.58999999997</v>
      </c>
      <c r="M376" s="206">
        <f>'เลย '!AN37</f>
        <v>259999.61</v>
      </c>
      <c r="N376" s="3"/>
      <c r="O376" s="3"/>
      <c r="P376" s="3"/>
      <c r="Q376" s="77">
        <f t="shared" si="33"/>
        <v>32125.979999999981</v>
      </c>
      <c r="R376" s="78">
        <f t="shared" ref="R376:R388" si="36">L376/H376</f>
        <v>250.53652658662091</v>
      </c>
    </row>
    <row r="377" spans="1:18" ht="24.6" customHeight="1" x14ac:dyDescent="0.7">
      <c r="A377" s="70">
        <v>3</v>
      </c>
      <c r="B377" s="3" t="s">
        <v>40</v>
      </c>
      <c r="C377" s="3" t="s">
        <v>320</v>
      </c>
      <c r="D377" s="3" t="s">
        <v>107</v>
      </c>
      <c r="E377" s="3" t="s">
        <v>321</v>
      </c>
      <c r="F377" s="3" t="s">
        <v>140</v>
      </c>
      <c r="G377" s="3" t="s">
        <v>514</v>
      </c>
      <c r="H377" s="204">
        <v>597</v>
      </c>
      <c r="I377" s="70">
        <v>1</v>
      </c>
      <c r="J377" s="205">
        <f>'เลย '!F38</f>
        <v>589577.13</v>
      </c>
      <c r="K377" s="206">
        <f>'เลย '!AL38</f>
        <v>613622.38</v>
      </c>
      <c r="L377" s="206">
        <f>'เลย '!AM38</f>
        <v>161455.13</v>
      </c>
      <c r="M377" s="206">
        <f>'เลย '!AN38</f>
        <v>258327.04000000001</v>
      </c>
      <c r="N377" s="3"/>
      <c r="O377" s="3"/>
      <c r="P377" s="3"/>
      <c r="Q377" s="77">
        <f t="shared" si="33"/>
        <v>-96871.91</v>
      </c>
      <c r="R377" s="78">
        <f t="shared" si="36"/>
        <v>270.4441038525963</v>
      </c>
    </row>
    <row r="378" spans="1:18" ht="24.6" customHeight="1" x14ac:dyDescent="0.7">
      <c r="A378" s="70">
        <v>4</v>
      </c>
      <c r="B378" s="3" t="s">
        <v>40</v>
      </c>
      <c r="C378" s="3" t="s">
        <v>320</v>
      </c>
      <c r="D378" s="3" t="s">
        <v>107</v>
      </c>
      <c r="E378" s="3" t="s">
        <v>321</v>
      </c>
      <c r="F378" s="3" t="s">
        <v>140</v>
      </c>
      <c r="G378" s="3" t="s">
        <v>515</v>
      </c>
      <c r="H378" s="204">
        <v>3832</v>
      </c>
      <c r="I378" s="70">
        <v>3</v>
      </c>
      <c r="J378" s="205">
        <f>'เลย '!F39</f>
        <v>1860556.16</v>
      </c>
      <c r="K378" s="206">
        <f>'เลย '!AL39</f>
        <v>2016110.09</v>
      </c>
      <c r="L378" s="206">
        <f>'เลย '!AM39</f>
        <v>362917.12</v>
      </c>
      <c r="M378" s="206">
        <f>'เลย '!AN39</f>
        <v>332384.95</v>
      </c>
      <c r="N378" s="3"/>
      <c r="O378" s="3"/>
      <c r="P378" s="3"/>
      <c r="Q378" s="77">
        <f t="shared" si="33"/>
        <v>30532.169999999984</v>
      </c>
      <c r="R378" s="78">
        <f t="shared" si="36"/>
        <v>94.706972860125262</v>
      </c>
    </row>
    <row r="379" spans="1:18" ht="24.6" customHeight="1" x14ac:dyDescent="0.7">
      <c r="A379" s="70">
        <v>5</v>
      </c>
      <c r="B379" s="3" t="s">
        <v>40</v>
      </c>
      <c r="C379" s="3" t="s">
        <v>320</v>
      </c>
      <c r="D379" s="3" t="s">
        <v>107</v>
      </c>
      <c r="E379" s="3" t="s">
        <v>321</v>
      </c>
      <c r="F379" s="3" t="s">
        <v>140</v>
      </c>
      <c r="G379" s="3" t="s">
        <v>516</v>
      </c>
      <c r="H379" s="204">
        <v>4337</v>
      </c>
      <c r="I379" s="70">
        <v>3</v>
      </c>
      <c r="J379" s="205">
        <f>'เลย '!F40</f>
        <v>191950.72</v>
      </c>
      <c r="K379" s="206">
        <f>'เลย '!AL40</f>
        <v>383561.33999999997</v>
      </c>
      <c r="L379" s="206">
        <f>'เลย '!AM40</f>
        <v>499349.26</v>
      </c>
      <c r="M379" s="206">
        <f>'เลย '!AN40</f>
        <v>496220.8</v>
      </c>
      <c r="N379" s="3"/>
      <c r="O379" s="3"/>
      <c r="P379" s="3"/>
      <c r="Q379" s="77">
        <f t="shared" si="33"/>
        <v>3128.460000000021</v>
      </c>
      <c r="R379" s="78">
        <f t="shared" si="36"/>
        <v>115.1370209822458</v>
      </c>
    </row>
    <row r="380" spans="1:18" ht="24.6" customHeight="1" x14ac:dyDescent="0.7">
      <c r="A380" s="70">
        <v>6</v>
      </c>
      <c r="B380" s="3" t="s">
        <v>40</v>
      </c>
      <c r="C380" s="3" t="s">
        <v>320</v>
      </c>
      <c r="D380" s="3" t="s">
        <v>107</v>
      </c>
      <c r="E380" s="3" t="s">
        <v>321</v>
      </c>
      <c r="F380" s="3" t="s">
        <v>140</v>
      </c>
      <c r="G380" s="3" t="s">
        <v>517</v>
      </c>
      <c r="H380" s="204">
        <v>2216</v>
      </c>
      <c r="I380" s="70">
        <v>2</v>
      </c>
      <c r="J380" s="205">
        <f>'เลย '!F41</f>
        <v>532526.96</v>
      </c>
      <c r="K380" s="206">
        <f>'เลย '!AL41</f>
        <v>550058.47</v>
      </c>
      <c r="L380" s="206">
        <f>'เลย '!AM41</f>
        <v>327806.15999999997</v>
      </c>
      <c r="M380" s="206">
        <f>'เลย '!AN41</f>
        <v>322247.7</v>
      </c>
      <c r="N380" s="3"/>
      <c r="O380" s="3"/>
      <c r="P380" s="3"/>
      <c r="Q380" s="77">
        <f t="shared" si="33"/>
        <v>5558.4599999999627</v>
      </c>
      <c r="R380" s="78">
        <f t="shared" si="36"/>
        <v>147.92696750902525</v>
      </c>
    </row>
    <row r="381" spans="1:18" ht="24.6" customHeight="1" x14ac:dyDescent="0.7">
      <c r="A381" s="70">
        <v>7</v>
      </c>
      <c r="B381" s="3" t="s">
        <v>40</v>
      </c>
      <c r="C381" s="3" t="s">
        <v>320</v>
      </c>
      <c r="D381" s="3" t="s">
        <v>107</v>
      </c>
      <c r="E381" s="3" t="s">
        <v>321</v>
      </c>
      <c r="F381" s="3" t="s">
        <v>140</v>
      </c>
      <c r="G381" s="3" t="s">
        <v>518</v>
      </c>
      <c r="H381" s="204">
        <v>1887</v>
      </c>
      <c r="I381" s="70">
        <v>2</v>
      </c>
      <c r="J381" s="205">
        <f>'เลย '!F42</f>
        <v>983519.35</v>
      </c>
      <c r="K381" s="206">
        <f>'เลย '!AL42</f>
        <v>1053322.7999999998</v>
      </c>
      <c r="L381" s="206">
        <f>'เลย '!AM42</f>
        <v>325685.74</v>
      </c>
      <c r="M381" s="206">
        <f>'เลย '!AN42</f>
        <v>314319.56</v>
      </c>
      <c r="N381" s="3"/>
      <c r="O381" s="3"/>
      <c r="P381" s="3"/>
      <c r="Q381" s="77">
        <f t="shared" si="33"/>
        <v>11366.179999999993</v>
      </c>
      <c r="R381" s="78">
        <f t="shared" si="36"/>
        <v>172.59445680975091</v>
      </c>
    </row>
    <row r="382" spans="1:18" ht="24.6" customHeight="1" x14ac:dyDescent="0.7">
      <c r="A382" s="70">
        <v>8</v>
      </c>
      <c r="B382" s="3" t="s">
        <v>40</v>
      </c>
      <c r="C382" s="3" t="s">
        <v>320</v>
      </c>
      <c r="D382" s="3" t="s">
        <v>107</v>
      </c>
      <c r="E382" s="3" t="s">
        <v>321</v>
      </c>
      <c r="F382" s="3" t="s">
        <v>140</v>
      </c>
      <c r="G382" s="3" t="s">
        <v>519</v>
      </c>
      <c r="H382" s="204">
        <v>1912</v>
      </c>
      <c r="I382" s="70">
        <v>2</v>
      </c>
      <c r="J382" s="205">
        <f>'เลย '!F43</f>
        <v>1825609.89</v>
      </c>
      <c r="K382" s="206">
        <f>'เลย '!AL43</f>
        <v>1952526.54</v>
      </c>
      <c r="L382" s="206">
        <f>'เลย '!AM43</f>
        <v>262173.59999999998</v>
      </c>
      <c r="M382" s="206">
        <f>'เลย '!AN43</f>
        <v>219956.81</v>
      </c>
      <c r="N382" s="3"/>
      <c r="O382" s="3"/>
      <c r="P382" s="3"/>
      <c r="Q382" s="77">
        <f t="shared" si="33"/>
        <v>42216.789999999979</v>
      </c>
      <c r="R382" s="78">
        <f t="shared" si="36"/>
        <v>137.12008368200836</v>
      </c>
    </row>
    <row r="383" spans="1:18" ht="24.6" customHeight="1" x14ac:dyDescent="0.7">
      <c r="A383" s="70">
        <v>9</v>
      </c>
      <c r="B383" s="3" t="s">
        <v>40</v>
      </c>
      <c r="C383" s="3" t="s">
        <v>320</v>
      </c>
      <c r="D383" s="3" t="s">
        <v>107</v>
      </c>
      <c r="E383" s="3" t="s">
        <v>321</v>
      </c>
      <c r="F383" s="3" t="s">
        <v>140</v>
      </c>
      <c r="G383" s="3" t="s">
        <v>520</v>
      </c>
      <c r="H383" s="204">
        <v>4827</v>
      </c>
      <c r="I383" s="70">
        <v>4</v>
      </c>
      <c r="J383" s="205">
        <f>'เลย '!F44</f>
        <v>964611.02</v>
      </c>
      <c r="K383" s="206">
        <f>'เลย '!AL44</f>
        <v>1124647.6800000002</v>
      </c>
      <c r="L383" s="206">
        <f>'เลย '!AM44</f>
        <v>525764.42000000004</v>
      </c>
      <c r="M383" s="206">
        <f>'เลย '!AN44</f>
        <v>478772.15</v>
      </c>
      <c r="N383" s="3"/>
      <c r="O383" s="3"/>
      <c r="P383" s="3"/>
      <c r="Q383" s="77">
        <f t="shared" si="33"/>
        <v>46992.270000000019</v>
      </c>
      <c r="R383" s="78">
        <f t="shared" si="36"/>
        <v>108.92157033354052</v>
      </c>
    </row>
    <row r="384" spans="1:18" ht="24.6" customHeight="1" x14ac:dyDescent="0.7">
      <c r="A384" s="70">
        <v>10</v>
      </c>
      <c r="B384" s="3" t="s">
        <v>40</v>
      </c>
      <c r="C384" s="3" t="s">
        <v>320</v>
      </c>
      <c r="D384" s="3" t="s">
        <v>107</v>
      </c>
      <c r="E384" s="3" t="s">
        <v>321</v>
      </c>
      <c r="F384" s="3" t="s">
        <v>140</v>
      </c>
      <c r="G384" s="3" t="s">
        <v>521</v>
      </c>
      <c r="H384" s="204">
        <v>5175</v>
      </c>
      <c r="I384" s="70">
        <v>4</v>
      </c>
      <c r="J384" s="205">
        <f>'เลย '!F45</f>
        <v>3098323.04</v>
      </c>
      <c r="K384" s="206">
        <f>'เลย '!AL45</f>
        <v>3674311.98</v>
      </c>
      <c r="L384" s="206">
        <f>'เลย '!AM45</f>
        <v>709772.16</v>
      </c>
      <c r="M384" s="206">
        <f>'เลย '!AN45</f>
        <v>755599.04</v>
      </c>
      <c r="N384" s="3"/>
      <c r="O384" s="3"/>
      <c r="P384" s="3"/>
      <c r="Q384" s="77">
        <f t="shared" si="33"/>
        <v>-45826.880000000005</v>
      </c>
      <c r="R384" s="78">
        <f t="shared" si="36"/>
        <v>137.15404057971014</v>
      </c>
    </row>
    <row r="385" spans="1:18" ht="24.6" customHeight="1" x14ac:dyDescent="0.7">
      <c r="A385" s="70">
        <v>11</v>
      </c>
      <c r="B385" s="3" t="s">
        <v>40</v>
      </c>
      <c r="C385" s="3" t="s">
        <v>320</v>
      </c>
      <c r="D385" s="3" t="s">
        <v>107</v>
      </c>
      <c r="E385" s="3" t="s">
        <v>321</v>
      </c>
      <c r="F385" s="3" t="s">
        <v>140</v>
      </c>
      <c r="G385" s="3" t="s">
        <v>522</v>
      </c>
      <c r="H385" s="204">
        <v>3273</v>
      </c>
      <c r="I385" s="70">
        <v>3</v>
      </c>
      <c r="J385" s="205">
        <f>'เลย '!F46</f>
        <v>663219.82999999996</v>
      </c>
      <c r="K385" s="206">
        <f>'เลย '!AL46</f>
        <v>1146089.51</v>
      </c>
      <c r="L385" s="206">
        <f>'เลย '!AM46</f>
        <v>377231.03</v>
      </c>
      <c r="M385" s="206">
        <f>'เลย '!AN46</f>
        <v>341117.46</v>
      </c>
      <c r="N385" s="3"/>
      <c r="O385" s="3"/>
      <c r="P385" s="3"/>
      <c r="Q385" s="77">
        <f t="shared" si="33"/>
        <v>36113.570000000007</v>
      </c>
      <c r="R385" s="78">
        <f t="shared" si="36"/>
        <v>115.25543232508403</v>
      </c>
    </row>
    <row r="386" spans="1:18" ht="24.6" customHeight="1" x14ac:dyDescent="0.7">
      <c r="A386" s="70">
        <v>12</v>
      </c>
      <c r="B386" s="3" t="s">
        <v>40</v>
      </c>
      <c r="C386" s="3" t="s">
        <v>320</v>
      </c>
      <c r="D386" s="3" t="s">
        <v>107</v>
      </c>
      <c r="E386" s="3" t="s">
        <v>321</v>
      </c>
      <c r="F386" s="3" t="s">
        <v>140</v>
      </c>
      <c r="G386" s="3" t="s">
        <v>523</v>
      </c>
      <c r="H386" s="204">
        <v>1988</v>
      </c>
      <c r="I386" s="70">
        <v>2</v>
      </c>
      <c r="J386" s="205">
        <f>'เลย '!F47</f>
        <v>164734.81</v>
      </c>
      <c r="K386" s="206">
        <f>'เลย '!AL47</f>
        <v>292598.90999999992</v>
      </c>
      <c r="L386" s="206">
        <f>'เลย '!AM47</f>
        <v>278173.24</v>
      </c>
      <c r="M386" s="206">
        <f>'เลย '!AN47</f>
        <v>257377.69</v>
      </c>
      <c r="N386" s="3"/>
      <c r="O386" s="3"/>
      <c r="P386" s="3"/>
      <c r="Q386" s="77">
        <f t="shared" si="33"/>
        <v>20795.549999999988</v>
      </c>
      <c r="R386" s="78">
        <f t="shared" si="36"/>
        <v>139.92617706237425</v>
      </c>
    </row>
    <row r="387" spans="1:18" ht="24.6" customHeight="1" x14ac:dyDescent="0.7">
      <c r="A387" s="70">
        <v>13</v>
      </c>
      <c r="B387" s="3" t="s">
        <v>40</v>
      </c>
      <c r="C387" s="3" t="s">
        <v>320</v>
      </c>
      <c r="D387" s="3" t="s">
        <v>107</v>
      </c>
      <c r="E387" s="3" t="s">
        <v>321</v>
      </c>
      <c r="F387" s="3" t="s">
        <v>140</v>
      </c>
      <c r="G387" s="3" t="s">
        <v>524</v>
      </c>
      <c r="H387" s="204">
        <v>1497</v>
      </c>
      <c r="I387" s="70">
        <v>1</v>
      </c>
      <c r="J387" s="205">
        <f>'เลย '!F48</f>
        <v>838315.75</v>
      </c>
      <c r="K387" s="206">
        <f>'เลย '!AL48</f>
        <v>913134.29</v>
      </c>
      <c r="L387" s="206">
        <f>'เลย '!AM48</f>
        <v>350983.86000000004</v>
      </c>
      <c r="M387" s="206">
        <f>'เลย '!AN48</f>
        <v>405178.29</v>
      </c>
      <c r="N387" s="3"/>
      <c r="O387" s="3"/>
      <c r="P387" s="3"/>
      <c r="Q387" s="77">
        <f t="shared" si="33"/>
        <v>-54194.429999999935</v>
      </c>
      <c r="R387" s="78">
        <f t="shared" si="36"/>
        <v>234.45815631262528</v>
      </c>
    </row>
    <row r="388" spans="1:18" ht="24.6" customHeight="1" x14ac:dyDescent="0.7">
      <c r="A388" s="208">
        <v>5</v>
      </c>
      <c r="B388" s="209" t="s">
        <v>40</v>
      </c>
      <c r="C388" s="209"/>
      <c r="D388" s="209"/>
      <c r="E388" s="209" t="s">
        <v>55</v>
      </c>
      <c r="F388" s="209"/>
      <c r="G388" s="209" t="s">
        <v>323</v>
      </c>
      <c r="H388" s="212">
        <f>SUM(H375:H387)</f>
        <v>32707</v>
      </c>
      <c r="I388" s="208"/>
      <c r="J388" s="211">
        <f>SUM(J375:J387)</f>
        <v>12446943.09</v>
      </c>
      <c r="K388" s="211">
        <f>SUM(K375:K387)</f>
        <v>14497657.109999999</v>
      </c>
      <c r="L388" s="211">
        <f>SUM(L375:L387)</f>
        <v>4473437.3100000005</v>
      </c>
      <c r="M388" s="211">
        <f>SUM(M375:M387)</f>
        <v>4441501.0999999996</v>
      </c>
      <c r="N388" s="209">
        <v>12</v>
      </c>
      <c r="O388" s="209">
        <v>12</v>
      </c>
      <c r="P388" s="209">
        <f>N388-O388</f>
        <v>0</v>
      </c>
      <c r="Q388" s="77">
        <f t="shared" si="33"/>
        <v>31936.210000000894</v>
      </c>
      <c r="R388" s="78">
        <f t="shared" si="36"/>
        <v>136.77308557801084</v>
      </c>
    </row>
    <row r="389" spans="1:18" ht="24.6" customHeight="1" x14ac:dyDescent="0.7">
      <c r="A389" s="70">
        <v>1</v>
      </c>
      <c r="B389" s="3" t="s">
        <v>40</v>
      </c>
      <c r="C389" s="3" t="s">
        <v>324</v>
      </c>
      <c r="D389" s="3" t="s">
        <v>75</v>
      </c>
      <c r="E389" s="3" t="s">
        <v>325</v>
      </c>
      <c r="F389" s="3" t="s">
        <v>170</v>
      </c>
      <c r="G389" s="3" t="s">
        <v>326</v>
      </c>
      <c r="H389" s="204"/>
      <c r="I389" s="70"/>
      <c r="J389" s="205"/>
      <c r="K389" s="206"/>
      <c r="L389" s="207"/>
      <c r="M389" s="207"/>
      <c r="N389" s="3"/>
      <c r="O389" s="3"/>
      <c r="P389" s="3"/>
    </row>
    <row r="390" spans="1:18" ht="24.6" customHeight="1" x14ac:dyDescent="0.7">
      <c r="A390" s="70">
        <v>2</v>
      </c>
      <c r="B390" s="3" t="s">
        <v>40</v>
      </c>
      <c r="C390" s="3" t="s">
        <v>324</v>
      </c>
      <c r="D390" s="3" t="s">
        <v>75</v>
      </c>
      <c r="E390" s="3" t="s">
        <v>325</v>
      </c>
      <c r="F390" s="3" t="s">
        <v>140</v>
      </c>
      <c r="G390" s="3" t="s">
        <v>525</v>
      </c>
      <c r="H390" s="204">
        <v>1271</v>
      </c>
      <c r="I390" s="70">
        <v>1</v>
      </c>
      <c r="J390" s="205">
        <f>'เลย '!F49</f>
        <v>310149.69</v>
      </c>
      <c r="K390" s="206">
        <f>'เลย '!AL49</f>
        <v>296527.73</v>
      </c>
      <c r="L390" s="206">
        <f>'เลย '!AM49</f>
        <v>327015.89</v>
      </c>
      <c r="M390" s="206">
        <f>'เลย '!AN49</f>
        <v>385915.63999999996</v>
      </c>
      <c r="N390" s="3"/>
      <c r="O390" s="3"/>
      <c r="P390" s="3"/>
      <c r="Q390" s="77">
        <f t="shared" si="33"/>
        <v>-58899.749999999942</v>
      </c>
      <c r="R390" s="78">
        <f t="shared" ref="R390:R395" si="37">L390/H390</f>
        <v>257.29023603461843</v>
      </c>
    </row>
    <row r="391" spans="1:18" ht="24.6" customHeight="1" x14ac:dyDescent="0.7">
      <c r="A391" s="70">
        <v>3</v>
      </c>
      <c r="B391" s="3" t="s">
        <v>40</v>
      </c>
      <c r="C391" s="3" t="s">
        <v>324</v>
      </c>
      <c r="D391" s="3" t="s">
        <v>75</v>
      </c>
      <c r="E391" s="3" t="s">
        <v>325</v>
      </c>
      <c r="F391" s="3" t="s">
        <v>140</v>
      </c>
      <c r="G391" s="3" t="s">
        <v>526</v>
      </c>
      <c r="H391" s="204">
        <v>1365</v>
      </c>
      <c r="I391" s="70">
        <v>1</v>
      </c>
      <c r="J391" s="205">
        <f>'เลย '!F50</f>
        <v>151614.22</v>
      </c>
      <c r="K391" s="206">
        <f>'เลย '!AL50</f>
        <v>124414.18</v>
      </c>
      <c r="L391" s="206">
        <f>'เลย '!AM50</f>
        <v>746597.49</v>
      </c>
      <c r="M391" s="206">
        <f>'เลย '!AN50</f>
        <v>838992.41</v>
      </c>
      <c r="N391" s="3"/>
      <c r="O391" s="3"/>
      <c r="P391" s="3"/>
      <c r="Q391" s="77">
        <f t="shared" si="33"/>
        <v>-92394.920000000042</v>
      </c>
      <c r="R391" s="78">
        <f t="shared" si="37"/>
        <v>546.95786813186817</v>
      </c>
    </row>
    <row r="392" spans="1:18" ht="24.6" customHeight="1" x14ac:dyDescent="0.7">
      <c r="A392" s="70">
        <v>4</v>
      </c>
      <c r="B392" s="3" t="s">
        <v>40</v>
      </c>
      <c r="C392" s="3" t="s">
        <v>324</v>
      </c>
      <c r="D392" s="3" t="s">
        <v>75</v>
      </c>
      <c r="E392" s="3" t="s">
        <v>325</v>
      </c>
      <c r="F392" s="3" t="s">
        <v>140</v>
      </c>
      <c r="G392" s="3" t="s">
        <v>527</v>
      </c>
      <c r="H392" s="204">
        <v>2637</v>
      </c>
      <c r="I392" s="70">
        <v>2</v>
      </c>
      <c r="J392" s="205">
        <f>'เลย '!F51</f>
        <v>276042.36</v>
      </c>
      <c r="K392" s="206">
        <f>'เลย '!AL51</f>
        <v>278285.73</v>
      </c>
      <c r="L392" s="206">
        <f>'เลย '!AM51</f>
        <v>580943.93999999994</v>
      </c>
      <c r="M392" s="206">
        <f>'เลย '!AN51</f>
        <v>620420.72</v>
      </c>
      <c r="N392" s="3"/>
      <c r="O392" s="3"/>
      <c r="P392" s="3"/>
      <c r="Q392" s="77">
        <f t="shared" si="33"/>
        <v>-39476.780000000028</v>
      </c>
      <c r="R392" s="78">
        <f t="shared" si="37"/>
        <v>220.30486916951079</v>
      </c>
    </row>
    <row r="393" spans="1:18" ht="24.6" customHeight="1" x14ac:dyDescent="0.7">
      <c r="A393" s="70">
        <v>5</v>
      </c>
      <c r="B393" s="3" t="s">
        <v>40</v>
      </c>
      <c r="C393" s="3" t="s">
        <v>324</v>
      </c>
      <c r="D393" s="3" t="s">
        <v>75</v>
      </c>
      <c r="E393" s="3" t="s">
        <v>325</v>
      </c>
      <c r="F393" s="3" t="s">
        <v>140</v>
      </c>
      <c r="G393" s="3" t="s">
        <v>528</v>
      </c>
      <c r="H393" s="204">
        <v>1170</v>
      </c>
      <c r="I393" s="70">
        <v>1</v>
      </c>
      <c r="J393" s="205">
        <f>'เลย '!F52</f>
        <v>211927.24</v>
      </c>
      <c r="K393" s="206">
        <f>'เลย '!AL52</f>
        <v>224741.97999999998</v>
      </c>
      <c r="L393" s="206">
        <f>'เลย '!AM52</f>
        <v>376705.22</v>
      </c>
      <c r="M393" s="206">
        <f>'เลย '!AN52</f>
        <v>418040.44</v>
      </c>
      <c r="N393" s="3"/>
      <c r="O393" s="3"/>
      <c r="P393" s="3"/>
      <c r="Q393" s="77">
        <f t="shared" si="33"/>
        <v>-41335.22000000003</v>
      </c>
      <c r="R393" s="78">
        <f t="shared" si="37"/>
        <v>321.97027350427351</v>
      </c>
    </row>
    <row r="394" spans="1:18" ht="24.6" customHeight="1" x14ac:dyDescent="0.7">
      <c r="A394" s="70">
        <v>6</v>
      </c>
      <c r="B394" s="3" t="s">
        <v>40</v>
      </c>
      <c r="C394" s="3" t="s">
        <v>324</v>
      </c>
      <c r="D394" s="3" t="s">
        <v>75</v>
      </c>
      <c r="E394" s="3" t="s">
        <v>325</v>
      </c>
      <c r="F394" s="3" t="s">
        <v>140</v>
      </c>
      <c r="G394" s="3" t="s">
        <v>529</v>
      </c>
      <c r="H394" s="204">
        <v>892</v>
      </c>
      <c r="I394" s="70">
        <v>1</v>
      </c>
      <c r="J394" s="205">
        <f>'เลย '!F53</f>
        <v>199064.72</v>
      </c>
      <c r="K394" s="206">
        <f>'เลย '!AL53</f>
        <v>200393.76</v>
      </c>
      <c r="L394" s="206">
        <f>'เลย '!AM53</f>
        <v>471453.4</v>
      </c>
      <c r="M394" s="206">
        <f>'เลย '!AN53</f>
        <v>528551.24</v>
      </c>
      <c r="N394" s="3"/>
      <c r="O394" s="3"/>
      <c r="P394" s="3"/>
      <c r="Q394" s="77">
        <f t="shared" si="33"/>
        <v>-57097.839999999967</v>
      </c>
      <c r="R394" s="78">
        <f t="shared" si="37"/>
        <v>528.53520179372197</v>
      </c>
    </row>
    <row r="395" spans="1:18" ht="24.6" customHeight="1" x14ac:dyDescent="0.7">
      <c r="A395" s="208">
        <v>7</v>
      </c>
      <c r="B395" s="209" t="s">
        <v>40</v>
      </c>
      <c r="C395" s="209"/>
      <c r="D395" s="209"/>
      <c r="E395" s="209" t="s">
        <v>55</v>
      </c>
      <c r="F395" s="209"/>
      <c r="G395" s="209" t="s">
        <v>327</v>
      </c>
      <c r="H395" s="212">
        <f>SUM(H389:H394)</f>
        <v>7335</v>
      </c>
      <c r="I395" s="208"/>
      <c r="J395" s="211">
        <f>SUM(J389:J394)</f>
        <v>1148798.23</v>
      </c>
      <c r="K395" s="211">
        <f>SUM(K389:K394)</f>
        <v>1124363.3799999999</v>
      </c>
      <c r="L395" s="211">
        <f>SUM(L389:L394)</f>
        <v>2502715.94</v>
      </c>
      <c r="M395" s="211">
        <f>SUM(M389:M394)</f>
        <v>2791920.45</v>
      </c>
      <c r="N395" s="209">
        <v>5</v>
      </c>
      <c r="O395" s="209">
        <v>5</v>
      </c>
      <c r="P395" s="209">
        <f>N395-O395</f>
        <v>0</v>
      </c>
      <c r="Q395" s="77">
        <f t="shared" si="33"/>
        <v>-289204.51000000024</v>
      </c>
      <c r="R395" s="78">
        <f t="shared" si="37"/>
        <v>341.20190047716426</v>
      </c>
    </row>
    <row r="396" spans="1:18" ht="24.6" customHeight="1" x14ac:dyDescent="0.7">
      <c r="A396" s="70">
        <v>1</v>
      </c>
      <c r="B396" s="3" t="s">
        <v>40</v>
      </c>
      <c r="C396" s="3" t="s">
        <v>328</v>
      </c>
      <c r="D396" s="3" t="s">
        <v>81</v>
      </c>
      <c r="E396" s="3" t="s">
        <v>329</v>
      </c>
      <c r="F396" s="3" t="s">
        <v>170</v>
      </c>
      <c r="G396" s="3" t="s">
        <v>330</v>
      </c>
      <c r="H396" s="204"/>
      <c r="I396" s="70"/>
      <c r="J396" s="205"/>
      <c r="K396" s="206"/>
      <c r="L396" s="207"/>
      <c r="M396" s="207"/>
      <c r="N396" s="3"/>
      <c r="O396" s="3"/>
      <c r="P396" s="3"/>
    </row>
    <row r="397" spans="1:18" ht="24.6" customHeight="1" x14ac:dyDescent="0.7">
      <c r="A397" s="70">
        <v>2</v>
      </c>
      <c r="B397" s="3" t="s">
        <v>40</v>
      </c>
      <c r="C397" s="3" t="s">
        <v>328</v>
      </c>
      <c r="D397" s="3" t="s">
        <v>81</v>
      </c>
      <c r="E397" s="3" t="s">
        <v>329</v>
      </c>
      <c r="F397" s="3" t="s">
        <v>140</v>
      </c>
      <c r="G397" s="3" t="s">
        <v>530</v>
      </c>
      <c r="H397" s="204">
        <v>2178</v>
      </c>
      <c r="I397" s="70">
        <v>2</v>
      </c>
      <c r="J397" s="205">
        <f>'เลย '!F54</f>
        <v>187674.34</v>
      </c>
      <c r="K397" s="206">
        <f>'เลย '!AL54</f>
        <v>587578.30000000005</v>
      </c>
      <c r="L397" s="206">
        <f>'เลย '!AM54</f>
        <v>1035615.9</v>
      </c>
      <c r="M397" s="206">
        <f>'เลย '!AN54</f>
        <v>913769.07</v>
      </c>
      <c r="N397" s="3"/>
      <c r="O397" s="3"/>
      <c r="P397" s="3"/>
      <c r="Q397" s="77">
        <f t="shared" si="33"/>
        <v>121846.83000000007</v>
      </c>
      <c r="R397" s="78">
        <f t="shared" ref="R397:R402" si="38">L397/H397</f>
        <v>475.48939393939395</v>
      </c>
    </row>
    <row r="398" spans="1:18" ht="24.6" customHeight="1" x14ac:dyDescent="0.7">
      <c r="A398" s="70">
        <v>3</v>
      </c>
      <c r="B398" s="3" t="s">
        <v>40</v>
      </c>
      <c r="C398" s="3" t="s">
        <v>328</v>
      </c>
      <c r="D398" s="3" t="s">
        <v>81</v>
      </c>
      <c r="E398" s="3" t="s">
        <v>329</v>
      </c>
      <c r="F398" s="3" t="s">
        <v>140</v>
      </c>
      <c r="G398" s="3" t="s">
        <v>531</v>
      </c>
      <c r="H398" s="204">
        <v>1575</v>
      </c>
      <c r="I398" s="70">
        <v>2</v>
      </c>
      <c r="J398" s="205">
        <f>'เลย '!F55</f>
        <v>221520.23</v>
      </c>
      <c r="K398" s="206">
        <f>'เลย '!AL55</f>
        <v>586360.46</v>
      </c>
      <c r="L398" s="206">
        <f>'เลย '!AM55</f>
        <v>639660.96</v>
      </c>
      <c r="M398" s="206">
        <f>'เลย '!AN55</f>
        <v>614828.28</v>
      </c>
      <c r="N398" s="3"/>
      <c r="O398" s="3"/>
      <c r="P398" s="3"/>
      <c r="Q398" s="77">
        <f t="shared" si="33"/>
        <v>24832.679999999935</v>
      </c>
      <c r="R398" s="78">
        <f t="shared" si="38"/>
        <v>406.13394285714281</v>
      </c>
    </row>
    <row r="399" spans="1:18" ht="24.6" customHeight="1" x14ac:dyDescent="0.7">
      <c r="A399" s="70">
        <v>4</v>
      </c>
      <c r="B399" s="3" t="s">
        <v>40</v>
      </c>
      <c r="C399" s="3" t="s">
        <v>328</v>
      </c>
      <c r="D399" s="3" t="s">
        <v>81</v>
      </c>
      <c r="E399" s="3" t="s">
        <v>329</v>
      </c>
      <c r="F399" s="3" t="s">
        <v>140</v>
      </c>
      <c r="G399" s="3" t="s">
        <v>532</v>
      </c>
      <c r="H399" s="204">
        <v>1425</v>
      </c>
      <c r="I399" s="70">
        <v>1</v>
      </c>
      <c r="J399" s="205">
        <f>'เลย '!F56</f>
        <v>276780.37</v>
      </c>
      <c r="K399" s="206">
        <f>'เลย '!AL56</f>
        <v>263558.08999999997</v>
      </c>
      <c r="L399" s="206">
        <f>'เลย '!AM56</f>
        <v>819049.37</v>
      </c>
      <c r="M399" s="206">
        <f>'เลย '!AN56</f>
        <v>756924.2</v>
      </c>
      <c r="N399" s="3"/>
      <c r="O399" s="3"/>
      <c r="P399" s="3"/>
      <c r="Q399" s="77">
        <f t="shared" si="33"/>
        <v>62125.170000000042</v>
      </c>
      <c r="R399" s="78">
        <f t="shared" si="38"/>
        <v>574.77148771929819</v>
      </c>
    </row>
    <row r="400" spans="1:18" ht="24.6" customHeight="1" x14ac:dyDescent="0.7">
      <c r="A400" s="70">
        <v>5</v>
      </c>
      <c r="B400" s="3" t="s">
        <v>40</v>
      </c>
      <c r="C400" s="3" t="s">
        <v>328</v>
      </c>
      <c r="D400" s="3" t="s">
        <v>81</v>
      </c>
      <c r="E400" s="3" t="s">
        <v>329</v>
      </c>
      <c r="F400" s="3" t="s">
        <v>140</v>
      </c>
      <c r="G400" s="3" t="s">
        <v>533</v>
      </c>
      <c r="H400" s="204">
        <v>1893</v>
      </c>
      <c r="I400" s="70">
        <v>2</v>
      </c>
      <c r="J400" s="205">
        <f>'เลย '!F57</f>
        <v>396988.13</v>
      </c>
      <c r="K400" s="206">
        <f>'เลย '!AL57</f>
        <v>562048.22000000009</v>
      </c>
      <c r="L400" s="206">
        <f>'เลย '!AM57</f>
        <v>950893.26</v>
      </c>
      <c r="M400" s="206">
        <f>'เลย '!AN57</f>
        <v>870115.25</v>
      </c>
      <c r="N400" s="3"/>
      <c r="O400" s="3"/>
      <c r="P400" s="3"/>
      <c r="Q400" s="77">
        <f t="shared" si="33"/>
        <v>80778.010000000009</v>
      </c>
      <c r="R400" s="78">
        <f t="shared" si="38"/>
        <v>502.32079239302692</v>
      </c>
    </row>
    <row r="401" spans="1:18" ht="24.6" customHeight="1" x14ac:dyDescent="0.7">
      <c r="A401" s="70">
        <v>6</v>
      </c>
      <c r="B401" s="3" t="s">
        <v>40</v>
      </c>
      <c r="C401" s="3" t="s">
        <v>328</v>
      </c>
      <c r="D401" s="3" t="s">
        <v>81</v>
      </c>
      <c r="E401" s="3" t="s">
        <v>329</v>
      </c>
      <c r="F401" s="3" t="s">
        <v>140</v>
      </c>
      <c r="G401" s="3" t="s">
        <v>534</v>
      </c>
      <c r="H401" s="204">
        <v>2527</v>
      </c>
      <c r="I401" s="70">
        <v>2</v>
      </c>
      <c r="J401" s="205">
        <f>'เลย '!F58</f>
        <v>769367.33</v>
      </c>
      <c r="K401" s="206">
        <f>'เลย '!AL58</f>
        <v>1220668.43</v>
      </c>
      <c r="L401" s="206">
        <f>'เลย '!AM58</f>
        <v>1544032.6</v>
      </c>
      <c r="M401" s="206">
        <f>'เลย '!AN58</f>
        <v>930651.15</v>
      </c>
      <c r="N401" s="3"/>
      <c r="O401" s="3"/>
      <c r="P401" s="3"/>
      <c r="Q401" s="77">
        <f t="shared" ref="Q401:Q450" si="39">L401-M401</f>
        <v>613381.45000000007</v>
      </c>
      <c r="R401" s="78">
        <f t="shared" si="38"/>
        <v>611.01408785120702</v>
      </c>
    </row>
    <row r="402" spans="1:18" ht="24.6" customHeight="1" x14ac:dyDescent="0.7">
      <c r="A402" s="208">
        <v>7</v>
      </c>
      <c r="B402" s="209" t="s">
        <v>40</v>
      </c>
      <c r="C402" s="209"/>
      <c r="D402" s="209"/>
      <c r="E402" s="209" t="s">
        <v>55</v>
      </c>
      <c r="F402" s="209"/>
      <c r="G402" s="209" t="s">
        <v>331</v>
      </c>
      <c r="H402" s="212">
        <f>SUM(H396:H401)</f>
        <v>9598</v>
      </c>
      <c r="I402" s="208"/>
      <c r="J402" s="211">
        <f>SUM(J396:J401)</f>
        <v>1852330.4</v>
      </c>
      <c r="K402" s="211">
        <f>SUM(K396:K401)</f>
        <v>3220213.5</v>
      </c>
      <c r="L402" s="211">
        <f>SUM(L396:L401)</f>
        <v>4989252.09</v>
      </c>
      <c r="M402" s="211">
        <f>SUM(M396:M401)</f>
        <v>4086287.9499999997</v>
      </c>
      <c r="N402" s="209">
        <v>5</v>
      </c>
      <c r="O402" s="209">
        <v>5</v>
      </c>
      <c r="P402" s="209">
        <f>N402-O402</f>
        <v>0</v>
      </c>
      <c r="Q402" s="77">
        <f t="shared" si="39"/>
        <v>902964.14000000013</v>
      </c>
      <c r="R402" s="78">
        <f t="shared" si="38"/>
        <v>519.8220556365909</v>
      </c>
    </row>
    <row r="403" spans="1:18" ht="24.6" customHeight="1" x14ac:dyDescent="0.7">
      <c r="A403" s="70">
        <v>1</v>
      </c>
      <c r="B403" s="3" t="s">
        <v>40</v>
      </c>
      <c r="C403" s="3" t="s">
        <v>332</v>
      </c>
      <c r="D403" s="3" t="s">
        <v>86</v>
      </c>
      <c r="E403" s="3" t="s">
        <v>333</v>
      </c>
      <c r="F403" s="3" t="s">
        <v>170</v>
      </c>
      <c r="G403" s="3" t="s">
        <v>334</v>
      </c>
      <c r="H403" s="204"/>
      <c r="I403" s="70"/>
      <c r="J403" s="205"/>
      <c r="K403" s="206"/>
      <c r="L403" s="207"/>
      <c r="M403" s="207"/>
      <c r="N403" s="3"/>
      <c r="O403" s="3"/>
      <c r="P403" s="3"/>
    </row>
    <row r="404" spans="1:18" ht="24.6" customHeight="1" x14ac:dyDescent="0.7">
      <c r="A404" s="70">
        <v>2</v>
      </c>
      <c r="B404" s="3" t="s">
        <v>40</v>
      </c>
      <c r="C404" s="3" t="s">
        <v>332</v>
      </c>
      <c r="D404" s="3" t="s">
        <v>86</v>
      </c>
      <c r="E404" s="3" t="s">
        <v>333</v>
      </c>
      <c r="F404" s="3" t="s">
        <v>140</v>
      </c>
      <c r="G404" s="3" t="s">
        <v>535</v>
      </c>
      <c r="H404" s="204">
        <v>1798</v>
      </c>
      <c r="I404" s="70">
        <v>2</v>
      </c>
      <c r="J404" s="205">
        <f>'เลย '!F59</f>
        <v>114780.54</v>
      </c>
      <c r="K404" s="206">
        <f>'เลย '!AL59</f>
        <v>52841.979999999996</v>
      </c>
      <c r="L404" s="206">
        <f>'เลย '!AM59</f>
        <v>67404.36</v>
      </c>
      <c r="M404" s="206">
        <f>'เลย '!AN59</f>
        <v>222376.91</v>
      </c>
      <c r="N404" s="3"/>
      <c r="O404" s="3"/>
      <c r="P404" s="3"/>
      <c r="Q404" s="77">
        <f t="shared" si="39"/>
        <v>-154972.54999999999</v>
      </c>
      <c r="R404" s="78">
        <f t="shared" ref="R404:R411" si="40">L404/H404</f>
        <v>37.48852057842047</v>
      </c>
    </row>
    <row r="405" spans="1:18" ht="24.6" customHeight="1" x14ac:dyDescent="0.7">
      <c r="A405" s="70">
        <v>3</v>
      </c>
      <c r="B405" s="3" t="s">
        <v>40</v>
      </c>
      <c r="C405" s="3" t="s">
        <v>332</v>
      </c>
      <c r="D405" s="3" t="s">
        <v>86</v>
      </c>
      <c r="E405" s="3" t="s">
        <v>333</v>
      </c>
      <c r="F405" s="3" t="s">
        <v>140</v>
      </c>
      <c r="G405" s="3" t="s">
        <v>536</v>
      </c>
      <c r="H405" s="204">
        <v>2341</v>
      </c>
      <c r="I405" s="70">
        <v>2</v>
      </c>
      <c r="J405" s="205">
        <f>'เลย '!F60</f>
        <v>348961.29</v>
      </c>
      <c r="K405" s="206">
        <f>'เลย '!AL60</f>
        <v>310908.51999999996</v>
      </c>
      <c r="L405" s="206">
        <f>'เลย '!AM60</f>
        <v>578187.78</v>
      </c>
      <c r="M405" s="206">
        <f>'เลย '!AN60</f>
        <v>839214.09000000008</v>
      </c>
      <c r="N405" s="3"/>
      <c r="O405" s="3"/>
      <c r="P405" s="3"/>
      <c r="Q405" s="77">
        <f t="shared" si="39"/>
        <v>-261026.31000000006</v>
      </c>
      <c r="R405" s="78">
        <f t="shared" si="40"/>
        <v>246.98324647586503</v>
      </c>
    </row>
    <row r="406" spans="1:18" ht="24.6" customHeight="1" x14ac:dyDescent="0.7">
      <c r="A406" s="70">
        <v>4</v>
      </c>
      <c r="B406" s="3" t="s">
        <v>40</v>
      </c>
      <c r="C406" s="3" t="s">
        <v>332</v>
      </c>
      <c r="D406" s="3" t="s">
        <v>86</v>
      </c>
      <c r="E406" s="3" t="s">
        <v>333</v>
      </c>
      <c r="F406" s="3" t="s">
        <v>140</v>
      </c>
      <c r="G406" s="3" t="s">
        <v>537</v>
      </c>
      <c r="H406" s="204">
        <v>2890</v>
      </c>
      <c r="I406" s="70">
        <v>2</v>
      </c>
      <c r="J406" s="205">
        <f>'เลย '!F61</f>
        <v>543498.31999999995</v>
      </c>
      <c r="K406" s="206">
        <f>'เลย '!AL61</f>
        <v>449678.75999999995</v>
      </c>
      <c r="L406" s="206">
        <f>'เลย '!AM61</f>
        <v>735803.59000000008</v>
      </c>
      <c r="M406" s="206">
        <f>'เลย '!AN61</f>
        <v>771880.87</v>
      </c>
      <c r="N406" s="3"/>
      <c r="O406" s="3"/>
      <c r="P406" s="3"/>
      <c r="Q406" s="77">
        <f t="shared" si="39"/>
        <v>-36077.279999999912</v>
      </c>
      <c r="R406" s="78">
        <f t="shared" si="40"/>
        <v>254.60331833910038</v>
      </c>
    </row>
    <row r="407" spans="1:18" ht="24.6" customHeight="1" x14ac:dyDescent="0.7">
      <c r="A407" s="70">
        <v>5</v>
      </c>
      <c r="B407" s="3" t="s">
        <v>40</v>
      </c>
      <c r="C407" s="3" t="s">
        <v>332</v>
      </c>
      <c r="D407" s="3" t="s">
        <v>86</v>
      </c>
      <c r="E407" s="3" t="s">
        <v>333</v>
      </c>
      <c r="F407" s="3" t="s">
        <v>140</v>
      </c>
      <c r="G407" s="3" t="s">
        <v>538</v>
      </c>
      <c r="H407" s="204">
        <v>2426</v>
      </c>
      <c r="I407" s="70">
        <v>2</v>
      </c>
      <c r="J407" s="205">
        <f>'เลย '!F62</f>
        <v>158338.56</v>
      </c>
      <c r="K407" s="206">
        <f>'เลย '!AL62</f>
        <v>153248.88</v>
      </c>
      <c r="L407" s="206">
        <f>'เลย '!AM62</f>
        <v>427348.03</v>
      </c>
      <c r="M407" s="206">
        <f>'เลย '!AN62</f>
        <v>708766.08</v>
      </c>
      <c r="N407" s="3"/>
      <c r="O407" s="3"/>
      <c r="P407" s="3"/>
      <c r="Q407" s="77">
        <f t="shared" si="39"/>
        <v>-281418.04999999993</v>
      </c>
      <c r="R407" s="78">
        <f t="shared" si="40"/>
        <v>176.15335119538335</v>
      </c>
    </row>
    <row r="408" spans="1:18" ht="24.6" customHeight="1" x14ac:dyDescent="0.7">
      <c r="A408" s="70">
        <v>6</v>
      </c>
      <c r="B408" s="3" t="s">
        <v>40</v>
      </c>
      <c r="C408" s="3" t="s">
        <v>332</v>
      </c>
      <c r="D408" s="3" t="s">
        <v>86</v>
      </c>
      <c r="E408" s="3" t="s">
        <v>333</v>
      </c>
      <c r="F408" s="3" t="s">
        <v>140</v>
      </c>
      <c r="G408" s="3" t="s">
        <v>539</v>
      </c>
      <c r="H408" s="204">
        <v>642</v>
      </c>
      <c r="I408" s="70">
        <v>1</v>
      </c>
      <c r="J408" s="205">
        <f>'เลย '!F63</f>
        <v>212947.25</v>
      </c>
      <c r="K408" s="206">
        <f>'เลย '!AL63</f>
        <v>156632.35999999999</v>
      </c>
      <c r="L408" s="206">
        <f>'เลย '!AM63</f>
        <v>237105.12</v>
      </c>
      <c r="M408" s="206">
        <f>'เลย '!AN63</f>
        <v>364670.19</v>
      </c>
      <c r="N408" s="3"/>
      <c r="O408" s="3"/>
      <c r="P408" s="3"/>
      <c r="Q408" s="77">
        <f t="shared" si="39"/>
        <v>-127565.07</v>
      </c>
      <c r="R408" s="78">
        <f t="shared" si="40"/>
        <v>369.32261682242989</v>
      </c>
    </row>
    <row r="409" spans="1:18" ht="24.6" customHeight="1" x14ac:dyDescent="0.7">
      <c r="A409" s="70">
        <v>7</v>
      </c>
      <c r="B409" s="3" t="s">
        <v>40</v>
      </c>
      <c r="C409" s="3" t="s">
        <v>332</v>
      </c>
      <c r="D409" s="3" t="s">
        <v>86</v>
      </c>
      <c r="E409" s="3" t="s">
        <v>333</v>
      </c>
      <c r="F409" s="3" t="s">
        <v>140</v>
      </c>
      <c r="G409" s="3" t="s">
        <v>540</v>
      </c>
      <c r="H409" s="204">
        <v>701</v>
      </c>
      <c r="I409" s="70">
        <v>1</v>
      </c>
      <c r="J409" s="205">
        <f>'เลย '!F64</f>
        <v>495398.96</v>
      </c>
      <c r="K409" s="206">
        <f>'เลย '!AL64</f>
        <v>469399.75</v>
      </c>
      <c r="L409" s="206">
        <f>'เลย '!AM64</f>
        <v>88414</v>
      </c>
      <c r="M409" s="206">
        <f>'เลย '!AN64</f>
        <v>230477.65999999997</v>
      </c>
      <c r="N409" s="3"/>
      <c r="O409" s="3"/>
      <c r="P409" s="3"/>
      <c r="Q409" s="77">
        <f t="shared" si="39"/>
        <v>-142063.65999999997</v>
      </c>
      <c r="R409" s="78">
        <f t="shared" si="40"/>
        <v>126.12553495007133</v>
      </c>
    </row>
    <row r="410" spans="1:18" ht="24.6" customHeight="1" x14ac:dyDescent="0.7">
      <c r="A410" s="70">
        <v>8</v>
      </c>
      <c r="B410" s="3" t="s">
        <v>40</v>
      </c>
      <c r="C410" s="3" t="s">
        <v>332</v>
      </c>
      <c r="D410" s="3" t="s">
        <v>86</v>
      </c>
      <c r="E410" s="3" t="s">
        <v>333</v>
      </c>
      <c r="F410" s="3" t="s">
        <v>140</v>
      </c>
      <c r="G410" s="3" t="s">
        <v>541</v>
      </c>
      <c r="H410" s="204">
        <v>803</v>
      </c>
      <c r="I410" s="70">
        <v>1</v>
      </c>
      <c r="J410" s="205">
        <f>'เลย '!F65</f>
        <v>369325.83</v>
      </c>
      <c r="K410" s="206">
        <f>'เลย '!AL65</f>
        <v>306862.47000000003</v>
      </c>
      <c r="L410" s="206">
        <f>'เลย '!AM65</f>
        <v>421752.66</v>
      </c>
      <c r="M410" s="206">
        <f>'เลย '!AN65</f>
        <v>528791.13</v>
      </c>
      <c r="N410" s="3"/>
      <c r="O410" s="3"/>
      <c r="P410" s="3"/>
      <c r="Q410" s="77">
        <f t="shared" si="39"/>
        <v>-107038.47000000003</v>
      </c>
      <c r="R410" s="78">
        <f t="shared" si="40"/>
        <v>525.22124533001238</v>
      </c>
    </row>
    <row r="411" spans="1:18" ht="24.6" customHeight="1" x14ac:dyDescent="0.7">
      <c r="A411" s="208">
        <v>8</v>
      </c>
      <c r="B411" s="209" t="s">
        <v>40</v>
      </c>
      <c r="C411" s="209"/>
      <c r="D411" s="209"/>
      <c r="E411" s="209" t="s">
        <v>55</v>
      </c>
      <c r="F411" s="209"/>
      <c r="G411" s="209" t="s">
        <v>335</v>
      </c>
      <c r="H411" s="212">
        <f>SUM(H404:H410)</f>
        <v>11601</v>
      </c>
      <c r="I411" s="208"/>
      <c r="J411" s="211">
        <f>SUM(J403:J410)</f>
        <v>2243250.75</v>
      </c>
      <c r="K411" s="211">
        <f>SUM(K403:K410)</f>
        <v>1899572.72</v>
      </c>
      <c r="L411" s="211">
        <f>SUM(L403:L410)</f>
        <v>2556015.54</v>
      </c>
      <c r="M411" s="211">
        <f>SUM(M403:M410)</f>
        <v>3666176.93</v>
      </c>
      <c r="N411" s="209">
        <v>7</v>
      </c>
      <c r="O411" s="209">
        <v>7</v>
      </c>
      <c r="P411" s="209">
        <f>N411-O411</f>
        <v>0</v>
      </c>
      <c r="Q411" s="77">
        <f t="shared" si="39"/>
        <v>-1110161.3900000001</v>
      </c>
      <c r="R411" s="78">
        <f t="shared" si="40"/>
        <v>220.32717351952419</v>
      </c>
    </row>
    <row r="412" spans="1:18" ht="24.6" customHeight="1" x14ac:dyDescent="0.7">
      <c r="A412" s="70">
        <v>1</v>
      </c>
      <c r="B412" s="3" t="s">
        <v>40</v>
      </c>
      <c r="C412" s="3" t="s">
        <v>336</v>
      </c>
      <c r="D412" s="3" t="s">
        <v>92</v>
      </c>
      <c r="E412" s="3" t="s">
        <v>337</v>
      </c>
      <c r="F412" s="3" t="s">
        <v>170</v>
      </c>
      <c r="G412" s="3" t="s">
        <v>338</v>
      </c>
      <c r="H412" s="204"/>
      <c r="I412" s="70"/>
      <c r="J412" s="205"/>
      <c r="K412" s="206"/>
      <c r="L412" s="207"/>
      <c r="M412" s="207"/>
      <c r="N412" s="3"/>
      <c r="O412" s="3"/>
      <c r="P412" s="3"/>
    </row>
    <row r="413" spans="1:18" ht="24.6" customHeight="1" x14ac:dyDescent="0.7">
      <c r="A413" s="70">
        <v>2</v>
      </c>
      <c r="B413" s="3" t="s">
        <v>40</v>
      </c>
      <c r="C413" s="3" t="s">
        <v>336</v>
      </c>
      <c r="D413" s="3" t="s">
        <v>92</v>
      </c>
      <c r="E413" s="3" t="s">
        <v>337</v>
      </c>
      <c r="F413" s="3" t="s">
        <v>140</v>
      </c>
      <c r="G413" s="3" t="s">
        <v>542</v>
      </c>
      <c r="H413" s="204">
        <v>3708</v>
      </c>
      <c r="I413" s="70">
        <v>3</v>
      </c>
      <c r="J413" s="205">
        <f>'เลย '!F66</f>
        <v>819638.96</v>
      </c>
      <c r="K413" s="206">
        <f>'เลย '!AL66</f>
        <v>885297.27</v>
      </c>
      <c r="L413" s="206">
        <f>'เลย '!AM66</f>
        <v>596206.28</v>
      </c>
      <c r="M413" s="206">
        <f>'เลย '!AN66</f>
        <v>530002.70000000007</v>
      </c>
      <c r="N413" s="3"/>
      <c r="O413" s="3"/>
      <c r="P413" s="3"/>
      <c r="Q413" s="77">
        <f t="shared" si="39"/>
        <v>66203.579999999958</v>
      </c>
      <c r="R413" s="78">
        <f t="shared" ref="R413:R426" si="41">L413/H413</f>
        <v>160.78918015102482</v>
      </c>
    </row>
    <row r="414" spans="1:18" ht="24.6" customHeight="1" x14ac:dyDescent="0.7">
      <c r="A414" s="70">
        <v>3</v>
      </c>
      <c r="B414" s="3" t="s">
        <v>40</v>
      </c>
      <c r="C414" s="3" t="s">
        <v>336</v>
      </c>
      <c r="D414" s="3" t="s">
        <v>92</v>
      </c>
      <c r="E414" s="3" t="s">
        <v>337</v>
      </c>
      <c r="F414" s="3" t="s">
        <v>140</v>
      </c>
      <c r="G414" s="3" t="s">
        <v>543</v>
      </c>
      <c r="H414" s="204">
        <v>6916</v>
      </c>
      <c r="I414" s="70">
        <v>5</v>
      </c>
      <c r="J414" s="205">
        <f>'เลย '!F67</f>
        <v>160879.07999999999</v>
      </c>
      <c r="K414" s="206">
        <f>'เลย '!AL67</f>
        <v>204679.90999999997</v>
      </c>
      <c r="L414" s="206">
        <f>'เลย '!AM67</f>
        <v>1421772.85</v>
      </c>
      <c r="M414" s="206">
        <f>'เลย '!AN67</f>
        <v>1374279.2000000002</v>
      </c>
      <c r="N414" s="3"/>
      <c r="O414" s="3"/>
      <c r="P414" s="3"/>
      <c r="Q414" s="77">
        <f t="shared" si="39"/>
        <v>47493.649999999907</v>
      </c>
      <c r="R414" s="78">
        <f t="shared" si="41"/>
        <v>205.57733516483518</v>
      </c>
    </row>
    <row r="415" spans="1:18" ht="24.6" customHeight="1" x14ac:dyDescent="0.7">
      <c r="A415" s="70">
        <v>4</v>
      </c>
      <c r="B415" s="3" t="s">
        <v>40</v>
      </c>
      <c r="C415" s="3" t="s">
        <v>336</v>
      </c>
      <c r="D415" s="3" t="s">
        <v>92</v>
      </c>
      <c r="E415" s="3" t="s">
        <v>337</v>
      </c>
      <c r="F415" s="3" t="s">
        <v>140</v>
      </c>
      <c r="G415" s="3" t="s">
        <v>544</v>
      </c>
      <c r="H415" s="204">
        <v>4950</v>
      </c>
      <c r="I415" s="70">
        <v>4</v>
      </c>
      <c r="J415" s="205">
        <f>'เลย '!F68</f>
        <v>266411.59999999998</v>
      </c>
      <c r="K415" s="206">
        <f>'เลย '!AL68</f>
        <v>562107.52</v>
      </c>
      <c r="L415" s="206">
        <f>'เลย '!AM68</f>
        <v>521349.05</v>
      </c>
      <c r="M415" s="206">
        <f>'เลย '!AN68</f>
        <v>716499.91999999993</v>
      </c>
      <c r="N415" s="3"/>
      <c r="O415" s="3"/>
      <c r="P415" s="3"/>
      <c r="Q415" s="77">
        <f t="shared" si="39"/>
        <v>-195150.86999999994</v>
      </c>
      <c r="R415" s="78">
        <f t="shared" si="41"/>
        <v>105.3230404040404</v>
      </c>
    </row>
    <row r="416" spans="1:18" ht="24.6" customHeight="1" x14ac:dyDescent="0.7">
      <c r="A416" s="70">
        <v>5</v>
      </c>
      <c r="B416" s="3" t="s">
        <v>40</v>
      </c>
      <c r="C416" s="3" t="s">
        <v>336</v>
      </c>
      <c r="D416" s="3" t="s">
        <v>92</v>
      </c>
      <c r="E416" s="3" t="s">
        <v>337</v>
      </c>
      <c r="F416" s="3" t="s">
        <v>140</v>
      </c>
      <c r="G416" s="3" t="s">
        <v>545</v>
      </c>
      <c r="H416" s="204">
        <v>3876</v>
      </c>
      <c r="I416" s="70">
        <v>3</v>
      </c>
      <c r="J416" s="205">
        <f>'เลย '!F69</f>
        <v>320561.23</v>
      </c>
      <c r="K416" s="206">
        <f>'เลย '!AL69</f>
        <v>440954.67000000004</v>
      </c>
      <c r="L416" s="206">
        <f>'เลย '!AM69</f>
        <v>909667.49</v>
      </c>
      <c r="M416" s="206">
        <f>'เลย '!AN69</f>
        <v>987595.09</v>
      </c>
      <c r="N416" s="3"/>
      <c r="O416" s="3"/>
      <c r="P416" s="3"/>
      <c r="Q416" s="77">
        <f t="shared" si="39"/>
        <v>-77927.599999999977</v>
      </c>
      <c r="R416" s="78">
        <f t="shared" si="41"/>
        <v>234.69233488132096</v>
      </c>
    </row>
    <row r="417" spans="1:18" ht="24.6" customHeight="1" x14ac:dyDescent="0.7">
      <c r="A417" s="70">
        <v>6</v>
      </c>
      <c r="B417" s="3" t="s">
        <v>40</v>
      </c>
      <c r="C417" s="3" t="s">
        <v>336</v>
      </c>
      <c r="D417" s="3" t="s">
        <v>92</v>
      </c>
      <c r="E417" s="3" t="s">
        <v>337</v>
      </c>
      <c r="F417" s="3" t="s">
        <v>140</v>
      </c>
      <c r="G417" s="3" t="s">
        <v>546</v>
      </c>
      <c r="H417" s="204">
        <v>1854</v>
      </c>
      <c r="I417" s="70">
        <v>2</v>
      </c>
      <c r="J417" s="205">
        <f>'เลย '!F70</f>
        <v>685794.3</v>
      </c>
      <c r="K417" s="206">
        <f>'เลย '!AL70</f>
        <v>885309.17</v>
      </c>
      <c r="L417" s="206">
        <f>'เลย '!AM70</f>
        <v>184823.53</v>
      </c>
      <c r="M417" s="206">
        <f>'เลย '!AN70</f>
        <v>217966.03</v>
      </c>
      <c r="N417" s="3"/>
      <c r="O417" s="3"/>
      <c r="P417" s="3"/>
      <c r="Q417" s="77">
        <f t="shared" si="39"/>
        <v>-33142.5</v>
      </c>
      <c r="R417" s="78">
        <f t="shared" si="41"/>
        <v>99.689066882416398</v>
      </c>
    </row>
    <row r="418" spans="1:18" ht="24.6" customHeight="1" x14ac:dyDescent="0.7">
      <c r="A418" s="70">
        <v>7</v>
      </c>
      <c r="B418" s="3" t="s">
        <v>40</v>
      </c>
      <c r="C418" s="3" t="s">
        <v>336</v>
      </c>
      <c r="D418" s="3" t="s">
        <v>92</v>
      </c>
      <c r="E418" s="3" t="s">
        <v>337</v>
      </c>
      <c r="F418" s="3" t="s">
        <v>140</v>
      </c>
      <c r="G418" s="3" t="s">
        <v>547</v>
      </c>
      <c r="H418" s="204">
        <v>6037</v>
      </c>
      <c r="I418" s="70">
        <v>5</v>
      </c>
      <c r="J418" s="205">
        <f>'เลย '!F71</f>
        <v>118566.37</v>
      </c>
      <c r="K418" s="206">
        <f>'เลย '!AL71</f>
        <v>1388780.1600000001</v>
      </c>
      <c r="L418" s="206">
        <f>'เลย '!AM71</f>
        <v>726351.92999999993</v>
      </c>
      <c r="M418" s="206">
        <f>'เลย '!AN71</f>
        <v>906454.07</v>
      </c>
      <c r="N418" s="3"/>
      <c r="O418" s="3"/>
      <c r="P418" s="3"/>
      <c r="Q418" s="77">
        <f t="shared" si="39"/>
        <v>-180102.14</v>
      </c>
      <c r="R418" s="78">
        <f t="shared" si="41"/>
        <v>120.31670200430676</v>
      </c>
    </row>
    <row r="419" spans="1:18" ht="24.6" customHeight="1" x14ac:dyDescent="0.7">
      <c r="A419" s="70">
        <v>8</v>
      </c>
      <c r="B419" s="3" t="s">
        <v>40</v>
      </c>
      <c r="C419" s="3" t="s">
        <v>336</v>
      </c>
      <c r="D419" s="3" t="s">
        <v>92</v>
      </c>
      <c r="E419" s="3" t="s">
        <v>337</v>
      </c>
      <c r="F419" s="3" t="s">
        <v>140</v>
      </c>
      <c r="G419" s="3" t="s">
        <v>548</v>
      </c>
      <c r="H419" s="204">
        <v>1678</v>
      </c>
      <c r="I419" s="70">
        <v>2</v>
      </c>
      <c r="J419" s="205">
        <f>'เลย '!F72</f>
        <v>417974.33</v>
      </c>
      <c r="K419" s="206">
        <f>'เลย '!AL72</f>
        <v>853058.88</v>
      </c>
      <c r="L419" s="206">
        <f>'เลย '!AM72</f>
        <v>236140.91</v>
      </c>
      <c r="M419" s="206">
        <f>'เลย '!AN72</f>
        <v>145738.78999999998</v>
      </c>
      <c r="N419" s="3"/>
      <c r="O419" s="3"/>
      <c r="P419" s="3"/>
      <c r="Q419" s="77">
        <f t="shared" si="39"/>
        <v>90402.120000000024</v>
      </c>
      <c r="R419" s="78">
        <f t="shared" si="41"/>
        <v>140.72759833134685</v>
      </c>
    </row>
    <row r="420" spans="1:18" ht="24.6" customHeight="1" x14ac:dyDescent="0.7">
      <c r="A420" s="70">
        <v>9</v>
      </c>
      <c r="B420" s="3" t="s">
        <v>40</v>
      </c>
      <c r="C420" s="3" t="s">
        <v>336</v>
      </c>
      <c r="D420" s="3" t="s">
        <v>92</v>
      </c>
      <c r="E420" s="3" t="s">
        <v>337</v>
      </c>
      <c r="F420" s="3" t="s">
        <v>140</v>
      </c>
      <c r="G420" s="3" t="s">
        <v>549</v>
      </c>
      <c r="H420" s="204">
        <v>3131</v>
      </c>
      <c r="I420" s="70">
        <v>3</v>
      </c>
      <c r="J420" s="205">
        <f>'เลย '!F73</f>
        <v>242157.3</v>
      </c>
      <c r="K420" s="206">
        <f>'เลย '!AL73</f>
        <v>694221.35</v>
      </c>
      <c r="L420" s="206">
        <f>'เลย '!AM73</f>
        <v>297894.28000000003</v>
      </c>
      <c r="M420" s="206">
        <f>'เลย '!AN73</f>
        <v>255809.97999999998</v>
      </c>
      <c r="N420" s="3"/>
      <c r="O420" s="3"/>
      <c r="P420" s="3"/>
      <c r="Q420" s="77">
        <f t="shared" si="39"/>
        <v>42084.300000000047</v>
      </c>
      <c r="R420" s="78">
        <f t="shared" si="41"/>
        <v>95.143494091344621</v>
      </c>
    </row>
    <row r="421" spans="1:18" ht="24.6" customHeight="1" x14ac:dyDescent="0.7">
      <c r="A421" s="70">
        <v>10</v>
      </c>
      <c r="B421" s="3" t="s">
        <v>40</v>
      </c>
      <c r="C421" s="3" t="s">
        <v>336</v>
      </c>
      <c r="D421" s="3" t="s">
        <v>92</v>
      </c>
      <c r="E421" s="3" t="s">
        <v>337</v>
      </c>
      <c r="F421" s="3" t="s">
        <v>140</v>
      </c>
      <c r="G421" s="3" t="s">
        <v>550</v>
      </c>
      <c r="H421" s="204">
        <v>3078</v>
      </c>
      <c r="I421" s="70">
        <v>3</v>
      </c>
      <c r="J421" s="205">
        <f>'เลย '!F74</f>
        <v>299423.69</v>
      </c>
      <c r="K421" s="206">
        <f>'เลย '!AL74</f>
        <v>1624297.06</v>
      </c>
      <c r="L421" s="206">
        <f>'เลย '!AM74</f>
        <v>570618.13</v>
      </c>
      <c r="M421" s="206">
        <f>'เลย '!AN74</f>
        <v>493503.62</v>
      </c>
      <c r="N421" s="3"/>
      <c r="O421" s="3"/>
      <c r="P421" s="3"/>
      <c r="Q421" s="77">
        <f t="shared" si="39"/>
        <v>77114.510000000009</v>
      </c>
      <c r="R421" s="78">
        <f t="shared" si="41"/>
        <v>185.38600714749839</v>
      </c>
    </row>
    <row r="422" spans="1:18" ht="24.6" customHeight="1" x14ac:dyDescent="0.7">
      <c r="A422" s="70">
        <v>11</v>
      </c>
      <c r="B422" s="3" t="s">
        <v>40</v>
      </c>
      <c r="C422" s="3" t="s">
        <v>336</v>
      </c>
      <c r="D422" s="3" t="s">
        <v>92</v>
      </c>
      <c r="E422" s="3" t="s">
        <v>337</v>
      </c>
      <c r="F422" s="3" t="s">
        <v>140</v>
      </c>
      <c r="G422" s="3" t="s">
        <v>551</v>
      </c>
      <c r="H422" s="204">
        <v>4356</v>
      </c>
      <c r="I422" s="70">
        <v>3</v>
      </c>
      <c r="J422" s="205">
        <f>'เลย '!F75</f>
        <v>425792.52</v>
      </c>
      <c r="K422" s="206">
        <f>'เลย '!AL75</f>
        <v>361922.82</v>
      </c>
      <c r="L422" s="206">
        <f>'เลย '!AM75</f>
        <v>229584.52</v>
      </c>
      <c r="M422" s="206">
        <f>'เลย '!AN75</f>
        <v>307762.01</v>
      </c>
      <c r="N422" s="3"/>
      <c r="O422" s="3"/>
      <c r="P422" s="3"/>
      <c r="Q422" s="77">
        <f t="shared" si="39"/>
        <v>-78177.49000000002</v>
      </c>
      <c r="R422" s="78">
        <f t="shared" si="41"/>
        <v>52.705353535353531</v>
      </c>
    </row>
    <row r="423" spans="1:18" ht="24.6" customHeight="1" x14ac:dyDescent="0.7">
      <c r="A423" s="70">
        <v>12</v>
      </c>
      <c r="B423" s="3" t="s">
        <v>40</v>
      </c>
      <c r="C423" s="3" t="s">
        <v>336</v>
      </c>
      <c r="D423" s="3" t="s">
        <v>92</v>
      </c>
      <c r="E423" s="3" t="s">
        <v>337</v>
      </c>
      <c r="F423" s="3" t="s">
        <v>140</v>
      </c>
      <c r="G423" s="3" t="s">
        <v>552</v>
      </c>
      <c r="H423" s="204">
        <v>5580</v>
      </c>
      <c r="I423" s="70">
        <v>4</v>
      </c>
      <c r="J423" s="205">
        <f>'เลย '!F76</f>
        <v>272558.25</v>
      </c>
      <c r="K423" s="206">
        <f>'เลย '!AL76</f>
        <v>328446.75</v>
      </c>
      <c r="L423" s="206">
        <f>'เลย '!AM76</f>
        <v>401194.85</v>
      </c>
      <c r="M423" s="206">
        <f>'เลย '!AN76</f>
        <v>516941.5</v>
      </c>
      <c r="N423" s="3"/>
      <c r="O423" s="3"/>
      <c r="P423" s="3"/>
      <c r="Q423" s="77">
        <f t="shared" si="39"/>
        <v>-115746.65000000002</v>
      </c>
      <c r="R423" s="78">
        <f t="shared" si="41"/>
        <v>71.898718637992829</v>
      </c>
    </row>
    <row r="424" spans="1:18" ht="24.6" customHeight="1" x14ac:dyDescent="0.7">
      <c r="A424" s="70">
        <v>13</v>
      </c>
      <c r="B424" s="3" t="s">
        <v>40</v>
      </c>
      <c r="C424" s="3" t="s">
        <v>336</v>
      </c>
      <c r="D424" s="3" t="s">
        <v>92</v>
      </c>
      <c r="E424" s="3" t="s">
        <v>337</v>
      </c>
      <c r="F424" s="3" t="s">
        <v>140</v>
      </c>
      <c r="G424" s="3" t="s">
        <v>553</v>
      </c>
      <c r="H424" s="204">
        <v>5915</v>
      </c>
      <c r="I424" s="70">
        <v>4</v>
      </c>
      <c r="J424" s="205">
        <f>'เลย '!F77</f>
        <v>503735.79</v>
      </c>
      <c r="K424" s="206">
        <f>'เลย '!AL77</f>
        <v>634936.47</v>
      </c>
      <c r="L424" s="206">
        <f>'เลย '!AM77</f>
        <v>561197.41</v>
      </c>
      <c r="M424" s="206">
        <f>'เลย '!AN77</f>
        <v>579766.54</v>
      </c>
      <c r="N424" s="3"/>
      <c r="O424" s="3"/>
      <c r="P424" s="3"/>
      <c r="Q424" s="77">
        <f t="shared" si="39"/>
        <v>-18569.130000000005</v>
      </c>
      <c r="R424" s="78">
        <f t="shared" si="41"/>
        <v>94.876992392223173</v>
      </c>
    </row>
    <row r="425" spans="1:18" ht="24.6" customHeight="1" x14ac:dyDescent="0.7">
      <c r="A425" s="70">
        <v>14</v>
      </c>
      <c r="B425" s="3" t="s">
        <v>40</v>
      </c>
      <c r="C425" s="3" t="s">
        <v>336</v>
      </c>
      <c r="D425" s="3" t="s">
        <v>92</v>
      </c>
      <c r="E425" s="3" t="s">
        <v>337</v>
      </c>
      <c r="F425" s="3" t="s">
        <v>140</v>
      </c>
      <c r="G425" s="3" t="s">
        <v>554</v>
      </c>
      <c r="H425" s="204">
        <v>3232</v>
      </c>
      <c r="I425" s="70">
        <v>3</v>
      </c>
      <c r="J425" s="205">
        <f>'เลย '!F78</f>
        <v>257504.57</v>
      </c>
      <c r="K425" s="206">
        <f>'เลย '!AL78</f>
        <v>1030545.9699999999</v>
      </c>
      <c r="L425" s="206">
        <f>'เลย '!AM78</f>
        <v>307812.40000000002</v>
      </c>
      <c r="M425" s="206">
        <f>'เลย '!AN78</f>
        <v>376113.11</v>
      </c>
      <c r="N425" s="3"/>
      <c r="O425" s="3"/>
      <c r="P425" s="3"/>
      <c r="Q425" s="77">
        <f t="shared" si="39"/>
        <v>-68300.709999999963</v>
      </c>
      <c r="R425" s="78">
        <f t="shared" si="41"/>
        <v>95.238985148514857</v>
      </c>
    </row>
    <row r="426" spans="1:18" ht="24.6" customHeight="1" x14ac:dyDescent="0.7">
      <c r="A426" s="208">
        <v>9</v>
      </c>
      <c r="B426" s="209" t="s">
        <v>40</v>
      </c>
      <c r="C426" s="209"/>
      <c r="D426" s="209"/>
      <c r="E426" s="209" t="s">
        <v>55</v>
      </c>
      <c r="F426" s="209"/>
      <c r="G426" s="209" t="s">
        <v>339</v>
      </c>
      <c r="H426" s="212">
        <f>SUM(H412:H425)</f>
        <v>54311</v>
      </c>
      <c r="I426" s="208"/>
      <c r="J426" s="211">
        <f>SUM(J412:J425)</f>
        <v>4790997.99</v>
      </c>
      <c r="K426" s="211">
        <f>SUM(K412:K425)</f>
        <v>9894558.0000000019</v>
      </c>
      <c r="L426" s="211">
        <f>SUM(L412:L425)</f>
        <v>6964613.6299999999</v>
      </c>
      <c r="M426" s="211">
        <f>SUM(M412:M425)</f>
        <v>7408432.5599999996</v>
      </c>
      <c r="N426" s="209">
        <v>13</v>
      </c>
      <c r="O426" s="209">
        <v>13</v>
      </c>
      <c r="P426" s="209">
        <f>N426-O426</f>
        <v>0</v>
      </c>
      <c r="Q426" s="77">
        <f t="shared" si="39"/>
        <v>-443818.9299999997</v>
      </c>
      <c r="R426" s="78">
        <f t="shared" si="41"/>
        <v>128.23578335880393</v>
      </c>
    </row>
    <row r="427" spans="1:18" ht="24.6" customHeight="1" x14ac:dyDescent="0.7">
      <c r="A427" s="70">
        <v>1</v>
      </c>
      <c r="B427" s="3" t="s">
        <v>40</v>
      </c>
      <c r="C427" s="3" t="s">
        <v>340</v>
      </c>
      <c r="D427" s="3" t="s">
        <v>97</v>
      </c>
      <c r="E427" s="3" t="s">
        <v>341</v>
      </c>
      <c r="F427" s="3" t="s">
        <v>170</v>
      </c>
      <c r="G427" s="3" t="s">
        <v>342</v>
      </c>
      <c r="H427" s="204"/>
      <c r="I427" s="70"/>
      <c r="J427" s="205"/>
      <c r="K427" s="206"/>
      <c r="L427" s="207"/>
      <c r="M427" s="207"/>
      <c r="N427" s="3"/>
      <c r="O427" s="3"/>
      <c r="P427" s="3"/>
    </row>
    <row r="428" spans="1:18" ht="24.6" customHeight="1" x14ac:dyDescent="0.7">
      <c r="A428" s="70">
        <v>2</v>
      </c>
      <c r="B428" s="3" t="s">
        <v>40</v>
      </c>
      <c r="C428" s="3" t="s">
        <v>340</v>
      </c>
      <c r="D428" s="3" t="s">
        <v>97</v>
      </c>
      <c r="E428" s="3" t="s">
        <v>341</v>
      </c>
      <c r="F428" s="3" t="s">
        <v>140</v>
      </c>
      <c r="G428" s="3" t="s">
        <v>555</v>
      </c>
      <c r="H428" s="204">
        <v>2514</v>
      </c>
      <c r="I428" s="70">
        <v>2</v>
      </c>
      <c r="J428" s="205">
        <f>'เลย '!F79</f>
        <v>2270133.7799999998</v>
      </c>
      <c r="K428" s="206">
        <f>'เลย '!AL79</f>
        <v>3031318.17</v>
      </c>
      <c r="L428" s="206">
        <f>'เลย '!AM79</f>
        <v>991475</v>
      </c>
      <c r="M428" s="206">
        <f>'เลย '!AN79</f>
        <v>1234188.8799999999</v>
      </c>
      <c r="N428" s="3"/>
      <c r="O428" s="3"/>
      <c r="P428" s="3"/>
      <c r="Q428" s="77">
        <f t="shared" si="39"/>
        <v>-242713.87999999989</v>
      </c>
      <c r="R428" s="78">
        <f>L428/H428</f>
        <v>394.38146380270484</v>
      </c>
    </row>
    <row r="429" spans="1:18" ht="24.6" customHeight="1" x14ac:dyDescent="0.7">
      <c r="A429" s="70">
        <v>3</v>
      </c>
      <c r="B429" s="3" t="s">
        <v>40</v>
      </c>
      <c r="C429" s="3" t="s">
        <v>340</v>
      </c>
      <c r="D429" s="3" t="s">
        <v>97</v>
      </c>
      <c r="E429" s="3" t="s">
        <v>341</v>
      </c>
      <c r="F429" s="3" t="s">
        <v>140</v>
      </c>
      <c r="G429" s="3" t="s">
        <v>556</v>
      </c>
      <c r="H429" s="204">
        <v>5396</v>
      </c>
      <c r="I429" s="70">
        <v>4</v>
      </c>
      <c r="J429" s="205">
        <f>'เลย '!F80</f>
        <v>267503.32</v>
      </c>
      <c r="K429" s="206">
        <f>'เลย '!AL80</f>
        <v>663475.17999999993</v>
      </c>
      <c r="L429" s="206">
        <f>'เลย '!AM80</f>
        <v>778100.28</v>
      </c>
      <c r="M429" s="206">
        <f>'เลย '!AN80</f>
        <v>1131314.04</v>
      </c>
      <c r="N429" s="3"/>
      <c r="O429" s="3"/>
      <c r="P429" s="3"/>
      <c r="Q429" s="77">
        <f t="shared" si="39"/>
        <v>-353213.76</v>
      </c>
      <c r="R429" s="78">
        <f>L429/H429</f>
        <v>144.19945885841364</v>
      </c>
    </row>
    <row r="430" spans="1:18" ht="24.6" customHeight="1" x14ac:dyDescent="0.7">
      <c r="A430" s="70">
        <v>4</v>
      </c>
      <c r="B430" s="3" t="s">
        <v>40</v>
      </c>
      <c r="C430" s="3" t="s">
        <v>340</v>
      </c>
      <c r="D430" s="3" t="s">
        <v>97</v>
      </c>
      <c r="E430" s="3" t="s">
        <v>341</v>
      </c>
      <c r="F430" s="3" t="s">
        <v>140</v>
      </c>
      <c r="G430" s="3" t="s">
        <v>557</v>
      </c>
      <c r="H430" s="204">
        <v>4181</v>
      </c>
      <c r="I430" s="70">
        <v>3</v>
      </c>
      <c r="J430" s="205">
        <f>'เลย '!F81</f>
        <v>654417.73</v>
      </c>
      <c r="K430" s="206">
        <f>'เลย '!AL81</f>
        <v>900032.64</v>
      </c>
      <c r="L430" s="206">
        <f>'เลย '!AM81</f>
        <v>579179.34</v>
      </c>
      <c r="M430" s="206">
        <f>'เลย '!AN81</f>
        <v>565160.17000000004</v>
      </c>
      <c r="N430" s="3"/>
      <c r="O430" s="3"/>
      <c r="P430" s="3"/>
      <c r="Q430" s="77">
        <f t="shared" si="39"/>
        <v>14019.169999999925</v>
      </c>
      <c r="R430" s="78">
        <f>L430/H430</f>
        <v>138.52651040420952</v>
      </c>
    </row>
    <row r="431" spans="1:18" ht="24.6" customHeight="1" x14ac:dyDescent="0.7">
      <c r="A431" s="208">
        <v>10</v>
      </c>
      <c r="B431" s="209" t="s">
        <v>40</v>
      </c>
      <c r="C431" s="209"/>
      <c r="D431" s="209"/>
      <c r="E431" s="209" t="s">
        <v>55</v>
      </c>
      <c r="F431" s="209"/>
      <c r="G431" s="209" t="s">
        <v>343</v>
      </c>
      <c r="H431" s="212">
        <f>SUM(H427:H430)</f>
        <v>12091</v>
      </c>
      <c r="I431" s="208"/>
      <c r="J431" s="211">
        <f>SUM(J427:J430)</f>
        <v>3192054.8299999996</v>
      </c>
      <c r="K431" s="211">
        <f>SUM(K427:K430)</f>
        <v>4594825.9899999993</v>
      </c>
      <c r="L431" s="211">
        <f>SUM(L427:L430)</f>
        <v>2348754.62</v>
      </c>
      <c r="M431" s="211">
        <f>SUM(M427:M430)</f>
        <v>2930663.09</v>
      </c>
      <c r="N431" s="209">
        <v>3</v>
      </c>
      <c r="O431" s="209">
        <v>3</v>
      </c>
      <c r="P431" s="209">
        <f>N431-O431</f>
        <v>0</v>
      </c>
      <c r="Q431" s="77">
        <f t="shared" si="39"/>
        <v>-581908.46999999974</v>
      </c>
      <c r="R431" s="78">
        <f>L431/H431</f>
        <v>194.25644032751634</v>
      </c>
    </row>
    <row r="432" spans="1:18" ht="24.6" customHeight="1" x14ac:dyDescent="0.7">
      <c r="A432" s="70">
        <v>1</v>
      </c>
      <c r="B432" s="3" t="s">
        <v>40</v>
      </c>
      <c r="C432" s="3" t="s">
        <v>344</v>
      </c>
      <c r="D432" s="3" t="s">
        <v>101</v>
      </c>
      <c r="E432" s="3" t="s">
        <v>345</v>
      </c>
      <c r="F432" s="3" t="s">
        <v>170</v>
      </c>
      <c r="G432" s="3" t="s">
        <v>346</v>
      </c>
      <c r="H432" s="204"/>
      <c r="I432" s="70"/>
      <c r="J432" s="205"/>
      <c r="K432" s="206"/>
      <c r="L432" s="207"/>
      <c r="M432" s="207"/>
      <c r="N432" s="3"/>
      <c r="O432" s="3"/>
      <c r="P432" s="3"/>
    </row>
    <row r="433" spans="1:18" ht="24.6" customHeight="1" x14ac:dyDescent="0.7">
      <c r="A433" s="70">
        <v>2</v>
      </c>
      <c r="B433" s="3" t="s">
        <v>40</v>
      </c>
      <c r="C433" s="3" t="s">
        <v>344</v>
      </c>
      <c r="D433" s="3" t="s">
        <v>101</v>
      </c>
      <c r="E433" s="3" t="s">
        <v>345</v>
      </c>
      <c r="F433" s="3" t="s">
        <v>140</v>
      </c>
      <c r="G433" s="3" t="s">
        <v>558</v>
      </c>
      <c r="H433" s="204">
        <v>1410</v>
      </c>
      <c r="I433" s="70">
        <v>1</v>
      </c>
      <c r="J433" s="205">
        <f>'เลย '!F82</f>
        <v>396067.52</v>
      </c>
      <c r="K433" s="206">
        <f>'เลย '!AL82</f>
        <v>406350.79000000004</v>
      </c>
      <c r="L433" s="206">
        <f>'เลย '!AM82</f>
        <v>461734.07999999996</v>
      </c>
      <c r="M433" s="206">
        <f>'เลย '!AN82</f>
        <v>646954.32999999996</v>
      </c>
      <c r="N433" s="3"/>
      <c r="O433" s="3"/>
      <c r="P433" s="3"/>
      <c r="Q433" s="77">
        <f t="shared" si="39"/>
        <v>-185220.25</v>
      </c>
      <c r="R433" s="78">
        <f>L433/H433</f>
        <v>327.47097872340424</v>
      </c>
    </row>
    <row r="434" spans="1:18" ht="24.6" customHeight="1" x14ac:dyDescent="0.7">
      <c r="A434" s="70">
        <v>3</v>
      </c>
      <c r="B434" s="3" t="s">
        <v>40</v>
      </c>
      <c r="C434" s="3" t="s">
        <v>344</v>
      </c>
      <c r="D434" s="3" t="s">
        <v>101</v>
      </c>
      <c r="E434" s="3" t="s">
        <v>345</v>
      </c>
      <c r="F434" s="3" t="s">
        <v>140</v>
      </c>
      <c r="G434" s="3" t="s">
        <v>559</v>
      </c>
      <c r="H434" s="204">
        <v>4166</v>
      </c>
      <c r="I434" s="70">
        <v>3</v>
      </c>
      <c r="J434" s="205">
        <f>'เลย '!F83</f>
        <v>287248.44</v>
      </c>
      <c r="K434" s="206">
        <f>'เลย '!AL83</f>
        <v>304493.26</v>
      </c>
      <c r="L434" s="206">
        <f>'เลย '!AM83</f>
        <v>512677.49</v>
      </c>
      <c r="M434" s="206">
        <f>'เลย '!AN83</f>
        <v>852342.11</v>
      </c>
      <c r="N434" s="3"/>
      <c r="O434" s="3"/>
      <c r="P434" s="3"/>
      <c r="Q434" s="77">
        <f t="shared" si="39"/>
        <v>-339664.62</v>
      </c>
      <c r="R434" s="78">
        <f>L434/H434</f>
        <v>123.06228756601055</v>
      </c>
    </row>
    <row r="435" spans="1:18" ht="24.6" customHeight="1" x14ac:dyDescent="0.7">
      <c r="A435" s="70">
        <v>4</v>
      </c>
      <c r="B435" s="3" t="s">
        <v>40</v>
      </c>
      <c r="C435" s="3" t="s">
        <v>344</v>
      </c>
      <c r="D435" s="3" t="s">
        <v>101</v>
      </c>
      <c r="E435" s="3" t="s">
        <v>345</v>
      </c>
      <c r="F435" s="3" t="s">
        <v>140</v>
      </c>
      <c r="G435" s="3" t="s">
        <v>560</v>
      </c>
      <c r="H435" s="204">
        <v>3743</v>
      </c>
      <c r="I435" s="70">
        <v>3</v>
      </c>
      <c r="J435" s="205">
        <f>'เลย '!F84</f>
        <v>501908.19</v>
      </c>
      <c r="K435" s="206">
        <f>'เลย '!AL84</f>
        <v>490569.29999999993</v>
      </c>
      <c r="L435" s="206">
        <f>'เลย '!AM84</f>
        <v>572180.16</v>
      </c>
      <c r="M435" s="206">
        <f>'เลย '!AN84</f>
        <v>917233.48</v>
      </c>
      <c r="N435" s="3"/>
      <c r="O435" s="3"/>
      <c r="P435" s="3"/>
      <c r="Q435" s="77">
        <f t="shared" si="39"/>
        <v>-345053.31999999995</v>
      </c>
      <c r="R435" s="78">
        <f>L435/H435</f>
        <v>152.86672722415176</v>
      </c>
    </row>
    <row r="436" spans="1:18" ht="24.6" customHeight="1" x14ac:dyDescent="0.7">
      <c r="A436" s="70">
        <v>5</v>
      </c>
      <c r="B436" s="3" t="s">
        <v>40</v>
      </c>
      <c r="C436" s="3" t="s">
        <v>344</v>
      </c>
      <c r="D436" s="3" t="s">
        <v>101</v>
      </c>
      <c r="E436" s="3" t="s">
        <v>345</v>
      </c>
      <c r="F436" s="3" t="s">
        <v>140</v>
      </c>
      <c r="G436" s="3" t="s">
        <v>561</v>
      </c>
      <c r="H436" s="204">
        <v>1729</v>
      </c>
      <c r="I436" s="70">
        <v>2</v>
      </c>
      <c r="J436" s="205">
        <f>'เลย '!F85</f>
        <v>36174.54</v>
      </c>
      <c r="K436" s="206">
        <f>'เลย '!AL85</f>
        <v>47337.440000000002</v>
      </c>
      <c r="L436" s="206">
        <f>'เลย '!AM85</f>
        <v>275628.69</v>
      </c>
      <c r="M436" s="206">
        <f>'เลย '!AN85</f>
        <v>557449.64</v>
      </c>
      <c r="N436" s="3"/>
      <c r="O436" s="3"/>
      <c r="P436" s="3"/>
      <c r="Q436" s="77">
        <f t="shared" si="39"/>
        <v>-281820.95</v>
      </c>
      <c r="R436" s="78">
        <f>L436/H436</f>
        <v>159.41508964719492</v>
      </c>
    </row>
    <row r="437" spans="1:18" ht="24.6" customHeight="1" x14ac:dyDescent="0.7">
      <c r="A437" s="208">
        <v>11</v>
      </c>
      <c r="B437" s="209" t="s">
        <v>40</v>
      </c>
      <c r="C437" s="209"/>
      <c r="D437" s="209"/>
      <c r="E437" s="209" t="s">
        <v>55</v>
      </c>
      <c r="F437" s="209"/>
      <c r="G437" s="209" t="s">
        <v>347</v>
      </c>
      <c r="H437" s="212">
        <f>SUM(H432:H436)</f>
        <v>11048</v>
      </c>
      <c r="I437" s="208"/>
      <c r="J437" s="211">
        <f>SUM(J432:J436)</f>
        <v>1221398.69</v>
      </c>
      <c r="K437" s="211">
        <f>SUM(K432:K436)</f>
        <v>1248750.79</v>
      </c>
      <c r="L437" s="211">
        <f>SUM(L432:L436)</f>
        <v>1822220.42</v>
      </c>
      <c r="M437" s="211">
        <f>SUM(M432:M436)</f>
        <v>2973979.56</v>
      </c>
      <c r="N437" s="209">
        <v>4</v>
      </c>
      <c r="O437" s="209">
        <v>4</v>
      </c>
      <c r="P437" s="209">
        <f>N437-O437</f>
        <v>0</v>
      </c>
      <c r="Q437" s="77">
        <f t="shared" si="39"/>
        <v>-1151759.1400000001</v>
      </c>
      <c r="R437" s="78">
        <f>L437/H437</f>
        <v>164.93667813178854</v>
      </c>
    </row>
    <row r="438" spans="1:18" ht="24.6" customHeight="1" x14ac:dyDescent="0.7">
      <c r="A438" s="70">
        <v>1</v>
      </c>
      <c r="B438" s="3" t="s">
        <v>40</v>
      </c>
      <c r="C438" s="3" t="s">
        <v>348</v>
      </c>
      <c r="D438" s="3" t="s">
        <v>104</v>
      </c>
      <c r="E438" s="3" t="s">
        <v>349</v>
      </c>
      <c r="F438" s="3" t="s">
        <v>170</v>
      </c>
      <c r="G438" s="3" t="s">
        <v>350</v>
      </c>
      <c r="H438" s="204"/>
      <c r="I438" s="70"/>
      <c r="J438" s="205"/>
      <c r="K438" s="206"/>
      <c r="L438" s="207"/>
      <c r="M438" s="207"/>
      <c r="N438" s="3"/>
      <c r="O438" s="3"/>
      <c r="P438" s="3"/>
    </row>
    <row r="439" spans="1:18" ht="24.6" customHeight="1" x14ac:dyDescent="0.7">
      <c r="A439" s="70">
        <v>2</v>
      </c>
      <c r="B439" s="3" t="s">
        <v>40</v>
      </c>
      <c r="C439" s="3" t="s">
        <v>348</v>
      </c>
      <c r="D439" s="3" t="s">
        <v>104</v>
      </c>
      <c r="E439" s="3" t="s">
        <v>349</v>
      </c>
      <c r="F439" s="3" t="s">
        <v>140</v>
      </c>
      <c r="G439" s="3" t="s">
        <v>562</v>
      </c>
      <c r="H439" s="204">
        <v>5248</v>
      </c>
      <c r="I439" s="70">
        <v>4</v>
      </c>
      <c r="J439" s="205">
        <f>'เลย '!F86</f>
        <v>1939925.77</v>
      </c>
      <c r="K439" s="206">
        <f>'เลย '!AL86</f>
        <v>403064.22</v>
      </c>
      <c r="L439" s="206">
        <f>'เลย '!AM86</f>
        <v>1413709.5</v>
      </c>
      <c r="M439" s="206">
        <f>'เลย '!AN86</f>
        <v>1485745.56</v>
      </c>
      <c r="N439" s="3"/>
      <c r="O439" s="3"/>
      <c r="P439" s="3"/>
      <c r="Q439" s="77">
        <f t="shared" si="39"/>
        <v>-72036.060000000056</v>
      </c>
      <c r="R439" s="78">
        <f>L439/H439</f>
        <v>269.3806211890244</v>
      </c>
    </row>
    <row r="440" spans="1:18" ht="24.6" customHeight="1" x14ac:dyDescent="0.7">
      <c r="A440" s="70">
        <v>3</v>
      </c>
      <c r="B440" s="3" t="s">
        <v>40</v>
      </c>
      <c r="C440" s="3" t="s">
        <v>348</v>
      </c>
      <c r="D440" s="3" t="s">
        <v>104</v>
      </c>
      <c r="E440" s="3" t="s">
        <v>349</v>
      </c>
      <c r="F440" s="3" t="s">
        <v>140</v>
      </c>
      <c r="G440" s="3" t="s">
        <v>563</v>
      </c>
      <c r="H440" s="204">
        <v>2799</v>
      </c>
      <c r="I440" s="70">
        <v>2</v>
      </c>
      <c r="J440" s="205">
        <f>'เลย '!F87</f>
        <v>549218.46</v>
      </c>
      <c r="K440" s="206">
        <f>'เลย '!AL87</f>
        <v>559835.89</v>
      </c>
      <c r="L440" s="206">
        <f>'เลย '!AM87</f>
        <v>845949.31</v>
      </c>
      <c r="M440" s="206">
        <f>'เลย '!AN87</f>
        <v>720963.78</v>
      </c>
      <c r="N440" s="3"/>
      <c r="O440" s="3"/>
      <c r="P440" s="3"/>
      <c r="Q440" s="77">
        <f t="shared" si="39"/>
        <v>124985.53000000003</v>
      </c>
      <c r="R440" s="78">
        <f>L440/H440</f>
        <v>302.2326938192212</v>
      </c>
    </row>
    <row r="441" spans="1:18" ht="24.6" customHeight="1" x14ac:dyDescent="0.7">
      <c r="A441" s="70">
        <v>4</v>
      </c>
      <c r="B441" s="3" t="s">
        <v>40</v>
      </c>
      <c r="C441" s="3" t="s">
        <v>348</v>
      </c>
      <c r="D441" s="3" t="s">
        <v>104</v>
      </c>
      <c r="E441" s="3" t="s">
        <v>349</v>
      </c>
      <c r="F441" s="3" t="s">
        <v>140</v>
      </c>
      <c r="G441" s="3" t="s">
        <v>564</v>
      </c>
      <c r="H441" s="204">
        <v>1491</v>
      </c>
      <c r="I441" s="70">
        <v>1</v>
      </c>
      <c r="J441" s="205">
        <f>'เลย '!F88</f>
        <v>466107.15</v>
      </c>
      <c r="K441" s="206">
        <f>'เลย '!AL88</f>
        <v>267171.78000000003</v>
      </c>
      <c r="L441" s="206">
        <f>'เลย '!AM88</f>
        <v>525161.07000000007</v>
      </c>
      <c r="M441" s="206">
        <f>'เลย '!AN88</f>
        <v>453004.17</v>
      </c>
      <c r="N441" s="3"/>
      <c r="O441" s="3"/>
      <c r="P441" s="3"/>
      <c r="Q441" s="77">
        <f t="shared" si="39"/>
        <v>72156.900000000081</v>
      </c>
      <c r="R441" s="78">
        <f>L441/H441</f>
        <v>352.22070422535216</v>
      </c>
    </row>
    <row r="442" spans="1:18" ht="24.6" customHeight="1" x14ac:dyDescent="0.7">
      <c r="A442" s="70">
        <v>5</v>
      </c>
      <c r="B442" s="3" t="s">
        <v>40</v>
      </c>
      <c r="C442" s="3" t="s">
        <v>348</v>
      </c>
      <c r="D442" s="3" t="s">
        <v>104</v>
      </c>
      <c r="E442" s="3" t="s">
        <v>349</v>
      </c>
      <c r="F442" s="3" t="s">
        <v>140</v>
      </c>
      <c r="G442" s="3" t="s">
        <v>565</v>
      </c>
      <c r="H442" s="204">
        <v>4741</v>
      </c>
      <c r="I442" s="70">
        <v>4</v>
      </c>
      <c r="J442" s="205">
        <f>'เลย '!F89</f>
        <v>786120.83</v>
      </c>
      <c r="K442" s="206">
        <f>'เลย '!AL89</f>
        <v>-72615.339999999967</v>
      </c>
      <c r="L442" s="206">
        <f>'เลย '!AM89</f>
        <v>927587.81</v>
      </c>
      <c r="M442" s="206">
        <f>'เลย '!AN89</f>
        <v>1382192.7100000002</v>
      </c>
      <c r="N442" s="3"/>
      <c r="O442" s="3"/>
      <c r="P442" s="3"/>
      <c r="Q442" s="77">
        <f t="shared" si="39"/>
        <v>-454604.90000000014</v>
      </c>
      <c r="R442" s="78">
        <f>L442/H442</f>
        <v>195.65235393376926</v>
      </c>
    </row>
    <row r="443" spans="1:18" ht="24.6" customHeight="1" x14ac:dyDescent="0.7">
      <c r="A443" s="208">
        <v>12</v>
      </c>
      <c r="B443" s="209" t="s">
        <v>40</v>
      </c>
      <c r="C443" s="209"/>
      <c r="D443" s="209"/>
      <c r="E443" s="209" t="s">
        <v>55</v>
      </c>
      <c r="F443" s="209"/>
      <c r="G443" s="209" t="s">
        <v>351</v>
      </c>
      <c r="H443" s="212">
        <f>SUM(H438:H442)</f>
        <v>14279</v>
      </c>
      <c r="I443" s="208"/>
      <c r="J443" s="211">
        <f>SUM(J438:J442)</f>
        <v>3741372.21</v>
      </c>
      <c r="K443" s="211">
        <f>SUM(K438:K442)</f>
        <v>1157456.5500000003</v>
      </c>
      <c r="L443" s="211">
        <f>SUM(L438:L442)</f>
        <v>3712407.69</v>
      </c>
      <c r="M443" s="211">
        <f>SUM(M438:M442)</f>
        <v>4041906.2199999997</v>
      </c>
      <c r="N443" s="209">
        <v>4</v>
      </c>
      <c r="O443" s="209">
        <v>4</v>
      </c>
      <c r="P443" s="209">
        <f>N443-O443</f>
        <v>0</v>
      </c>
      <c r="Q443" s="77">
        <f t="shared" si="39"/>
        <v>-329498.5299999998</v>
      </c>
      <c r="R443" s="78">
        <f>L443/H443</f>
        <v>259.99073394495412</v>
      </c>
    </row>
    <row r="444" spans="1:18" ht="24.6" customHeight="1" x14ac:dyDescent="0.7">
      <c r="A444" s="70">
        <v>1</v>
      </c>
      <c r="B444" s="3" t="s">
        <v>40</v>
      </c>
      <c r="C444" s="3" t="s">
        <v>352</v>
      </c>
      <c r="D444" s="3" t="s">
        <v>109</v>
      </c>
      <c r="E444" s="3" t="s">
        <v>353</v>
      </c>
      <c r="F444" s="3" t="s">
        <v>170</v>
      </c>
      <c r="G444" s="3" t="s">
        <v>354</v>
      </c>
      <c r="H444" s="204"/>
      <c r="I444" s="70"/>
      <c r="J444" s="205"/>
      <c r="K444" s="206"/>
      <c r="L444" s="207"/>
      <c r="M444" s="207"/>
      <c r="N444" s="3"/>
      <c r="O444" s="3"/>
      <c r="P444" s="3"/>
    </row>
    <row r="445" spans="1:18" ht="24.6" customHeight="1" x14ac:dyDescent="0.7">
      <c r="A445" s="70">
        <v>2</v>
      </c>
      <c r="B445" s="3" t="s">
        <v>40</v>
      </c>
      <c r="C445" s="3" t="s">
        <v>352</v>
      </c>
      <c r="D445" s="3" t="s">
        <v>109</v>
      </c>
      <c r="E445" s="3" t="s">
        <v>353</v>
      </c>
      <c r="F445" s="3" t="s">
        <v>140</v>
      </c>
      <c r="G445" s="3" t="s">
        <v>566</v>
      </c>
      <c r="H445" s="204">
        <v>3372</v>
      </c>
      <c r="I445" s="70">
        <v>3</v>
      </c>
      <c r="J445" s="205">
        <f>'เลย '!F90</f>
        <v>525961.44999999995</v>
      </c>
      <c r="K445" s="206">
        <f>'เลย '!AL90</f>
        <v>551731.8899999999</v>
      </c>
      <c r="L445" s="206">
        <f>'เลย '!AM90</f>
        <v>148125.5</v>
      </c>
      <c r="M445" s="206">
        <f>'เลย '!AN90</f>
        <v>422747.02</v>
      </c>
      <c r="N445" s="3"/>
      <c r="O445" s="3"/>
      <c r="P445" s="3"/>
      <c r="Q445" s="77">
        <f t="shared" si="39"/>
        <v>-274621.52</v>
      </c>
      <c r="R445" s="78">
        <f t="shared" ref="R445:R450" si="42">L445/H445</f>
        <v>43.928084223013052</v>
      </c>
    </row>
    <row r="446" spans="1:18" ht="24.6" customHeight="1" x14ac:dyDescent="0.7">
      <c r="A446" s="70">
        <v>3</v>
      </c>
      <c r="B446" s="3" t="s">
        <v>40</v>
      </c>
      <c r="C446" s="3" t="s">
        <v>352</v>
      </c>
      <c r="D446" s="3" t="s">
        <v>109</v>
      </c>
      <c r="E446" s="3" t="s">
        <v>353</v>
      </c>
      <c r="F446" s="3" t="s">
        <v>140</v>
      </c>
      <c r="G446" s="3" t="s">
        <v>567</v>
      </c>
      <c r="H446" s="204">
        <v>3603</v>
      </c>
      <c r="I446" s="70">
        <v>3</v>
      </c>
      <c r="J446" s="205">
        <f>'เลย '!F91</f>
        <v>654667.78</v>
      </c>
      <c r="K446" s="206">
        <f>'เลย '!AL91</f>
        <v>632002.80000000005</v>
      </c>
      <c r="L446" s="206">
        <f>'เลย '!AM91</f>
        <v>626241.47</v>
      </c>
      <c r="M446" s="206">
        <f>'เลย '!AN91</f>
        <v>917469.80999999994</v>
      </c>
      <c r="N446" s="3"/>
      <c r="O446" s="3"/>
      <c r="P446" s="3"/>
      <c r="Q446" s="77">
        <f t="shared" si="39"/>
        <v>-291228.33999999997</v>
      </c>
      <c r="R446" s="78">
        <f t="shared" si="42"/>
        <v>173.81112128781569</v>
      </c>
    </row>
    <row r="447" spans="1:18" ht="24.6" customHeight="1" x14ac:dyDescent="0.7">
      <c r="A447" s="70">
        <v>4</v>
      </c>
      <c r="B447" s="3" t="s">
        <v>40</v>
      </c>
      <c r="C447" s="3" t="s">
        <v>352</v>
      </c>
      <c r="D447" s="3" t="s">
        <v>109</v>
      </c>
      <c r="E447" s="3" t="s">
        <v>353</v>
      </c>
      <c r="F447" s="3" t="s">
        <v>140</v>
      </c>
      <c r="G447" s="3" t="s">
        <v>568</v>
      </c>
      <c r="H447" s="204">
        <v>1495</v>
      </c>
      <c r="I447" s="70">
        <v>1</v>
      </c>
      <c r="J447" s="205">
        <f>'เลย '!F92</f>
        <v>371228.67</v>
      </c>
      <c r="K447" s="206">
        <f>'เลย '!AL92</f>
        <v>441055.83999999997</v>
      </c>
      <c r="L447" s="206">
        <f>'เลย '!AM92</f>
        <v>273093.64</v>
      </c>
      <c r="M447" s="206">
        <f>'เลย '!AN92</f>
        <v>527378.16999999993</v>
      </c>
      <c r="N447" s="3"/>
      <c r="O447" s="3"/>
      <c r="P447" s="3"/>
      <c r="Q447" s="77">
        <f t="shared" si="39"/>
        <v>-254284.52999999991</v>
      </c>
      <c r="R447" s="78">
        <f t="shared" si="42"/>
        <v>182.67133110367894</v>
      </c>
    </row>
    <row r="448" spans="1:18" ht="24.6" customHeight="1" x14ac:dyDescent="0.7">
      <c r="A448" s="70">
        <v>5</v>
      </c>
      <c r="B448" s="3" t="s">
        <v>40</v>
      </c>
      <c r="C448" s="3" t="s">
        <v>352</v>
      </c>
      <c r="D448" s="3" t="s">
        <v>109</v>
      </c>
      <c r="E448" s="3" t="s">
        <v>353</v>
      </c>
      <c r="F448" s="3" t="s">
        <v>140</v>
      </c>
      <c r="G448" s="3" t="s">
        <v>569</v>
      </c>
      <c r="H448" s="204">
        <v>2456</v>
      </c>
      <c r="I448" s="70">
        <v>2</v>
      </c>
      <c r="J448" s="205">
        <f>'เลย '!F93</f>
        <v>662504.68999999994</v>
      </c>
      <c r="K448" s="206">
        <f>'เลย '!AL93</f>
        <v>709694.62</v>
      </c>
      <c r="L448" s="206">
        <f>'เลย '!AM93</f>
        <v>335615.4</v>
      </c>
      <c r="M448" s="206">
        <f>'เลย '!AN93</f>
        <v>512056.02</v>
      </c>
      <c r="N448" s="3"/>
      <c r="O448" s="3"/>
      <c r="P448" s="3"/>
      <c r="Q448" s="77">
        <f t="shared" si="39"/>
        <v>-176440.62</v>
      </c>
      <c r="R448" s="78">
        <f t="shared" si="42"/>
        <v>136.65122149837134</v>
      </c>
    </row>
    <row r="449" spans="1:18" ht="24.6" customHeight="1" x14ac:dyDescent="0.7">
      <c r="A449" s="70">
        <v>6</v>
      </c>
      <c r="B449" s="3" t="s">
        <v>40</v>
      </c>
      <c r="C449" s="3" t="s">
        <v>352</v>
      </c>
      <c r="D449" s="3" t="s">
        <v>109</v>
      </c>
      <c r="E449" s="3" t="s">
        <v>353</v>
      </c>
      <c r="F449" s="3" t="s">
        <v>140</v>
      </c>
      <c r="G449" s="3" t="s">
        <v>570</v>
      </c>
      <c r="H449" s="204">
        <v>2444</v>
      </c>
      <c r="I449" s="70">
        <v>2</v>
      </c>
      <c r="J449" s="205">
        <f>'เลย '!F94</f>
        <v>385442.52</v>
      </c>
      <c r="K449" s="206">
        <f>'เลย '!AL94</f>
        <v>489055.66000000003</v>
      </c>
      <c r="L449" s="206">
        <f>'เลย '!AM94</f>
        <v>245012.2</v>
      </c>
      <c r="M449" s="206">
        <f>'เลย '!AN94</f>
        <v>375385.47000000003</v>
      </c>
      <c r="N449" s="3"/>
      <c r="O449" s="3"/>
      <c r="P449" s="3"/>
      <c r="Q449" s="77">
        <f t="shared" si="39"/>
        <v>-130373.27000000002</v>
      </c>
      <c r="R449" s="78">
        <f t="shared" si="42"/>
        <v>100.25049099836335</v>
      </c>
    </row>
    <row r="450" spans="1:18" ht="24.6" customHeight="1" x14ac:dyDescent="0.7">
      <c r="A450" s="208">
        <v>13</v>
      </c>
      <c r="B450" s="209" t="s">
        <v>40</v>
      </c>
      <c r="C450" s="209"/>
      <c r="D450" s="209"/>
      <c r="E450" s="209" t="s">
        <v>55</v>
      </c>
      <c r="F450" s="209"/>
      <c r="G450" s="209" t="s">
        <v>355</v>
      </c>
      <c r="H450" s="212">
        <f>SUM(H444:H449)</f>
        <v>13370</v>
      </c>
      <c r="I450" s="208"/>
      <c r="J450" s="211">
        <f>SUM(J444:J449)</f>
        <v>2599805.11</v>
      </c>
      <c r="K450" s="211">
        <f>SUM(K444:K449)</f>
        <v>2823540.81</v>
      </c>
      <c r="L450" s="211">
        <f>SUM(L444:L449)</f>
        <v>1628088.21</v>
      </c>
      <c r="M450" s="211">
        <f>SUM(M444:M449)</f>
        <v>2755036.49</v>
      </c>
      <c r="N450" s="209">
        <v>5</v>
      </c>
      <c r="O450" s="209">
        <v>5</v>
      </c>
      <c r="P450" s="209">
        <f>N450-O450</f>
        <v>0</v>
      </c>
      <c r="Q450" s="77">
        <f t="shared" si="39"/>
        <v>-1126948.2800000003</v>
      </c>
      <c r="R450" s="78">
        <f t="shared" si="42"/>
        <v>121.77174345549739</v>
      </c>
    </row>
    <row r="451" spans="1:18" ht="24.6" customHeight="1" x14ac:dyDescent="0.7">
      <c r="A451" s="70">
        <v>1</v>
      </c>
      <c r="B451" s="3" t="s">
        <v>40</v>
      </c>
      <c r="C451" s="3" t="s">
        <v>356</v>
      </c>
      <c r="D451" s="3" t="s">
        <v>111</v>
      </c>
      <c r="E451" s="3" t="s">
        <v>357</v>
      </c>
      <c r="F451" s="3" t="s">
        <v>170</v>
      </c>
      <c r="G451" s="3" t="s">
        <v>358</v>
      </c>
      <c r="H451" s="204"/>
      <c r="I451" s="70"/>
      <c r="J451" s="205"/>
      <c r="K451" s="206"/>
      <c r="L451" s="207"/>
      <c r="M451" s="207"/>
      <c r="N451" s="3"/>
      <c r="O451" s="3"/>
      <c r="P451" s="3"/>
    </row>
    <row r="452" spans="1:18" ht="24.6" customHeight="1" x14ac:dyDescent="0.7">
      <c r="A452" s="70">
        <v>2</v>
      </c>
      <c r="B452" s="3" t="s">
        <v>40</v>
      </c>
      <c r="C452" s="3" t="s">
        <v>356</v>
      </c>
      <c r="D452" s="3" t="s">
        <v>111</v>
      </c>
      <c r="E452" s="3" t="s">
        <v>357</v>
      </c>
      <c r="F452" s="3" t="s">
        <v>140</v>
      </c>
      <c r="G452" s="3" t="s">
        <v>571</v>
      </c>
      <c r="H452" s="204">
        <v>5041</v>
      </c>
      <c r="I452" s="70">
        <v>4</v>
      </c>
      <c r="J452" s="205">
        <f>'เลย '!F95</f>
        <v>299688.53000000003</v>
      </c>
      <c r="K452" s="206">
        <f>'เลย '!AL95</f>
        <v>226815.07</v>
      </c>
      <c r="L452" s="206">
        <f>'เลย '!AM95</f>
        <v>475867.76</v>
      </c>
      <c r="M452" s="206">
        <f>'เลย '!AN95</f>
        <v>650407.65</v>
      </c>
      <c r="N452" s="3"/>
      <c r="O452" s="3"/>
      <c r="P452" s="3"/>
      <c r="Q452" s="77">
        <f t="shared" ref="Q452:Q514" si="43">L452-M452</f>
        <v>-174539.89</v>
      </c>
      <c r="R452" s="78">
        <f t="shared" ref="R452:R458" si="44">L452/H452</f>
        <v>94.399476294386034</v>
      </c>
    </row>
    <row r="453" spans="1:18" ht="24.6" customHeight="1" x14ac:dyDescent="0.7">
      <c r="A453" s="70">
        <v>3</v>
      </c>
      <c r="B453" s="3" t="s">
        <v>40</v>
      </c>
      <c r="C453" s="3" t="s">
        <v>356</v>
      </c>
      <c r="D453" s="3" t="s">
        <v>111</v>
      </c>
      <c r="E453" s="3" t="s">
        <v>357</v>
      </c>
      <c r="F453" s="3" t="s">
        <v>140</v>
      </c>
      <c r="G453" s="3" t="s">
        <v>572</v>
      </c>
      <c r="H453" s="204">
        <v>2924</v>
      </c>
      <c r="I453" s="70">
        <v>2</v>
      </c>
      <c r="J453" s="205">
        <f>'เลย '!F96</f>
        <v>458709.1</v>
      </c>
      <c r="K453" s="206">
        <f>'เลย '!AL96</f>
        <v>446361.11</v>
      </c>
      <c r="L453" s="206">
        <f>'เลย '!AM96</f>
        <v>462702.91000000003</v>
      </c>
      <c r="M453" s="206">
        <f>'เลย '!AN96</f>
        <v>546476.43999999994</v>
      </c>
      <c r="N453" s="3"/>
      <c r="O453" s="3"/>
      <c r="P453" s="3"/>
      <c r="Q453" s="77">
        <f t="shared" si="43"/>
        <v>-83773.529999999912</v>
      </c>
      <c r="R453" s="78">
        <f t="shared" si="44"/>
        <v>158.24312927496581</v>
      </c>
    </row>
    <row r="454" spans="1:18" ht="24.6" customHeight="1" x14ac:dyDescent="0.7">
      <c r="A454" s="70">
        <v>4</v>
      </c>
      <c r="B454" s="3" t="s">
        <v>40</v>
      </c>
      <c r="C454" s="3" t="s">
        <v>356</v>
      </c>
      <c r="D454" s="3" t="s">
        <v>111</v>
      </c>
      <c r="E454" s="3" t="s">
        <v>357</v>
      </c>
      <c r="F454" s="3" t="s">
        <v>140</v>
      </c>
      <c r="G454" s="3" t="s">
        <v>573</v>
      </c>
      <c r="H454" s="204">
        <v>5642</v>
      </c>
      <c r="I454" s="70">
        <v>4</v>
      </c>
      <c r="J454" s="205">
        <f>'เลย '!F97</f>
        <v>1009390.53</v>
      </c>
      <c r="K454" s="206">
        <f>'เลย '!AL97</f>
        <v>987136.9</v>
      </c>
      <c r="L454" s="206">
        <f>'เลย '!AM97</f>
        <v>1187774.4300000002</v>
      </c>
      <c r="M454" s="206">
        <f>'เลย '!AN97</f>
        <v>1403785.6099999999</v>
      </c>
      <c r="N454" s="3"/>
      <c r="O454" s="3"/>
      <c r="P454" s="3"/>
      <c r="Q454" s="77">
        <f t="shared" si="43"/>
        <v>-216011.1799999997</v>
      </c>
      <c r="R454" s="78">
        <f t="shared" si="44"/>
        <v>210.52364941510106</v>
      </c>
    </row>
    <row r="455" spans="1:18" ht="24.6" customHeight="1" x14ac:dyDescent="0.7">
      <c r="A455" s="70">
        <v>5</v>
      </c>
      <c r="B455" s="3" t="s">
        <v>40</v>
      </c>
      <c r="C455" s="3" t="s">
        <v>356</v>
      </c>
      <c r="D455" s="3" t="s">
        <v>111</v>
      </c>
      <c r="E455" s="3" t="s">
        <v>357</v>
      </c>
      <c r="F455" s="3" t="s">
        <v>140</v>
      </c>
      <c r="G455" s="3" t="s">
        <v>574</v>
      </c>
      <c r="H455" s="204">
        <v>2953</v>
      </c>
      <c r="I455" s="70">
        <v>2</v>
      </c>
      <c r="J455" s="205">
        <f>'เลย '!F98</f>
        <v>708861.52</v>
      </c>
      <c r="K455" s="206">
        <f>'เลย '!AL98</f>
        <v>672536.93</v>
      </c>
      <c r="L455" s="206">
        <f>'เลย '!AM98</f>
        <v>362485.72000000003</v>
      </c>
      <c r="M455" s="206">
        <f>'เลย '!AN98</f>
        <v>535545.81999999995</v>
      </c>
      <c r="N455" s="3"/>
      <c r="O455" s="3"/>
      <c r="P455" s="3"/>
      <c r="Q455" s="77">
        <f t="shared" si="43"/>
        <v>-173060.09999999992</v>
      </c>
      <c r="R455" s="78">
        <f t="shared" si="44"/>
        <v>122.75168303420251</v>
      </c>
    </row>
    <row r="456" spans="1:18" ht="24.6" customHeight="1" x14ac:dyDescent="0.7">
      <c r="A456" s="70">
        <v>6</v>
      </c>
      <c r="B456" s="3" t="s">
        <v>40</v>
      </c>
      <c r="C456" s="3" t="s">
        <v>356</v>
      </c>
      <c r="D456" s="3" t="s">
        <v>111</v>
      </c>
      <c r="E456" s="3" t="s">
        <v>357</v>
      </c>
      <c r="F456" s="3" t="s">
        <v>140</v>
      </c>
      <c r="G456" s="3" t="s">
        <v>575</v>
      </c>
      <c r="H456" s="204">
        <v>2821</v>
      </c>
      <c r="I456" s="70">
        <v>2</v>
      </c>
      <c r="J456" s="205">
        <f>'เลย '!F99</f>
        <v>763007.48</v>
      </c>
      <c r="K456" s="206">
        <f>'เลย '!AL99</f>
        <v>261598.94</v>
      </c>
      <c r="L456" s="206">
        <f>'เลย '!AM99</f>
        <v>422713.18</v>
      </c>
      <c r="M456" s="206">
        <f>'เลย '!AN99</f>
        <v>555154.2699999999</v>
      </c>
      <c r="N456" s="3"/>
      <c r="O456" s="3"/>
      <c r="P456" s="3"/>
      <c r="Q456" s="77">
        <f t="shared" si="43"/>
        <v>-132441.08999999991</v>
      </c>
      <c r="R456" s="78">
        <f t="shared" si="44"/>
        <v>149.84515420063806</v>
      </c>
    </row>
    <row r="457" spans="1:18" ht="24.6" customHeight="1" x14ac:dyDescent="0.7">
      <c r="A457" s="208">
        <v>14</v>
      </c>
      <c r="B457" s="209" t="s">
        <v>40</v>
      </c>
      <c r="C457" s="209"/>
      <c r="D457" s="209"/>
      <c r="E457" s="209" t="s">
        <v>55</v>
      </c>
      <c r="F457" s="209"/>
      <c r="G457" s="209" t="s">
        <v>359</v>
      </c>
      <c r="H457" s="212">
        <f>SUM(H451:H456)</f>
        <v>19381</v>
      </c>
      <c r="I457" s="208"/>
      <c r="J457" s="211">
        <f>SUM(J451:J456)</f>
        <v>3239657.16</v>
      </c>
      <c r="K457" s="211">
        <f>SUM(K451:K456)</f>
        <v>2594448.9500000002</v>
      </c>
      <c r="L457" s="211">
        <f>SUM(L451:L456)</f>
        <v>2911544.0000000005</v>
      </c>
      <c r="M457" s="211">
        <f>SUM(M451:M456)</f>
        <v>3691369.7899999996</v>
      </c>
      <c r="N457" s="209">
        <v>5</v>
      </c>
      <c r="O457" s="209">
        <v>5</v>
      </c>
      <c r="P457" s="209">
        <f>N457-O457</f>
        <v>0</v>
      </c>
      <c r="Q457" s="77">
        <f t="shared" si="43"/>
        <v>-779825.78999999911</v>
      </c>
      <c r="R457" s="78">
        <f t="shared" si="44"/>
        <v>150.22671688767352</v>
      </c>
    </row>
    <row r="458" spans="1:18" ht="25.2" customHeight="1" thickBot="1" x14ac:dyDescent="0.75">
      <c r="A458" s="8"/>
      <c r="B458" s="215" t="s">
        <v>40</v>
      </c>
      <c r="C458" s="215" t="s">
        <v>40</v>
      </c>
      <c r="D458" s="215" t="s">
        <v>40</v>
      </c>
      <c r="E458" s="215" t="s">
        <v>40</v>
      </c>
      <c r="F458" s="215"/>
      <c r="G458" s="215" t="s">
        <v>360</v>
      </c>
      <c r="H458" s="216">
        <f>H348+H353+H365+H374+H388+H395+H402+H411+H426+H431+H437+H443+H450+H457</f>
        <v>314431</v>
      </c>
      <c r="I458" s="8"/>
      <c r="J458" s="217">
        <f>J348+J353+J365+J374+J388+J395+J402+J411+J426+J431+J437+J443+J450+J457</f>
        <v>60409393.419999987</v>
      </c>
      <c r="K458" s="218">
        <f>K348+K353+K365+K374+K388+K395+K402+K411+K426+K431+K437+K443+K450+K457</f>
        <v>67980309.010000005</v>
      </c>
      <c r="L458" s="217">
        <f>L348+L353+L365+L374+L388+L395+L402+L411+L426+L431+L437+L443+L450+L457</f>
        <v>61206830.959999993</v>
      </c>
      <c r="M458" s="217">
        <f>M348+M353+M365+M374+M388+M395+M402+M411+M426+M431+M437+M443+M450+M457</f>
        <v>68472113.890000015</v>
      </c>
      <c r="N458" s="215">
        <f t="shared" ref="N458:O458" si="45">N348+N353+N365+N374+N388+N395+N402+N411+N426+N431+N437+N443+N450+N457</f>
        <v>96</v>
      </c>
      <c r="O458" s="215">
        <f t="shared" si="45"/>
        <v>96</v>
      </c>
      <c r="P458" s="215">
        <f>N458-O458</f>
        <v>0</v>
      </c>
      <c r="Q458" s="77">
        <f t="shared" si="43"/>
        <v>-7265282.9300000221</v>
      </c>
      <c r="R458" s="78">
        <f t="shared" si="44"/>
        <v>194.65902204299192</v>
      </c>
    </row>
    <row r="459" spans="1:18" ht="25.8" customHeight="1" thickTop="1" thickBot="1" x14ac:dyDescent="0.75">
      <c r="A459" s="219"/>
      <c r="B459" s="220"/>
      <c r="C459" s="220"/>
      <c r="D459" s="220"/>
      <c r="E459" s="319" t="s">
        <v>361</v>
      </c>
      <c r="F459" s="320"/>
      <c r="G459" s="321"/>
      <c r="H459" s="221"/>
      <c r="I459" s="219"/>
      <c r="J459" s="256">
        <f>J458/O458</f>
        <v>629264.51479166653</v>
      </c>
      <c r="K459" s="257">
        <f>K458/O458</f>
        <v>708128.21885416668</v>
      </c>
      <c r="L459" s="256">
        <f>L458/O458</f>
        <v>637571.15583333327</v>
      </c>
      <c r="M459" s="256">
        <f>M458/O458</f>
        <v>713251.18635416683</v>
      </c>
      <c r="N459" s="220"/>
      <c r="O459" s="220"/>
      <c r="P459" s="220"/>
      <c r="Q459" s="77">
        <f t="shared" si="43"/>
        <v>-75680.030520833563</v>
      </c>
    </row>
    <row r="460" spans="1:18" ht="25.2" customHeight="1" thickTop="1" x14ac:dyDescent="0.7">
      <c r="A460" s="222">
        <v>1</v>
      </c>
      <c r="B460" s="223" t="s">
        <v>42</v>
      </c>
      <c r="C460" s="223" t="s">
        <v>362</v>
      </c>
      <c r="D460" s="223" t="s">
        <v>363</v>
      </c>
      <c r="E460" s="223" t="s">
        <v>364</v>
      </c>
      <c r="F460" s="223" t="s">
        <v>137</v>
      </c>
      <c r="G460" s="223" t="s">
        <v>365</v>
      </c>
      <c r="H460" s="224"/>
      <c r="I460" s="222"/>
      <c r="J460" s="225"/>
      <c r="K460" s="226"/>
      <c r="L460" s="236"/>
      <c r="M460" s="236"/>
      <c r="N460" s="223"/>
      <c r="O460" s="223"/>
      <c r="P460" s="223"/>
    </row>
    <row r="461" spans="1:18" ht="24.6" customHeight="1" x14ac:dyDescent="0.7">
      <c r="A461" s="70">
        <v>2</v>
      </c>
      <c r="B461" s="3" t="s">
        <v>42</v>
      </c>
      <c r="C461" s="3" t="s">
        <v>362</v>
      </c>
      <c r="D461" s="3" t="s">
        <v>363</v>
      </c>
      <c r="E461" s="3" t="s">
        <v>364</v>
      </c>
      <c r="F461" s="3" t="s">
        <v>140</v>
      </c>
      <c r="G461" s="3" t="s">
        <v>783</v>
      </c>
      <c r="H461" s="204">
        <v>4149</v>
      </c>
      <c r="I461" s="70">
        <v>3</v>
      </c>
      <c r="J461" s="205">
        <f>หนองคาย!F12</f>
        <v>718147.2</v>
      </c>
      <c r="K461" s="206">
        <f>หนองคาย!AE12</f>
        <v>972165.44000000006</v>
      </c>
      <c r="L461" s="207">
        <f>หนองคาย!AF12</f>
        <v>599516.39</v>
      </c>
      <c r="M461" s="207">
        <f>หนองคาย!AG12</f>
        <v>654175.53</v>
      </c>
      <c r="N461" s="3"/>
      <c r="O461" s="3"/>
      <c r="P461" s="3"/>
      <c r="Q461" s="77">
        <f t="shared" si="43"/>
        <v>-54659.140000000014</v>
      </c>
      <c r="R461" s="78">
        <f t="shared" ref="R461:R478" si="46">L461/H461</f>
        <v>144.49659918052544</v>
      </c>
    </row>
    <row r="462" spans="1:18" ht="24.6" customHeight="1" x14ac:dyDescent="0.7">
      <c r="A462" s="70">
        <v>3</v>
      </c>
      <c r="B462" s="3" t="s">
        <v>42</v>
      </c>
      <c r="C462" s="3" t="s">
        <v>362</v>
      </c>
      <c r="D462" s="3" t="s">
        <v>363</v>
      </c>
      <c r="E462" s="3" t="s">
        <v>364</v>
      </c>
      <c r="F462" s="3" t="s">
        <v>140</v>
      </c>
      <c r="G462" s="3" t="s">
        <v>784</v>
      </c>
      <c r="H462" s="204">
        <v>4404</v>
      </c>
      <c r="I462" s="70">
        <v>3</v>
      </c>
      <c r="J462" s="205">
        <f>หนองคาย!F13</f>
        <v>1253863.08</v>
      </c>
      <c r="K462" s="206">
        <f>หนองคาย!AE13</f>
        <v>1549663.8900000001</v>
      </c>
      <c r="L462" s="207">
        <f>หนองคาย!AF13</f>
        <v>1240877.9099999999</v>
      </c>
      <c r="M462" s="207">
        <f>หนองคาย!AG13</f>
        <v>1076804.8599999999</v>
      </c>
      <c r="N462" s="3"/>
      <c r="O462" s="3"/>
      <c r="P462" s="3"/>
      <c r="Q462" s="77">
        <f t="shared" si="43"/>
        <v>164073.05000000005</v>
      </c>
      <c r="R462" s="78">
        <f t="shared" si="46"/>
        <v>281.76155994550408</v>
      </c>
    </row>
    <row r="463" spans="1:18" ht="24.6" customHeight="1" x14ac:dyDescent="0.7">
      <c r="A463" s="70">
        <v>4</v>
      </c>
      <c r="B463" s="3" t="s">
        <v>42</v>
      </c>
      <c r="C463" s="3" t="s">
        <v>362</v>
      </c>
      <c r="D463" s="3" t="s">
        <v>363</v>
      </c>
      <c r="E463" s="3" t="s">
        <v>364</v>
      </c>
      <c r="F463" s="3" t="s">
        <v>140</v>
      </c>
      <c r="G463" s="3" t="s">
        <v>785</v>
      </c>
      <c r="H463" s="204">
        <v>2830</v>
      </c>
      <c r="I463" s="70">
        <v>2</v>
      </c>
      <c r="J463" s="205">
        <f>หนองคาย!F14</f>
        <v>208471.98</v>
      </c>
      <c r="K463" s="206">
        <f>หนองคาย!AE14</f>
        <v>364572.25</v>
      </c>
      <c r="L463" s="207">
        <f>หนองคาย!AF14</f>
        <v>549844.99</v>
      </c>
      <c r="M463" s="207">
        <f>หนองคาย!AG14</f>
        <v>503987.94</v>
      </c>
      <c r="N463" s="3"/>
      <c r="O463" s="3"/>
      <c r="P463" s="3"/>
      <c r="Q463" s="77">
        <f t="shared" si="43"/>
        <v>45857.049999999988</v>
      </c>
      <c r="R463" s="78">
        <f t="shared" si="46"/>
        <v>194.29151590106008</v>
      </c>
    </row>
    <row r="464" spans="1:18" ht="24.6" customHeight="1" x14ac:dyDescent="0.7">
      <c r="A464" s="70">
        <v>5</v>
      </c>
      <c r="B464" s="3" t="s">
        <v>42</v>
      </c>
      <c r="C464" s="3" t="s">
        <v>362</v>
      </c>
      <c r="D464" s="3" t="s">
        <v>363</v>
      </c>
      <c r="E464" s="3" t="s">
        <v>364</v>
      </c>
      <c r="F464" s="3" t="s">
        <v>140</v>
      </c>
      <c r="G464" s="3" t="s">
        <v>786</v>
      </c>
      <c r="H464" s="204">
        <v>4180</v>
      </c>
      <c r="I464" s="70">
        <v>3</v>
      </c>
      <c r="J464" s="205">
        <f>หนองคาย!F15</f>
        <v>571617.56999999995</v>
      </c>
      <c r="K464" s="206">
        <f>หนองคาย!AE15</f>
        <v>808343.34</v>
      </c>
      <c r="L464" s="207">
        <f>หนองคาย!AF15</f>
        <v>1186902.83</v>
      </c>
      <c r="M464" s="207">
        <f>หนองคาย!AG15</f>
        <v>1161372.04</v>
      </c>
      <c r="N464" s="3"/>
      <c r="O464" s="3"/>
      <c r="P464" s="3"/>
      <c r="Q464" s="77">
        <f t="shared" si="43"/>
        <v>25530.790000000037</v>
      </c>
      <c r="R464" s="78">
        <f t="shared" si="46"/>
        <v>283.94804545454548</v>
      </c>
    </row>
    <row r="465" spans="1:18" ht="24.6" customHeight="1" x14ac:dyDescent="0.7">
      <c r="A465" s="70">
        <v>6</v>
      </c>
      <c r="B465" s="3" t="s">
        <v>42</v>
      </c>
      <c r="C465" s="3" t="s">
        <v>362</v>
      </c>
      <c r="D465" s="3" t="s">
        <v>363</v>
      </c>
      <c r="E465" s="3" t="s">
        <v>364</v>
      </c>
      <c r="F465" s="3" t="s">
        <v>140</v>
      </c>
      <c r="G465" s="3" t="s">
        <v>787</v>
      </c>
      <c r="H465" s="204">
        <v>7166</v>
      </c>
      <c r="I465" s="70">
        <v>5</v>
      </c>
      <c r="J465" s="205">
        <f>หนองคาย!F16</f>
        <v>867450.18</v>
      </c>
      <c r="K465" s="206">
        <f>หนองคาย!AE16</f>
        <v>1040590.3200000001</v>
      </c>
      <c r="L465" s="207">
        <f>หนองคาย!AF16</f>
        <v>1359095.32</v>
      </c>
      <c r="M465" s="207">
        <f>หนองคาย!AG16</f>
        <v>1320120.48</v>
      </c>
      <c r="N465" s="3"/>
      <c r="O465" s="3"/>
      <c r="P465" s="3"/>
      <c r="Q465" s="77">
        <f t="shared" si="43"/>
        <v>38974.840000000084</v>
      </c>
      <c r="R465" s="78">
        <f t="shared" si="46"/>
        <v>189.65885012559309</v>
      </c>
    </row>
    <row r="466" spans="1:18" ht="24.6" customHeight="1" x14ac:dyDescent="0.7">
      <c r="A466" s="70">
        <v>7</v>
      </c>
      <c r="B466" s="3" t="s">
        <v>42</v>
      </c>
      <c r="C466" s="3" t="s">
        <v>362</v>
      </c>
      <c r="D466" s="3" t="s">
        <v>363</v>
      </c>
      <c r="E466" s="3" t="s">
        <v>364</v>
      </c>
      <c r="F466" s="3" t="s">
        <v>140</v>
      </c>
      <c r="G466" s="3" t="s">
        <v>788</v>
      </c>
      <c r="H466" s="204">
        <v>6340</v>
      </c>
      <c r="I466" s="70">
        <v>5</v>
      </c>
      <c r="J466" s="205">
        <f>หนองคาย!F17</f>
        <v>520940.2</v>
      </c>
      <c r="K466" s="206">
        <f>หนองคาย!AE17</f>
        <v>693795</v>
      </c>
      <c r="L466" s="207">
        <f>หนองคาย!AF17</f>
        <v>1211985.78</v>
      </c>
      <c r="M466" s="207">
        <f>หนองคาย!AG17</f>
        <v>1051173.52</v>
      </c>
      <c r="N466" s="3"/>
      <c r="O466" s="3"/>
      <c r="P466" s="3"/>
      <c r="Q466" s="77">
        <f t="shared" si="43"/>
        <v>160812.26</v>
      </c>
      <c r="R466" s="78">
        <f t="shared" si="46"/>
        <v>191.16494952681387</v>
      </c>
    </row>
    <row r="467" spans="1:18" ht="24.6" customHeight="1" x14ac:dyDescent="0.7">
      <c r="A467" s="70">
        <v>8</v>
      </c>
      <c r="B467" s="3" t="s">
        <v>42</v>
      </c>
      <c r="C467" s="3" t="s">
        <v>362</v>
      </c>
      <c r="D467" s="3" t="s">
        <v>363</v>
      </c>
      <c r="E467" s="3" t="s">
        <v>364</v>
      </c>
      <c r="F467" s="3" t="s">
        <v>140</v>
      </c>
      <c r="G467" s="3" t="s">
        <v>789</v>
      </c>
      <c r="H467" s="204">
        <v>2131</v>
      </c>
      <c r="I467" s="70">
        <v>2</v>
      </c>
      <c r="J467" s="205">
        <f>หนองคาย!F18</f>
        <v>767379.94</v>
      </c>
      <c r="K467" s="206">
        <f>หนองคาย!AE18</f>
        <v>968545.99</v>
      </c>
      <c r="L467" s="207">
        <f>หนองคาย!AF18</f>
        <v>741217.73</v>
      </c>
      <c r="M467" s="207">
        <f>หนองคาย!AG18</f>
        <v>814125.39</v>
      </c>
      <c r="N467" s="3"/>
      <c r="O467" s="3"/>
      <c r="P467" s="3"/>
      <c r="Q467" s="77">
        <f t="shared" si="43"/>
        <v>-72907.660000000033</v>
      </c>
      <c r="R467" s="78">
        <f t="shared" si="46"/>
        <v>347.82624589394652</v>
      </c>
    </row>
    <row r="468" spans="1:18" ht="24.6" customHeight="1" x14ac:dyDescent="0.7">
      <c r="A468" s="70">
        <v>9</v>
      </c>
      <c r="B468" s="3" t="s">
        <v>42</v>
      </c>
      <c r="C468" s="3" t="s">
        <v>362</v>
      </c>
      <c r="D468" s="3" t="s">
        <v>363</v>
      </c>
      <c r="E468" s="3" t="s">
        <v>364</v>
      </c>
      <c r="F468" s="3" t="s">
        <v>140</v>
      </c>
      <c r="G468" s="3" t="s">
        <v>790</v>
      </c>
      <c r="H468" s="204">
        <v>821</v>
      </c>
      <c r="I468" s="70">
        <v>1</v>
      </c>
      <c r="J468" s="205">
        <f>หนองคาย!F19</f>
        <v>262152.15000000002</v>
      </c>
      <c r="K468" s="206">
        <f>หนองคาย!AE19</f>
        <v>577143.04000000004</v>
      </c>
      <c r="L468" s="207">
        <f>หนองคาย!AF19</f>
        <v>417033.97</v>
      </c>
      <c r="M468" s="207">
        <f>หนองคาย!AG19</f>
        <v>403523.64999999997</v>
      </c>
      <c r="N468" s="3"/>
      <c r="O468" s="3"/>
      <c r="P468" s="3"/>
      <c r="Q468" s="77">
        <f t="shared" si="43"/>
        <v>13510.320000000007</v>
      </c>
      <c r="R468" s="78">
        <f t="shared" si="46"/>
        <v>507.95855054811204</v>
      </c>
    </row>
    <row r="469" spans="1:18" ht="24.6" customHeight="1" x14ac:dyDescent="0.7">
      <c r="A469" s="70">
        <v>10</v>
      </c>
      <c r="B469" s="3" t="s">
        <v>42</v>
      </c>
      <c r="C469" s="3" t="s">
        <v>362</v>
      </c>
      <c r="D469" s="3" t="s">
        <v>363</v>
      </c>
      <c r="E469" s="3" t="s">
        <v>364</v>
      </c>
      <c r="F469" s="3" t="s">
        <v>140</v>
      </c>
      <c r="G469" s="3" t="s">
        <v>791</v>
      </c>
      <c r="H469" s="204">
        <v>5286</v>
      </c>
      <c r="I469" s="70">
        <v>4</v>
      </c>
      <c r="J469" s="205">
        <f>หนองคาย!F20</f>
        <v>2075065.33</v>
      </c>
      <c r="K469" s="206">
        <f>หนองคาย!AE20</f>
        <v>2613089.9700000002</v>
      </c>
      <c r="L469" s="207">
        <f>หนองคาย!AF20</f>
        <v>1122696.3699999999</v>
      </c>
      <c r="M469" s="207">
        <f>หนองคาย!AG20</f>
        <v>1204179</v>
      </c>
      <c r="N469" s="3"/>
      <c r="O469" s="3"/>
      <c r="P469" s="3"/>
      <c r="Q469" s="77">
        <f t="shared" si="43"/>
        <v>-81482.630000000121</v>
      </c>
      <c r="R469" s="78">
        <f t="shared" si="46"/>
        <v>212.39053537646612</v>
      </c>
    </row>
    <row r="470" spans="1:18" ht="24.6" customHeight="1" x14ac:dyDescent="0.7">
      <c r="A470" s="70">
        <v>11</v>
      </c>
      <c r="B470" s="3" t="s">
        <v>42</v>
      </c>
      <c r="C470" s="3" t="s">
        <v>362</v>
      </c>
      <c r="D470" s="3" t="s">
        <v>363</v>
      </c>
      <c r="E470" s="3" t="s">
        <v>364</v>
      </c>
      <c r="F470" s="3" t="s">
        <v>140</v>
      </c>
      <c r="G470" s="3" t="s">
        <v>792</v>
      </c>
      <c r="H470" s="204">
        <v>5603</v>
      </c>
      <c r="I470" s="70">
        <v>4</v>
      </c>
      <c r="J470" s="205">
        <f>หนองคาย!F21</f>
        <v>763507.3</v>
      </c>
      <c r="K470" s="206">
        <f>หนองคาย!AE21</f>
        <v>973220.13000000012</v>
      </c>
      <c r="L470" s="207">
        <f>หนองคาย!AF21</f>
        <v>1194051.6000000001</v>
      </c>
      <c r="M470" s="207">
        <f>หนองคาย!AG21</f>
        <v>1238756.3799999999</v>
      </c>
      <c r="N470" s="3"/>
      <c r="O470" s="3"/>
      <c r="P470" s="3"/>
      <c r="Q470" s="77">
        <f t="shared" si="43"/>
        <v>-44704.779999999795</v>
      </c>
      <c r="R470" s="78">
        <f t="shared" si="46"/>
        <v>213.10933428520437</v>
      </c>
    </row>
    <row r="471" spans="1:18" ht="24.6" customHeight="1" x14ac:dyDescent="0.7">
      <c r="A471" s="70">
        <v>12</v>
      </c>
      <c r="B471" s="3" t="s">
        <v>42</v>
      </c>
      <c r="C471" s="3" t="s">
        <v>362</v>
      </c>
      <c r="D471" s="3" t="s">
        <v>363</v>
      </c>
      <c r="E471" s="3" t="s">
        <v>364</v>
      </c>
      <c r="F471" s="3" t="s">
        <v>140</v>
      </c>
      <c r="G471" s="3" t="s">
        <v>793</v>
      </c>
      <c r="H471" s="204">
        <v>4772</v>
      </c>
      <c r="I471" s="70">
        <v>4</v>
      </c>
      <c r="J471" s="205">
        <f>หนองคาย!F22</f>
        <v>463588.09</v>
      </c>
      <c r="K471" s="206">
        <f>หนองคาย!AE22</f>
        <v>574002.98</v>
      </c>
      <c r="L471" s="207">
        <f>หนองคาย!AF22</f>
        <v>1055744.6800000002</v>
      </c>
      <c r="M471" s="207">
        <f>หนองคาย!AG22</f>
        <v>965110.25000000012</v>
      </c>
      <c r="N471" s="3"/>
      <c r="O471" s="3"/>
      <c r="P471" s="3"/>
      <c r="Q471" s="77">
        <f t="shared" si="43"/>
        <v>90634.430000000051</v>
      </c>
      <c r="R471" s="78">
        <f t="shared" si="46"/>
        <v>221.23735959765301</v>
      </c>
    </row>
    <row r="472" spans="1:18" ht="24.6" customHeight="1" x14ac:dyDescent="0.7">
      <c r="A472" s="70">
        <v>13</v>
      </c>
      <c r="B472" s="3" t="s">
        <v>42</v>
      </c>
      <c r="C472" s="3" t="s">
        <v>362</v>
      </c>
      <c r="D472" s="3" t="s">
        <v>363</v>
      </c>
      <c r="E472" s="3" t="s">
        <v>364</v>
      </c>
      <c r="F472" s="3" t="s">
        <v>140</v>
      </c>
      <c r="G472" s="3" t="s">
        <v>794</v>
      </c>
      <c r="H472" s="204">
        <v>4728</v>
      </c>
      <c r="I472" s="70">
        <v>4</v>
      </c>
      <c r="J472" s="205">
        <f>หนองคาย!F23</f>
        <v>338793.54</v>
      </c>
      <c r="K472" s="206">
        <f>หนองคาย!AE23</f>
        <v>424863.31999999995</v>
      </c>
      <c r="L472" s="207">
        <f>หนองคาย!AF23</f>
        <v>1042159.9099999999</v>
      </c>
      <c r="M472" s="207">
        <f>หนองคาย!AG23</f>
        <v>1082708.8700000001</v>
      </c>
      <c r="N472" s="3"/>
      <c r="O472" s="3"/>
      <c r="P472" s="3"/>
      <c r="Q472" s="77">
        <f t="shared" si="43"/>
        <v>-40548.960000000196</v>
      </c>
      <c r="R472" s="78">
        <f t="shared" si="46"/>
        <v>220.42299280879863</v>
      </c>
    </row>
    <row r="473" spans="1:18" ht="24.6" customHeight="1" x14ac:dyDescent="0.7">
      <c r="A473" s="70">
        <v>14</v>
      </c>
      <c r="B473" s="3" t="s">
        <v>42</v>
      </c>
      <c r="C473" s="3" t="s">
        <v>362</v>
      </c>
      <c r="D473" s="3" t="s">
        <v>363</v>
      </c>
      <c r="E473" s="3" t="s">
        <v>364</v>
      </c>
      <c r="F473" s="3" t="s">
        <v>140</v>
      </c>
      <c r="G473" s="3" t="s">
        <v>795</v>
      </c>
      <c r="H473" s="204">
        <v>7662</v>
      </c>
      <c r="I473" s="70">
        <v>5</v>
      </c>
      <c r="J473" s="205">
        <f>หนองคาย!F24</f>
        <v>485574.78</v>
      </c>
      <c r="K473" s="206">
        <f>หนองคาย!AE24</f>
        <v>673503.8</v>
      </c>
      <c r="L473" s="207">
        <f>หนองคาย!AF24</f>
        <v>1084064.74</v>
      </c>
      <c r="M473" s="207">
        <f>หนองคาย!AG24</f>
        <v>1013808.5</v>
      </c>
      <c r="N473" s="3"/>
      <c r="O473" s="3"/>
      <c r="P473" s="3"/>
      <c r="Q473" s="77">
        <f t="shared" si="43"/>
        <v>70256.239999999991</v>
      </c>
      <c r="R473" s="78">
        <f t="shared" si="46"/>
        <v>141.48587052988776</v>
      </c>
    </row>
    <row r="474" spans="1:18" ht="24.6" customHeight="1" x14ac:dyDescent="0.7">
      <c r="A474" s="70">
        <v>15</v>
      </c>
      <c r="B474" s="3" t="s">
        <v>42</v>
      </c>
      <c r="C474" s="3" t="s">
        <v>362</v>
      </c>
      <c r="D474" s="3" t="s">
        <v>363</v>
      </c>
      <c r="E474" s="3" t="s">
        <v>364</v>
      </c>
      <c r="F474" s="3" t="s">
        <v>140</v>
      </c>
      <c r="G474" s="3" t="s">
        <v>796</v>
      </c>
      <c r="H474" s="204">
        <v>5895</v>
      </c>
      <c r="I474" s="70">
        <v>4</v>
      </c>
      <c r="J474" s="205">
        <f>หนองคาย!F25</f>
        <v>410419.16</v>
      </c>
      <c r="K474" s="206">
        <f>หนองคาย!AE25</f>
        <v>624478.28999999992</v>
      </c>
      <c r="L474" s="207">
        <f>หนองคาย!AF25</f>
        <v>1052350.7</v>
      </c>
      <c r="M474" s="207">
        <f>หนองคาย!AG25</f>
        <v>1082513.6000000001</v>
      </c>
      <c r="N474" s="3"/>
      <c r="O474" s="3"/>
      <c r="P474" s="3"/>
      <c r="Q474" s="77">
        <f t="shared" si="43"/>
        <v>-30162.90000000014</v>
      </c>
      <c r="R474" s="78">
        <f t="shared" si="46"/>
        <v>178.51581000848176</v>
      </c>
    </row>
    <row r="475" spans="1:18" ht="24.6" customHeight="1" x14ac:dyDescent="0.7">
      <c r="A475" s="70">
        <v>16</v>
      </c>
      <c r="B475" s="3" t="s">
        <v>42</v>
      </c>
      <c r="C475" s="3" t="s">
        <v>362</v>
      </c>
      <c r="D475" s="3" t="s">
        <v>363</v>
      </c>
      <c r="E475" s="3" t="s">
        <v>364</v>
      </c>
      <c r="F475" s="3" t="s">
        <v>140</v>
      </c>
      <c r="G475" s="3" t="s">
        <v>797</v>
      </c>
      <c r="H475" s="204">
        <v>4523</v>
      </c>
      <c r="I475" s="70">
        <v>4</v>
      </c>
      <c r="J475" s="205">
        <f>หนองคาย!F26</f>
        <v>457795.33</v>
      </c>
      <c r="K475" s="206">
        <f>หนองคาย!AE26</f>
        <v>856610.27</v>
      </c>
      <c r="L475" s="207">
        <f>หนองคาย!AF26</f>
        <v>1108944.1200000001</v>
      </c>
      <c r="M475" s="207">
        <f>หนองคาย!AG26</f>
        <v>997884.44000000006</v>
      </c>
      <c r="N475" s="3"/>
      <c r="O475" s="3"/>
      <c r="P475" s="3"/>
      <c r="Q475" s="77">
        <f t="shared" si="43"/>
        <v>111059.68000000005</v>
      </c>
      <c r="R475" s="78">
        <f t="shared" si="46"/>
        <v>245.1788901171789</v>
      </c>
    </row>
    <row r="476" spans="1:18" ht="24.6" customHeight="1" x14ac:dyDescent="0.7">
      <c r="A476" s="70">
        <v>17</v>
      </c>
      <c r="B476" s="3" t="s">
        <v>42</v>
      </c>
      <c r="C476" s="3" t="s">
        <v>362</v>
      </c>
      <c r="D476" s="3" t="s">
        <v>363</v>
      </c>
      <c r="E476" s="3" t="s">
        <v>364</v>
      </c>
      <c r="F476" s="3" t="s">
        <v>140</v>
      </c>
      <c r="G476" s="3" t="s">
        <v>798</v>
      </c>
      <c r="H476" s="204">
        <v>2929</v>
      </c>
      <c r="I476" s="70">
        <v>2</v>
      </c>
      <c r="J476" s="205">
        <f>หนองคาย!F27</f>
        <v>295875.3</v>
      </c>
      <c r="K476" s="206">
        <f>หนองคาย!AE27</f>
        <v>358926.44</v>
      </c>
      <c r="L476" s="207">
        <f>หนองคาย!AF27</f>
        <v>873381.72</v>
      </c>
      <c r="M476" s="207">
        <f>หนองคาย!AG27</f>
        <v>875584.07000000007</v>
      </c>
      <c r="N476" s="3"/>
      <c r="O476" s="3"/>
      <c r="P476" s="3"/>
      <c r="Q476" s="77">
        <f t="shared" si="43"/>
        <v>-2202.3500000000931</v>
      </c>
      <c r="R476" s="78">
        <f t="shared" si="46"/>
        <v>298.18426766814611</v>
      </c>
    </row>
    <row r="477" spans="1:18" ht="24.6" customHeight="1" x14ac:dyDescent="0.7">
      <c r="A477" s="70">
        <v>18</v>
      </c>
      <c r="B477" s="3" t="s">
        <v>42</v>
      </c>
      <c r="C477" s="3" t="s">
        <v>362</v>
      </c>
      <c r="D477" s="3" t="s">
        <v>363</v>
      </c>
      <c r="E477" s="3" t="s">
        <v>364</v>
      </c>
      <c r="F477" s="3" t="s">
        <v>140</v>
      </c>
      <c r="G477" s="3" t="s">
        <v>799</v>
      </c>
      <c r="H477" s="204">
        <v>2602</v>
      </c>
      <c r="I477" s="70">
        <v>2</v>
      </c>
      <c r="J477" s="205">
        <f>หนองคาย!F28</f>
        <v>519004.36</v>
      </c>
      <c r="K477" s="206">
        <f>หนองคาย!AE28</f>
        <v>685190.97999999986</v>
      </c>
      <c r="L477" s="207">
        <f>หนองคาย!AF28</f>
        <v>767276.54</v>
      </c>
      <c r="M477" s="207">
        <f>หนองคาย!AG28</f>
        <v>797212.03</v>
      </c>
      <c r="N477" s="3"/>
      <c r="O477" s="3"/>
      <c r="P477" s="3"/>
      <c r="Q477" s="77">
        <f t="shared" si="43"/>
        <v>-29935.489999999991</v>
      </c>
      <c r="R477" s="78">
        <f t="shared" si="46"/>
        <v>294.8795311299001</v>
      </c>
    </row>
    <row r="478" spans="1:18" ht="24.6" customHeight="1" x14ac:dyDescent="0.7">
      <c r="A478" s="208">
        <v>1</v>
      </c>
      <c r="B478" s="209" t="s">
        <v>42</v>
      </c>
      <c r="C478" s="209"/>
      <c r="D478" s="209"/>
      <c r="E478" s="209" t="s">
        <v>55</v>
      </c>
      <c r="F478" s="209"/>
      <c r="G478" s="209" t="s">
        <v>366</v>
      </c>
      <c r="H478" s="212">
        <f>SUM(H460:H477)</f>
        <v>76021</v>
      </c>
      <c r="I478" s="208"/>
      <c r="J478" s="211">
        <f>SUM(J460:J477)</f>
        <v>10979645.49</v>
      </c>
      <c r="K478" s="211">
        <f>SUM(K460:K477)</f>
        <v>14758705.450000001</v>
      </c>
      <c r="L478" s="211">
        <f>SUM(L460:L477)</f>
        <v>16607145.300000001</v>
      </c>
      <c r="M478" s="211">
        <f>SUM(M460:M477)</f>
        <v>16243040.549999999</v>
      </c>
      <c r="N478" s="209">
        <v>17</v>
      </c>
      <c r="O478" s="209">
        <v>17</v>
      </c>
      <c r="P478" s="209">
        <f>N478-O478</f>
        <v>0</v>
      </c>
      <c r="Q478" s="77">
        <f t="shared" si="43"/>
        <v>364104.75000000186</v>
      </c>
      <c r="R478" s="78">
        <f t="shared" si="46"/>
        <v>218.45470725194355</v>
      </c>
    </row>
    <row r="479" spans="1:18" ht="24.6" customHeight="1" x14ac:dyDescent="0.7">
      <c r="A479" s="70">
        <v>1</v>
      </c>
      <c r="B479" s="3" t="s">
        <v>42</v>
      </c>
      <c r="C479" s="3" t="s">
        <v>367</v>
      </c>
      <c r="D479" s="3" t="s">
        <v>77</v>
      </c>
      <c r="E479" s="3" t="s">
        <v>368</v>
      </c>
      <c r="F479" s="3" t="s">
        <v>268</v>
      </c>
      <c r="G479" s="3" t="s">
        <v>369</v>
      </c>
      <c r="H479" s="204"/>
      <c r="I479" s="70"/>
      <c r="J479" s="205"/>
      <c r="K479" s="206"/>
      <c r="L479" s="207"/>
      <c r="M479" s="207"/>
      <c r="N479" s="3"/>
      <c r="O479" s="3"/>
      <c r="P479" s="3"/>
    </row>
    <row r="480" spans="1:18" ht="24.6" customHeight="1" x14ac:dyDescent="0.7">
      <c r="A480" s="70">
        <v>2</v>
      </c>
      <c r="B480" s="3" t="s">
        <v>42</v>
      </c>
      <c r="C480" s="3" t="s">
        <v>367</v>
      </c>
      <c r="D480" s="3" t="s">
        <v>77</v>
      </c>
      <c r="E480" s="3" t="s">
        <v>368</v>
      </c>
      <c r="F480" s="3" t="s">
        <v>140</v>
      </c>
      <c r="G480" s="3" t="s">
        <v>800</v>
      </c>
      <c r="H480" s="204">
        <v>3874</v>
      </c>
      <c r="I480" s="70">
        <v>3</v>
      </c>
      <c r="J480" s="205">
        <f>หนองคาย!F29</f>
        <v>562835.80000000005</v>
      </c>
      <c r="K480" s="206">
        <f>หนองคาย!AE29</f>
        <v>827807.2</v>
      </c>
      <c r="L480" s="207">
        <f>หนองคาย!AF29</f>
        <v>1263922.51</v>
      </c>
      <c r="M480" s="207">
        <f>หนองคาย!AG29</f>
        <v>1124542.2</v>
      </c>
      <c r="N480" s="3"/>
      <c r="O480" s="3"/>
      <c r="P480" s="3"/>
      <c r="Q480" s="77">
        <f t="shared" si="43"/>
        <v>139380.31000000006</v>
      </c>
      <c r="R480" s="78">
        <f t="shared" ref="R480:R490" si="47">L480/H480</f>
        <v>326.25774651522971</v>
      </c>
    </row>
    <row r="481" spans="1:18" ht="24.6" customHeight="1" x14ac:dyDescent="0.7">
      <c r="A481" s="70">
        <v>3</v>
      </c>
      <c r="B481" s="3" t="s">
        <v>42</v>
      </c>
      <c r="C481" s="3" t="s">
        <v>367</v>
      </c>
      <c r="D481" s="3" t="s">
        <v>77</v>
      </c>
      <c r="E481" s="3" t="s">
        <v>368</v>
      </c>
      <c r="F481" s="3" t="s">
        <v>140</v>
      </c>
      <c r="G481" s="3" t="s">
        <v>801</v>
      </c>
      <c r="H481" s="204">
        <v>3204</v>
      </c>
      <c r="I481" s="70">
        <v>3</v>
      </c>
      <c r="J481" s="205">
        <f>หนองคาย!F30</f>
        <v>893005.84</v>
      </c>
      <c r="K481" s="206">
        <f>หนองคาย!AE30</f>
        <v>906710.20999999985</v>
      </c>
      <c r="L481" s="207">
        <f>หนองคาย!AF30</f>
        <v>922529.11</v>
      </c>
      <c r="M481" s="207">
        <f>หนองคาย!AG30</f>
        <v>1074309.67</v>
      </c>
      <c r="N481" s="3"/>
      <c r="O481" s="3"/>
      <c r="P481" s="3"/>
      <c r="Q481" s="77">
        <f t="shared" si="43"/>
        <v>-151780.55999999994</v>
      </c>
      <c r="R481" s="78">
        <f t="shared" si="47"/>
        <v>287.93043383270913</v>
      </c>
    </row>
    <row r="482" spans="1:18" ht="24.6" customHeight="1" x14ac:dyDescent="0.7">
      <c r="A482" s="70">
        <v>4</v>
      </c>
      <c r="B482" s="3" t="s">
        <v>42</v>
      </c>
      <c r="C482" s="3" t="s">
        <v>367</v>
      </c>
      <c r="D482" s="3" t="s">
        <v>77</v>
      </c>
      <c r="E482" s="3" t="s">
        <v>368</v>
      </c>
      <c r="F482" s="3" t="s">
        <v>140</v>
      </c>
      <c r="G482" s="3" t="s">
        <v>802</v>
      </c>
      <c r="H482" s="204">
        <v>6962</v>
      </c>
      <c r="I482" s="70">
        <v>5</v>
      </c>
      <c r="J482" s="205">
        <f>หนองคาย!F31</f>
        <v>1050937.1200000001</v>
      </c>
      <c r="K482" s="206">
        <f>หนองคาย!AE31</f>
        <v>1097960.57</v>
      </c>
      <c r="L482" s="207">
        <f>หนองคาย!AF31</f>
        <v>1816062.9</v>
      </c>
      <c r="M482" s="207">
        <f>หนองคาย!AG31</f>
        <v>1840302.56</v>
      </c>
      <c r="N482" s="3"/>
      <c r="O482" s="3"/>
      <c r="P482" s="3"/>
      <c r="Q482" s="77">
        <f t="shared" si="43"/>
        <v>-24239.660000000149</v>
      </c>
      <c r="R482" s="78">
        <f t="shared" si="47"/>
        <v>260.85361964952597</v>
      </c>
    </row>
    <row r="483" spans="1:18" ht="24.6" customHeight="1" x14ac:dyDescent="0.7">
      <c r="A483" s="70">
        <v>5</v>
      </c>
      <c r="B483" s="3" t="s">
        <v>42</v>
      </c>
      <c r="C483" s="3" t="s">
        <v>367</v>
      </c>
      <c r="D483" s="3" t="s">
        <v>77</v>
      </c>
      <c r="E483" s="3" t="s">
        <v>368</v>
      </c>
      <c r="F483" s="3" t="s">
        <v>140</v>
      </c>
      <c r="G483" s="3" t="s">
        <v>803</v>
      </c>
      <c r="H483" s="204">
        <v>4705</v>
      </c>
      <c r="I483" s="70">
        <v>4</v>
      </c>
      <c r="J483" s="205">
        <f>หนองคาย!F32</f>
        <v>990321.18</v>
      </c>
      <c r="K483" s="206">
        <f>หนองคาย!AE32</f>
        <v>1025694.4700000001</v>
      </c>
      <c r="L483" s="207">
        <f>หนองคาย!AF32</f>
        <v>1645716.6400000001</v>
      </c>
      <c r="M483" s="207">
        <f>หนองคาย!AG32</f>
        <v>1124419.8599999999</v>
      </c>
      <c r="N483" s="3"/>
      <c r="O483" s="3"/>
      <c r="P483" s="3"/>
      <c r="Q483" s="77">
        <f t="shared" si="43"/>
        <v>521296.78000000026</v>
      </c>
      <c r="R483" s="78">
        <f t="shared" si="47"/>
        <v>349.78036981934116</v>
      </c>
    </row>
    <row r="484" spans="1:18" ht="24.6" customHeight="1" x14ac:dyDescent="0.7">
      <c r="A484" s="70">
        <v>6</v>
      </c>
      <c r="B484" s="3" t="s">
        <v>42</v>
      </c>
      <c r="C484" s="3" t="s">
        <v>367</v>
      </c>
      <c r="D484" s="3" t="s">
        <v>77</v>
      </c>
      <c r="E484" s="3" t="s">
        <v>368</v>
      </c>
      <c r="F484" s="3" t="s">
        <v>140</v>
      </c>
      <c r="G484" s="3" t="s">
        <v>804</v>
      </c>
      <c r="H484" s="204">
        <v>5930</v>
      </c>
      <c r="I484" s="70">
        <v>4</v>
      </c>
      <c r="J484" s="205">
        <f>หนองคาย!F33</f>
        <v>437327.13</v>
      </c>
      <c r="K484" s="206">
        <f>หนองคาย!AE33</f>
        <v>531380.52</v>
      </c>
      <c r="L484" s="207">
        <f>หนองคาย!AF33</f>
        <v>1005946.37</v>
      </c>
      <c r="M484" s="207">
        <f>หนองคาย!AG33</f>
        <v>847941.76</v>
      </c>
      <c r="N484" s="3"/>
      <c r="O484" s="3"/>
      <c r="P484" s="3"/>
      <c r="Q484" s="77">
        <f t="shared" si="43"/>
        <v>158004.60999999999</v>
      </c>
      <c r="R484" s="78">
        <f t="shared" si="47"/>
        <v>169.63682462057335</v>
      </c>
    </row>
    <row r="485" spans="1:18" ht="24.6" customHeight="1" x14ac:dyDescent="0.7">
      <c r="A485" s="70">
        <v>7</v>
      </c>
      <c r="B485" s="3" t="s">
        <v>42</v>
      </c>
      <c r="C485" s="3" t="s">
        <v>367</v>
      </c>
      <c r="D485" s="3" t="s">
        <v>77</v>
      </c>
      <c r="E485" s="3" t="s">
        <v>368</v>
      </c>
      <c r="F485" s="3" t="s">
        <v>140</v>
      </c>
      <c r="G485" s="3" t="s">
        <v>805</v>
      </c>
      <c r="H485" s="204">
        <v>4502</v>
      </c>
      <c r="I485" s="70">
        <v>4</v>
      </c>
      <c r="J485" s="205">
        <f>หนองคาย!F34</f>
        <v>622575.81999999995</v>
      </c>
      <c r="K485" s="206">
        <f>หนองคาย!AE34</f>
        <v>698778.08</v>
      </c>
      <c r="L485" s="207">
        <f>หนองคาย!AF34</f>
        <v>801291.54</v>
      </c>
      <c r="M485" s="207">
        <f>หนองคาย!AG34</f>
        <v>853663.3600000001</v>
      </c>
      <c r="N485" s="3"/>
      <c r="O485" s="3"/>
      <c r="P485" s="3"/>
      <c r="Q485" s="77">
        <f t="shared" si="43"/>
        <v>-52371.820000000065</v>
      </c>
      <c r="R485" s="78">
        <f t="shared" si="47"/>
        <v>177.98568191914705</v>
      </c>
    </row>
    <row r="486" spans="1:18" ht="24.6" customHeight="1" x14ac:dyDescent="0.7">
      <c r="A486" s="70">
        <v>8</v>
      </c>
      <c r="B486" s="3" t="s">
        <v>42</v>
      </c>
      <c r="C486" s="3" t="s">
        <v>367</v>
      </c>
      <c r="D486" s="3" t="s">
        <v>77</v>
      </c>
      <c r="E486" s="3" t="s">
        <v>368</v>
      </c>
      <c r="F486" s="3" t="s">
        <v>140</v>
      </c>
      <c r="G486" s="3" t="s">
        <v>806</v>
      </c>
      <c r="H486" s="204">
        <v>5759</v>
      </c>
      <c r="I486" s="70">
        <v>4</v>
      </c>
      <c r="J486" s="205">
        <f>หนองคาย!F35</f>
        <v>1213973.3899999999</v>
      </c>
      <c r="K486" s="206">
        <f>หนองคาย!AE35</f>
        <v>1303286.4899999998</v>
      </c>
      <c r="L486" s="207">
        <f>หนองคาย!AF35</f>
        <v>953413.64</v>
      </c>
      <c r="M486" s="207">
        <f>หนองคาย!AG35</f>
        <v>1023747.8300000001</v>
      </c>
      <c r="N486" s="3"/>
      <c r="O486" s="3"/>
      <c r="P486" s="3"/>
      <c r="Q486" s="77">
        <f t="shared" si="43"/>
        <v>-70334.190000000061</v>
      </c>
      <c r="R486" s="78">
        <f t="shared" si="47"/>
        <v>165.55194304566766</v>
      </c>
    </row>
    <row r="487" spans="1:18" ht="24.6" customHeight="1" x14ac:dyDescent="0.7">
      <c r="A487" s="70">
        <v>9</v>
      </c>
      <c r="B487" s="3" t="s">
        <v>42</v>
      </c>
      <c r="C487" s="3" t="s">
        <v>367</v>
      </c>
      <c r="D487" s="3" t="s">
        <v>77</v>
      </c>
      <c r="E487" s="3" t="s">
        <v>368</v>
      </c>
      <c r="F487" s="3" t="s">
        <v>140</v>
      </c>
      <c r="G487" s="3" t="s">
        <v>807</v>
      </c>
      <c r="H487" s="204">
        <v>3269</v>
      </c>
      <c r="I487" s="70">
        <v>3</v>
      </c>
      <c r="J487" s="205">
        <f>หนองคาย!F36</f>
        <v>392442.54</v>
      </c>
      <c r="K487" s="206">
        <f>หนองคาย!AE36</f>
        <v>416105.57</v>
      </c>
      <c r="L487" s="207">
        <f>หนองคาย!AF36</f>
        <v>702644.51</v>
      </c>
      <c r="M487" s="207">
        <f>หนองคาย!AG36</f>
        <v>651508.73</v>
      </c>
      <c r="N487" s="3"/>
      <c r="O487" s="3"/>
      <c r="P487" s="3"/>
      <c r="Q487" s="77">
        <f t="shared" si="43"/>
        <v>51135.780000000028</v>
      </c>
      <c r="R487" s="78">
        <f t="shared" si="47"/>
        <v>214.9417283572958</v>
      </c>
    </row>
    <row r="488" spans="1:18" ht="24.6" customHeight="1" x14ac:dyDescent="0.7">
      <c r="A488" s="70">
        <v>10</v>
      </c>
      <c r="B488" s="3" t="s">
        <v>42</v>
      </c>
      <c r="C488" s="3" t="s">
        <v>367</v>
      </c>
      <c r="D488" s="3" t="s">
        <v>77</v>
      </c>
      <c r="E488" s="3" t="s">
        <v>368</v>
      </c>
      <c r="F488" s="3" t="s">
        <v>140</v>
      </c>
      <c r="G488" s="3" t="s">
        <v>808</v>
      </c>
      <c r="H488" s="204">
        <v>5031</v>
      </c>
      <c r="I488" s="70">
        <v>4</v>
      </c>
      <c r="J488" s="205">
        <f>หนองคาย!F37</f>
        <v>748824.16</v>
      </c>
      <c r="K488" s="206">
        <f>หนองคาย!AE37</f>
        <v>784123.22000000009</v>
      </c>
      <c r="L488" s="207">
        <f>หนองคาย!AF37</f>
        <v>1085223.81</v>
      </c>
      <c r="M488" s="207">
        <f>หนองคาย!AG37</f>
        <v>1269238.68</v>
      </c>
      <c r="N488" s="3"/>
      <c r="O488" s="3"/>
      <c r="P488" s="3"/>
      <c r="Q488" s="77">
        <f t="shared" si="43"/>
        <v>-184014.86999999988</v>
      </c>
      <c r="R488" s="78">
        <f t="shared" si="47"/>
        <v>215.70737626714373</v>
      </c>
    </row>
    <row r="489" spans="1:18" ht="24.6" customHeight="1" x14ac:dyDescent="0.7">
      <c r="A489" s="70">
        <v>11</v>
      </c>
      <c r="B489" s="3" t="s">
        <v>42</v>
      </c>
      <c r="C489" s="3" t="s">
        <v>367</v>
      </c>
      <c r="D489" s="3" t="s">
        <v>77</v>
      </c>
      <c r="E489" s="3" t="s">
        <v>368</v>
      </c>
      <c r="F489" s="3" t="s">
        <v>140</v>
      </c>
      <c r="G489" s="3" t="s">
        <v>809</v>
      </c>
      <c r="H489" s="204">
        <v>4636</v>
      </c>
      <c r="I489" s="70">
        <v>4</v>
      </c>
      <c r="J489" s="205">
        <f>หนองคาย!F38</f>
        <v>588083.64</v>
      </c>
      <c r="K489" s="206">
        <f>หนองคาย!AE38</f>
        <v>633764.48</v>
      </c>
      <c r="L489" s="207">
        <f>หนองคาย!AF38</f>
        <v>1324357.6400000001</v>
      </c>
      <c r="M489" s="207">
        <f>หนองคาย!AG38</f>
        <v>1283493.02</v>
      </c>
      <c r="N489" s="3"/>
      <c r="O489" s="3"/>
      <c r="P489" s="3"/>
      <c r="Q489" s="77">
        <f t="shared" si="43"/>
        <v>40864.620000000112</v>
      </c>
      <c r="R489" s="78">
        <f t="shared" si="47"/>
        <v>285.66817083692843</v>
      </c>
    </row>
    <row r="490" spans="1:18" ht="24.6" customHeight="1" x14ac:dyDescent="0.7">
      <c r="A490" s="208">
        <v>2</v>
      </c>
      <c r="B490" s="209" t="s">
        <v>42</v>
      </c>
      <c r="C490" s="209"/>
      <c r="D490" s="209"/>
      <c r="E490" s="209" t="s">
        <v>55</v>
      </c>
      <c r="F490" s="209"/>
      <c r="G490" s="209" t="s">
        <v>370</v>
      </c>
      <c r="H490" s="212">
        <f>SUM(H479:H489)</f>
        <v>47872</v>
      </c>
      <c r="I490" s="208"/>
      <c r="J490" s="211">
        <f>SUM(J479:J489)</f>
        <v>7500326.6200000001</v>
      </c>
      <c r="K490" s="211">
        <f>SUM(K479:K489)</f>
        <v>8225610.8099999987</v>
      </c>
      <c r="L490" s="211">
        <f>SUM(L479:L489)</f>
        <v>11521108.670000002</v>
      </c>
      <c r="M490" s="211">
        <f>SUM(M479:M489)</f>
        <v>11093167.67</v>
      </c>
      <c r="N490" s="209">
        <v>10</v>
      </c>
      <c r="O490" s="209">
        <v>10</v>
      </c>
      <c r="P490" s="209">
        <f>N490-O490</f>
        <v>0</v>
      </c>
      <c r="Q490" s="77">
        <f t="shared" si="43"/>
        <v>427941.00000000186</v>
      </c>
      <c r="R490" s="78">
        <f t="shared" si="47"/>
        <v>240.66487027907758</v>
      </c>
    </row>
    <row r="491" spans="1:18" ht="24.6" customHeight="1" x14ac:dyDescent="0.7">
      <c r="A491" s="70">
        <v>1</v>
      </c>
      <c r="B491" s="3" t="s">
        <v>42</v>
      </c>
      <c r="C491" s="3" t="s">
        <v>371</v>
      </c>
      <c r="D491" s="3" t="s">
        <v>60</v>
      </c>
      <c r="E491" s="3" t="s">
        <v>372</v>
      </c>
      <c r="F491" s="3" t="s">
        <v>170</v>
      </c>
      <c r="G491" s="3" t="s">
        <v>373</v>
      </c>
      <c r="H491" s="204"/>
      <c r="I491" s="70"/>
      <c r="J491" s="205"/>
      <c r="K491" s="206"/>
      <c r="L491" s="207"/>
      <c r="M491" s="207"/>
      <c r="N491" s="3"/>
      <c r="O491" s="3"/>
      <c r="P491" s="3"/>
    </row>
    <row r="492" spans="1:18" ht="24.6" customHeight="1" x14ac:dyDescent="0.7">
      <c r="A492" s="70">
        <v>2</v>
      </c>
      <c r="B492" s="3" t="s">
        <v>42</v>
      </c>
      <c r="C492" s="3" t="s">
        <v>371</v>
      </c>
      <c r="D492" s="3" t="s">
        <v>60</v>
      </c>
      <c r="E492" s="3" t="s">
        <v>372</v>
      </c>
      <c r="F492" s="3" t="s">
        <v>140</v>
      </c>
      <c r="G492" s="3" t="s">
        <v>810</v>
      </c>
      <c r="H492" s="204">
        <v>3034</v>
      </c>
      <c r="I492" s="70">
        <v>3</v>
      </c>
      <c r="J492" s="205">
        <f>หนองคาย!F39</f>
        <v>264204.93</v>
      </c>
      <c r="K492" s="206">
        <f>หนองคาย!AE39</f>
        <v>584332.02</v>
      </c>
      <c r="L492" s="207">
        <f>หนองคาย!AF39</f>
        <v>606322.02</v>
      </c>
      <c r="M492" s="207">
        <f>หนองคาย!AG39</f>
        <v>818944.66999999993</v>
      </c>
      <c r="N492" s="3"/>
      <c r="O492" s="3"/>
      <c r="P492" s="3"/>
      <c r="Q492" s="77">
        <f t="shared" si="43"/>
        <v>-212622.64999999991</v>
      </c>
      <c r="R492" s="78">
        <f t="shared" ref="R492:R507" si="48">L492/H492</f>
        <v>199.84245880026367</v>
      </c>
    </row>
    <row r="493" spans="1:18" ht="24.6" customHeight="1" x14ac:dyDescent="0.7">
      <c r="A493" s="70">
        <v>3</v>
      </c>
      <c r="B493" s="3" t="s">
        <v>42</v>
      </c>
      <c r="C493" s="3" t="s">
        <v>371</v>
      </c>
      <c r="D493" s="3" t="s">
        <v>60</v>
      </c>
      <c r="E493" s="3" t="s">
        <v>372</v>
      </c>
      <c r="F493" s="3" t="s">
        <v>140</v>
      </c>
      <c r="G493" s="3" t="s">
        <v>811</v>
      </c>
      <c r="H493" s="204">
        <v>3694</v>
      </c>
      <c r="I493" s="70">
        <v>3</v>
      </c>
      <c r="J493" s="205">
        <f>หนองคาย!F40</f>
        <v>309008</v>
      </c>
      <c r="K493" s="206">
        <f>หนองคาย!AE40</f>
        <v>478563.39999999997</v>
      </c>
      <c r="L493" s="207">
        <f>หนองคาย!AF40</f>
        <v>874670.29</v>
      </c>
      <c r="M493" s="207">
        <f>หนองคาย!AG40</f>
        <v>1049245.55</v>
      </c>
      <c r="N493" s="3"/>
      <c r="O493" s="3"/>
      <c r="P493" s="3"/>
      <c r="Q493" s="77">
        <f t="shared" si="43"/>
        <v>-174575.26</v>
      </c>
      <c r="R493" s="78">
        <f t="shared" si="48"/>
        <v>236.78134542501354</v>
      </c>
    </row>
    <row r="494" spans="1:18" ht="24.6" customHeight="1" x14ac:dyDescent="0.7">
      <c r="A494" s="70">
        <v>4</v>
      </c>
      <c r="B494" s="3" t="s">
        <v>42</v>
      </c>
      <c r="C494" s="3" t="s">
        <v>371</v>
      </c>
      <c r="D494" s="3" t="s">
        <v>60</v>
      </c>
      <c r="E494" s="3" t="s">
        <v>372</v>
      </c>
      <c r="F494" s="3" t="s">
        <v>140</v>
      </c>
      <c r="G494" s="3" t="s">
        <v>812</v>
      </c>
      <c r="H494" s="204">
        <v>2850</v>
      </c>
      <c r="I494" s="70">
        <v>2</v>
      </c>
      <c r="J494" s="205">
        <f>หนองคาย!F41</f>
        <v>163144.42000000001</v>
      </c>
      <c r="K494" s="206">
        <f>หนองคาย!AE41</f>
        <v>480780.47000000003</v>
      </c>
      <c r="L494" s="207">
        <f>หนองคาย!AF41</f>
        <v>650766.82000000007</v>
      </c>
      <c r="M494" s="207">
        <f>หนองคาย!AG41</f>
        <v>727155.92</v>
      </c>
      <c r="N494" s="3"/>
      <c r="O494" s="3"/>
      <c r="P494" s="3"/>
      <c r="Q494" s="77">
        <f t="shared" si="43"/>
        <v>-76389.099999999977</v>
      </c>
      <c r="R494" s="78">
        <f t="shared" si="48"/>
        <v>228.33923508771932</v>
      </c>
    </row>
    <row r="495" spans="1:18" ht="24.6" customHeight="1" x14ac:dyDescent="0.7">
      <c r="A495" s="70">
        <v>5</v>
      </c>
      <c r="B495" s="3" t="s">
        <v>42</v>
      </c>
      <c r="C495" s="3" t="s">
        <v>371</v>
      </c>
      <c r="D495" s="3" t="s">
        <v>60</v>
      </c>
      <c r="E495" s="3" t="s">
        <v>372</v>
      </c>
      <c r="F495" s="3" t="s">
        <v>140</v>
      </c>
      <c r="G495" s="3" t="s">
        <v>813</v>
      </c>
      <c r="H495" s="204">
        <v>3886</v>
      </c>
      <c r="I495" s="70">
        <v>3</v>
      </c>
      <c r="J495" s="205">
        <f>หนองคาย!F42</f>
        <v>1169128.99</v>
      </c>
      <c r="K495" s="206">
        <f>หนองคาย!AE42</f>
        <v>1747061.12</v>
      </c>
      <c r="L495" s="207">
        <f>หนองคาย!AF42</f>
        <v>1054140.49</v>
      </c>
      <c r="M495" s="207">
        <f>หนองคาย!AG42</f>
        <v>1236259.24</v>
      </c>
      <c r="N495" s="3"/>
      <c r="O495" s="3"/>
      <c r="P495" s="3"/>
      <c r="Q495" s="77">
        <f t="shared" si="43"/>
        <v>-182118.75</v>
      </c>
      <c r="R495" s="78">
        <f t="shared" si="48"/>
        <v>271.26620946989192</v>
      </c>
    </row>
    <row r="496" spans="1:18" ht="24.6" customHeight="1" x14ac:dyDescent="0.7">
      <c r="A496" s="70">
        <v>6</v>
      </c>
      <c r="B496" s="3" t="s">
        <v>42</v>
      </c>
      <c r="C496" s="3" t="s">
        <v>371</v>
      </c>
      <c r="D496" s="3" t="s">
        <v>60</v>
      </c>
      <c r="E496" s="3" t="s">
        <v>372</v>
      </c>
      <c r="F496" s="3" t="s">
        <v>140</v>
      </c>
      <c r="G496" s="3" t="s">
        <v>814</v>
      </c>
      <c r="H496" s="204">
        <v>4695</v>
      </c>
      <c r="I496" s="70">
        <v>4</v>
      </c>
      <c r="J496" s="205">
        <f>หนองคาย!F43</f>
        <v>2447824.5499999998</v>
      </c>
      <c r="K496" s="206">
        <f>หนองคาย!AE43</f>
        <v>2730851.9999999995</v>
      </c>
      <c r="L496" s="207">
        <f>หนองคาย!AF43</f>
        <v>1074325.6599999999</v>
      </c>
      <c r="M496" s="207">
        <f>หนองคาย!AG43</f>
        <v>1215958.8599999999</v>
      </c>
      <c r="N496" s="3"/>
      <c r="O496" s="3"/>
      <c r="P496" s="3"/>
      <c r="Q496" s="77">
        <f t="shared" si="43"/>
        <v>-141633.19999999995</v>
      </c>
      <c r="R496" s="78">
        <f t="shared" si="48"/>
        <v>228.8233567625133</v>
      </c>
    </row>
    <row r="497" spans="1:18" ht="24.6" customHeight="1" x14ac:dyDescent="0.7">
      <c r="A497" s="70">
        <v>7</v>
      </c>
      <c r="B497" s="3" t="s">
        <v>42</v>
      </c>
      <c r="C497" s="3" t="s">
        <v>371</v>
      </c>
      <c r="D497" s="3" t="s">
        <v>60</v>
      </c>
      <c r="E497" s="3" t="s">
        <v>372</v>
      </c>
      <c r="F497" s="3" t="s">
        <v>140</v>
      </c>
      <c r="G497" s="3" t="s">
        <v>815</v>
      </c>
      <c r="H497" s="204">
        <v>2848</v>
      </c>
      <c r="I497" s="70">
        <v>2</v>
      </c>
      <c r="J497" s="205">
        <f>หนองคาย!F44</f>
        <v>593016.72</v>
      </c>
      <c r="K497" s="206">
        <f>หนองคาย!AE44</f>
        <v>731035.10999999987</v>
      </c>
      <c r="L497" s="207">
        <f>หนองคาย!AF44</f>
        <v>613579</v>
      </c>
      <c r="M497" s="207">
        <f>หนองคาย!AG44</f>
        <v>734118.03999999992</v>
      </c>
      <c r="N497" s="3"/>
      <c r="O497" s="3"/>
      <c r="P497" s="3"/>
      <c r="Q497" s="77">
        <f t="shared" si="43"/>
        <v>-120539.03999999992</v>
      </c>
      <c r="R497" s="78">
        <f t="shared" si="48"/>
        <v>215.44206460674158</v>
      </c>
    </row>
    <row r="498" spans="1:18" ht="24.6" customHeight="1" x14ac:dyDescent="0.7">
      <c r="A498" s="70">
        <v>8</v>
      </c>
      <c r="B498" s="3" t="s">
        <v>42</v>
      </c>
      <c r="C498" s="3" t="s">
        <v>371</v>
      </c>
      <c r="D498" s="3" t="s">
        <v>60</v>
      </c>
      <c r="E498" s="3" t="s">
        <v>372</v>
      </c>
      <c r="F498" s="3" t="s">
        <v>140</v>
      </c>
      <c r="G498" s="3" t="s">
        <v>816</v>
      </c>
      <c r="H498" s="204">
        <v>4044</v>
      </c>
      <c r="I498" s="70">
        <v>3</v>
      </c>
      <c r="J498" s="205">
        <f>หนองคาย!F45</f>
        <v>259025.11</v>
      </c>
      <c r="K498" s="206">
        <f>หนองคาย!AE45</f>
        <v>384516.37999999995</v>
      </c>
      <c r="L498" s="207">
        <f>หนองคาย!AF45</f>
        <v>716713.41999999993</v>
      </c>
      <c r="M498" s="207">
        <f>หนองคาย!AG45</f>
        <v>784295.51</v>
      </c>
      <c r="N498" s="3"/>
      <c r="O498" s="3"/>
      <c r="P498" s="3"/>
      <c r="Q498" s="77">
        <f t="shared" si="43"/>
        <v>-67582.090000000084</v>
      </c>
      <c r="R498" s="78">
        <f t="shared" si="48"/>
        <v>177.2288377843719</v>
      </c>
    </row>
    <row r="499" spans="1:18" ht="24.6" customHeight="1" x14ac:dyDescent="0.7">
      <c r="A499" s="70">
        <v>9</v>
      </c>
      <c r="B499" s="3" t="s">
        <v>42</v>
      </c>
      <c r="C499" s="3" t="s">
        <v>371</v>
      </c>
      <c r="D499" s="3" t="s">
        <v>60</v>
      </c>
      <c r="E499" s="3" t="s">
        <v>372</v>
      </c>
      <c r="F499" s="3" t="s">
        <v>140</v>
      </c>
      <c r="G499" s="3" t="s">
        <v>817</v>
      </c>
      <c r="H499" s="204">
        <v>5108</v>
      </c>
      <c r="I499" s="70">
        <v>4</v>
      </c>
      <c r="J499" s="205">
        <f>หนองคาย!F46</f>
        <v>330896.89</v>
      </c>
      <c r="K499" s="206">
        <f>หนองคาย!AE46</f>
        <v>546664.57999999996</v>
      </c>
      <c r="L499" s="207">
        <f>หนองคาย!AF46</f>
        <v>941369.71</v>
      </c>
      <c r="M499" s="207">
        <f>หนองคาย!AG46</f>
        <v>887681.27999999991</v>
      </c>
      <c r="N499" s="3"/>
      <c r="O499" s="3"/>
      <c r="P499" s="3"/>
      <c r="Q499" s="77">
        <f t="shared" si="43"/>
        <v>53688.430000000051</v>
      </c>
      <c r="R499" s="78">
        <f t="shared" si="48"/>
        <v>184.29320869224745</v>
      </c>
    </row>
    <row r="500" spans="1:18" ht="24.6" customHeight="1" x14ac:dyDescent="0.7">
      <c r="A500" s="70">
        <v>10</v>
      </c>
      <c r="B500" s="3" t="s">
        <v>42</v>
      </c>
      <c r="C500" s="3" t="s">
        <v>371</v>
      </c>
      <c r="D500" s="3" t="s">
        <v>60</v>
      </c>
      <c r="E500" s="3" t="s">
        <v>372</v>
      </c>
      <c r="F500" s="3" t="s">
        <v>140</v>
      </c>
      <c r="G500" s="3" t="s">
        <v>818</v>
      </c>
      <c r="H500" s="204">
        <v>5899</v>
      </c>
      <c r="I500" s="70">
        <v>4</v>
      </c>
      <c r="J500" s="205">
        <f>หนองคาย!F47</f>
        <v>365081.16</v>
      </c>
      <c r="K500" s="206">
        <f>หนองคาย!AE47</f>
        <v>527100.50999999989</v>
      </c>
      <c r="L500" s="207">
        <f>หนองคาย!AF47</f>
        <v>1154469.17</v>
      </c>
      <c r="M500" s="207">
        <f>หนองคาย!AG47</f>
        <v>1422789.59</v>
      </c>
      <c r="N500" s="3"/>
      <c r="O500" s="3"/>
      <c r="P500" s="3"/>
      <c r="Q500" s="77">
        <f t="shared" si="43"/>
        <v>-268320.42000000016</v>
      </c>
      <c r="R500" s="78">
        <f t="shared" si="48"/>
        <v>195.70591117138497</v>
      </c>
    </row>
    <row r="501" spans="1:18" ht="24.6" customHeight="1" x14ac:dyDescent="0.7">
      <c r="A501" s="70">
        <v>11</v>
      </c>
      <c r="B501" s="3" t="s">
        <v>42</v>
      </c>
      <c r="C501" s="3" t="s">
        <v>371</v>
      </c>
      <c r="D501" s="3" t="s">
        <v>60</v>
      </c>
      <c r="E501" s="3" t="s">
        <v>372</v>
      </c>
      <c r="F501" s="3" t="s">
        <v>140</v>
      </c>
      <c r="G501" s="3" t="s">
        <v>819</v>
      </c>
      <c r="H501" s="204">
        <v>2499</v>
      </c>
      <c r="I501" s="70">
        <v>2</v>
      </c>
      <c r="J501" s="205">
        <f>หนองคาย!F48</f>
        <v>133785.54</v>
      </c>
      <c r="K501" s="206">
        <f>หนองคาย!AE48</f>
        <v>245116.99000000002</v>
      </c>
      <c r="L501" s="207">
        <f>หนองคาย!AF48</f>
        <v>598928.07000000007</v>
      </c>
      <c r="M501" s="207">
        <f>หนองคาย!AG48</f>
        <v>584420.05999999994</v>
      </c>
      <c r="N501" s="3"/>
      <c r="O501" s="3"/>
      <c r="P501" s="3"/>
      <c r="Q501" s="77">
        <f t="shared" si="43"/>
        <v>14508.010000000126</v>
      </c>
      <c r="R501" s="78">
        <f t="shared" si="48"/>
        <v>239.6670948379352</v>
      </c>
    </row>
    <row r="502" spans="1:18" ht="24.6" customHeight="1" x14ac:dyDescent="0.7">
      <c r="A502" s="70">
        <v>12</v>
      </c>
      <c r="B502" s="3" t="s">
        <v>42</v>
      </c>
      <c r="C502" s="3" t="s">
        <v>371</v>
      </c>
      <c r="D502" s="3" t="s">
        <v>60</v>
      </c>
      <c r="E502" s="3" t="s">
        <v>372</v>
      </c>
      <c r="F502" s="3" t="s">
        <v>140</v>
      </c>
      <c r="G502" s="3" t="s">
        <v>820</v>
      </c>
      <c r="H502" s="204">
        <v>5714</v>
      </c>
      <c r="I502" s="70">
        <v>4</v>
      </c>
      <c r="J502" s="205">
        <f>หนองคาย!F49</f>
        <v>322314.71999999997</v>
      </c>
      <c r="K502" s="206">
        <f>หนองคาย!AE49</f>
        <v>989387.42999999993</v>
      </c>
      <c r="L502" s="207">
        <f>หนองคาย!AF49</f>
        <v>2058995.15</v>
      </c>
      <c r="M502" s="207">
        <f>หนองคาย!AG49</f>
        <v>1749809.5</v>
      </c>
      <c r="N502" s="3"/>
      <c r="O502" s="3"/>
      <c r="P502" s="3"/>
      <c r="Q502" s="77">
        <f t="shared" si="43"/>
        <v>309185.64999999991</v>
      </c>
      <c r="R502" s="78">
        <f t="shared" si="48"/>
        <v>360.34216835841789</v>
      </c>
    </row>
    <row r="503" spans="1:18" ht="24.6" customHeight="1" x14ac:dyDescent="0.7">
      <c r="A503" s="70">
        <v>13</v>
      </c>
      <c r="B503" s="3" t="s">
        <v>42</v>
      </c>
      <c r="C503" s="3" t="s">
        <v>371</v>
      </c>
      <c r="D503" s="3" t="s">
        <v>60</v>
      </c>
      <c r="E503" s="3" t="s">
        <v>372</v>
      </c>
      <c r="F503" s="3" t="s">
        <v>140</v>
      </c>
      <c r="G503" s="3" t="s">
        <v>821</v>
      </c>
      <c r="H503" s="204">
        <v>3580</v>
      </c>
      <c r="I503" s="70">
        <v>3</v>
      </c>
      <c r="J503" s="205">
        <f>หนองคาย!F50</f>
        <v>246015.29</v>
      </c>
      <c r="K503" s="206">
        <f>หนองคาย!AE50</f>
        <v>826522.64</v>
      </c>
      <c r="L503" s="207">
        <f>หนองคาย!AF50</f>
        <v>1606124.7</v>
      </c>
      <c r="M503" s="207">
        <f>หนองคาย!AG50</f>
        <v>1216157.25</v>
      </c>
      <c r="N503" s="3"/>
      <c r="O503" s="3"/>
      <c r="P503" s="3"/>
      <c r="Q503" s="77">
        <f t="shared" si="43"/>
        <v>389967.44999999995</v>
      </c>
      <c r="R503" s="78">
        <f t="shared" si="48"/>
        <v>448.63818435754189</v>
      </c>
    </row>
    <row r="504" spans="1:18" ht="24.6" customHeight="1" x14ac:dyDescent="0.7">
      <c r="A504" s="70">
        <v>14</v>
      </c>
      <c r="B504" s="3" t="s">
        <v>42</v>
      </c>
      <c r="C504" s="3" t="s">
        <v>371</v>
      </c>
      <c r="D504" s="3" t="s">
        <v>60</v>
      </c>
      <c r="E504" s="3" t="s">
        <v>372</v>
      </c>
      <c r="F504" s="3" t="s">
        <v>140</v>
      </c>
      <c r="G504" s="3" t="s">
        <v>822</v>
      </c>
      <c r="H504" s="204">
        <v>3821</v>
      </c>
      <c r="I504" s="70">
        <v>3</v>
      </c>
      <c r="J504" s="205">
        <f>หนองคาย!F51</f>
        <v>306391.2</v>
      </c>
      <c r="K504" s="206">
        <f>หนองคาย!AE51</f>
        <v>707747.00000000012</v>
      </c>
      <c r="L504" s="207">
        <f>หนองคาย!AF51</f>
        <v>730903.44</v>
      </c>
      <c r="M504" s="207">
        <f>หนองคาย!AG51</f>
        <v>774670.01</v>
      </c>
      <c r="N504" s="3"/>
      <c r="O504" s="3"/>
      <c r="P504" s="3"/>
      <c r="Q504" s="77">
        <f t="shared" si="43"/>
        <v>-43766.570000000065</v>
      </c>
      <c r="R504" s="78">
        <f t="shared" si="48"/>
        <v>191.28590421355665</v>
      </c>
    </row>
    <row r="505" spans="1:18" ht="24.6" customHeight="1" x14ac:dyDescent="0.7">
      <c r="A505" s="70">
        <v>15</v>
      </c>
      <c r="B505" s="3" t="s">
        <v>42</v>
      </c>
      <c r="C505" s="3" t="s">
        <v>371</v>
      </c>
      <c r="D505" s="3" t="s">
        <v>60</v>
      </c>
      <c r="E505" s="3" t="s">
        <v>372</v>
      </c>
      <c r="F505" s="3" t="s">
        <v>140</v>
      </c>
      <c r="G505" s="3" t="s">
        <v>823</v>
      </c>
      <c r="H505" s="204">
        <v>4273</v>
      </c>
      <c r="I505" s="70">
        <v>3</v>
      </c>
      <c r="J505" s="205">
        <f>หนองคาย!F52</f>
        <v>1825462.38</v>
      </c>
      <c r="K505" s="206">
        <f>หนองคาย!AE52</f>
        <v>2381710.12</v>
      </c>
      <c r="L505" s="207">
        <f>หนองคาย!AF52</f>
        <v>2202711.71</v>
      </c>
      <c r="M505" s="207">
        <f>หนองคาย!AG52</f>
        <v>796473.36</v>
      </c>
      <c r="N505" s="3"/>
      <c r="O505" s="3"/>
      <c r="P505" s="3"/>
      <c r="Q505" s="77">
        <f t="shared" si="43"/>
        <v>1406238.35</v>
      </c>
      <c r="R505" s="78">
        <f t="shared" si="48"/>
        <v>515.49536859349405</v>
      </c>
    </row>
    <row r="506" spans="1:18" ht="24.6" customHeight="1" x14ac:dyDescent="0.7">
      <c r="A506" s="70">
        <v>16</v>
      </c>
      <c r="B506" s="3" t="s">
        <v>42</v>
      </c>
      <c r="C506" s="3" t="s">
        <v>371</v>
      </c>
      <c r="D506" s="3" t="s">
        <v>60</v>
      </c>
      <c r="E506" s="3" t="s">
        <v>372</v>
      </c>
      <c r="F506" s="3" t="s">
        <v>140</v>
      </c>
      <c r="G506" s="3" t="s">
        <v>824</v>
      </c>
      <c r="H506" s="204">
        <v>2633</v>
      </c>
      <c r="I506" s="70">
        <v>2</v>
      </c>
      <c r="J506" s="205">
        <f>หนองคาย!F53</f>
        <v>241039.35</v>
      </c>
      <c r="K506" s="206">
        <f>หนองคาย!AE53</f>
        <v>594017.00999999989</v>
      </c>
      <c r="L506" s="207">
        <f>หนองคาย!AF53</f>
        <v>716085.89</v>
      </c>
      <c r="M506" s="207">
        <f>หนองคาย!AG53</f>
        <v>715079.22</v>
      </c>
      <c r="N506" s="3"/>
      <c r="O506" s="3"/>
      <c r="P506" s="3"/>
      <c r="Q506" s="77">
        <f t="shared" si="43"/>
        <v>1006.6700000000419</v>
      </c>
      <c r="R506" s="78">
        <f t="shared" si="48"/>
        <v>271.96577668059251</v>
      </c>
    </row>
    <row r="507" spans="1:18" ht="24.6" customHeight="1" x14ac:dyDescent="0.7">
      <c r="A507" s="208">
        <v>3</v>
      </c>
      <c r="B507" s="209" t="s">
        <v>42</v>
      </c>
      <c r="C507" s="209"/>
      <c r="D507" s="209"/>
      <c r="E507" s="209" t="s">
        <v>55</v>
      </c>
      <c r="F507" s="209"/>
      <c r="G507" s="209" t="s">
        <v>374</v>
      </c>
      <c r="H507" s="212">
        <f>SUM(H491:H506)</f>
        <v>58578</v>
      </c>
      <c r="I507" s="208"/>
      <c r="J507" s="211">
        <f>SUM(J491:J506)</f>
        <v>8976339.2499999981</v>
      </c>
      <c r="K507" s="211">
        <f>SUM(K491:K506)</f>
        <v>13955406.779999999</v>
      </c>
      <c r="L507" s="211">
        <f>SUM(L491:L506)</f>
        <v>15600105.539999999</v>
      </c>
      <c r="M507" s="211">
        <f>SUM(M491:M506)</f>
        <v>14713058.060000001</v>
      </c>
      <c r="N507" s="209">
        <v>15</v>
      </c>
      <c r="O507" s="209">
        <v>15</v>
      </c>
      <c r="P507" s="209">
        <f>N507-O507</f>
        <v>0</v>
      </c>
      <c r="Q507" s="77">
        <f t="shared" si="43"/>
        <v>887047.47999999858</v>
      </c>
      <c r="R507" s="78">
        <f t="shared" si="48"/>
        <v>266.31338625422512</v>
      </c>
    </row>
    <row r="508" spans="1:18" ht="24.6" customHeight="1" x14ac:dyDescent="0.7">
      <c r="A508" s="70">
        <v>1</v>
      </c>
      <c r="B508" s="3" t="s">
        <v>42</v>
      </c>
      <c r="C508" s="3" t="s">
        <v>375</v>
      </c>
      <c r="D508" s="3" t="s">
        <v>65</v>
      </c>
      <c r="E508" s="3" t="s">
        <v>376</v>
      </c>
      <c r="F508" s="3" t="s">
        <v>170</v>
      </c>
      <c r="G508" s="3" t="s">
        <v>377</v>
      </c>
      <c r="H508" s="204"/>
      <c r="I508" s="70"/>
      <c r="J508" s="205"/>
      <c r="K508" s="206"/>
      <c r="L508" s="207"/>
      <c r="M508" s="207"/>
      <c r="N508" s="3"/>
      <c r="O508" s="3"/>
      <c r="P508" s="3"/>
    </row>
    <row r="509" spans="1:18" s="192" customFormat="1" ht="24.6" customHeight="1" x14ac:dyDescent="0.7">
      <c r="A509" s="189">
        <v>2</v>
      </c>
      <c r="B509" s="40" t="s">
        <v>42</v>
      </c>
      <c r="C509" s="40" t="s">
        <v>375</v>
      </c>
      <c r="D509" s="40" t="s">
        <v>65</v>
      </c>
      <c r="E509" s="40" t="s">
        <v>376</v>
      </c>
      <c r="F509" s="40" t="s">
        <v>140</v>
      </c>
      <c r="G509" s="40" t="s">
        <v>825</v>
      </c>
      <c r="H509" s="213">
        <v>2413</v>
      </c>
      <c r="I509" s="189">
        <v>2</v>
      </c>
      <c r="J509" s="205">
        <f>หนองคาย!F54</f>
        <v>621019.46</v>
      </c>
      <c r="K509" s="214">
        <f>หนองคาย!AE54</f>
        <v>648574.71999999997</v>
      </c>
      <c r="L509" s="207">
        <f>หนองคาย!AF54</f>
        <v>605164.34000000008</v>
      </c>
      <c r="M509" s="207">
        <f>หนองคาย!AG54</f>
        <v>646121.79999999993</v>
      </c>
      <c r="N509" s="40"/>
      <c r="O509" s="40"/>
      <c r="P509" s="40"/>
      <c r="Q509" s="77">
        <f t="shared" si="43"/>
        <v>-40957.459999999846</v>
      </c>
      <c r="R509" s="78">
        <f t="shared" ref="R509:R515" si="49">L509/H509</f>
        <v>250.79334438458355</v>
      </c>
    </row>
    <row r="510" spans="1:18" ht="24.6" customHeight="1" x14ac:dyDescent="0.7">
      <c r="A510" s="70">
        <v>3</v>
      </c>
      <c r="B510" s="3" t="s">
        <v>42</v>
      </c>
      <c r="C510" s="3" t="s">
        <v>375</v>
      </c>
      <c r="D510" s="3" t="s">
        <v>65</v>
      </c>
      <c r="E510" s="3" t="s">
        <v>376</v>
      </c>
      <c r="F510" s="3" t="s">
        <v>140</v>
      </c>
      <c r="G510" s="3" t="s">
        <v>826</v>
      </c>
      <c r="H510" s="204">
        <v>2055</v>
      </c>
      <c r="I510" s="70">
        <v>2</v>
      </c>
      <c r="J510" s="205">
        <f>หนองคาย!F55</f>
        <v>299608.03000000003</v>
      </c>
      <c r="K510" s="214">
        <f>หนองคาย!AE55</f>
        <v>349123.02</v>
      </c>
      <c r="L510" s="207">
        <f>หนองคาย!AF55</f>
        <v>805315.84</v>
      </c>
      <c r="M510" s="207">
        <f>หนองคาย!AG55</f>
        <v>730734.34</v>
      </c>
      <c r="N510" s="3"/>
      <c r="O510" s="3"/>
      <c r="P510" s="3"/>
      <c r="Q510" s="77">
        <f t="shared" si="43"/>
        <v>74581.5</v>
      </c>
      <c r="R510" s="78">
        <f t="shared" si="49"/>
        <v>391.88118734793187</v>
      </c>
    </row>
    <row r="511" spans="1:18" ht="24.6" customHeight="1" x14ac:dyDescent="0.7">
      <c r="A511" s="70">
        <v>4</v>
      </c>
      <c r="B511" s="3" t="s">
        <v>42</v>
      </c>
      <c r="C511" s="3" t="s">
        <v>375</v>
      </c>
      <c r="D511" s="3" t="s">
        <v>65</v>
      </c>
      <c r="E511" s="3" t="s">
        <v>376</v>
      </c>
      <c r="F511" s="3" t="s">
        <v>140</v>
      </c>
      <c r="G511" s="3" t="s">
        <v>827</v>
      </c>
      <c r="H511" s="204">
        <v>3420</v>
      </c>
      <c r="I511" s="70">
        <v>3</v>
      </c>
      <c r="J511" s="205">
        <f>หนองคาย!F56</f>
        <v>982421.76</v>
      </c>
      <c r="K511" s="214">
        <f>หนองคาย!AE56</f>
        <v>1010199.26</v>
      </c>
      <c r="L511" s="207">
        <f>หนองคาย!AF56</f>
        <v>830350.95</v>
      </c>
      <c r="M511" s="207">
        <f>หนองคาย!AG56</f>
        <v>809542.14</v>
      </c>
      <c r="N511" s="3"/>
      <c r="O511" s="3"/>
      <c r="P511" s="3"/>
      <c r="Q511" s="77">
        <f t="shared" si="43"/>
        <v>20808.809999999939</v>
      </c>
      <c r="R511" s="78">
        <f t="shared" si="49"/>
        <v>242.79267543859649</v>
      </c>
    </row>
    <row r="512" spans="1:18" ht="24.6" customHeight="1" x14ac:dyDescent="0.7">
      <c r="A512" s="70">
        <v>5</v>
      </c>
      <c r="B512" s="3" t="s">
        <v>42</v>
      </c>
      <c r="C512" s="3" t="s">
        <v>375</v>
      </c>
      <c r="D512" s="3" t="s">
        <v>65</v>
      </c>
      <c r="E512" s="3" t="s">
        <v>376</v>
      </c>
      <c r="F512" s="3" t="s">
        <v>140</v>
      </c>
      <c r="G512" s="3" t="s">
        <v>828</v>
      </c>
      <c r="H512" s="204">
        <v>2566</v>
      </c>
      <c r="I512" s="70">
        <v>2</v>
      </c>
      <c r="J512" s="205">
        <f>หนองคาย!F57</f>
        <v>925656.89</v>
      </c>
      <c r="K512" s="214">
        <f>หนองคาย!AE57</f>
        <v>911395.42</v>
      </c>
      <c r="L512" s="207">
        <f>หนองคาย!AF57</f>
        <v>846229.22</v>
      </c>
      <c r="M512" s="207">
        <f>หนองคาย!AG57</f>
        <v>1031439.2000000001</v>
      </c>
      <c r="N512" s="3"/>
      <c r="O512" s="3"/>
      <c r="P512" s="3"/>
      <c r="Q512" s="77">
        <f t="shared" si="43"/>
        <v>-185209.9800000001</v>
      </c>
      <c r="R512" s="78">
        <f t="shared" si="49"/>
        <v>329.78535463756816</v>
      </c>
    </row>
    <row r="513" spans="1:18" ht="24.6" customHeight="1" x14ac:dyDescent="0.7">
      <c r="A513" s="70">
        <v>6</v>
      </c>
      <c r="B513" s="3" t="s">
        <v>42</v>
      </c>
      <c r="C513" s="3" t="s">
        <v>375</v>
      </c>
      <c r="D513" s="3" t="s">
        <v>65</v>
      </c>
      <c r="E513" s="3" t="s">
        <v>376</v>
      </c>
      <c r="F513" s="3" t="s">
        <v>140</v>
      </c>
      <c r="G513" s="3" t="s">
        <v>829</v>
      </c>
      <c r="H513" s="204">
        <v>951</v>
      </c>
      <c r="I513" s="70">
        <v>1</v>
      </c>
      <c r="J513" s="205">
        <f>หนองคาย!F58</f>
        <v>225938.04</v>
      </c>
      <c r="K513" s="214">
        <f>หนองคาย!AE58</f>
        <v>220015.29</v>
      </c>
      <c r="L513" s="207">
        <f>หนองคาย!AF58</f>
        <v>491967.74</v>
      </c>
      <c r="M513" s="207">
        <f>หนองคาย!AG58</f>
        <v>529506.73</v>
      </c>
      <c r="N513" s="3"/>
      <c r="O513" s="3"/>
      <c r="P513" s="3"/>
      <c r="Q513" s="77">
        <f t="shared" si="43"/>
        <v>-37538.989999999991</v>
      </c>
      <c r="R513" s="78">
        <f t="shared" si="49"/>
        <v>517.31623554153521</v>
      </c>
    </row>
    <row r="514" spans="1:18" ht="24.6" customHeight="1" x14ac:dyDescent="0.7">
      <c r="A514" s="70">
        <v>7</v>
      </c>
      <c r="B514" s="3" t="s">
        <v>42</v>
      </c>
      <c r="C514" s="3" t="s">
        <v>375</v>
      </c>
      <c r="D514" s="3" t="s">
        <v>65</v>
      </c>
      <c r="E514" s="3" t="s">
        <v>376</v>
      </c>
      <c r="F514" s="3" t="s">
        <v>140</v>
      </c>
      <c r="G514" s="3" t="s">
        <v>830</v>
      </c>
      <c r="H514" s="204">
        <v>2045</v>
      </c>
      <c r="I514" s="70">
        <v>2</v>
      </c>
      <c r="J514" s="205">
        <f>หนองคาย!F59</f>
        <v>905985.79</v>
      </c>
      <c r="K514" s="214">
        <f>หนองคาย!AE59</f>
        <v>906198.77</v>
      </c>
      <c r="L514" s="207">
        <f>หนองคาย!AF59</f>
        <v>861728.36</v>
      </c>
      <c r="M514" s="207">
        <f>หนองคาย!AG59</f>
        <v>360313.00000000006</v>
      </c>
      <c r="N514" s="3"/>
      <c r="O514" s="3"/>
      <c r="P514" s="3"/>
      <c r="Q514" s="77">
        <f t="shared" si="43"/>
        <v>501415.35999999993</v>
      </c>
      <c r="R514" s="78">
        <f t="shared" si="49"/>
        <v>421.38306112469439</v>
      </c>
    </row>
    <row r="515" spans="1:18" ht="24.6" customHeight="1" x14ac:dyDescent="0.7">
      <c r="A515" s="208">
        <v>4</v>
      </c>
      <c r="B515" s="209" t="s">
        <v>42</v>
      </c>
      <c r="C515" s="209"/>
      <c r="D515" s="209"/>
      <c r="E515" s="209" t="s">
        <v>55</v>
      </c>
      <c r="F515" s="209"/>
      <c r="G515" s="209" t="s">
        <v>378</v>
      </c>
      <c r="H515" s="212">
        <f>SUM(H508:H514)</f>
        <v>13450</v>
      </c>
      <c r="I515" s="208"/>
      <c r="J515" s="211">
        <f>SUM(J508:J514)</f>
        <v>3960629.97</v>
      </c>
      <c r="K515" s="211">
        <f>SUM(K508:K514)</f>
        <v>4045506.48</v>
      </c>
      <c r="L515" s="211">
        <f>SUM(L508:L514)</f>
        <v>4440756.45</v>
      </c>
      <c r="M515" s="211">
        <f>SUM(M508:M514)</f>
        <v>4107657.21</v>
      </c>
      <c r="N515" s="209">
        <v>6</v>
      </c>
      <c r="O515" s="209">
        <v>6</v>
      </c>
      <c r="P515" s="209">
        <f>N515-O515</f>
        <v>0</v>
      </c>
      <c r="Q515" s="77">
        <f t="shared" ref="Q515:Q553" si="50">L515-M515</f>
        <v>333099.24000000022</v>
      </c>
      <c r="R515" s="78">
        <f t="shared" si="49"/>
        <v>330.16776579925653</v>
      </c>
    </row>
    <row r="516" spans="1:18" ht="24.6" customHeight="1" x14ac:dyDescent="0.7">
      <c r="A516" s="70">
        <v>1</v>
      </c>
      <c r="B516" s="3" t="s">
        <v>42</v>
      </c>
      <c r="C516" s="3" t="s">
        <v>379</v>
      </c>
      <c r="D516" s="3" t="s">
        <v>71</v>
      </c>
      <c r="E516" s="3" t="s">
        <v>380</v>
      </c>
      <c r="F516" s="3" t="s">
        <v>170</v>
      </c>
      <c r="G516" s="3" t="s">
        <v>381</v>
      </c>
      <c r="H516" s="204"/>
      <c r="I516" s="70"/>
      <c r="J516" s="205"/>
      <c r="K516" s="206"/>
      <c r="L516" s="207"/>
      <c r="M516" s="207"/>
      <c r="N516" s="3"/>
      <c r="O516" s="3"/>
      <c r="P516" s="3"/>
    </row>
    <row r="517" spans="1:18" ht="24.6" customHeight="1" x14ac:dyDescent="0.7">
      <c r="A517" s="70">
        <v>2</v>
      </c>
      <c r="B517" s="3" t="s">
        <v>42</v>
      </c>
      <c r="C517" s="3" t="s">
        <v>379</v>
      </c>
      <c r="D517" s="3" t="s">
        <v>71</v>
      </c>
      <c r="E517" s="3" t="s">
        <v>380</v>
      </c>
      <c r="F517" s="3" t="s">
        <v>140</v>
      </c>
      <c r="G517" s="3" t="s">
        <v>831</v>
      </c>
      <c r="H517" s="204">
        <v>3171</v>
      </c>
      <c r="I517" s="70">
        <v>3</v>
      </c>
      <c r="J517" s="205">
        <f>หนองคาย!F60</f>
        <v>1612705.13</v>
      </c>
      <c r="K517" s="206">
        <f>หนองคาย!AE60</f>
        <v>1681146.6199999999</v>
      </c>
      <c r="L517" s="207">
        <f>หนองคาย!AF60</f>
        <v>1121891.8</v>
      </c>
      <c r="M517" s="207">
        <f>หนองคาย!AG60</f>
        <v>687536.27</v>
      </c>
      <c r="N517" s="3"/>
      <c r="O517" s="3"/>
      <c r="P517" s="3"/>
      <c r="Q517" s="77">
        <f t="shared" si="50"/>
        <v>434355.53</v>
      </c>
      <c r="R517" s="78">
        <f t="shared" ref="R517:R522" si="51">L517/H517</f>
        <v>353.79747713655001</v>
      </c>
    </row>
    <row r="518" spans="1:18" ht="24.6" customHeight="1" x14ac:dyDescent="0.7">
      <c r="A518" s="70">
        <v>3</v>
      </c>
      <c r="B518" s="3" t="s">
        <v>42</v>
      </c>
      <c r="C518" s="3" t="s">
        <v>379</v>
      </c>
      <c r="D518" s="3" t="s">
        <v>71</v>
      </c>
      <c r="E518" s="3" t="s">
        <v>380</v>
      </c>
      <c r="F518" s="3" t="s">
        <v>140</v>
      </c>
      <c r="G518" s="3" t="s">
        <v>832</v>
      </c>
      <c r="H518" s="204">
        <v>4975</v>
      </c>
      <c r="I518" s="70">
        <v>4</v>
      </c>
      <c r="J518" s="205">
        <f>หนองคาย!F61</f>
        <v>335716.65</v>
      </c>
      <c r="K518" s="206">
        <f>หนองคาย!AE61</f>
        <v>358188.4</v>
      </c>
      <c r="L518" s="207">
        <f>หนองคาย!AF61</f>
        <v>1445277.87</v>
      </c>
      <c r="M518" s="207">
        <f>หนองคาย!AG61</f>
        <v>1504129.44</v>
      </c>
      <c r="N518" s="3"/>
      <c r="O518" s="3"/>
      <c r="P518" s="3"/>
      <c r="Q518" s="77">
        <f t="shared" si="50"/>
        <v>-58851.569999999832</v>
      </c>
      <c r="R518" s="78">
        <f t="shared" si="51"/>
        <v>290.50811457286437</v>
      </c>
    </row>
    <row r="519" spans="1:18" ht="24.6" customHeight="1" x14ac:dyDescent="0.7">
      <c r="A519" s="70">
        <v>4</v>
      </c>
      <c r="B519" s="3" t="s">
        <v>42</v>
      </c>
      <c r="C519" s="3" t="s">
        <v>379</v>
      </c>
      <c r="D519" s="3" t="s">
        <v>71</v>
      </c>
      <c r="E519" s="3" t="s">
        <v>380</v>
      </c>
      <c r="F519" s="3" t="s">
        <v>140</v>
      </c>
      <c r="G519" s="3" t="s">
        <v>833</v>
      </c>
      <c r="H519" s="204">
        <v>2674</v>
      </c>
      <c r="I519" s="70">
        <v>2</v>
      </c>
      <c r="J519" s="205">
        <f>หนองคาย!F62</f>
        <v>516708.17</v>
      </c>
      <c r="K519" s="206">
        <f>หนองคาย!AE62</f>
        <v>598679.09</v>
      </c>
      <c r="L519" s="207">
        <f>หนองคาย!AF62</f>
        <v>1078987.4099999999</v>
      </c>
      <c r="M519" s="207">
        <f>หนองคาย!AG62</f>
        <v>782001.52000000014</v>
      </c>
      <c r="N519" s="3"/>
      <c r="O519" s="3"/>
      <c r="P519" s="3"/>
      <c r="Q519" s="77">
        <f t="shared" si="50"/>
        <v>296985.88999999978</v>
      </c>
      <c r="R519" s="78">
        <f t="shared" si="51"/>
        <v>403.51062453253547</v>
      </c>
    </row>
    <row r="520" spans="1:18" ht="24.6" customHeight="1" x14ac:dyDescent="0.7">
      <c r="A520" s="70">
        <v>5</v>
      </c>
      <c r="B520" s="3" t="s">
        <v>42</v>
      </c>
      <c r="C520" s="3" t="s">
        <v>379</v>
      </c>
      <c r="D520" s="3" t="s">
        <v>71</v>
      </c>
      <c r="E520" s="3" t="s">
        <v>380</v>
      </c>
      <c r="F520" s="3" t="s">
        <v>140</v>
      </c>
      <c r="G520" s="3" t="s">
        <v>834</v>
      </c>
      <c r="H520" s="204">
        <v>3165</v>
      </c>
      <c r="I520" s="70">
        <v>3</v>
      </c>
      <c r="J520" s="205">
        <f>หนองคาย!F63</f>
        <v>509320.78</v>
      </c>
      <c r="K520" s="206">
        <f>หนองคาย!AE63</f>
        <v>598430.82000000007</v>
      </c>
      <c r="L520" s="207">
        <f>หนองคาย!AF63</f>
        <v>1130444.81</v>
      </c>
      <c r="M520" s="207">
        <f>หนองคาย!AG63</f>
        <v>941540.97000000009</v>
      </c>
      <c r="N520" s="3"/>
      <c r="O520" s="3"/>
      <c r="P520" s="3"/>
      <c r="Q520" s="77">
        <f t="shared" si="50"/>
        <v>188903.83999999997</v>
      </c>
      <c r="R520" s="78">
        <f t="shared" si="51"/>
        <v>357.17055608214849</v>
      </c>
    </row>
    <row r="521" spans="1:18" ht="24.6" customHeight="1" x14ac:dyDescent="0.7">
      <c r="A521" s="70">
        <v>6</v>
      </c>
      <c r="B521" s="3" t="s">
        <v>42</v>
      </c>
      <c r="C521" s="3" t="s">
        <v>379</v>
      </c>
      <c r="D521" s="3" t="s">
        <v>71</v>
      </c>
      <c r="E521" s="3" t="s">
        <v>380</v>
      </c>
      <c r="F521" s="3" t="s">
        <v>140</v>
      </c>
      <c r="G521" s="3" t="s">
        <v>835</v>
      </c>
      <c r="H521" s="204">
        <v>2202</v>
      </c>
      <c r="I521" s="70">
        <v>2</v>
      </c>
      <c r="J521" s="205">
        <f>หนองคาย!F64</f>
        <v>1730259.91</v>
      </c>
      <c r="K521" s="206">
        <f>หนองคาย!AE64</f>
        <v>1754722.18</v>
      </c>
      <c r="L521" s="207">
        <f>หนองคาย!AF64</f>
        <v>1039272.61</v>
      </c>
      <c r="M521" s="207">
        <f>หนองคาย!AG64</f>
        <v>847659.42999999993</v>
      </c>
      <c r="N521" s="3"/>
      <c r="O521" s="3"/>
      <c r="P521" s="3"/>
      <c r="Q521" s="77">
        <f t="shared" si="50"/>
        <v>191613.18000000005</v>
      </c>
      <c r="R521" s="78">
        <f t="shared" si="51"/>
        <v>471.96757947320617</v>
      </c>
    </row>
    <row r="522" spans="1:18" ht="24.6" customHeight="1" x14ac:dyDescent="0.7">
      <c r="A522" s="208">
        <v>5</v>
      </c>
      <c r="B522" s="209" t="s">
        <v>42</v>
      </c>
      <c r="C522" s="209"/>
      <c r="D522" s="209"/>
      <c r="E522" s="209" t="s">
        <v>55</v>
      </c>
      <c r="F522" s="209"/>
      <c r="G522" s="209" t="s">
        <v>382</v>
      </c>
      <c r="H522" s="212">
        <f>SUM(H516:H521)</f>
        <v>16187</v>
      </c>
      <c r="I522" s="208"/>
      <c r="J522" s="211">
        <f>SUM(J516:J521)</f>
        <v>4704710.6399999997</v>
      </c>
      <c r="K522" s="227">
        <f>SUM(K516:K521)</f>
        <v>4991167.1099999994</v>
      </c>
      <c r="L522" s="211">
        <f>SUM(L516:L521)</f>
        <v>5815874.5000000009</v>
      </c>
      <c r="M522" s="211">
        <f>SUM(M516:M521)</f>
        <v>4762867.63</v>
      </c>
      <c r="N522" s="209">
        <v>5</v>
      </c>
      <c r="O522" s="209">
        <v>5</v>
      </c>
      <c r="P522" s="209">
        <f>N522-O522</f>
        <v>0</v>
      </c>
      <c r="Q522" s="77">
        <f t="shared" si="50"/>
        <v>1053006.870000001</v>
      </c>
      <c r="R522" s="78">
        <f t="shared" si="51"/>
        <v>359.29292024464081</v>
      </c>
    </row>
    <row r="523" spans="1:18" ht="24.6" customHeight="1" x14ac:dyDescent="0.7">
      <c r="A523" s="70">
        <v>1</v>
      </c>
      <c r="B523" s="3" t="s">
        <v>42</v>
      </c>
      <c r="C523" s="3" t="s">
        <v>383</v>
      </c>
      <c r="D523" s="3" t="s">
        <v>82</v>
      </c>
      <c r="E523" s="3" t="s">
        <v>384</v>
      </c>
      <c r="F523" s="3" t="s">
        <v>170</v>
      </c>
      <c r="G523" s="3" t="s">
        <v>385</v>
      </c>
      <c r="H523" s="204"/>
      <c r="I523" s="70"/>
      <c r="J523" s="205"/>
      <c r="K523" s="206"/>
      <c r="L523" s="207"/>
      <c r="M523" s="207"/>
      <c r="N523" s="3"/>
      <c r="O523" s="3"/>
      <c r="P523" s="3"/>
    </row>
    <row r="524" spans="1:18" ht="24.6" customHeight="1" x14ac:dyDescent="0.7">
      <c r="A524" s="70">
        <v>2</v>
      </c>
      <c r="B524" s="3" t="s">
        <v>42</v>
      </c>
      <c r="C524" s="3" t="s">
        <v>383</v>
      </c>
      <c r="D524" s="3" t="s">
        <v>82</v>
      </c>
      <c r="E524" s="3" t="s">
        <v>384</v>
      </c>
      <c r="F524" s="3" t="s">
        <v>140</v>
      </c>
      <c r="G524" s="3" t="s">
        <v>836</v>
      </c>
      <c r="H524" s="204">
        <v>5571</v>
      </c>
      <c r="I524" s="70">
        <v>4</v>
      </c>
      <c r="J524" s="205">
        <f>หนองคาย!F65</f>
        <v>1095701.6299999999</v>
      </c>
      <c r="K524" s="206">
        <f>หนองคาย!AE65</f>
        <v>1029946.25</v>
      </c>
      <c r="L524" s="207">
        <f>หนองคาย!AF65</f>
        <v>1655010.13</v>
      </c>
      <c r="M524" s="207">
        <f>หนองคาย!AG65</f>
        <v>1177539.24</v>
      </c>
      <c r="N524" s="3"/>
      <c r="O524" s="3"/>
      <c r="P524" s="3"/>
      <c r="Q524" s="77">
        <f t="shared" si="50"/>
        <v>477470.8899999999</v>
      </c>
      <c r="R524" s="78">
        <f>L524/H524</f>
        <v>297.07595225273735</v>
      </c>
    </row>
    <row r="525" spans="1:18" ht="24.6" customHeight="1" x14ac:dyDescent="0.7">
      <c r="A525" s="70">
        <v>3</v>
      </c>
      <c r="B525" s="3" t="s">
        <v>42</v>
      </c>
      <c r="C525" s="3" t="s">
        <v>383</v>
      </c>
      <c r="D525" s="3" t="s">
        <v>82</v>
      </c>
      <c r="E525" s="3" t="s">
        <v>384</v>
      </c>
      <c r="F525" s="3" t="s">
        <v>140</v>
      </c>
      <c r="G525" s="3" t="s">
        <v>837</v>
      </c>
      <c r="H525" s="204">
        <v>5124</v>
      </c>
      <c r="I525" s="70">
        <v>4</v>
      </c>
      <c r="J525" s="205">
        <f>หนองคาย!F66</f>
        <v>253339.05</v>
      </c>
      <c r="K525" s="206">
        <f>หนองคาย!AE66</f>
        <v>231009.01999999996</v>
      </c>
      <c r="L525" s="207">
        <f>หนองคาย!AF66</f>
        <v>996557.38</v>
      </c>
      <c r="M525" s="207">
        <f>หนองคาย!AG66</f>
        <v>1023315.4</v>
      </c>
      <c r="N525" s="3"/>
      <c r="O525" s="3"/>
      <c r="P525" s="3"/>
      <c r="Q525" s="77">
        <f t="shared" si="50"/>
        <v>-26758.020000000019</v>
      </c>
      <c r="R525" s="78">
        <f>L525/H525</f>
        <v>194.4881693989071</v>
      </c>
    </row>
    <row r="526" spans="1:18" ht="24.6" customHeight="1" x14ac:dyDescent="0.7">
      <c r="A526" s="70">
        <v>4</v>
      </c>
      <c r="B526" s="3" t="s">
        <v>42</v>
      </c>
      <c r="C526" s="3" t="s">
        <v>383</v>
      </c>
      <c r="D526" s="3" t="s">
        <v>82</v>
      </c>
      <c r="E526" s="3" t="s">
        <v>384</v>
      </c>
      <c r="F526" s="3" t="s">
        <v>140</v>
      </c>
      <c r="G526" s="3" t="s">
        <v>838</v>
      </c>
      <c r="H526" s="204">
        <v>7200</v>
      </c>
      <c r="I526" s="70">
        <v>5</v>
      </c>
      <c r="J526" s="205">
        <f>หนองคาย!F67</f>
        <v>348012.16</v>
      </c>
      <c r="K526" s="206">
        <f>หนองคาย!AE67</f>
        <v>371647.24999999994</v>
      </c>
      <c r="L526" s="207">
        <f>หนองคาย!AF67</f>
        <v>964390.1</v>
      </c>
      <c r="M526" s="207">
        <f>หนองคาย!AG67</f>
        <v>1133960.78</v>
      </c>
      <c r="N526" s="3"/>
      <c r="O526" s="3"/>
      <c r="P526" s="3"/>
      <c r="Q526" s="77">
        <f t="shared" si="50"/>
        <v>-169570.68000000005</v>
      </c>
      <c r="R526" s="78">
        <f>L526/H526</f>
        <v>133.94306944444443</v>
      </c>
    </row>
    <row r="527" spans="1:18" ht="24.6" customHeight="1" x14ac:dyDescent="0.7">
      <c r="A527" s="208">
        <v>6</v>
      </c>
      <c r="B527" s="209" t="s">
        <v>42</v>
      </c>
      <c r="C527" s="209"/>
      <c r="D527" s="209"/>
      <c r="E527" s="209" t="s">
        <v>55</v>
      </c>
      <c r="F527" s="209"/>
      <c r="G527" s="209" t="s">
        <v>386</v>
      </c>
      <c r="H527" s="212">
        <f>SUM(H524:H526)</f>
        <v>17895</v>
      </c>
      <c r="I527" s="208"/>
      <c r="J527" s="211">
        <f>SUM(J523:J526)</f>
        <v>1697052.8399999999</v>
      </c>
      <c r="K527" s="211">
        <f>SUM(K523:K526)</f>
        <v>1632602.52</v>
      </c>
      <c r="L527" s="211">
        <f>SUM(L523:L526)</f>
        <v>3615957.61</v>
      </c>
      <c r="M527" s="211">
        <f>SUM(M523:M526)</f>
        <v>3334815.42</v>
      </c>
      <c r="N527" s="209">
        <v>3</v>
      </c>
      <c r="O527" s="209">
        <v>3</v>
      </c>
      <c r="P527" s="209">
        <f>N527-O527</f>
        <v>0</v>
      </c>
      <c r="Q527" s="77">
        <f t="shared" si="50"/>
        <v>281142.18999999994</v>
      </c>
      <c r="R527" s="78">
        <f>L527/H527</f>
        <v>202.06524783459065</v>
      </c>
    </row>
    <row r="528" spans="1:18" ht="24.6" customHeight="1" x14ac:dyDescent="0.7">
      <c r="A528" s="70">
        <v>1</v>
      </c>
      <c r="B528" s="3" t="s">
        <v>42</v>
      </c>
      <c r="C528" s="3" t="s">
        <v>387</v>
      </c>
      <c r="D528" s="3" t="s">
        <v>94</v>
      </c>
      <c r="E528" s="3" t="s">
        <v>388</v>
      </c>
      <c r="F528" s="3" t="s">
        <v>170</v>
      </c>
      <c r="G528" s="3" t="s">
        <v>389</v>
      </c>
      <c r="H528" s="204"/>
      <c r="I528" s="70"/>
      <c r="J528" s="205"/>
      <c r="K528" s="206"/>
      <c r="L528" s="207"/>
      <c r="M528" s="207"/>
      <c r="N528" s="3"/>
      <c r="O528" s="3"/>
      <c r="P528" s="3"/>
    </row>
    <row r="529" spans="1:18" ht="24.6" customHeight="1" x14ac:dyDescent="0.7">
      <c r="A529" s="70">
        <v>2</v>
      </c>
      <c r="B529" s="3" t="s">
        <v>42</v>
      </c>
      <c r="C529" s="3" t="s">
        <v>387</v>
      </c>
      <c r="D529" s="3" t="s">
        <v>94</v>
      </c>
      <c r="E529" s="3" t="s">
        <v>388</v>
      </c>
      <c r="F529" s="3" t="s">
        <v>140</v>
      </c>
      <c r="G529" s="3" t="s">
        <v>839</v>
      </c>
      <c r="H529" s="204">
        <v>6642</v>
      </c>
      <c r="I529" s="70">
        <v>5</v>
      </c>
      <c r="J529" s="205">
        <f>หนองคาย!F68</f>
        <v>253155.91</v>
      </c>
      <c r="K529" s="206">
        <f>หนองคาย!AE68</f>
        <v>375387.18000000005</v>
      </c>
      <c r="L529" s="207">
        <f>หนองคาย!AF68</f>
        <v>1363819.27</v>
      </c>
      <c r="M529" s="207">
        <f>หนองคาย!AG68</f>
        <v>1541391.04</v>
      </c>
      <c r="N529" s="3"/>
      <c r="O529" s="3"/>
      <c r="P529" s="3"/>
      <c r="Q529" s="77">
        <f t="shared" si="50"/>
        <v>-177571.77000000002</v>
      </c>
      <c r="R529" s="78">
        <f t="shared" ref="R529:R536" si="52">L529/H529</f>
        <v>205.3326211984342</v>
      </c>
    </row>
    <row r="530" spans="1:18" ht="24.6" customHeight="1" x14ac:dyDescent="0.7">
      <c r="A530" s="70">
        <v>3</v>
      </c>
      <c r="B530" s="3" t="s">
        <v>42</v>
      </c>
      <c r="C530" s="3" t="s">
        <v>387</v>
      </c>
      <c r="D530" s="3" t="s">
        <v>94</v>
      </c>
      <c r="E530" s="3" t="s">
        <v>388</v>
      </c>
      <c r="F530" s="3" t="s">
        <v>140</v>
      </c>
      <c r="G530" s="3" t="s">
        <v>840</v>
      </c>
      <c r="H530" s="204">
        <v>3199</v>
      </c>
      <c r="I530" s="70">
        <v>3</v>
      </c>
      <c r="J530" s="205">
        <f>หนองคาย!F69</f>
        <v>612871.15</v>
      </c>
      <c r="K530" s="206">
        <f>หนองคาย!AE69</f>
        <v>641626.56999999995</v>
      </c>
      <c r="L530" s="207">
        <f>หนองคาย!AF69</f>
        <v>696859.31</v>
      </c>
      <c r="M530" s="207">
        <f>หนองคาย!AG69</f>
        <v>873307.34</v>
      </c>
      <c r="N530" s="3"/>
      <c r="O530" s="3"/>
      <c r="P530" s="3"/>
      <c r="Q530" s="77">
        <f t="shared" si="50"/>
        <v>-176448.02999999991</v>
      </c>
      <c r="R530" s="78">
        <f t="shared" si="52"/>
        <v>217.83660831509849</v>
      </c>
    </row>
    <row r="531" spans="1:18" ht="24.6" customHeight="1" x14ac:dyDescent="0.7">
      <c r="A531" s="70">
        <v>4</v>
      </c>
      <c r="B531" s="3" t="s">
        <v>42</v>
      </c>
      <c r="C531" s="3" t="s">
        <v>387</v>
      </c>
      <c r="D531" s="3" t="s">
        <v>94</v>
      </c>
      <c r="E531" s="3" t="s">
        <v>388</v>
      </c>
      <c r="F531" s="3" t="s">
        <v>140</v>
      </c>
      <c r="G531" s="3" t="s">
        <v>841</v>
      </c>
      <c r="H531" s="204">
        <v>5644</v>
      </c>
      <c r="I531" s="70">
        <v>4</v>
      </c>
      <c r="J531" s="205">
        <f>หนองคาย!F70</f>
        <v>237026.76</v>
      </c>
      <c r="K531" s="206">
        <f>หนองคาย!AE70</f>
        <v>274273.55</v>
      </c>
      <c r="L531" s="207">
        <f>หนองคาย!AF70</f>
        <v>765759.10000000009</v>
      </c>
      <c r="M531" s="207">
        <f>หนองคาย!AG70</f>
        <v>1039396.17</v>
      </c>
      <c r="N531" s="3"/>
      <c r="O531" s="3"/>
      <c r="P531" s="3"/>
      <c r="Q531" s="77">
        <f t="shared" si="50"/>
        <v>-273637.06999999995</v>
      </c>
      <c r="R531" s="78">
        <f t="shared" si="52"/>
        <v>135.67666548547132</v>
      </c>
    </row>
    <row r="532" spans="1:18" ht="24.6" customHeight="1" x14ac:dyDescent="0.7">
      <c r="A532" s="70">
        <v>5</v>
      </c>
      <c r="B532" s="3" t="s">
        <v>42</v>
      </c>
      <c r="C532" s="3" t="s">
        <v>387</v>
      </c>
      <c r="D532" s="3" t="s">
        <v>94</v>
      </c>
      <c r="E532" s="3" t="s">
        <v>388</v>
      </c>
      <c r="F532" s="3" t="s">
        <v>140</v>
      </c>
      <c r="G532" s="3" t="s">
        <v>842</v>
      </c>
      <c r="H532" s="204">
        <v>5464</v>
      </c>
      <c r="I532" s="70">
        <v>4</v>
      </c>
      <c r="J532" s="205">
        <f>หนองคาย!F71</f>
        <v>678010.83</v>
      </c>
      <c r="K532" s="206">
        <f>หนองคาย!AE71</f>
        <v>736231.83</v>
      </c>
      <c r="L532" s="207">
        <f>หนองคาย!AF71</f>
        <v>742003.25</v>
      </c>
      <c r="M532" s="207">
        <f>หนองคาย!AG71</f>
        <v>1199269.1600000001</v>
      </c>
      <c r="N532" s="3"/>
      <c r="O532" s="3"/>
      <c r="P532" s="3"/>
      <c r="Q532" s="77">
        <f t="shared" si="50"/>
        <v>-457265.91000000015</v>
      </c>
      <c r="R532" s="78">
        <f t="shared" si="52"/>
        <v>135.79854502196193</v>
      </c>
    </row>
    <row r="533" spans="1:18" ht="24.6" customHeight="1" x14ac:dyDescent="0.7">
      <c r="A533" s="70">
        <v>6</v>
      </c>
      <c r="B533" s="3" t="s">
        <v>42</v>
      </c>
      <c r="C533" s="3" t="s">
        <v>387</v>
      </c>
      <c r="D533" s="3" t="s">
        <v>94</v>
      </c>
      <c r="E533" s="3" t="s">
        <v>388</v>
      </c>
      <c r="F533" s="3" t="s">
        <v>140</v>
      </c>
      <c r="G533" s="3" t="s">
        <v>843</v>
      </c>
      <c r="H533" s="204">
        <v>10050</v>
      </c>
      <c r="I533" s="70">
        <v>5</v>
      </c>
      <c r="J533" s="205">
        <f>หนองคาย!F72</f>
        <v>577111.39</v>
      </c>
      <c r="K533" s="206">
        <f>หนองคาย!AE72</f>
        <v>621831.1</v>
      </c>
      <c r="L533" s="207">
        <f>หนองคาย!AF72</f>
        <v>2023611.98</v>
      </c>
      <c r="M533" s="207">
        <f>หนองคาย!AG72</f>
        <v>2249607.7999999998</v>
      </c>
      <c r="N533" s="3"/>
      <c r="O533" s="3"/>
      <c r="P533" s="3"/>
      <c r="Q533" s="77">
        <f t="shared" si="50"/>
        <v>-225995.81999999983</v>
      </c>
      <c r="R533" s="78">
        <f t="shared" si="52"/>
        <v>201.35442587064676</v>
      </c>
    </row>
    <row r="534" spans="1:18" ht="24.6" customHeight="1" x14ac:dyDescent="0.7">
      <c r="A534" s="70">
        <v>7</v>
      </c>
      <c r="B534" s="3" t="s">
        <v>42</v>
      </c>
      <c r="C534" s="3" t="s">
        <v>387</v>
      </c>
      <c r="D534" s="3" t="s">
        <v>94</v>
      </c>
      <c r="E534" s="3" t="s">
        <v>388</v>
      </c>
      <c r="F534" s="3" t="s">
        <v>140</v>
      </c>
      <c r="G534" s="3" t="s">
        <v>844</v>
      </c>
      <c r="H534" s="204">
        <v>2842</v>
      </c>
      <c r="I534" s="70">
        <v>2</v>
      </c>
      <c r="J534" s="205">
        <f>หนองคาย!F73</f>
        <v>414207.4</v>
      </c>
      <c r="K534" s="206">
        <f>หนองคาย!AE73</f>
        <v>439964.30000000005</v>
      </c>
      <c r="L534" s="207">
        <f>หนองคาย!AF73</f>
        <v>512545.87</v>
      </c>
      <c r="M534" s="207">
        <f>หนองคาย!AG73</f>
        <v>866418.08000000007</v>
      </c>
      <c r="N534" s="3"/>
      <c r="O534" s="3"/>
      <c r="P534" s="3"/>
      <c r="Q534" s="77">
        <f t="shared" si="50"/>
        <v>-353872.21000000008</v>
      </c>
      <c r="R534" s="78">
        <f t="shared" si="52"/>
        <v>180.3468930330753</v>
      </c>
    </row>
    <row r="535" spans="1:18" ht="24.6" customHeight="1" x14ac:dyDescent="0.7">
      <c r="A535" s="70">
        <v>8</v>
      </c>
      <c r="B535" s="3" t="s">
        <v>42</v>
      </c>
      <c r="C535" s="3" t="s">
        <v>387</v>
      </c>
      <c r="D535" s="3" t="s">
        <v>94</v>
      </c>
      <c r="E535" s="3" t="s">
        <v>388</v>
      </c>
      <c r="F535" s="3" t="s">
        <v>140</v>
      </c>
      <c r="G535" s="3" t="s">
        <v>845</v>
      </c>
      <c r="H535" s="204">
        <v>3136</v>
      </c>
      <c r="I535" s="70">
        <v>3</v>
      </c>
      <c r="J535" s="205">
        <f>หนองคาย!F74</f>
        <v>93449.13</v>
      </c>
      <c r="K535" s="206">
        <f>หนองคาย!AE74</f>
        <v>86269.180000000022</v>
      </c>
      <c r="L535" s="207">
        <f>หนองคาย!AF74</f>
        <v>373988.4</v>
      </c>
      <c r="M535" s="207">
        <f>หนองคาย!AG74</f>
        <v>701647.67999999993</v>
      </c>
      <c r="N535" s="3"/>
      <c r="O535" s="3"/>
      <c r="P535" s="3"/>
      <c r="Q535" s="77">
        <f t="shared" si="50"/>
        <v>-327659.27999999991</v>
      </c>
      <c r="R535" s="78">
        <f t="shared" si="52"/>
        <v>119.25650510204082</v>
      </c>
    </row>
    <row r="536" spans="1:18" ht="24.6" customHeight="1" x14ac:dyDescent="0.7">
      <c r="A536" s="208">
        <v>7</v>
      </c>
      <c r="B536" s="209" t="s">
        <v>42</v>
      </c>
      <c r="C536" s="209"/>
      <c r="D536" s="209"/>
      <c r="E536" s="209" t="s">
        <v>55</v>
      </c>
      <c r="F536" s="209"/>
      <c r="G536" s="209" t="s">
        <v>390</v>
      </c>
      <c r="H536" s="212">
        <f>SUM(H529:H535)</f>
        <v>36977</v>
      </c>
      <c r="I536" s="208"/>
      <c r="J536" s="211">
        <f>SUM(J528:J535)</f>
        <v>2865832.57</v>
      </c>
      <c r="K536" s="211">
        <f>SUM(K528:K535)</f>
        <v>3175583.7100000004</v>
      </c>
      <c r="L536" s="211">
        <f>SUM(L528:L535)</f>
        <v>6478587.1800000006</v>
      </c>
      <c r="M536" s="211">
        <f>SUM(M528:M535)</f>
        <v>8471037.2699999996</v>
      </c>
      <c r="N536" s="209">
        <v>7</v>
      </c>
      <c r="O536" s="209">
        <v>7</v>
      </c>
      <c r="P536" s="209">
        <f>N536-O536</f>
        <v>0</v>
      </c>
      <c r="Q536" s="77">
        <f t="shared" si="50"/>
        <v>-1992450.0899999989</v>
      </c>
      <c r="R536" s="78">
        <f t="shared" si="52"/>
        <v>175.20586256321499</v>
      </c>
    </row>
    <row r="537" spans="1:18" ht="24.6" customHeight="1" x14ac:dyDescent="0.7">
      <c r="A537" s="70">
        <v>1</v>
      </c>
      <c r="B537" s="3" t="s">
        <v>42</v>
      </c>
      <c r="C537" s="3" t="s">
        <v>391</v>
      </c>
      <c r="D537" s="3" t="s">
        <v>98</v>
      </c>
      <c r="E537" s="3" t="s">
        <v>392</v>
      </c>
      <c r="F537" s="3" t="s">
        <v>170</v>
      </c>
      <c r="G537" s="3" t="s">
        <v>393</v>
      </c>
      <c r="H537" s="204"/>
      <c r="I537" s="70"/>
      <c r="J537" s="205"/>
      <c r="K537" s="206"/>
      <c r="L537" s="207"/>
      <c r="M537" s="207"/>
      <c r="N537" s="3"/>
      <c r="O537" s="3"/>
      <c r="P537" s="3"/>
    </row>
    <row r="538" spans="1:18" ht="24.6" customHeight="1" x14ac:dyDescent="0.7">
      <c r="A538" s="70">
        <v>2</v>
      </c>
      <c r="B538" s="3" t="s">
        <v>42</v>
      </c>
      <c r="C538" s="3" t="s">
        <v>391</v>
      </c>
      <c r="D538" s="3" t="s">
        <v>98</v>
      </c>
      <c r="E538" s="3" t="s">
        <v>392</v>
      </c>
      <c r="F538" s="3" t="s">
        <v>140</v>
      </c>
      <c r="G538" s="3" t="s">
        <v>846</v>
      </c>
      <c r="H538" s="204">
        <v>5261</v>
      </c>
      <c r="I538" s="70">
        <v>4</v>
      </c>
      <c r="J538" s="205">
        <f>หนองคาย!F75</f>
        <v>951793.51</v>
      </c>
      <c r="K538" s="206">
        <f>หนองคาย!AE75</f>
        <v>1096055.9500000002</v>
      </c>
      <c r="L538" s="207">
        <f>หนองคาย!AF75</f>
        <v>1238509.53</v>
      </c>
      <c r="M538" s="207">
        <f>หนองคาย!AG75</f>
        <v>1019421.96</v>
      </c>
      <c r="N538" s="3"/>
      <c r="O538" s="3"/>
      <c r="P538" s="3"/>
      <c r="Q538" s="77">
        <f t="shared" si="50"/>
        <v>219087.57000000007</v>
      </c>
      <c r="R538" s="78">
        <f t="shared" ref="R538:R544" si="53">L538/H538</f>
        <v>235.4133301653678</v>
      </c>
    </row>
    <row r="539" spans="1:18" ht="24.6" customHeight="1" x14ac:dyDescent="0.7">
      <c r="A539" s="70">
        <v>3</v>
      </c>
      <c r="B539" s="3" t="s">
        <v>42</v>
      </c>
      <c r="C539" s="3" t="s">
        <v>391</v>
      </c>
      <c r="D539" s="3" t="s">
        <v>98</v>
      </c>
      <c r="E539" s="3" t="s">
        <v>392</v>
      </c>
      <c r="F539" s="3" t="s">
        <v>140</v>
      </c>
      <c r="G539" s="3" t="s">
        <v>847</v>
      </c>
      <c r="H539" s="204">
        <v>6578</v>
      </c>
      <c r="I539" s="70">
        <v>5</v>
      </c>
      <c r="J539" s="205">
        <f>หนองคาย!F76</f>
        <v>656905.82999999996</v>
      </c>
      <c r="K539" s="206">
        <f>หนองคาย!AE76</f>
        <v>927654.22999999986</v>
      </c>
      <c r="L539" s="207">
        <f>หนองคาย!AF76</f>
        <v>1246593.69</v>
      </c>
      <c r="M539" s="207">
        <f>หนองคาย!AG76</f>
        <v>1350595.5</v>
      </c>
      <c r="N539" s="3"/>
      <c r="O539" s="3"/>
      <c r="P539" s="3"/>
      <c r="Q539" s="77">
        <f t="shared" si="50"/>
        <v>-104001.81000000006</v>
      </c>
      <c r="R539" s="78">
        <f t="shared" si="53"/>
        <v>189.50953025235634</v>
      </c>
    </row>
    <row r="540" spans="1:18" ht="24.6" customHeight="1" x14ac:dyDescent="0.7">
      <c r="A540" s="70">
        <v>4</v>
      </c>
      <c r="B540" s="3" t="s">
        <v>42</v>
      </c>
      <c r="C540" s="3" t="s">
        <v>391</v>
      </c>
      <c r="D540" s="3" t="s">
        <v>98</v>
      </c>
      <c r="E540" s="3" t="s">
        <v>392</v>
      </c>
      <c r="F540" s="3" t="s">
        <v>140</v>
      </c>
      <c r="G540" s="3" t="s">
        <v>848</v>
      </c>
      <c r="H540" s="204">
        <v>2647</v>
      </c>
      <c r="I540" s="70">
        <v>2</v>
      </c>
      <c r="J540" s="205">
        <f>หนองคาย!F77</f>
        <v>553998.47</v>
      </c>
      <c r="K540" s="206">
        <f>หนองคาย!AE77</f>
        <v>552020.77</v>
      </c>
      <c r="L540" s="207">
        <f>หนองคาย!AF77</f>
        <v>443064.68</v>
      </c>
      <c r="M540" s="207">
        <f>หนองคาย!AG77</f>
        <v>484080.39</v>
      </c>
      <c r="N540" s="3"/>
      <c r="O540" s="3"/>
      <c r="P540" s="3"/>
      <c r="Q540" s="77">
        <f t="shared" si="50"/>
        <v>-41015.710000000021</v>
      </c>
      <c r="R540" s="78">
        <f t="shared" si="53"/>
        <v>167.38370986021911</v>
      </c>
    </row>
    <row r="541" spans="1:18" ht="24.6" customHeight="1" x14ac:dyDescent="0.7">
      <c r="A541" s="70">
        <v>5</v>
      </c>
      <c r="B541" s="3" t="s">
        <v>42</v>
      </c>
      <c r="C541" s="3" t="s">
        <v>391</v>
      </c>
      <c r="D541" s="3" t="s">
        <v>98</v>
      </c>
      <c r="E541" s="3" t="s">
        <v>392</v>
      </c>
      <c r="F541" s="3" t="s">
        <v>140</v>
      </c>
      <c r="G541" s="3" t="s">
        <v>849</v>
      </c>
      <c r="H541" s="204">
        <v>5060</v>
      </c>
      <c r="I541" s="70">
        <v>4</v>
      </c>
      <c r="J541" s="205">
        <f>หนองคาย!F78</f>
        <v>448937.89</v>
      </c>
      <c r="K541" s="206">
        <f>หนองคาย!AE78</f>
        <v>589123.85</v>
      </c>
      <c r="L541" s="207">
        <f>หนองคาย!AF78</f>
        <v>962131.6</v>
      </c>
      <c r="M541" s="207">
        <f>หนองคาย!AG78</f>
        <v>1015821.78</v>
      </c>
      <c r="N541" s="3"/>
      <c r="O541" s="3"/>
      <c r="P541" s="3"/>
      <c r="Q541" s="77">
        <f t="shared" si="50"/>
        <v>-53690.180000000051</v>
      </c>
      <c r="R541" s="78">
        <f t="shared" si="53"/>
        <v>190.14458498023714</v>
      </c>
    </row>
    <row r="542" spans="1:18" ht="24.6" customHeight="1" x14ac:dyDescent="0.7">
      <c r="A542" s="70">
        <v>6</v>
      </c>
      <c r="B542" s="3" t="s">
        <v>42</v>
      </c>
      <c r="C542" s="3" t="s">
        <v>391</v>
      </c>
      <c r="D542" s="3" t="s">
        <v>98</v>
      </c>
      <c r="E542" s="3" t="s">
        <v>392</v>
      </c>
      <c r="F542" s="3" t="s">
        <v>140</v>
      </c>
      <c r="G542" s="3" t="s">
        <v>850</v>
      </c>
      <c r="H542" s="204">
        <v>4419</v>
      </c>
      <c r="I542" s="70">
        <v>3</v>
      </c>
      <c r="J542" s="205">
        <f>หนองคาย!F79</f>
        <v>885766.42</v>
      </c>
      <c r="K542" s="206">
        <f>หนองคาย!AE79</f>
        <v>992915.6</v>
      </c>
      <c r="L542" s="207">
        <f>หนองคาย!AF79</f>
        <v>732193.91</v>
      </c>
      <c r="M542" s="207">
        <f>หนองคาย!AG79</f>
        <v>990975.32000000007</v>
      </c>
      <c r="N542" s="3"/>
      <c r="O542" s="3"/>
      <c r="P542" s="3"/>
      <c r="Q542" s="77">
        <f t="shared" si="50"/>
        <v>-258781.41000000003</v>
      </c>
      <c r="R542" s="78">
        <f t="shared" si="53"/>
        <v>165.69221769631139</v>
      </c>
    </row>
    <row r="543" spans="1:18" ht="24.6" customHeight="1" x14ac:dyDescent="0.7">
      <c r="A543" s="70">
        <v>7</v>
      </c>
      <c r="B543" s="3" t="s">
        <v>42</v>
      </c>
      <c r="C543" s="3" t="s">
        <v>391</v>
      </c>
      <c r="D543" s="3" t="s">
        <v>98</v>
      </c>
      <c r="E543" s="3" t="s">
        <v>392</v>
      </c>
      <c r="F543" s="3" t="s">
        <v>140</v>
      </c>
      <c r="G543" s="3" t="s">
        <v>851</v>
      </c>
      <c r="H543" s="204">
        <v>4269</v>
      </c>
      <c r="I543" s="70">
        <v>3</v>
      </c>
      <c r="J543" s="205">
        <f>หนองคาย!F80</f>
        <v>1147506.48</v>
      </c>
      <c r="K543" s="206">
        <f>หนองคาย!AE80</f>
        <v>1329226.75</v>
      </c>
      <c r="L543" s="207">
        <f>หนองคาย!AF80</f>
        <v>644414.18999999994</v>
      </c>
      <c r="M543" s="207">
        <f>หนองคาย!AG80</f>
        <v>668513.61</v>
      </c>
      <c r="N543" s="3"/>
      <c r="O543" s="3"/>
      <c r="P543" s="3"/>
      <c r="Q543" s="77">
        <f t="shared" si="50"/>
        <v>-24099.420000000042</v>
      </c>
      <c r="R543" s="78">
        <f t="shared" si="53"/>
        <v>150.95202389318339</v>
      </c>
    </row>
    <row r="544" spans="1:18" ht="24.6" customHeight="1" x14ac:dyDescent="0.7">
      <c r="A544" s="208">
        <v>8</v>
      </c>
      <c r="B544" s="209" t="s">
        <v>42</v>
      </c>
      <c r="C544" s="209"/>
      <c r="D544" s="209"/>
      <c r="E544" s="209" t="s">
        <v>55</v>
      </c>
      <c r="F544" s="209"/>
      <c r="G544" s="209" t="s">
        <v>394</v>
      </c>
      <c r="H544" s="212">
        <f>SUM(H538:H543)</f>
        <v>28234</v>
      </c>
      <c r="I544" s="208"/>
      <c r="J544" s="211">
        <f>SUM(J537:J543)</f>
        <v>4644908.5999999996</v>
      </c>
      <c r="K544" s="211">
        <f>SUM(K537:K543)</f>
        <v>5486997.1500000004</v>
      </c>
      <c r="L544" s="211">
        <f>SUM(L537:L543)</f>
        <v>5266907.5999999996</v>
      </c>
      <c r="M544" s="211">
        <f>SUM(M537:M543)</f>
        <v>5529408.5600000005</v>
      </c>
      <c r="N544" s="209">
        <v>6</v>
      </c>
      <c r="O544" s="209">
        <v>6</v>
      </c>
      <c r="P544" s="209">
        <f>N544-O544</f>
        <v>0</v>
      </c>
      <c r="Q544" s="77">
        <f t="shared" si="50"/>
        <v>-262500.96000000089</v>
      </c>
      <c r="R544" s="78">
        <f t="shared" si="53"/>
        <v>186.54486080612025</v>
      </c>
    </row>
    <row r="545" spans="1:18" ht="24.6" customHeight="1" x14ac:dyDescent="0.7">
      <c r="A545" s="70">
        <v>1</v>
      </c>
      <c r="B545" s="3" t="s">
        <v>42</v>
      </c>
      <c r="C545" s="3" t="s">
        <v>395</v>
      </c>
      <c r="D545" s="3" t="s">
        <v>87</v>
      </c>
      <c r="E545" s="3" t="s">
        <v>396</v>
      </c>
      <c r="F545" s="3" t="s">
        <v>170</v>
      </c>
      <c r="G545" s="3" t="s">
        <v>397</v>
      </c>
      <c r="H545" s="204"/>
      <c r="I545" s="70"/>
      <c r="J545" s="205"/>
      <c r="K545" s="206"/>
      <c r="L545" s="207"/>
      <c r="M545" s="207"/>
      <c r="N545" s="3"/>
      <c r="O545" s="3"/>
      <c r="P545" s="3"/>
    </row>
    <row r="546" spans="1:18" ht="24.6" customHeight="1" x14ac:dyDescent="0.7">
      <c r="A546" s="70">
        <v>2</v>
      </c>
      <c r="B546" s="3" t="s">
        <v>42</v>
      </c>
      <c r="C546" s="3" t="s">
        <v>395</v>
      </c>
      <c r="D546" s="3" t="s">
        <v>87</v>
      </c>
      <c r="E546" s="3" t="s">
        <v>396</v>
      </c>
      <c r="F546" s="3" t="s">
        <v>140</v>
      </c>
      <c r="G546" s="3" t="s">
        <v>852</v>
      </c>
      <c r="H546" s="204">
        <v>1113</v>
      </c>
      <c r="I546" s="70">
        <v>1</v>
      </c>
      <c r="J546" s="205">
        <f>หนองคาย!F81</f>
        <v>223485.29</v>
      </c>
      <c r="K546" s="206">
        <f>หนองคาย!AE81</f>
        <v>234064.24</v>
      </c>
      <c r="L546" s="207">
        <f>หนองคาย!AF81</f>
        <v>339201.53</v>
      </c>
      <c r="M546" s="207">
        <f>หนองคาย!AG81</f>
        <v>329309.65999999997</v>
      </c>
      <c r="N546" s="3"/>
      <c r="O546" s="3"/>
      <c r="P546" s="3"/>
      <c r="Q546" s="77">
        <f t="shared" si="50"/>
        <v>9891.8700000000536</v>
      </c>
      <c r="R546" s="78">
        <f t="shared" ref="R546:R552" si="54">L546/H546</f>
        <v>304.76327942497755</v>
      </c>
    </row>
    <row r="547" spans="1:18" ht="24.6" customHeight="1" x14ac:dyDescent="0.7">
      <c r="A547" s="70">
        <v>3</v>
      </c>
      <c r="B547" s="3" t="s">
        <v>42</v>
      </c>
      <c r="C547" s="3" t="s">
        <v>395</v>
      </c>
      <c r="D547" s="3" t="s">
        <v>87</v>
      </c>
      <c r="E547" s="3" t="s">
        <v>396</v>
      </c>
      <c r="F547" s="3" t="s">
        <v>140</v>
      </c>
      <c r="G547" s="3" t="s">
        <v>853</v>
      </c>
      <c r="H547" s="204">
        <v>1149</v>
      </c>
      <c r="I547" s="70">
        <v>1</v>
      </c>
      <c r="J547" s="205">
        <f>หนองคาย!F82</f>
        <v>437094.7</v>
      </c>
      <c r="K547" s="206">
        <f>หนองคาย!AE82</f>
        <v>448990.15</v>
      </c>
      <c r="L547" s="207">
        <f>หนองคาย!AF82</f>
        <v>531423.78</v>
      </c>
      <c r="M547" s="207">
        <f>หนองคาย!AG82</f>
        <v>666202.52</v>
      </c>
      <c r="N547" s="3"/>
      <c r="O547" s="3"/>
      <c r="P547" s="3"/>
      <c r="Q547" s="77">
        <f t="shared" si="50"/>
        <v>-134778.74</v>
      </c>
      <c r="R547" s="78">
        <f t="shared" si="54"/>
        <v>462.50981723237601</v>
      </c>
    </row>
    <row r="548" spans="1:18" ht="24.6" customHeight="1" x14ac:dyDescent="0.7">
      <c r="A548" s="70">
        <v>4</v>
      </c>
      <c r="B548" s="3" t="s">
        <v>42</v>
      </c>
      <c r="C548" s="3" t="s">
        <v>395</v>
      </c>
      <c r="D548" s="3" t="s">
        <v>87</v>
      </c>
      <c r="E548" s="3" t="s">
        <v>396</v>
      </c>
      <c r="F548" s="3" t="s">
        <v>140</v>
      </c>
      <c r="G548" s="3" t="s">
        <v>854</v>
      </c>
      <c r="H548" s="204">
        <v>2337</v>
      </c>
      <c r="I548" s="70">
        <v>2</v>
      </c>
      <c r="J548" s="205">
        <f>หนองคาย!F83</f>
        <v>293342.84000000003</v>
      </c>
      <c r="K548" s="206">
        <f>หนองคาย!AE83</f>
        <v>303271.33</v>
      </c>
      <c r="L548" s="207">
        <f>หนองคาย!AF83</f>
        <v>771956.29</v>
      </c>
      <c r="M548" s="207">
        <f>หนองคาย!AG83</f>
        <v>760267.13000000012</v>
      </c>
      <c r="N548" s="3"/>
      <c r="O548" s="3"/>
      <c r="P548" s="3"/>
      <c r="Q548" s="77">
        <f t="shared" si="50"/>
        <v>11689.159999999916</v>
      </c>
      <c r="R548" s="78">
        <f t="shared" si="54"/>
        <v>330.3193367565255</v>
      </c>
    </row>
    <row r="549" spans="1:18" ht="24.6" customHeight="1" x14ac:dyDescent="0.7">
      <c r="A549" s="70">
        <v>5</v>
      </c>
      <c r="B549" s="3" t="s">
        <v>42</v>
      </c>
      <c r="C549" s="3" t="s">
        <v>395</v>
      </c>
      <c r="D549" s="3" t="s">
        <v>87</v>
      </c>
      <c r="E549" s="3" t="s">
        <v>396</v>
      </c>
      <c r="F549" s="3" t="s">
        <v>140</v>
      </c>
      <c r="G549" s="3" t="s">
        <v>855</v>
      </c>
      <c r="H549" s="204">
        <v>2469</v>
      </c>
      <c r="I549" s="70">
        <v>2</v>
      </c>
      <c r="J549" s="205">
        <f>หนองคาย!F84</f>
        <v>237861.02</v>
      </c>
      <c r="K549" s="206">
        <f>หนองคาย!AE84</f>
        <v>267669.32</v>
      </c>
      <c r="L549" s="207">
        <f>หนองคาย!AF84</f>
        <v>800860.5</v>
      </c>
      <c r="M549" s="207">
        <f>หนองคาย!AG84</f>
        <v>753651.34000000008</v>
      </c>
      <c r="N549" s="3"/>
      <c r="O549" s="3"/>
      <c r="P549" s="3"/>
      <c r="Q549" s="77">
        <f t="shared" si="50"/>
        <v>47209.159999999916</v>
      </c>
      <c r="R549" s="78">
        <f t="shared" si="54"/>
        <v>324.36634264884566</v>
      </c>
    </row>
    <row r="550" spans="1:18" ht="24.6" customHeight="1" x14ac:dyDescent="0.7">
      <c r="A550" s="70">
        <v>6</v>
      </c>
      <c r="B550" s="3" t="s">
        <v>42</v>
      </c>
      <c r="C550" s="3" t="s">
        <v>395</v>
      </c>
      <c r="D550" s="3" t="s">
        <v>87</v>
      </c>
      <c r="E550" s="3" t="s">
        <v>396</v>
      </c>
      <c r="F550" s="3" t="s">
        <v>140</v>
      </c>
      <c r="G550" s="3" t="s">
        <v>856</v>
      </c>
      <c r="H550" s="204">
        <v>3510</v>
      </c>
      <c r="I550" s="70">
        <v>3</v>
      </c>
      <c r="J550" s="205">
        <f>หนองคาย!F85</f>
        <v>219394.46</v>
      </c>
      <c r="K550" s="206">
        <f>หนองคาย!AE85</f>
        <v>281829.03000000003</v>
      </c>
      <c r="L550" s="207">
        <f>หนองคาย!AF85</f>
        <v>883863.56</v>
      </c>
      <c r="M550" s="207">
        <f>หนองคาย!AG85</f>
        <v>935503.04</v>
      </c>
      <c r="N550" s="3"/>
      <c r="O550" s="3"/>
      <c r="P550" s="3"/>
      <c r="Q550" s="77">
        <f t="shared" si="50"/>
        <v>-51639.479999999981</v>
      </c>
      <c r="R550" s="78">
        <f t="shared" si="54"/>
        <v>251.81298005698008</v>
      </c>
    </row>
    <row r="551" spans="1:18" ht="24.6" customHeight="1" x14ac:dyDescent="0.7">
      <c r="A551" s="208">
        <v>9</v>
      </c>
      <c r="B551" s="209" t="s">
        <v>42</v>
      </c>
      <c r="C551" s="209"/>
      <c r="D551" s="209"/>
      <c r="E551" s="209" t="s">
        <v>55</v>
      </c>
      <c r="F551" s="209"/>
      <c r="G551" s="209" t="s">
        <v>398</v>
      </c>
      <c r="H551" s="212">
        <f>SUM(H546:H550)</f>
        <v>10578</v>
      </c>
      <c r="I551" s="208"/>
      <c r="J551" s="211">
        <f>SUM(J545:J550)</f>
        <v>1411178.31</v>
      </c>
      <c r="K551" s="211">
        <f>SUM(K545:K550)</f>
        <v>1535824.07</v>
      </c>
      <c r="L551" s="211">
        <f>SUM(L545:L550)</f>
        <v>3327305.66</v>
      </c>
      <c r="M551" s="211">
        <f>SUM(M545:M550)</f>
        <v>3444933.6900000004</v>
      </c>
      <c r="N551" s="209">
        <v>5</v>
      </c>
      <c r="O551" s="209">
        <v>5</v>
      </c>
      <c r="P551" s="209"/>
      <c r="Q551" s="77">
        <f t="shared" si="50"/>
        <v>-117628.03000000026</v>
      </c>
      <c r="R551" s="78">
        <f t="shared" si="54"/>
        <v>314.54959916808474</v>
      </c>
    </row>
    <row r="552" spans="1:18" ht="24.6" customHeight="1" x14ac:dyDescent="0.7">
      <c r="A552" s="237"/>
      <c r="B552" s="238" t="s">
        <v>42</v>
      </c>
      <c r="C552" s="238" t="s">
        <v>42</v>
      </c>
      <c r="D552" s="238" t="s">
        <v>42</v>
      </c>
      <c r="E552" s="238" t="s">
        <v>42</v>
      </c>
      <c r="F552" s="238"/>
      <c r="G552" s="238" t="s">
        <v>399</v>
      </c>
      <c r="H552" s="239">
        <f>H478+H490+H507+H515+H522+H527+H536+H544+H551</f>
        <v>305792</v>
      </c>
      <c r="I552" s="237"/>
      <c r="J552" s="240">
        <f t="shared" ref="J552:O552" si="55">J478+J490+J507+J515+J522+J527+J536+J544+J551</f>
        <v>46740624.290000007</v>
      </c>
      <c r="K552" s="241">
        <f t="shared" si="55"/>
        <v>57807404.079999998</v>
      </c>
      <c r="L552" s="240">
        <f t="shared" si="55"/>
        <v>72673748.510000005</v>
      </c>
      <c r="M552" s="240">
        <f t="shared" si="55"/>
        <v>71699986.060000002</v>
      </c>
      <c r="N552" s="238">
        <f t="shared" si="55"/>
        <v>74</v>
      </c>
      <c r="O552" s="238">
        <f t="shared" si="55"/>
        <v>74</v>
      </c>
      <c r="P552" s="238">
        <f>N552-O552</f>
        <v>0</v>
      </c>
      <c r="Q552" s="77">
        <f t="shared" si="50"/>
        <v>973762.45000000298</v>
      </c>
      <c r="R552" s="78">
        <f t="shared" si="54"/>
        <v>237.65745510019886</v>
      </c>
    </row>
    <row r="553" spans="1:18" ht="25.2" customHeight="1" thickBot="1" x14ac:dyDescent="0.75">
      <c r="A553" s="242"/>
      <c r="B553" s="243"/>
      <c r="C553" s="243"/>
      <c r="D553" s="243"/>
      <c r="E553" s="334" t="s">
        <v>400</v>
      </c>
      <c r="F553" s="335"/>
      <c r="G553" s="336"/>
      <c r="H553" s="244"/>
      <c r="I553" s="242"/>
      <c r="J553" s="258">
        <f>J552/O552</f>
        <v>631630.0579729731</v>
      </c>
      <c r="K553" s="259">
        <f>K552/O552</f>
        <v>781181.13621621614</v>
      </c>
      <c r="L553" s="258">
        <f>L552/O552</f>
        <v>982077.68256756768</v>
      </c>
      <c r="M553" s="258">
        <f>M552/O552</f>
        <v>968918.73054054054</v>
      </c>
      <c r="N553" s="243"/>
      <c r="O553" s="243"/>
      <c r="P553" s="243"/>
      <c r="Q553" s="77">
        <f t="shared" si="50"/>
        <v>13158.952027027146</v>
      </c>
    </row>
    <row r="554" spans="1:18" ht="24.6" customHeight="1" thickTop="1" x14ac:dyDescent="0.7">
      <c r="A554" s="70">
        <v>1</v>
      </c>
      <c r="B554" s="3" t="s">
        <v>41</v>
      </c>
      <c r="C554" s="3" t="s">
        <v>401</v>
      </c>
      <c r="D554" s="3" t="s">
        <v>402</v>
      </c>
      <c r="E554" s="3" t="s">
        <v>403</v>
      </c>
      <c r="F554" s="3" t="s">
        <v>170</v>
      </c>
      <c r="G554" s="3" t="s">
        <v>404</v>
      </c>
      <c r="H554" s="204"/>
      <c r="I554" s="70"/>
      <c r="J554" s="205"/>
      <c r="K554" s="206"/>
      <c r="L554" s="207"/>
      <c r="M554" s="207"/>
      <c r="N554" s="3"/>
      <c r="O554" s="3"/>
      <c r="P554" s="3"/>
    </row>
    <row r="555" spans="1:18" ht="24.6" customHeight="1" x14ac:dyDescent="0.7">
      <c r="A555" s="70">
        <v>2</v>
      </c>
      <c r="B555" s="3" t="s">
        <v>41</v>
      </c>
      <c r="C555" s="3" t="s">
        <v>401</v>
      </c>
      <c r="D555" s="3" t="s">
        <v>402</v>
      </c>
      <c r="E555" s="3" t="s">
        <v>403</v>
      </c>
      <c r="F555" s="3" t="s">
        <v>140</v>
      </c>
      <c r="G555" s="3" t="s">
        <v>857</v>
      </c>
      <c r="H555" s="204">
        <v>3019</v>
      </c>
      <c r="I555" s="70">
        <v>3</v>
      </c>
      <c r="J555" s="207">
        <f>สกลนคร!F4</f>
        <v>628677.69999999995</v>
      </c>
      <c r="K555" s="206">
        <f>สกลนคร!AC4</f>
        <v>712910.11</v>
      </c>
      <c r="L555" s="207">
        <f>สกลนคร!AD4</f>
        <v>745724.08000000007</v>
      </c>
      <c r="M555" s="207">
        <f>สกลนคร!AE4</f>
        <v>685392.96</v>
      </c>
      <c r="N555" s="3"/>
      <c r="O555" s="3"/>
      <c r="P555" s="3"/>
      <c r="Q555" s="77">
        <f t="shared" ref="Q555:Q566" si="56">L555-M555</f>
        <v>60331.120000000112</v>
      </c>
      <c r="R555" s="78">
        <f>L555/H555</f>
        <v>247.01029479960255</v>
      </c>
    </row>
    <row r="556" spans="1:18" ht="24.6" customHeight="1" x14ac:dyDescent="0.7">
      <c r="A556" s="70">
        <v>3</v>
      </c>
      <c r="B556" s="3" t="s">
        <v>41</v>
      </c>
      <c r="C556" s="3" t="s">
        <v>401</v>
      </c>
      <c r="D556" s="3" t="s">
        <v>402</v>
      </c>
      <c r="E556" s="3" t="s">
        <v>403</v>
      </c>
      <c r="F556" s="3" t="s">
        <v>140</v>
      </c>
      <c r="G556" s="3" t="s">
        <v>858</v>
      </c>
      <c r="H556" s="204">
        <v>4462</v>
      </c>
      <c r="I556" s="70">
        <v>3</v>
      </c>
      <c r="J556" s="207">
        <f>สกลนคร!F5</f>
        <v>516664.26</v>
      </c>
      <c r="K556" s="206">
        <f>สกลนคร!AC5</f>
        <v>564204.89</v>
      </c>
      <c r="L556" s="207">
        <f>สกลนคร!AD5</f>
        <v>801930.83000000007</v>
      </c>
      <c r="M556" s="207">
        <f>สกลนคร!AE5</f>
        <v>730835.66</v>
      </c>
      <c r="N556" s="3"/>
      <c r="O556" s="3"/>
      <c r="P556" s="3"/>
      <c r="Q556" s="77">
        <f t="shared" si="56"/>
        <v>71095.170000000042</v>
      </c>
      <c r="R556" s="78">
        <f>L556/H556</f>
        <v>179.72452487673689</v>
      </c>
    </row>
    <row r="557" spans="1:18" ht="24.6" customHeight="1" x14ac:dyDescent="0.7">
      <c r="A557" s="208">
        <v>1</v>
      </c>
      <c r="B557" s="209" t="s">
        <v>41</v>
      </c>
      <c r="C557" s="209"/>
      <c r="D557" s="209"/>
      <c r="E557" s="209" t="s">
        <v>55</v>
      </c>
      <c r="F557" s="209"/>
      <c r="G557" s="209" t="s">
        <v>405</v>
      </c>
      <c r="H557" s="212">
        <f>SUM(H554:H556)</f>
        <v>7481</v>
      </c>
      <c r="I557" s="208"/>
      <c r="J557" s="211">
        <f>SUM(J554:J556)</f>
        <v>1145341.96</v>
      </c>
      <c r="K557" s="211">
        <f>SUM(K554:K556)</f>
        <v>1277115</v>
      </c>
      <c r="L557" s="211">
        <f>SUM(L554:L556)</f>
        <v>1547654.9100000001</v>
      </c>
      <c r="M557" s="211">
        <f>SUM(M554:M556)</f>
        <v>1416228.62</v>
      </c>
      <c r="N557" s="209">
        <v>2</v>
      </c>
      <c r="O557" s="209">
        <v>2</v>
      </c>
      <c r="P557" s="209">
        <f>N557-O557</f>
        <v>0</v>
      </c>
      <c r="Q557" s="77">
        <f t="shared" si="56"/>
        <v>131426.29000000004</v>
      </c>
      <c r="R557" s="78">
        <f>L557/H557</f>
        <v>206.87807913380567</v>
      </c>
    </row>
    <row r="558" spans="1:18" ht="24.6" customHeight="1" x14ac:dyDescent="0.7">
      <c r="A558" s="70">
        <v>1</v>
      </c>
      <c r="B558" s="3" t="s">
        <v>41</v>
      </c>
      <c r="C558" s="3" t="s">
        <v>406</v>
      </c>
      <c r="D558" s="3" t="s">
        <v>76</v>
      </c>
      <c r="E558" s="3" t="s">
        <v>407</v>
      </c>
      <c r="F558" s="3" t="s">
        <v>170</v>
      </c>
      <c r="G558" s="3" t="s">
        <v>408</v>
      </c>
      <c r="H558" s="204"/>
      <c r="I558" s="70"/>
      <c r="J558" s="205"/>
      <c r="K558" s="206"/>
      <c r="L558" s="207"/>
      <c r="M558" s="207"/>
      <c r="N558" s="3"/>
      <c r="O558" s="3"/>
      <c r="P558" s="3"/>
    </row>
    <row r="559" spans="1:18" s="192" customFormat="1" ht="24.6" customHeight="1" x14ac:dyDescent="0.7">
      <c r="A559" s="189">
        <v>2</v>
      </c>
      <c r="B559" s="40" t="s">
        <v>41</v>
      </c>
      <c r="C559" s="40" t="s">
        <v>406</v>
      </c>
      <c r="D559" s="40" t="s">
        <v>76</v>
      </c>
      <c r="E559" s="40" t="s">
        <v>407</v>
      </c>
      <c r="F559" s="40" t="s">
        <v>140</v>
      </c>
      <c r="G559" s="40" t="s">
        <v>859</v>
      </c>
      <c r="H559" s="213">
        <v>6085</v>
      </c>
      <c r="I559" s="189">
        <v>5</v>
      </c>
      <c r="J559" s="207">
        <f>สกลนคร!F6</f>
        <v>571883.97</v>
      </c>
      <c r="K559" s="214">
        <f>สกลนคร!AC6</f>
        <v>647757.78999999992</v>
      </c>
      <c r="L559" s="207">
        <f>สกลนคร!AD6</f>
        <v>1271361.6399999999</v>
      </c>
      <c r="M559" s="207">
        <f>สกลนคร!AE6</f>
        <v>1312773.0299999998</v>
      </c>
      <c r="N559" s="40"/>
      <c r="O559" s="40"/>
      <c r="P559" s="40"/>
      <c r="Q559" s="77">
        <f t="shared" si="56"/>
        <v>-41411.389999999898</v>
      </c>
      <c r="R559" s="78">
        <f t="shared" ref="R559:R564" si="57">L559/H559</f>
        <v>208.93371240755957</v>
      </c>
    </row>
    <row r="560" spans="1:18" s="192" customFormat="1" ht="24.6" customHeight="1" x14ac:dyDescent="0.7">
      <c r="A560" s="189">
        <v>3</v>
      </c>
      <c r="B560" s="40" t="s">
        <v>41</v>
      </c>
      <c r="C560" s="40" t="s">
        <v>406</v>
      </c>
      <c r="D560" s="40" t="s">
        <v>76</v>
      </c>
      <c r="E560" s="40" t="s">
        <v>407</v>
      </c>
      <c r="F560" s="40" t="s">
        <v>140</v>
      </c>
      <c r="G560" s="40" t="s">
        <v>860</v>
      </c>
      <c r="H560" s="213">
        <v>4909</v>
      </c>
      <c r="I560" s="189">
        <v>4</v>
      </c>
      <c r="J560" s="207">
        <f>สกลนคร!F7</f>
        <v>707122.11</v>
      </c>
      <c r="K560" s="214">
        <f>สกลนคร!AC7</f>
        <v>1056529.2</v>
      </c>
      <c r="L560" s="207">
        <f>สกลนคร!AD7</f>
        <v>1099384.19</v>
      </c>
      <c r="M560" s="207">
        <f>สกลนคร!AE7</f>
        <v>1063377.25</v>
      </c>
      <c r="N560" s="40"/>
      <c r="O560" s="40"/>
      <c r="P560" s="40"/>
      <c r="Q560" s="77">
        <f t="shared" si="56"/>
        <v>36006.939999999944</v>
      </c>
      <c r="R560" s="78">
        <f t="shared" si="57"/>
        <v>223.9527785699735</v>
      </c>
    </row>
    <row r="561" spans="1:18" s="192" customFormat="1" ht="24.6" customHeight="1" x14ac:dyDescent="0.7">
      <c r="A561" s="189">
        <v>4</v>
      </c>
      <c r="B561" s="40" t="s">
        <v>41</v>
      </c>
      <c r="C561" s="40" t="s">
        <v>406</v>
      </c>
      <c r="D561" s="40" t="s">
        <v>76</v>
      </c>
      <c r="E561" s="40" t="s">
        <v>407</v>
      </c>
      <c r="F561" s="40" t="s">
        <v>140</v>
      </c>
      <c r="G561" s="40" t="s">
        <v>861</v>
      </c>
      <c r="H561" s="213">
        <v>3876</v>
      </c>
      <c r="I561" s="189">
        <v>3</v>
      </c>
      <c r="J561" s="207">
        <f>สกลนคร!F8</f>
        <v>1032620.86</v>
      </c>
      <c r="K561" s="214">
        <f>สกลนคร!AC8</f>
        <v>1193981.57</v>
      </c>
      <c r="L561" s="207">
        <f>สกลนคร!AD8</f>
        <v>1187046.83</v>
      </c>
      <c r="M561" s="207">
        <f>สกลนคร!AE8</f>
        <v>1265570.3899999999</v>
      </c>
      <c r="N561" s="40"/>
      <c r="O561" s="40"/>
      <c r="P561" s="40"/>
      <c r="Q561" s="77">
        <f t="shared" si="56"/>
        <v>-78523.559999999823</v>
      </c>
      <c r="R561" s="78">
        <f t="shared" si="57"/>
        <v>306.25563209494328</v>
      </c>
    </row>
    <row r="562" spans="1:18" s="192" customFormat="1" ht="24.6" customHeight="1" x14ac:dyDescent="0.7">
      <c r="A562" s="189">
        <v>5</v>
      </c>
      <c r="B562" s="40" t="s">
        <v>41</v>
      </c>
      <c r="C562" s="40" t="s">
        <v>406</v>
      </c>
      <c r="D562" s="40" t="s">
        <v>76</v>
      </c>
      <c r="E562" s="40" t="s">
        <v>407</v>
      </c>
      <c r="F562" s="40" t="s">
        <v>140</v>
      </c>
      <c r="G562" s="40" t="s">
        <v>862</v>
      </c>
      <c r="H562" s="213">
        <v>4206</v>
      </c>
      <c r="I562" s="189">
        <v>3</v>
      </c>
      <c r="J562" s="207">
        <f>สกลนคร!F9</f>
        <v>728779.64</v>
      </c>
      <c r="K562" s="214">
        <f>สกลนคร!AC9</f>
        <v>910925.75</v>
      </c>
      <c r="L562" s="207">
        <f>สกลนคร!AD9</f>
        <v>1073945.21</v>
      </c>
      <c r="M562" s="207">
        <f>สกลนคร!AE9</f>
        <v>1260772.3499999999</v>
      </c>
      <c r="N562" s="40"/>
      <c r="O562" s="40"/>
      <c r="P562" s="40"/>
      <c r="Q562" s="77">
        <f t="shared" si="56"/>
        <v>-186827.1399999999</v>
      </c>
      <c r="R562" s="78">
        <f t="shared" si="57"/>
        <v>255.33647408464097</v>
      </c>
    </row>
    <row r="563" spans="1:18" s="192" customFormat="1" ht="24.6" customHeight="1" x14ac:dyDescent="0.7">
      <c r="A563" s="189">
        <v>6</v>
      </c>
      <c r="B563" s="40" t="s">
        <v>41</v>
      </c>
      <c r="C563" s="40" t="s">
        <v>406</v>
      </c>
      <c r="D563" s="40" t="s">
        <v>76</v>
      </c>
      <c r="E563" s="40" t="s">
        <v>407</v>
      </c>
      <c r="F563" s="40" t="s">
        <v>140</v>
      </c>
      <c r="G563" s="40" t="s">
        <v>863</v>
      </c>
      <c r="H563" s="213">
        <v>2071</v>
      </c>
      <c r="I563" s="189">
        <v>2</v>
      </c>
      <c r="J563" s="207">
        <f>สกลนคร!F10</f>
        <v>597047.87</v>
      </c>
      <c r="K563" s="214">
        <f>สกลนคร!AC10</f>
        <v>781779.28</v>
      </c>
      <c r="L563" s="207">
        <f>สกลนคร!AD10</f>
        <v>1036997.96</v>
      </c>
      <c r="M563" s="207">
        <f>สกลนคร!AE10</f>
        <v>938179.66999999993</v>
      </c>
      <c r="N563" s="40"/>
      <c r="O563" s="40"/>
      <c r="P563" s="40"/>
      <c r="Q563" s="77">
        <f t="shared" si="56"/>
        <v>98818.290000000037</v>
      </c>
      <c r="R563" s="78">
        <f t="shared" si="57"/>
        <v>500.72330275229353</v>
      </c>
    </row>
    <row r="564" spans="1:18" ht="24.6" customHeight="1" x14ac:dyDescent="0.7">
      <c r="A564" s="208">
        <v>2</v>
      </c>
      <c r="B564" s="209" t="s">
        <v>41</v>
      </c>
      <c r="C564" s="209"/>
      <c r="D564" s="209"/>
      <c r="E564" s="209" t="s">
        <v>55</v>
      </c>
      <c r="F564" s="209"/>
      <c r="G564" s="209" t="s">
        <v>409</v>
      </c>
      <c r="H564" s="212">
        <f>SUM(H559:H563)</f>
        <v>21147</v>
      </c>
      <c r="I564" s="208"/>
      <c r="J564" s="211">
        <f>SUM(J558:J563)</f>
        <v>3637454.45</v>
      </c>
      <c r="K564" s="211">
        <f>SUM(K558:K563)</f>
        <v>4590973.59</v>
      </c>
      <c r="L564" s="211">
        <f>SUM(L558:L563)</f>
        <v>5668735.8300000001</v>
      </c>
      <c r="M564" s="211">
        <f>SUM(M558:M563)</f>
        <v>5840672.6899999995</v>
      </c>
      <c r="N564" s="209">
        <v>5</v>
      </c>
      <c r="O564" s="209">
        <v>5</v>
      </c>
      <c r="P564" s="209">
        <f>N564-O564</f>
        <v>0</v>
      </c>
      <c r="Q564" s="77">
        <f t="shared" si="56"/>
        <v>-171936.8599999994</v>
      </c>
      <c r="R564" s="78">
        <f t="shared" si="57"/>
        <v>268.06335792310966</v>
      </c>
    </row>
    <row r="565" spans="1:18" ht="24.6" customHeight="1" x14ac:dyDescent="0.7">
      <c r="A565" s="70">
        <v>1</v>
      </c>
      <c r="B565" s="3" t="s">
        <v>41</v>
      </c>
      <c r="C565" s="3" t="s">
        <v>410</v>
      </c>
      <c r="D565" s="3" t="s">
        <v>93</v>
      </c>
      <c r="E565" s="3" t="s">
        <v>411</v>
      </c>
      <c r="F565" s="3" t="s">
        <v>170</v>
      </c>
      <c r="G565" s="3" t="s">
        <v>412</v>
      </c>
      <c r="H565" s="204"/>
      <c r="I565" s="70"/>
      <c r="J565" s="205"/>
      <c r="K565" s="206"/>
      <c r="L565" s="207"/>
      <c r="M565" s="207"/>
      <c r="N565" s="3"/>
      <c r="O565" s="3"/>
      <c r="P565" s="3"/>
    </row>
    <row r="566" spans="1:18" ht="24.6" customHeight="1" x14ac:dyDescent="0.7">
      <c r="A566" s="70">
        <v>2</v>
      </c>
      <c r="B566" s="3" t="s">
        <v>41</v>
      </c>
      <c r="C566" s="3" t="s">
        <v>410</v>
      </c>
      <c r="D566" s="3" t="s">
        <v>93</v>
      </c>
      <c r="E566" s="3" t="s">
        <v>411</v>
      </c>
      <c r="F566" s="3" t="s">
        <v>140</v>
      </c>
      <c r="G566" s="3" t="s">
        <v>864</v>
      </c>
      <c r="H566" s="204">
        <v>3458</v>
      </c>
      <c r="I566" s="70">
        <v>3</v>
      </c>
      <c r="J566" s="207">
        <f>สกลนคร!F11</f>
        <v>639635.39</v>
      </c>
      <c r="K566" s="206">
        <f>สกลนคร!AC11</f>
        <v>706493.05</v>
      </c>
      <c r="L566" s="207">
        <f>สกลนคร!AD11</f>
        <v>1388960.2200000002</v>
      </c>
      <c r="M566" s="207">
        <f>สกลนคร!AE11</f>
        <v>1073613.27</v>
      </c>
      <c r="N566" s="3"/>
      <c r="O566" s="3"/>
      <c r="P566" s="3"/>
      <c r="Q566" s="77">
        <f t="shared" si="56"/>
        <v>315346.95000000019</v>
      </c>
      <c r="R566" s="78">
        <f t="shared" ref="R566:R574" si="58">L566/H566</f>
        <v>401.6657663389243</v>
      </c>
    </row>
    <row r="567" spans="1:18" ht="24.6" customHeight="1" x14ac:dyDescent="0.7">
      <c r="A567" s="70">
        <v>3</v>
      </c>
      <c r="B567" s="3" t="s">
        <v>41</v>
      </c>
      <c r="C567" s="3" t="s">
        <v>410</v>
      </c>
      <c r="D567" s="3" t="s">
        <v>93</v>
      </c>
      <c r="E567" s="3" t="s">
        <v>411</v>
      </c>
      <c r="F567" s="3" t="s">
        <v>140</v>
      </c>
      <c r="G567" s="3" t="s">
        <v>865</v>
      </c>
      <c r="H567" s="204">
        <v>4289</v>
      </c>
      <c r="I567" s="70">
        <v>3</v>
      </c>
      <c r="J567" s="207">
        <f>สกลนคร!F12</f>
        <v>1022026.61</v>
      </c>
      <c r="K567" s="206">
        <f>สกลนคร!AC12</f>
        <v>1085316.44</v>
      </c>
      <c r="L567" s="207">
        <f>สกลนคร!AD12</f>
        <v>1637568.45</v>
      </c>
      <c r="M567" s="207">
        <f>สกลนคร!AE12</f>
        <v>1414636.6300000001</v>
      </c>
      <c r="N567" s="3"/>
      <c r="O567" s="3"/>
      <c r="P567" s="3"/>
      <c r="Q567" s="77">
        <f t="shared" ref="Q567:Q578" si="59">L567-M567</f>
        <v>222931.81999999983</v>
      </c>
      <c r="R567" s="78">
        <f t="shared" si="58"/>
        <v>381.80658661692701</v>
      </c>
    </row>
    <row r="568" spans="1:18" ht="24.6" customHeight="1" x14ac:dyDescent="0.7">
      <c r="A568" s="70">
        <v>4</v>
      </c>
      <c r="B568" s="3" t="s">
        <v>41</v>
      </c>
      <c r="C568" s="3" t="s">
        <v>410</v>
      </c>
      <c r="D568" s="3" t="s">
        <v>93</v>
      </c>
      <c r="E568" s="3" t="s">
        <v>411</v>
      </c>
      <c r="F568" s="3" t="s">
        <v>140</v>
      </c>
      <c r="G568" s="3" t="s">
        <v>866</v>
      </c>
      <c r="H568" s="204">
        <v>3663</v>
      </c>
      <c r="I568" s="70">
        <v>3</v>
      </c>
      <c r="J568" s="207">
        <f>สกลนคร!F13</f>
        <v>522860.89</v>
      </c>
      <c r="K568" s="206">
        <f>สกลนคร!AC13</f>
        <v>596256.18000000005</v>
      </c>
      <c r="L568" s="207">
        <f>สกลนคร!AD13</f>
        <v>813855.26</v>
      </c>
      <c r="M568" s="207">
        <f>สกลนคร!AE13</f>
        <v>846991.5</v>
      </c>
      <c r="N568" s="3"/>
      <c r="O568" s="3"/>
      <c r="P568" s="3"/>
      <c r="Q568" s="77">
        <f t="shared" si="59"/>
        <v>-33136.239999999991</v>
      </c>
      <c r="R568" s="78">
        <f t="shared" si="58"/>
        <v>222.18270816270817</v>
      </c>
    </row>
    <row r="569" spans="1:18" ht="24.6" customHeight="1" x14ac:dyDescent="0.7">
      <c r="A569" s="70">
        <v>5</v>
      </c>
      <c r="B569" s="3" t="s">
        <v>41</v>
      </c>
      <c r="C569" s="3" t="s">
        <v>410</v>
      </c>
      <c r="D569" s="3" t="s">
        <v>93</v>
      </c>
      <c r="E569" s="3" t="s">
        <v>411</v>
      </c>
      <c r="F569" s="3" t="s">
        <v>140</v>
      </c>
      <c r="G569" s="3" t="s">
        <v>867</v>
      </c>
      <c r="H569" s="204">
        <v>6722</v>
      </c>
      <c r="I569" s="70">
        <v>5</v>
      </c>
      <c r="J569" s="207">
        <f>สกลนคร!F14</f>
        <v>1840227.02</v>
      </c>
      <c r="K569" s="206">
        <f>สกลนคร!AC14</f>
        <v>1866356.01</v>
      </c>
      <c r="L569" s="207">
        <f>สกลนคร!AD14</f>
        <v>1596363.5699999998</v>
      </c>
      <c r="M569" s="207">
        <f>สกลนคร!AE14</f>
        <v>1532833.5699999998</v>
      </c>
      <c r="N569" s="3"/>
      <c r="O569" s="3"/>
      <c r="P569" s="3"/>
      <c r="Q569" s="77">
        <f t="shared" si="59"/>
        <v>63530</v>
      </c>
      <c r="R569" s="78">
        <f t="shared" si="58"/>
        <v>237.48342308836652</v>
      </c>
    </row>
    <row r="570" spans="1:18" ht="24.6" customHeight="1" x14ac:dyDescent="0.7">
      <c r="A570" s="70">
        <v>6</v>
      </c>
      <c r="B570" s="3" t="s">
        <v>41</v>
      </c>
      <c r="C570" s="3" t="s">
        <v>410</v>
      </c>
      <c r="D570" s="3" t="s">
        <v>93</v>
      </c>
      <c r="E570" s="3" t="s">
        <v>411</v>
      </c>
      <c r="F570" s="3" t="s">
        <v>140</v>
      </c>
      <c r="G570" s="3" t="s">
        <v>868</v>
      </c>
      <c r="H570" s="204">
        <v>3110</v>
      </c>
      <c r="I570" s="70">
        <v>3</v>
      </c>
      <c r="J570" s="207">
        <f>สกลนคร!F15</f>
        <v>401408.2</v>
      </c>
      <c r="K570" s="206">
        <f>สกลนคร!AC15</f>
        <v>438232.76</v>
      </c>
      <c r="L570" s="207">
        <f>สกลนคร!AD15</f>
        <v>898203.6</v>
      </c>
      <c r="M570" s="207">
        <f>สกลนคร!AE15</f>
        <v>813425.31</v>
      </c>
      <c r="N570" s="3"/>
      <c r="O570" s="3"/>
      <c r="P570" s="3"/>
      <c r="Q570" s="77">
        <f t="shared" si="59"/>
        <v>84778.289999999921</v>
      </c>
      <c r="R570" s="78">
        <f t="shared" si="58"/>
        <v>288.81144694533759</v>
      </c>
    </row>
    <row r="571" spans="1:18" ht="24.6" customHeight="1" x14ac:dyDescent="0.7">
      <c r="A571" s="70">
        <v>7</v>
      </c>
      <c r="B571" s="3" t="s">
        <v>41</v>
      </c>
      <c r="C571" s="3" t="s">
        <v>410</v>
      </c>
      <c r="D571" s="3" t="s">
        <v>93</v>
      </c>
      <c r="E571" s="3" t="s">
        <v>411</v>
      </c>
      <c r="F571" s="3" t="s">
        <v>140</v>
      </c>
      <c r="G571" s="3" t="s">
        <v>869</v>
      </c>
      <c r="H571" s="204">
        <v>4515</v>
      </c>
      <c r="I571" s="70">
        <v>4</v>
      </c>
      <c r="J571" s="207">
        <f>สกลนคร!F16</f>
        <v>807544.66</v>
      </c>
      <c r="K571" s="206">
        <f>สกลนคร!AC16</f>
        <v>879260.76</v>
      </c>
      <c r="L571" s="207">
        <f>สกลนคร!AD16</f>
        <v>1572645.76</v>
      </c>
      <c r="M571" s="207">
        <f>สกลนคร!AE16</f>
        <v>1090642.99</v>
      </c>
      <c r="N571" s="3"/>
      <c r="O571" s="3"/>
      <c r="P571" s="3"/>
      <c r="Q571" s="77">
        <f t="shared" si="59"/>
        <v>482002.77</v>
      </c>
      <c r="R571" s="78">
        <f t="shared" si="58"/>
        <v>348.31578294573643</v>
      </c>
    </row>
    <row r="572" spans="1:18" ht="24.6" customHeight="1" x14ac:dyDescent="0.7">
      <c r="A572" s="70">
        <v>8</v>
      </c>
      <c r="B572" s="3" t="s">
        <v>41</v>
      </c>
      <c r="C572" s="3" t="s">
        <v>410</v>
      </c>
      <c r="D572" s="3" t="s">
        <v>93</v>
      </c>
      <c r="E572" s="3" t="s">
        <v>411</v>
      </c>
      <c r="F572" s="3" t="s">
        <v>140</v>
      </c>
      <c r="G572" s="3" t="s">
        <v>870</v>
      </c>
      <c r="H572" s="204">
        <v>2847</v>
      </c>
      <c r="I572" s="70">
        <v>2</v>
      </c>
      <c r="J572" s="207">
        <f>สกลนคร!F17</f>
        <v>570049.1</v>
      </c>
      <c r="K572" s="206">
        <f>สกลนคร!AC17</f>
        <v>626513.06999999995</v>
      </c>
      <c r="L572" s="207">
        <f>สกลนคร!AD17</f>
        <v>891524.81</v>
      </c>
      <c r="M572" s="207">
        <f>สกลนคร!AE17</f>
        <v>728904.2</v>
      </c>
      <c r="N572" s="3"/>
      <c r="O572" s="3"/>
      <c r="P572" s="3"/>
      <c r="Q572" s="77">
        <f t="shared" si="59"/>
        <v>162620.6100000001</v>
      </c>
      <c r="R572" s="78">
        <f t="shared" si="58"/>
        <v>313.14534949069196</v>
      </c>
    </row>
    <row r="573" spans="1:18" ht="24.6" customHeight="1" x14ac:dyDescent="0.7">
      <c r="A573" s="70">
        <v>9</v>
      </c>
      <c r="B573" s="3" t="s">
        <v>41</v>
      </c>
      <c r="C573" s="3" t="s">
        <v>410</v>
      </c>
      <c r="D573" s="3" t="s">
        <v>93</v>
      </c>
      <c r="E573" s="3" t="s">
        <v>411</v>
      </c>
      <c r="F573" s="3" t="s">
        <v>140</v>
      </c>
      <c r="G573" s="3" t="s">
        <v>871</v>
      </c>
      <c r="H573" s="204">
        <v>3128</v>
      </c>
      <c r="I573" s="70">
        <v>3</v>
      </c>
      <c r="J573" s="207">
        <f>สกลนคร!F18</f>
        <v>337048.39</v>
      </c>
      <c r="K573" s="206">
        <f>สกลนคร!AC18</f>
        <v>382576.97000000003</v>
      </c>
      <c r="L573" s="207">
        <f>สกลนคร!AD18</f>
        <v>922805.43</v>
      </c>
      <c r="M573" s="207">
        <f>สกลนคร!AE18</f>
        <v>807475.67999999993</v>
      </c>
      <c r="N573" s="3"/>
      <c r="O573" s="3"/>
      <c r="P573" s="3"/>
      <c r="Q573" s="77">
        <f t="shared" si="59"/>
        <v>115329.75000000012</v>
      </c>
      <c r="R573" s="78">
        <f t="shared" si="58"/>
        <v>295.01452365728903</v>
      </c>
    </row>
    <row r="574" spans="1:18" ht="24.6" customHeight="1" x14ac:dyDescent="0.7">
      <c r="A574" s="208">
        <v>3</v>
      </c>
      <c r="B574" s="209" t="s">
        <v>41</v>
      </c>
      <c r="C574" s="209"/>
      <c r="D574" s="209"/>
      <c r="E574" s="209" t="s">
        <v>55</v>
      </c>
      <c r="F574" s="209"/>
      <c r="G574" s="209" t="s">
        <v>413</v>
      </c>
      <c r="H574" s="212">
        <f>SUM(H566:H573)</f>
        <v>31732</v>
      </c>
      <c r="I574" s="208"/>
      <c r="J574" s="211">
        <f>SUM(J565:J573)</f>
        <v>6140800.2599999998</v>
      </c>
      <c r="K574" s="211">
        <f>SUM(K565:K573)</f>
        <v>6581005.2399999993</v>
      </c>
      <c r="L574" s="211">
        <f>SUM(L565:L573)</f>
        <v>9721927.0999999996</v>
      </c>
      <c r="M574" s="211">
        <f>SUM(M565:M573)</f>
        <v>8308523.1500000013</v>
      </c>
      <c r="N574" s="209">
        <v>8</v>
      </c>
      <c r="O574" s="209">
        <v>8</v>
      </c>
      <c r="P574" s="209">
        <f>N574-O574</f>
        <v>0</v>
      </c>
      <c r="Q574" s="77">
        <f t="shared" si="59"/>
        <v>1413403.9499999983</v>
      </c>
      <c r="R574" s="78">
        <f t="shared" si="58"/>
        <v>306.37612189587799</v>
      </c>
    </row>
    <row r="575" spans="1:18" ht="24.6" customHeight="1" x14ac:dyDescent="0.7">
      <c r="A575" s="70">
        <v>1</v>
      </c>
      <c r="B575" s="3" t="s">
        <v>41</v>
      </c>
      <c r="C575" s="3" t="s">
        <v>414</v>
      </c>
      <c r="D575" s="3" t="s">
        <v>115</v>
      </c>
      <c r="E575" s="3" t="s">
        <v>415</v>
      </c>
      <c r="F575" s="3" t="s">
        <v>170</v>
      </c>
      <c r="G575" s="3" t="s">
        <v>416</v>
      </c>
      <c r="H575" s="204"/>
      <c r="I575" s="70"/>
      <c r="J575" s="205"/>
      <c r="K575" s="206"/>
      <c r="L575" s="207"/>
      <c r="M575" s="207"/>
      <c r="N575" s="3"/>
      <c r="O575" s="3"/>
      <c r="P575" s="3"/>
    </row>
    <row r="576" spans="1:18" ht="24.6" customHeight="1" x14ac:dyDescent="0.7">
      <c r="A576" s="70">
        <v>2</v>
      </c>
      <c r="B576" s="3" t="s">
        <v>41</v>
      </c>
      <c r="C576" s="3" t="s">
        <v>414</v>
      </c>
      <c r="D576" s="3" t="s">
        <v>115</v>
      </c>
      <c r="E576" s="3" t="s">
        <v>415</v>
      </c>
      <c r="F576" s="3" t="s">
        <v>140</v>
      </c>
      <c r="G576" s="3" t="s">
        <v>872</v>
      </c>
      <c r="H576" s="204">
        <v>6479</v>
      </c>
      <c r="I576" s="70">
        <v>5</v>
      </c>
      <c r="J576" s="207">
        <f>สกลนคร!F19</f>
        <v>1170303.48</v>
      </c>
      <c r="K576" s="206">
        <f>สกลนคร!AC19</f>
        <v>1200706.52</v>
      </c>
      <c r="L576" s="207">
        <f>สกลนคร!AD19</f>
        <v>1081390.04</v>
      </c>
      <c r="M576" s="207">
        <f>สกลนคร!AE19</f>
        <v>1557137.92</v>
      </c>
      <c r="N576" s="3"/>
      <c r="O576" s="3"/>
      <c r="P576" s="3"/>
      <c r="Q576" s="77">
        <f t="shared" si="59"/>
        <v>-475747.87999999989</v>
      </c>
      <c r="R576" s="78">
        <f t="shared" ref="R576:R581" si="60">L576/H576</f>
        <v>166.90693625559501</v>
      </c>
    </row>
    <row r="577" spans="1:18" ht="24.6" customHeight="1" x14ac:dyDescent="0.7">
      <c r="A577" s="70">
        <v>3</v>
      </c>
      <c r="B577" s="3" t="s">
        <v>41</v>
      </c>
      <c r="C577" s="3" t="s">
        <v>414</v>
      </c>
      <c r="D577" s="3" t="s">
        <v>115</v>
      </c>
      <c r="E577" s="3" t="s">
        <v>415</v>
      </c>
      <c r="F577" s="3" t="s">
        <v>140</v>
      </c>
      <c r="G577" s="3" t="s">
        <v>873</v>
      </c>
      <c r="H577" s="204">
        <v>4187</v>
      </c>
      <c r="I577" s="70">
        <v>3</v>
      </c>
      <c r="J577" s="207">
        <f>สกลนคร!F20</f>
        <v>594217.64</v>
      </c>
      <c r="K577" s="206">
        <f>สกลนคร!AC20</f>
        <v>621670.13</v>
      </c>
      <c r="L577" s="207">
        <f>สกลนคร!AD20</f>
        <v>890730.07000000007</v>
      </c>
      <c r="M577" s="207">
        <f>สกลนคร!AE20</f>
        <v>1326397.3599999999</v>
      </c>
      <c r="N577" s="3"/>
      <c r="O577" s="3"/>
      <c r="P577" s="3"/>
      <c r="Q577" s="77">
        <f t="shared" si="59"/>
        <v>-435667.2899999998</v>
      </c>
      <c r="R577" s="78">
        <f t="shared" si="60"/>
        <v>212.73705994745643</v>
      </c>
    </row>
    <row r="578" spans="1:18" ht="24.6" customHeight="1" x14ac:dyDescent="0.7">
      <c r="A578" s="70">
        <v>4</v>
      </c>
      <c r="B578" s="3" t="s">
        <v>41</v>
      </c>
      <c r="C578" s="3" t="s">
        <v>414</v>
      </c>
      <c r="D578" s="3" t="s">
        <v>115</v>
      </c>
      <c r="E578" s="3" t="s">
        <v>415</v>
      </c>
      <c r="F578" s="3" t="s">
        <v>140</v>
      </c>
      <c r="G578" s="3" t="s">
        <v>874</v>
      </c>
      <c r="H578" s="204">
        <v>4991</v>
      </c>
      <c r="I578" s="70">
        <v>4</v>
      </c>
      <c r="J578" s="207">
        <f>สกลนคร!F21</f>
        <v>182648.45</v>
      </c>
      <c r="K578" s="206">
        <f>สกลนคร!AC21</f>
        <v>747268.19000000018</v>
      </c>
      <c r="L578" s="207">
        <f>สกลนคร!AD21</f>
        <v>1087554.8399999999</v>
      </c>
      <c r="M578" s="207">
        <f>สกลนคร!AE21</f>
        <v>1479440.35</v>
      </c>
      <c r="N578" s="3"/>
      <c r="O578" s="3"/>
      <c r="P578" s="3"/>
      <c r="Q578" s="77">
        <f t="shared" si="59"/>
        <v>-391885.51000000024</v>
      </c>
      <c r="R578" s="78">
        <f t="shared" si="60"/>
        <v>217.90319374874773</v>
      </c>
    </row>
    <row r="579" spans="1:18" ht="24.6" customHeight="1" x14ac:dyDescent="0.7">
      <c r="A579" s="70">
        <v>5</v>
      </c>
      <c r="B579" s="3" t="s">
        <v>41</v>
      </c>
      <c r="C579" s="3" t="s">
        <v>414</v>
      </c>
      <c r="D579" s="3" t="s">
        <v>115</v>
      </c>
      <c r="E579" s="3" t="s">
        <v>415</v>
      </c>
      <c r="F579" s="3" t="s">
        <v>140</v>
      </c>
      <c r="G579" s="3" t="s">
        <v>875</v>
      </c>
      <c r="H579" s="204">
        <v>3313</v>
      </c>
      <c r="I579" s="70">
        <v>3</v>
      </c>
      <c r="J579" s="207">
        <f>สกลนคร!F22</f>
        <v>765950.44</v>
      </c>
      <c r="K579" s="206">
        <f>สกลนคร!AC22</f>
        <v>819953.79999999993</v>
      </c>
      <c r="L579" s="207">
        <f>สกลนคร!AD22</f>
        <v>714318.61</v>
      </c>
      <c r="M579" s="207">
        <f>สกลนคร!AE22</f>
        <v>918236.91</v>
      </c>
      <c r="N579" s="3"/>
      <c r="O579" s="3"/>
      <c r="P579" s="3"/>
      <c r="Q579" s="77">
        <f t="shared" ref="Q579:Q592" si="61">L579-M579</f>
        <v>-203918.30000000005</v>
      </c>
      <c r="R579" s="78">
        <f t="shared" si="60"/>
        <v>215.61080893450045</v>
      </c>
    </row>
    <row r="580" spans="1:18" ht="24.6" customHeight="1" x14ac:dyDescent="0.7">
      <c r="A580" s="208">
        <v>4</v>
      </c>
      <c r="B580" s="209" t="s">
        <v>41</v>
      </c>
      <c r="C580" s="209"/>
      <c r="D580" s="209"/>
      <c r="E580" s="209" t="s">
        <v>55</v>
      </c>
      <c r="F580" s="209"/>
      <c r="G580" s="209" t="s">
        <v>417</v>
      </c>
      <c r="H580" s="212">
        <f>SUM(H575:H579)</f>
        <v>18970</v>
      </c>
      <c r="I580" s="208"/>
      <c r="J580" s="211">
        <f>SUM(J575:J579)</f>
        <v>2713120.01</v>
      </c>
      <c r="K580" s="211">
        <f>SUM(K575:K579)</f>
        <v>3389598.6399999997</v>
      </c>
      <c r="L580" s="211">
        <f>SUM(L575:L579)</f>
        <v>3773993.56</v>
      </c>
      <c r="M580" s="211">
        <f>SUM(M575:M579)</f>
        <v>5281212.54</v>
      </c>
      <c r="N580" s="209">
        <v>4</v>
      </c>
      <c r="O580" s="209">
        <v>4</v>
      </c>
      <c r="P580" s="209">
        <f>N580-O580</f>
        <v>0</v>
      </c>
      <c r="Q580" s="77">
        <f t="shared" si="61"/>
        <v>-1507218.98</v>
      </c>
      <c r="R580" s="78">
        <f t="shared" si="60"/>
        <v>198.94536425935689</v>
      </c>
    </row>
    <row r="581" spans="1:18" ht="25.2" customHeight="1" thickBot="1" x14ac:dyDescent="0.75">
      <c r="A581" s="8"/>
      <c r="B581" s="215" t="s">
        <v>41</v>
      </c>
      <c r="C581" s="215" t="s">
        <v>41</v>
      </c>
      <c r="D581" s="215" t="s">
        <v>41</v>
      </c>
      <c r="E581" s="215" t="s">
        <v>41</v>
      </c>
      <c r="F581" s="215"/>
      <c r="G581" s="215" t="s">
        <v>418</v>
      </c>
      <c r="H581" s="216">
        <f>H557+H564+H574+H580</f>
        <v>79330</v>
      </c>
      <c r="I581" s="8"/>
      <c r="J581" s="217">
        <f t="shared" ref="J581:O581" si="62">J557+J564+J574+J580</f>
        <v>13636716.68</v>
      </c>
      <c r="K581" s="218">
        <f t="shared" si="62"/>
        <v>15838692.469999999</v>
      </c>
      <c r="L581" s="217">
        <f t="shared" si="62"/>
        <v>20712311.399999999</v>
      </c>
      <c r="M581" s="217">
        <f t="shared" si="62"/>
        <v>20846637</v>
      </c>
      <c r="N581" s="215">
        <f t="shared" si="62"/>
        <v>19</v>
      </c>
      <c r="O581" s="215">
        <f t="shared" si="62"/>
        <v>19</v>
      </c>
      <c r="P581" s="215">
        <f>N581-O581</f>
        <v>0</v>
      </c>
      <c r="Q581" s="77">
        <f t="shared" si="61"/>
        <v>-134325.60000000149</v>
      </c>
      <c r="R581" s="78">
        <f t="shared" si="60"/>
        <v>261.09052565233833</v>
      </c>
    </row>
    <row r="582" spans="1:18" ht="25.8" customHeight="1" thickTop="1" thickBot="1" x14ac:dyDescent="0.75">
      <c r="A582" s="219"/>
      <c r="B582" s="220"/>
      <c r="C582" s="220"/>
      <c r="D582" s="220"/>
      <c r="E582" s="319" t="s">
        <v>419</v>
      </c>
      <c r="F582" s="320"/>
      <c r="G582" s="321"/>
      <c r="H582" s="221"/>
      <c r="I582" s="219"/>
      <c r="J582" s="256">
        <f>J581/O581</f>
        <v>717721.93052631582</v>
      </c>
      <c r="K582" s="257">
        <f>K581/O581</f>
        <v>833615.39315789472</v>
      </c>
      <c r="L582" s="256">
        <f>L581/O581</f>
        <v>1090121.652631579</v>
      </c>
      <c r="M582" s="256">
        <f>M581/O581</f>
        <v>1097191.4210526317</v>
      </c>
      <c r="N582" s="220"/>
      <c r="O582" s="220"/>
      <c r="P582" s="220"/>
      <c r="Q582" s="77">
        <f t="shared" si="61"/>
        <v>-7069.7684210527223</v>
      </c>
    </row>
    <row r="583" spans="1:18" ht="25.2" customHeight="1" thickTop="1" x14ac:dyDescent="0.7">
      <c r="A583" s="222">
        <v>1</v>
      </c>
      <c r="B583" s="223" t="s">
        <v>38</v>
      </c>
      <c r="C583" s="223" t="s">
        <v>420</v>
      </c>
      <c r="D583" s="223" t="s">
        <v>421</v>
      </c>
      <c r="E583" s="223" t="s">
        <v>422</v>
      </c>
      <c r="F583" s="223" t="s">
        <v>137</v>
      </c>
      <c r="G583" s="223" t="s">
        <v>423</v>
      </c>
      <c r="H583" s="224"/>
      <c r="I583" s="222"/>
      <c r="J583" s="225"/>
      <c r="K583" s="226"/>
      <c r="L583" s="236"/>
      <c r="M583" s="236"/>
      <c r="N583" s="223"/>
      <c r="O583" s="223"/>
      <c r="P583" s="223"/>
    </row>
    <row r="584" spans="1:18" ht="24.6" customHeight="1" x14ac:dyDescent="0.7">
      <c r="A584" s="70">
        <v>2</v>
      </c>
      <c r="B584" s="3" t="s">
        <v>38</v>
      </c>
      <c r="C584" s="3" t="s">
        <v>420</v>
      </c>
      <c r="D584" s="3" t="s">
        <v>421</v>
      </c>
      <c r="E584" s="3" t="s">
        <v>422</v>
      </c>
      <c r="F584" s="3" t="s">
        <v>140</v>
      </c>
      <c r="G584" s="3" t="s">
        <v>876</v>
      </c>
      <c r="H584" s="204">
        <v>3670</v>
      </c>
      <c r="I584" s="70">
        <v>3</v>
      </c>
      <c r="J584" s="205">
        <f>นครพนม!F4</f>
        <v>160393.28</v>
      </c>
      <c r="K584" s="206">
        <f>นครพนม!AN4</f>
        <v>201829.55</v>
      </c>
      <c r="L584" s="207">
        <f>นครพนม!AO4</f>
        <v>648235.91999999993</v>
      </c>
      <c r="M584" s="207">
        <f>นครพนม!AP4</f>
        <v>615879.95000000007</v>
      </c>
      <c r="N584" s="3"/>
      <c r="O584" s="3"/>
      <c r="P584" s="3"/>
      <c r="Q584" s="77">
        <f t="shared" si="61"/>
        <v>32355.969999999856</v>
      </c>
      <c r="R584" s="78">
        <f t="shared" ref="R584:R607" si="63">L584/H584</f>
        <v>176.63104087193457</v>
      </c>
    </row>
    <row r="585" spans="1:18" ht="24.6" customHeight="1" x14ac:dyDescent="0.7">
      <c r="A585" s="70">
        <v>3</v>
      </c>
      <c r="B585" s="3" t="s">
        <v>38</v>
      </c>
      <c r="C585" s="3" t="s">
        <v>420</v>
      </c>
      <c r="D585" s="3" t="s">
        <v>421</v>
      </c>
      <c r="E585" s="3" t="s">
        <v>422</v>
      </c>
      <c r="F585" s="3" t="s">
        <v>140</v>
      </c>
      <c r="G585" s="3" t="s">
        <v>877</v>
      </c>
      <c r="H585" s="204">
        <v>5247</v>
      </c>
      <c r="I585" s="70">
        <v>4</v>
      </c>
      <c r="J585" s="205">
        <f>นครพนม!F5</f>
        <v>177107.88</v>
      </c>
      <c r="K585" s="206">
        <f>นครพนม!AN5</f>
        <v>260810.12</v>
      </c>
      <c r="L585" s="207">
        <f>นครพนม!AO5</f>
        <v>775928.5</v>
      </c>
      <c r="M585" s="207">
        <f>นครพนม!AP5</f>
        <v>679519.01</v>
      </c>
      <c r="N585" s="3"/>
      <c r="O585" s="3"/>
      <c r="P585" s="3"/>
      <c r="Q585" s="77">
        <f t="shared" si="61"/>
        <v>96409.489999999991</v>
      </c>
      <c r="R585" s="78">
        <f t="shared" si="63"/>
        <v>147.88040785210598</v>
      </c>
    </row>
    <row r="586" spans="1:18" ht="24.6" customHeight="1" x14ac:dyDescent="0.7">
      <c r="A586" s="70">
        <v>4</v>
      </c>
      <c r="B586" s="3" t="s">
        <v>38</v>
      </c>
      <c r="C586" s="3" t="s">
        <v>420</v>
      </c>
      <c r="D586" s="3" t="s">
        <v>421</v>
      </c>
      <c r="E586" s="3" t="s">
        <v>422</v>
      </c>
      <c r="F586" s="3" t="s">
        <v>140</v>
      </c>
      <c r="G586" s="3" t="s">
        <v>878</v>
      </c>
      <c r="H586" s="204">
        <v>4843</v>
      </c>
      <c r="I586" s="70">
        <v>4</v>
      </c>
      <c r="J586" s="205">
        <f>นครพนม!F6</f>
        <v>318431.39</v>
      </c>
      <c r="K586" s="206">
        <f>นครพนม!AN6</f>
        <v>423075.97000000003</v>
      </c>
      <c r="L586" s="207">
        <f>นครพนม!AO6</f>
        <v>1082237.77</v>
      </c>
      <c r="M586" s="207">
        <f>นครพนม!AP6</f>
        <v>875707.43</v>
      </c>
      <c r="N586" s="3"/>
      <c r="O586" s="3"/>
      <c r="P586" s="3"/>
      <c r="Q586" s="77">
        <f t="shared" si="61"/>
        <v>206530.33999999997</v>
      </c>
      <c r="R586" s="78">
        <f t="shared" si="63"/>
        <v>223.46433409043982</v>
      </c>
    </row>
    <row r="587" spans="1:18" ht="24.6" customHeight="1" x14ac:dyDescent="0.7">
      <c r="A587" s="70">
        <v>5</v>
      </c>
      <c r="B587" s="3" t="s">
        <v>38</v>
      </c>
      <c r="C587" s="3" t="s">
        <v>420</v>
      </c>
      <c r="D587" s="3" t="s">
        <v>421</v>
      </c>
      <c r="E587" s="3" t="s">
        <v>422</v>
      </c>
      <c r="F587" s="3" t="s">
        <v>140</v>
      </c>
      <c r="G587" s="3" t="s">
        <v>879</v>
      </c>
      <c r="H587" s="204">
        <v>4324</v>
      </c>
      <c r="I587" s="70">
        <v>3</v>
      </c>
      <c r="J587" s="205">
        <f>นครพนม!F7</f>
        <v>273566.52</v>
      </c>
      <c r="K587" s="206">
        <f>นครพนม!AN7</f>
        <v>307630.69</v>
      </c>
      <c r="L587" s="207">
        <f>นครพนม!AO7</f>
        <v>575977.22</v>
      </c>
      <c r="M587" s="207">
        <f>นครพนม!AP7</f>
        <v>547519.27</v>
      </c>
      <c r="N587" s="3"/>
      <c r="O587" s="3"/>
      <c r="P587" s="3"/>
      <c r="Q587" s="77">
        <f t="shared" si="61"/>
        <v>28457.949999999953</v>
      </c>
      <c r="R587" s="78">
        <f t="shared" si="63"/>
        <v>133.20472247918593</v>
      </c>
    </row>
    <row r="588" spans="1:18" ht="24.6" customHeight="1" x14ac:dyDescent="0.7">
      <c r="A588" s="70">
        <v>6</v>
      </c>
      <c r="B588" s="3" t="s">
        <v>38</v>
      </c>
      <c r="C588" s="3" t="s">
        <v>420</v>
      </c>
      <c r="D588" s="3" t="s">
        <v>421</v>
      </c>
      <c r="E588" s="3" t="s">
        <v>422</v>
      </c>
      <c r="F588" s="3" t="s">
        <v>140</v>
      </c>
      <c r="G588" s="3" t="s">
        <v>880</v>
      </c>
      <c r="H588" s="204">
        <v>4095</v>
      </c>
      <c r="I588" s="70">
        <v>3</v>
      </c>
      <c r="J588" s="205">
        <f>นครพนม!F8</f>
        <v>146015.13</v>
      </c>
      <c r="K588" s="206">
        <f>นครพนม!AN8</f>
        <v>208246.51</v>
      </c>
      <c r="L588" s="207">
        <f>นครพนม!AO8</f>
        <v>700597.24</v>
      </c>
      <c r="M588" s="207">
        <f>นครพนม!AP8</f>
        <v>769795.79</v>
      </c>
      <c r="N588" s="3"/>
      <c r="O588" s="3"/>
      <c r="P588" s="3"/>
      <c r="Q588" s="77">
        <f t="shared" si="61"/>
        <v>-69198.550000000047</v>
      </c>
      <c r="R588" s="78">
        <f t="shared" si="63"/>
        <v>171.08601709401708</v>
      </c>
    </row>
    <row r="589" spans="1:18" ht="24.6" customHeight="1" x14ac:dyDescent="0.7">
      <c r="A589" s="70">
        <v>7</v>
      </c>
      <c r="B589" s="3" t="s">
        <v>38</v>
      </c>
      <c r="C589" s="3" t="s">
        <v>420</v>
      </c>
      <c r="D589" s="3" t="s">
        <v>421</v>
      </c>
      <c r="E589" s="3" t="s">
        <v>422</v>
      </c>
      <c r="F589" s="3" t="s">
        <v>140</v>
      </c>
      <c r="G589" s="3" t="s">
        <v>881</v>
      </c>
      <c r="H589" s="204">
        <v>3972</v>
      </c>
      <c r="I589" s="70">
        <v>3</v>
      </c>
      <c r="J589" s="205">
        <f>นครพนม!F9</f>
        <v>442496.96</v>
      </c>
      <c r="K589" s="206">
        <f>นครพนม!AN9</f>
        <v>770349.15000000014</v>
      </c>
      <c r="L589" s="207">
        <f>นครพนม!AO9</f>
        <v>415790.27</v>
      </c>
      <c r="M589" s="207">
        <f>นครพนม!AP9</f>
        <v>465932.22000000003</v>
      </c>
      <c r="N589" s="3"/>
      <c r="O589" s="3"/>
      <c r="P589" s="3"/>
      <c r="Q589" s="77">
        <f t="shared" si="61"/>
        <v>-50141.950000000012</v>
      </c>
      <c r="R589" s="78">
        <f t="shared" si="63"/>
        <v>104.68032980866063</v>
      </c>
    </row>
    <row r="590" spans="1:18" ht="24.6" customHeight="1" x14ac:dyDescent="0.7">
      <c r="A590" s="70">
        <v>8</v>
      </c>
      <c r="B590" s="3" t="s">
        <v>38</v>
      </c>
      <c r="C590" s="3" t="s">
        <v>420</v>
      </c>
      <c r="D590" s="3" t="s">
        <v>421</v>
      </c>
      <c r="E590" s="3" t="s">
        <v>422</v>
      </c>
      <c r="F590" s="3" t="s">
        <v>140</v>
      </c>
      <c r="G590" s="3" t="s">
        <v>882</v>
      </c>
      <c r="H590" s="204">
        <v>2524</v>
      </c>
      <c r="I590" s="70">
        <v>2</v>
      </c>
      <c r="J590" s="205">
        <f>นครพนม!F10</f>
        <v>453575.92</v>
      </c>
      <c r="K590" s="206">
        <f>นครพนม!AN10</f>
        <v>507088.91</v>
      </c>
      <c r="L590" s="207">
        <f>นครพนม!AO10</f>
        <v>387654.11</v>
      </c>
      <c r="M590" s="207">
        <f>นครพนม!AP10</f>
        <v>419969.52</v>
      </c>
      <c r="N590" s="3"/>
      <c r="O590" s="3"/>
      <c r="P590" s="3"/>
      <c r="Q590" s="77">
        <f t="shared" si="61"/>
        <v>-32315.410000000033</v>
      </c>
      <c r="R590" s="78">
        <f t="shared" si="63"/>
        <v>153.58720681458001</v>
      </c>
    </row>
    <row r="591" spans="1:18" ht="24.6" customHeight="1" x14ac:dyDescent="0.7">
      <c r="A591" s="70">
        <v>9</v>
      </c>
      <c r="B591" s="3" t="s">
        <v>38</v>
      </c>
      <c r="C591" s="3" t="s">
        <v>420</v>
      </c>
      <c r="D591" s="3" t="s">
        <v>421</v>
      </c>
      <c r="E591" s="3" t="s">
        <v>422</v>
      </c>
      <c r="F591" s="3" t="s">
        <v>140</v>
      </c>
      <c r="G591" s="3" t="s">
        <v>883</v>
      </c>
      <c r="H591" s="204">
        <v>2657</v>
      </c>
      <c r="I591" s="70">
        <v>2</v>
      </c>
      <c r="J591" s="205">
        <f>นครพนม!F11</f>
        <v>485646.78</v>
      </c>
      <c r="K591" s="206">
        <f>นครพนม!AN11</f>
        <v>626572.95000000007</v>
      </c>
      <c r="L591" s="207">
        <f>นครพนม!AO11</f>
        <v>440312.27</v>
      </c>
      <c r="M591" s="207">
        <f>นครพนม!AP11</f>
        <v>411712.31</v>
      </c>
      <c r="N591" s="3"/>
      <c r="O591" s="3"/>
      <c r="P591" s="3"/>
      <c r="Q591" s="77">
        <f t="shared" si="61"/>
        <v>28599.960000000021</v>
      </c>
      <c r="R591" s="78">
        <f t="shared" si="63"/>
        <v>165.71782837786978</v>
      </c>
    </row>
    <row r="592" spans="1:18" ht="24.6" customHeight="1" x14ac:dyDescent="0.7">
      <c r="A592" s="70">
        <v>10</v>
      </c>
      <c r="B592" s="3" t="s">
        <v>38</v>
      </c>
      <c r="C592" s="3" t="s">
        <v>420</v>
      </c>
      <c r="D592" s="3" t="s">
        <v>421</v>
      </c>
      <c r="E592" s="3" t="s">
        <v>422</v>
      </c>
      <c r="F592" s="3" t="s">
        <v>140</v>
      </c>
      <c r="G592" s="3" t="s">
        <v>884</v>
      </c>
      <c r="H592" s="204">
        <v>2342</v>
      </c>
      <c r="I592" s="70">
        <v>2</v>
      </c>
      <c r="J592" s="205">
        <f>นครพนม!F12</f>
        <v>251917.8</v>
      </c>
      <c r="K592" s="206">
        <f>นครพนม!AN12</f>
        <v>374131.79</v>
      </c>
      <c r="L592" s="207">
        <f>นครพนม!AO12</f>
        <v>464958.82999999996</v>
      </c>
      <c r="M592" s="207">
        <f>นครพนม!AP12</f>
        <v>508712.57</v>
      </c>
      <c r="N592" s="3"/>
      <c r="O592" s="3"/>
      <c r="P592" s="3"/>
      <c r="Q592" s="77">
        <f t="shared" si="61"/>
        <v>-43753.740000000049</v>
      </c>
      <c r="R592" s="78">
        <f t="shared" si="63"/>
        <v>198.53067036720751</v>
      </c>
    </row>
    <row r="593" spans="1:18" ht="24.6" customHeight="1" x14ac:dyDescent="0.7">
      <c r="A593" s="70">
        <v>11</v>
      </c>
      <c r="B593" s="3" t="s">
        <v>38</v>
      </c>
      <c r="C593" s="3" t="s">
        <v>420</v>
      </c>
      <c r="D593" s="3" t="s">
        <v>421</v>
      </c>
      <c r="E593" s="3" t="s">
        <v>422</v>
      </c>
      <c r="F593" s="3" t="s">
        <v>140</v>
      </c>
      <c r="G593" s="3" t="s">
        <v>885</v>
      </c>
      <c r="H593" s="204">
        <v>2776</v>
      </c>
      <c r="I593" s="70">
        <v>2</v>
      </c>
      <c r="J593" s="205">
        <f>นครพนม!F13</f>
        <v>102188.79</v>
      </c>
      <c r="K593" s="206">
        <f>นครพนม!AN13</f>
        <v>308279.56999999995</v>
      </c>
      <c r="L593" s="207">
        <f>นครพนม!AO13</f>
        <v>598853.82999999996</v>
      </c>
      <c r="M593" s="207">
        <f>นครพนม!AP13</f>
        <v>590728.18999999994</v>
      </c>
      <c r="N593" s="3"/>
      <c r="O593" s="3"/>
      <c r="P593" s="3"/>
      <c r="Q593" s="77">
        <f t="shared" ref="Q593:Q650" si="64">L593-M593</f>
        <v>8125.640000000014</v>
      </c>
      <c r="R593" s="78">
        <f t="shared" si="63"/>
        <v>215.72544308357348</v>
      </c>
    </row>
    <row r="594" spans="1:18" ht="24.6" customHeight="1" x14ac:dyDescent="0.7">
      <c r="A594" s="70">
        <v>12</v>
      </c>
      <c r="B594" s="3" t="s">
        <v>38</v>
      </c>
      <c r="C594" s="3" t="s">
        <v>420</v>
      </c>
      <c r="D594" s="3" t="s">
        <v>421</v>
      </c>
      <c r="E594" s="3" t="s">
        <v>422</v>
      </c>
      <c r="F594" s="3" t="s">
        <v>140</v>
      </c>
      <c r="G594" s="3" t="s">
        <v>886</v>
      </c>
      <c r="H594" s="204">
        <v>3352</v>
      </c>
      <c r="I594" s="70">
        <v>3</v>
      </c>
      <c r="J594" s="205">
        <f>นครพนม!F14</f>
        <v>237053.67</v>
      </c>
      <c r="K594" s="206">
        <f>นครพนม!AN14</f>
        <v>401944.76</v>
      </c>
      <c r="L594" s="207">
        <f>นครพนม!AO14</f>
        <v>885665.82000000007</v>
      </c>
      <c r="M594" s="207">
        <f>นครพนม!AP14</f>
        <v>665686.98</v>
      </c>
      <c r="N594" s="3"/>
      <c r="O594" s="3"/>
      <c r="P594" s="3"/>
      <c r="Q594" s="77">
        <f t="shared" si="64"/>
        <v>219978.84000000008</v>
      </c>
      <c r="R594" s="78">
        <f t="shared" si="63"/>
        <v>264.22011336515516</v>
      </c>
    </row>
    <row r="595" spans="1:18" ht="24.6" customHeight="1" x14ac:dyDescent="0.7">
      <c r="A595" s="70">
        <v>13</v>
      </c>
      <c r="B595" s="3" t="s">
        <v>38</v>
      </c>
      <c r="C595" s="3" t="s">
        <v>420</v>
      </c>
      <c r="D595" s="3" t="s">
        <v>421</v>
      </c>
      <c r="E595" s="3" t="s">
        <v>422</v>
      </c>
      <c r="F595" s="3" t="s">
        <v>140</v>
      </c>
      <c r="G595" s="3" t="s">
        <v>887</v>
      </c>
      <c r="H595" s="204">
        <v>2657</v>
      </c>
      <c r="I595" s="70">
        <v>2</v>
      </c>
      <c r="J595" s="205">
        <f>นครพนม!F15</f>
        <v>235190.43</v>
      </c>
      <c r="K595" s="206">
        <f>นครพนม!AN15</f>
        <v>342724.94</v>
      </c>
      <c r="L595" s="207">
        <f>นครพนม!AO15</f>
        <v>743553</v>
      </c>
      <c r="M595" s="207">
        <f>นครพนม!AP15</f>
        <v>780806.32000000007</v>
      </c>
      <c r="N595" s="3"/>
      <c r="O595" s="3"/>
      <c r="P595" s="3"/>
      <c r="Q595" s="77">
        <f t="shared" si="64"/>
        <v>-37253.320000000065</v>
      </c>
      <c r="R595" s="78">
        <f t="shared" si="63"/>
        <v>279.84681972149042</v>
      </c>
    </row>
    <row r="596" spans="1:18" ht="24.6" customHeight="1" x14ac:dyDescent="0.7">
      <c r="A596" s="70">
        <v>14</v>
      </c>
      <c r="B596" s="3" t="s">
        <v>38</v>
      </c>
      <c r="C596" s="3" t="s">
        <v>420</v>
      </c>
      <c r="D596" s="3" t="s">
        <v>421</v>
      </c>
      <c r="E596" s="3" t="s">
        <v>422</v>
      </c>
      <c r="F596" s="3" t="s">
        <v>140</v>
      </c>
      <c r="G596" s="3" t="s">
        <v>888</v>
      </c>
      <c r="H596" s="204">
        <v>1514</v>
      </c>
      <c r="I596" s="70">
        <v>2</v>
      </c>
      <c r="J596" s="205">
        <f>นครพนม!F16</f>
        <v>322220.18</v>
      </c>
      <c r="K596" s="206">
        <f>นครพนม!AN16</f>
        <v>330975.68</v>
      </c>
      <c r="L596" s="207">
        <f>นครพนม!AO16</f>
        <v>645441.5</v>
      </c>
      <c r="M596" s="207">
        <f>นครพนม!AP16</f>
        <v>600857.77</v>
      </c>
      <c r="N596" s="3"/>
      <c r="O596" s="3"/>
      <c r="P596" s="3"/>
      <c r="Q596" s="77">
        <f t="shared" si="64"/>
        <v>44583.729999999981</v>
      </c>
      <c r="R596" s="78">
        <f t="shared" si="63"/>
        <v>426.31538969616906</v>
      </c>
    </row>
    <row r="597" spans="1:18" ht="24.6" customHeight="1" x14ac:dyDescent="0.7">
      <c r="A597" s="70">
        <v>15</v>
      </c>
      <c r="B597" s="3" t="s">
        <v>38</v>
      </c>
      <c r="C597" s="3" t="s">
        <v>420</v>
      </c>
      <c r="D597" s="3" t="s">
        <v>421</v>
      </c>
      <c r="E597" s="3" t="s">
        <v>422</v>
      </c>
      <c r="F597" s="3" t="s">
        <v>140</v>
      </c>
      <c r="G597" s="3" t="s">
        <v>889</v>
      </c>
      <c r="H597" s="204">
        <v>2063</v>
      </c>
      <c r="I597" s="70">
        <v>2</v>
      </c>
      <c r="J597" s="205">
        <f>นครพนม!F17</f>
        <v>163334.39999999999</v>
      </c>
      <c r="K597" s="206">
        <f>นครพนม!AN17</f>
        <v>367623.70999999996</v>
      </c>
      <c r="L597" s="207">
        <f>นครพนม!AO17</f>
        <v>592072.85000000009</v>
      </c>
      <c r="M597" s="207">
        <f>นครพนม!AP17</f>
        <v>599582.09</v>
      </c>
      <c r="N597" s="3"/>
      <c r="O597" s="3"/>
      <c r="P597" s="3"/>
      <c r="Q597" s="77">
        <f t="shared" si="64"/>
        <v>-7509.2399999998743</v>
      </c>
      <c r="R597" s="78">
        <f t="shared" si="63"/>
        <v>286.99604944255941</v>
      </c>
    </row>
    <row r="598" spans="1:18" ht="24.6" customHeight="1" x14ac:dyDescent="0.7">
      <c r="A598" s="70">
        <v>16</v>
      </c>
      <c r="B598" s="3" t="s">
        <v>38</v>
      </c>
      <c r="C598" s="3" t="s">
        <v>420</v>
      </c>
      <c r="D598" s="3" t="s">
        <v>421</v>
      </c>
      <c r="E598" s="3" t="s">
        <v>422</v>
      </c>
      <c r="F598" s="3" t="s">
        <v>140</v>
      </c>
      <c r="G598" s="3" t="s">
        <v>890</v>
      </c>
      <c r="H598" s="204">
        <v>3822</v>
      </c>
      <c r="I598" s="70">
        <v>3</v>
      </c>
      <c r="J598" s="205">
        <f>นครพนม!F18</f>
        <v>43357.61</v>
      </c>
      <c r="K598" s="206">
        <f>นครพนม!AN18</f>
        <v>50164</v>
      </c>
      <c r="L598" s="207">
        <f>นครพนม!AO18</f>
        <v>498112.29000000004</v>
      </c>
      <c r="M598" s="207">
        <f>นครพนม!AP18</f>
        <v>511073.25</v>
      </c>
      <c r="N598" s="3"/>
      <c r="O598" s="3"/>
      <c r="P598" s="3"/>
      <c r="Q598" s="77">
        <f t="shared" si="64"/>
        <v>-12960.959999999963</v>
      </c>
      <c r="R598" s="78">
        <f t="shared" si="63"/>
        <v>130.32765306122451</v>
      </c>
    </row>
    <row r="599" spans="1:18" ht="24.6" customHeight="1" x14ac:dyDescent="0.7">
      <c r="A599" s="70">
        <v>17</v>
      </c>
      <c r="B599" s="3" t="s">
        <v>38</v>
      </c>
      <c r="C599" s="3" t="s">
        <v>420</v>
      </c>
      <c r="D599" s="3" t="s">
        <v>421</v>
      </c>
      <c r="E599" s="3" t="s">
        <v>422</v>
      </c>
      <c r="F599" s="3" t="s">
        <v>140</v>
      </c>
      <c r="G599" s="3" t="s">
        <v>891</v>
      </c>
      <c r="H599" s="204">
        <v>2841</v>
      </c>
      <c r="I599" s="70">
        <v>2</v>
      </c>
      <c r="J599" s="205">
        <f>นครพนม!F19</f>
        <v>302383.48</v>
      </c>
      <c r="K599" s="206">
        <f>นครพนม!AN19</f>
        <v>310866.01999999996</v>
      </c>
      <c r="L599" s="207">
        <f>นครพนม!AO19</f>
        <v>697493.62</v>
      </c>
      <c r="M599" s="207">
        <f>นครพนม!AP19</f>
        <v>635045.5</v>
      </c>
      <c r="N599" s="3"/>
      <c r="O599" s="3"/>
      <c r="P599" s="3"/>
      <c r="Q599" s="77">
        <f t="shared" si="64"/>
        <v>62448.119999999995</v>
      </c>
      <c r="R599" s="78">
        <f t="shared" si="63"/>
        <v>245.50989792326646</v>
      </c>
    </row>
    <row r="600" spans="1:18" ht="24.6" customHeight="1" x14ac:dyDescent="0.7">
      <c r="A600" s="70">
        <v>18</v>
      </c>
      <c r="B600" s="3" t="s">
        <v>38</v>
      </c>
      <c r="C600" s="3" t="s">
        <v>420</v>
      </c>
      <c r="D600" s="3" t="s">
        <v>421</v>
      </c>
      <c r="E600" s="3" t="s">
        <v>422</v>
      </c>
      <c r="F600" s="3" t="s">
        <v>140</v>
      </c>
      <c r="G600" s="3" t="s">
        <v>892</v>
      </c>
      <c r="H600" s="204">
        <v>3626</v>
      </c>
      <c r="I600" s="70">
        <v>3</v>
      </c>
      <c r="J600" s="205">
        <f>นครพนม!F20</f>
        <v>211758.32</v>
      </c>
      <c r="K600" s="206">
        <f>นครพนม!AN20</f>
        <v>250695.47999999998</v>
      </c>
      <c r="L600" s="207">
        <f>นครพนม!AO20</f>
        <v>672639.69</v>
      </c>
      <c r="M600" s="207">
        <f>นครพนม!AP20</f>
        <v>546955.17000000004</v>
      </c>
      <c r="N600" s="3"/>
      <c r="O600" s="3"/>
      <c r="P600" s="3"/>
      <c r="Q600" s="77">
        <f t="shared" si="64"/>
        <v>125684.5199999999</v>
      </c>
      <c r="R600" s="78">
        <f t="shared" si="63"/>
        <v>185.50460286817429</v>
      </c>
    </row>
    <row r="601" spans="1:18" ht="24.6" customHeight="1" x14ac:dyDescent="0.7">
      <c r="A601" s="70">
        <v>19</v>
      </c>
      <c r="B601" s="3" t="s">
        <v>38</v>
      </c>
      <c r="C601" s="3" t="s">
        <v>420</v>
      </c>
      <c r="D601" s="3" t="s">
        <v>421</v>
      </c>
      <c r="E601" s="3" t="s">
        <v>422</v>
      </c>
      <c r="F601" s="3" t="s">
        <v>140</v>
      </c>
      <c r="G601" s="3" t="s">
        <v>893</v>
      </c>
      <c r="H601" s="204">
        <v>2137</v>
      </c>
      <c r="I601" s="70">
        <v>2</v>
      </c>
      <c r="J601" s="205">
        <f>นครพนม!F21</f>
        <v>119629.46</v>
      </c>
      <c r="K601" s="206">
        <f>นครพนม!AN21</f>
        <v>274249.08999999997</v>
      </c>
      <c r="L601" s="207">
        <f>นครพนม!AO21</f>
        <v>515344.58999999997</v>
      </c>
      <c r="M601" s="207">
        <f>นครพนม!AP21</f>
        <v>820899.55</v>
      </c>
      <c r="N601" s="3"/>
      <c r="O601" s="3"/>
      <c r="P601" s="3"/>
      <c r="Q601" s="77">
        <f t="shared" si="64"/>
        <v>-305554.96000000008</v>
      </c>
      <c r="R601" s="78">
        <f t="shared" si="63"/>
        <v>241.15329433785681</v>
      </c>
    </row>
    <row r="602" spans="1:18" ht="24.6" customHeight="1" x14ac:dyDescent="0.7">
      <c r="A602" s="70">
        <v>20</v>
      </c>
      <c r="B602" s="3" t="s">
        <v>38</v>
      </c>
      <c r="C602" s="3" t="s">
        <v>420</v>
      </c>
      <c r="D602" s="3" t="s">
        <v>421</v>
      </c>
      <c r="E602" s="3" t="s">
        <v>422</v>
      </c>
      <c r="F602" s="3" t="s">
        <v>140</v>
      </c>
      <c r="G602" s="3" t="s">
        <v>894</v>
      </c>
      <c r="H602" s="204">
        <v>2602</v>
      </c>
      <c r="I602" s="70">
        <v>2</v>
      </c>
      <c r="J602" s="205">
        <f>นครพนม!F22</f>
        <v>437266.36</v>
      </c>
      <c r="K602" s="206">
        <f>นครพนม!AN22</f>
        <v>595316.85</v>
      </c>
      <c r="L602" s="207">
        <f>นครพนม!AO22</f>
        <v>517550.75999999995</v>
      </c>
      <c r="M602" s="207">
        <f>นครพนม!AP22</f>
        <v>466625.02999999997</v>
      </c>
      <c r="N602" s="3"/>
      <c r="O602" s="3"/>
      <c r="P602" s="3"/>
      <c r="Q602" s="77">
        <f t="shared" si="64"/>
        <v>50925.729999999981</v>
      </c>
      <c r="R602" s="78">
        <f t="shared" si="63"/>
        <v>198.90498078401228</v>
      </c>
    </row>
    <row r="603" spans="1:18" ht="24.6" customHeight="1" x14ac:dyDescent="0.7">
      <c r="A603" s="70">
        <v>21</v>
      </c>
      <c r="B603" s="3" t="s">
        <v>38</v>
      </c>
      <c r="C603" s="3" t="s">
        <v>420</v>
      </c>
      <c r="D603" s="3" t="s">
        <v>421</v>
      </c>
      <c r="E603" s="3" t="s">
        <v>422</v>
      </c>
      <c r="F603" s="3" t="s">
        <v>140</v>
      </c>
      <c r="G603" s="3" t="s">
        <v>895</v>
      </c>
      <c r="H603" s="204">
        <v>6245</v>
      </c>
      <c r="I603" s="70">
        <v>5</v>
      </c>
      <c r="J603" s="205">
        <f>นครพนม!F23</f>
        <v>163398.75</v>
      </c>
      <c r="K603" s="206">
        <f>นครพนม!AN23</f>
        <v>346242.1</v>
      </c>
      <c r="L603" s="207">
        <f>นครพนม!AO23</f>
        <v>701567.05</v>
      </c>
      <c r="M603" s="207">
        <f>นครพนม!AP23</f>
        <v>677086.43</v>
      </c>
      <c r="N603" s="3"/>
      <c r="O603" s="3"/>
      <c r="P603" s="3"/>
      <c r="Q603" s="77">
        <f t="shared" si="64"/>
        <v>24480.619999999995</v>
      </c>
      <c r="R603" s="78">
        <f t="shared" si="63"/>
        <v>112.34060048038431</v>
      </c>
    </row>
    <row r="604" spans="1:18" ht="24.6" customHeight="1" x14ac:dyDescent="0.7">
      <c r="A604" s="70">
        <v>22</v>
      </c>
      <c r="B604" s="3" t="s">
        <v>38</v>
      </c>
      <c r="C604" s="3" t="s">
        <v>420</v>
      </c>
      <c r="D604" s="3" t="s">
        <v>421</v>
      </c>
      <c r="E604" s="3" t="s">
        <v>422</v>
      </c>
      <c r="F604" s="3" t="s">
        <v>140</v>
      </c>
      <c r="G604" s="3" t="s">
        <v>896</v>
      </c>
      <c r="H604" s="204">
        <v>5141</v>
      </c>
      <c r="I604" s="70">
        <v>4</v>
      </c>
      <c r="J604" s="205">
        <f>นครพนม!F24</f>
        <v>290970.77</v>
      </c>
      <c r="K604" s="206">
        <f>นครพนม!AN24</f>
        <v>404351.98</v>
      </c>
      <c r="L604" s="207">
        <f>นครพนม!AO24</f>
        <v>550096.64999999991</v>
      </c>
      <c r="M604" s="207">
        <f>นครพนม!AP24</f>
        <v>435930.61</v>
      </c>
      <c r="N604" s="3"/>
      <c r="O604" s="3"/>
      <c r="P604" s="3"/>
      <c r="Q604" s="77">
        <f t="shared" si="64"/>
        <v>114166.03999999992</v>
      </c>
      <c r="R604" s="78">
        <f t="shared" si="63"/>
        <v>107.00187706671852</v>
      </c>
    </row>
    <row r="605" spans="1:18" ht="24.6" customHeight="1" x14ac:dyDescent="0.7">
      <c r="A605" s="70">
        <v>23</v>
      </c>
      <c r="B605" s="3" t="s">
        <v>38</v>
      </c>
      <c r="C605" s="3" t="s">
        <v>420</v>
      </c>
      <c r="D605" s="3" t="s">
        <v>421</v>
      </c>
      <c r="E605" s="3" t="s">
        <v>422</v>
      </c>
      <c r="F605" s="3" t="s">
        <v>140</v>
      </c>
      <c r="G605" s="3" t="s">
        <v>897</v>
      </c>
      <c r="H605" s="204">
        <v>2939</v>
      </c>
      <c r="I605" s="70">
        <v>2</v>
      </c>
      <c r="J605" s="205">
        <f>นครพนม!F25</f>
        <v>205917.74</v>
      </c>
      <c r="K605" s="206">
        <f>นครพนม!AN25</f>
        <v>214761.40999999997</v>
      </c>
      <c r="L605" s="207">
        <f>นครพนม!AO25</f>
        <v>390724.18</v>
      </c>
      <c r="M605" s="207">
        <f>นครพนม!AP25</f>
        <v>416478.77</v>
      </c>
      <c r="N605" s="3"/>
      <c r="O605" s="3"/>
      <c r="P605" s="3"/>
      <c r="Q605" s="77">
        <f t="shared" si="64"/>
        <v>-25754.590000000026</v>
      </c>
      <c r="R605" s="78">
        <f t="shared" si="63"/>
        <v>132.94460020415107</v>
      </c>
    </row>
    <row r="606" spans="1:18" ht="24.6" customHeight="1" x14ac:dyDescent="0.7">
      <c r="A606" s="70">
        <v>24</v>
      </c>
      <c r="B606" s="3" t="s">
        <v>38</v>
      </c>
      <c r="C606" s="3" t="s">
        <v>420</v>
      </c>
      <c r="D606" s="3" t="s">
        <v>421</v>
      </c>
      <c r="E606" s="3" t="s">
        <v>422</v>
      </c>
      <c r="F606" s="3" t="s">
        <v>140</v>
      </c>
      <c r="G606" s="3" t="s">
        <v>898</v>
      </c>
      <c r="H606" s="204">
        <v>2933</v>
      </c>
      <c r="I606" s="70">
        <v>2</v>
      </c>
      <c r="J606" s="205">
        <f>นครพนม!F26</f>
        <v>269918.34000000003</v>
      </c>
      <c r="K606" s="206">
        <f>นครพนม!AN26</f>
        <v>385990.33000000007</v>
      </c>
      <c r="L606" s="207">
        <f>นครพนม!AO26</f>
        <v>1096958.3999999999</v>
      </c>
      <c r="M606" s="207">
        <f>นครพนม!AP26</f>
        <v>1022322.0099999999</v>
      </c>
      <c r="N606" s="3"/>
      <c r="O606" s="3"/>
      <c r="P606" s="3"/>
      <c r="Q606" s="77">
        <f t="shared" si="64"/>
        <v>74636.390000000014</v>
      </c>
      <c r="R606" s="78">
        <f t="shared" si="63"/>
        <v>374.00559154449365</v>
      </c>
    </row>
    <row r="607" spans="1:18" ht="24.6" customHeight="1" x14ac:dyDescent="0.7">
      <c r="A607" s="208">
        <v>1</v>
      </c>
      <c r="B607" s="209" t="s">
        <v>38</v>
      </c>
      <c r="C607" s="209"/>
      <c r="D607" s="209"/>
      <c r="E607" s="209" t="s">
        <v>55</v>
      </c>
      <c r="F607" s="209"/>
      <c r="G607" s="209" t="s">
        <v>424</v>
      </c>
      <c r="H607" s="212">
        <f>SUM(H583:H606)</f>
        <v>78322</v>
      </c>
      <c r="I607" s="208"/>
      <c r="J607" s="211">
        <f>SUM(J583:J606)</f>
        <v>5813739.9600000009</v>
      </c>
      <c r="K607" s="227">
        <f>SUM(K583:K606)</f>
        <v>8263921.5600000005</v>
      </c>
      <c r="L607" s="211">
        <f>SUM(L584:L606)</f>
        <v>14597766.360000001</v>
      </c>
      <c r="M607" s="211">
        <f>SUM(M584:M606)</f>
        <v>14064825.739999998</v>
      </c>
      <c r="N607" s="209">
        <v>23</v>
      </c>
      <c r="O607" s="209">
        <v>23</v>
      </c>
      <c r="P607" s="209">
        <f>N607-O607</f>
        <v>0</v>
      </c>
      <c r="Q607" s="77">
        <f t="shared" si="64"/>
        <v>532940.62000000291</v>
      </c>
      <c r="R607" s="78">
        <f t="shared" si="63"/>
        <v>186.38142999412682</v>
      </c>
    </row>
    <row r="608" spans="1:18" ht="24.6" customHeight="1" x14ac:dyDescent="0.7">
      <c r="A608" s="70">
        <v>1</v>
      </c>
      <c r="B608" s="3" t="s">
        <v>38</v>
      </c>
      <c r="C608" s="3" t="s">
        <v>425</v>
      </c>
      <c r="D608" s="3" t="s">
        <v>57</v>
      </c>
      <c r="E608" s="3" t="s">
        <v>426</v>
      </c>
      <c r="F608" s="3" t="s">
        <v>170</v>
      </c>
      <c r="G608" s="3" t="s">
        <v>427</v>
      </c>
      <c r="H608" s="204"/>
      <c r="I608" s="70"/>
      <c r="J608" s="205"/>
      <c r="K608" s="206"/>
      <c r="L608" s="207"/>
      <c r="M608" s="207"/>
      <c r="N608" s="3"/>
      <c r="O608" s="3"/>
      <c r="P608" s="3"/>
    </row>
    <row r="609" spans="1:18" ht="24.6" customHeight="1" x14ac:dyDescent="0.7">
      <c r="A609" s="70">
        <v>2</v>
      </c>
      <c r="B609" s="3" t="s">
        <v>38</v>
      </c>
      <c r="C609" s="3" t="s">
        <v>425</v>
      </c>
      <c r="D609" s="3" t="s">
        <v>57</v>
      </c>
      <c r="E609" s="3" t="s">
        <v>426</v>
      </c>
      <c r="F609" s="3" t="s">
        <v>140</v>
      </c>
      <c r="G609" s="3" t="s">
        <v>899</v>
      </c>
      <c r="H609" s="204">
        <v>4015</v>
      </c>
      <c r="I609" s="70">
        <v>3</v>
      </c>
      <c r="J609" s="205">
        <f>นครพนม!F27</f>
        <v>1462391.36</v>
      </c>
      <c r="K609" s="206">
        <f>นครพนม!AN27</f>
        <v>1474113.6600000001</v>
      </c>
      <c r="L609" s="207">
        <f>นครพนม!AO27</f>
        <v>1142927.75</v>
      </c>
      <c r="M609" s="207">
        <f>นครพนม!AP27</f>
        <v>815770.46</v>
      </c>
      <c r="N609" s="3"/>
      <c r="O609" s="3"/>
      <c r="P609" s="3"/>
      <c r="Q609" s="77">
        <f t="shared" si="64"/>
        <v>327157.29000000004</v>
      </c>
      <c r="R609" s="78">
        <f t="shared" ref="R609:R616" si="65">L609/H609</f>
        <v>284.66444582814444</v>
      </c>
    </row>
    <row r="610" spans="1:18" ht="24.6" customHeight="1" x14ac:dyDescent="0.7">
      <c r="A610" s="70">
        <v>3</v>
      </c>
      <c r="B610" s="3" t="s">
        <v>38</v>
      </c>
      <c r="C610" s="3" t="s">
        <v>425</v>
      </c>
      <c r="D610" s="3" t="s">
        <v>57</v>
      </c>
      <c r="E610" s="3" t="s">
        <v>426</v>
      </c>
      <c r="F610" s="3" t="s">
        <v>140</v>
      </c>
      <c r="G610" s="3" t="s">
        <v>900</v>
      </c>
      <c r="H610" s="204">
        <v>2960</v>
      </c>
      <c r="I610" s="70">
        <v>2</v>
      </c>
      <c r="J610" s="205">
        <f>นครพนม!F28</f>
        <v>460259.75</v>
      </c>
      <c r="K610" s="206">
        <f>นครพนม!AN28</f>
        <v>508505.73</v>
      </c>
      <c r="L610" s="207">
        <f>นครพนม!AO28</f>
        <v>1177503.5</v>
      </c>
      <c r="M610" s="207">
        <f>นครพนม!AP28</f>
        <v>954042.55</v>
      </c>
      <c r="N610" s="3"/>
      <c r="O610" s="3"/>
      <c r="P610" s="3"/>
      <c r="Q610" s="77">
        <f t="shared" si="64"/>
        <v>223460.94999999995</v>
      </c>
      <c r="R610" s="78">
        <f t="shared" si="65"/>
        <v>397.80523648648648</v>
      </c>
    </row>
    <row r="611" spans="1:18" ht="24.6" customHeight="1" x14ac:dyDescent="0.7">
      <c r="A611" s="70">
        <v>4</v>
      </c>
      <c r="B611" s="3" t="s">
        <v>38</v>
      </c>
      <c r="C611" s="3" t="s">
        <v>425</v>
      </c>
      <c r="D611" s="3" t="s">
        <v>57</v>
      </c>
      <c r="E611" s="3" t="s">
        <v>426</v>
      </c>
      <c r="F611" s="3" t="s">
        <v>140</v>
      </c>
      <c r="G611" s="3" t="s">
        <v>901</v>
      </c>
      <c r="H611" s="204">
        <v>3363</v>
      </c>
      <c r="I611" s="70">
        <v>3</v>
      </c>
      <c r="J611" s="205">
        <f>นครพนม!F29</f>
        <v>1025995.7</v>
      </c>
      <c r="K611" s="205">
        <f>นครพนม!AN29</f>
        <v>1099587.0999999999</v>
      </c>
      <c r="L611" s="207">
        <f>นครพนม!AO29</f>
        <v>1223426.8900000001</v>
      </c>
      <c r="M611" s="207">
        <f>นครพนม!AP29</f>
        <v>884610.8</v>
      </c>
      <c r="N611" s="3"/>
      <c r="O611" s="3"/>
      <c r="P611" s="3"/>
      <c r="Q611" s="77">
        <f t="shared" si="64"/>
        <v>338816.09000000008</v>
      </c>
      <c r="R611" s="78">
        <f t="shared" si="65"/>
        <v>363.79033303597981</v>
      </c>
    </row>
    <row r="612" spans="1:18" ht="24.6" customHeight="1" x14ac:dyDescent="0.7">
      <c r="A612" s="70">
        <v>5</v>
      </c>
      <c r="B612" s="3" t="s">
        <v>38</v>
      </c>
      <c r="C612" s="3" t="s">
        <v>425</v>
      </c>
      <c r="D612" s="3" t="s">
        <v>57</v>
      </c>
      <c r="E612" s="3" t="s">
        <v>426</v>
      </c>
      <c r="F612" s="3" t="s">
        <v>140</v>
      </c>
      <c r="G612" s="3" t="s">
        <v>902</v>
      </c>
      <c r="H612" s="204">
        <v>3862</v>
      </c>
      <c r="I612" s="70">
        <v>3</v>
      </c>
      <c r="J612" s="205">
        <f>นครพนม!F30</f>
        <v>1241693.28</v>
      </c>
      <c r="K612" s="206">
        <f>นครพนม!AN30</f>
        <v>1407948.1500000001</v>
      </c>
      <c r="L612" s="207">
        <f>นครพนม!AO30</f>
        <v>871477.39</v>
      </c>
      <c r="M612" s="207">
        <f>นครพนม!AP30</f>
        <v>2587391.13</v>
      </c>
      <c r="N612" s="3"/>
      <c r="O612" s="3"/>
      <c r="P612" s="3"/>
      <c r="Q612" s="77">
        <f t="shared" si="64"/>
        <v>-1715913.7399999998</v>
      </c>
      <c r="R612" s="78">
        <f t="shared" si="65"/>
        <v>225.65442516830657</v>
      </c>
    </row>
    <row r="613" spans="1:18" ht="24.6" customHeight="1" x14ac:dyDescent="0.7">
      <c r="A613" s="70">
        <v>6</v>
      </c>
      <c r="B613" s="3" t="s">
        <v>38</v>
      </c>
      <c r="C613" s="3" t="s">
        <v>425</v>
      </c>
      <c r="D613" s="3" t="s">
        <v>57</v>
      </c>
      <c r="E613" s="3" t="s">
        <v>426</v>
      </c>
      <c r="F613" s="3" t="s">
        <v>140</v>
      </c>
      <c r="G613" s="3" t="s">
        <v>903</v>
      </c>
      <c r="H613" s="204">
        <v>4449</v>
      </c>
      <c r="I613" s="70">
        <v>3</v>
      </c>
      <c r="J613" s="205">
        <f>นครพนม!F31</f>
        <v>586827.22</v>
      </c>
      <c r="K613" s="206">
        <f>นครพนม!AN31</f>
        <v>626300.73</v>
      </c>
      <c r="L613" s="207">
        <f>นครพนม!AO31</f>
        <v>817275.09</v>
      </c>
      <c r="M613" s="207">
        <f>นครพนม!AP31</f>
        <v>473089.23</v>
      </c>
      <c r="N613" s="3"/>
      <c r="O613" s="3"/>
      <c r="P613" s="3"/>
      <c r="Q613" s="77">
        <f t="shared" si="64"/>
        <v>344185.86</v>
      </c>
      <c r="R613" s="78">
        <f t="shared" si="65"/>
        <v>183.69860418071477</v>
      </c>
    </row>
    <row r="614" spans="1:18" ht="24.6" customHeight="1" x14ac:dyDescent="0.7">
      <c r="A614" s="70">
        <v>7</v>
      </c>
      <c r="B614" s="3" t="s">
        <v>38</v>
      </c>
      <c r="C614" s="3" t="s">
        <v>425</v>
      </c>
      <c r="D614" s="3" t="s">
        <v>57</v>
      </c>
      <c r="E614" s="3" t="s">
        <v>426</v>
      </c>
      <c r="F614" s="3" t="s">
        <v>140</v>
      </c>
      <c r="G614" s="3" t="s">
        <v>904</v>
      </c>
      <c r="H614" s="230">
        <v>2114</v>
      </c>
      <c r="I614" s="70">
        <v>2</v>
      </c>
      <c r="J614" s="245">
        <f>นครพนม!F32</f>
        <v>1078718.6200000001</v>
      </c>
      <c r="K614" s="246">
        <f>นครพนม!AN32</f>
        <v>1166025.3100000003</v>
      </c>
      <c r="L614" s="245">
        <f>นครพนม!AO32</f>
        <v>822954.57000000007</v>
      </c>
      <c r="M614" s="245">
        <f>นครพนม!AP32</f>
        <v>734691.44</v>
      </c>
      <c r="N614" s="3"/>
      <c r="O614" s="3"/>
      <c r="P614" s="3"/>
      <c r="Q614" s="195">
        <f t="shared" si="64"/>
        <v>88263.130000000121</v>
      </c>
      <c r="R614" s="196">
        <f t="shared" si="65"/>
        <v>389.28787606433303</v>
      </c>
    </row>
    <row r="615" spans="1:18" ht="24.6" customHeight="1" x14ac:dyDescent="0.7">
      <c r="A615" s="70">
        <v>8</v>
      </c>
      <c r="B615" s="3" t="s">
        <v>38</v>
      </c>
      <c r="C615" s="3" t="s">
        <v>425</v>
      </c>
      <c r="D615" s="3" t="s">
        <v>57</v>
      </c>
      <c r="E615" s="3" t="s">
        <v>426</v>
      </c>
      <c r="F615" s="3" t="s">
        <v>140</v>
      </c>
      <c r="G615" s="3" t="s">
        <v>905</v>
      </c>
      <c r="H615" s="204">
        <v>2727</v>
      </c>
      <c r="I615" s="70">
        <v>2</v>
      </c>
      <c r="J615" s="205">
        <f>นครพนม!F33</f>
        <v>787055.21</v>
      </c>
      <c r="K615" s="206">
        <f>นครพนม!AN33</f>
        <v>1459822.3599999999</v>
      </c>
      <c r="L615" s="207">
        <f>นครพนม!AO33</f>
        <v>879830</v>
      </c>
      <c r="M615" s="207">
        <f>นครพนม!AP33</f>
        <v>1029337.21</v>
      </c>
      <c r="N615" s="3"/>
      <c r="O615" s="3"/>
      <c r="P615" s="3"/>
      <c r="Q615" s="77">
        <f t="shared" si="64"/>
        <v>-149507.20999999996</v>
      </c>
      <c r="R615" s="78">
        <f t="shared" si="65"/>
        <v>322.63659699303264</v>
      </c>
    </row>
    <row r="616" spans="1:18" ht="24.6" customHeight="1" x14ac:dyDescent="0.7">
      <c r="A616" s="208">
        <v>2</v>
      </c>
      <c r="B616" s="209" t="s">
        <v>38</v>
      </c>
      <c r="C616" s="209"/>
      <c r="D616" s="209"/>
      <c r="E616" s="209" t="s">
        <v>55</v>
      </c>
      <c r="F616" s="209"/>
      <c r="G616" s="209" t="s">
        <v>428</v>
      </c>
      <c r="H616" s="212">
        <f>SUM(H608:H615)</f>
        <v>23490</v>
      </c>
      <c r="I616" s="208"/>
      <c r="J616" s="211">
        <f>SUM(J608:J615)</f>
        <v>6642941.1399999997</v>
      </c>
      <c r="K616" s="227">
        <f>SUM(K608:K615)</f>
        <v>7742303.040000001</v>
      </c>
      <c r="L616" s="211">
        <f>SUM(L608:L615)</f>
        <v>6935395.1900000004</v>
      </c>
      <c r="M616" s="211">
        <f>SUM(M608:M615)</f>
        <v>7478932.8199999994</v>
      </c>
      <c r="N616" s="209">
        <v>7</v>
      </c>
      <c r="O616" s="209">
        <v>7</v>
      </c>
      <c r="P616" s="209">
        <f>N616-O616</f>
        <v>0</v>
      </c>
      <c r="Q616" s="77">
        <f t="shared" si="64"/>
        <v>-543537.62999999896</v>
      </c>
      <c r="R616" s="78">
        <f t="shared" si="65"/>
        <v>295.24883737760752</v>
      </c>
    </row>
    <row r="617" spans="1:18" ht="24.6" customHeight="1" x14ac:dyDescent="0.7">
      <c r="A617" s="70">
        <v>1</v>
      </c>
      <c r="B617" s="3" t="s">
        <v>38</v>
      </c>
      <c r="C617" s="3" t="s">
        <v>429</v>
      </c>
      <c r="D617" s="3" t="s">
        <v>62</v>
      </c>
      <c r="E617" s="3" t="s">
        <v>430</v>
      </c>
      <c r="F617" s="3" t="s">
        <v>170</v>
      </c>
      <c r="G617" s="3" t="s">
        <v>431</v>
      </c>
      <c r="H617" s="204"/>
      <c r="I617" s="70"/>
      <c r="J617" s="205"/>
      <c r="K617" s="206"/>
      <c r="L617" s="207"/>
      <c r="M617" s="207"/>
      <c r="N617" s="3"/>
      <c r="O617" s="3"/>
      <c r="P617" s="3"/>
    </row>
    <row r="618" spans="1:18" ht="24.6" customHeight="1" x14ac:dyDescent="0.7">
      <c r="A618" s="70">
        <v>2</v>
      </c>
      <c r="B618" s="3" t="s">
        <v>38</v>
      </c>
      <c r="C618" s="3" t="s">
        <v>429</v>
      </c>
      <c r="D618" s="3" t="s">
        <v>62</v>
      </c>
      <c r="E618" s="3" t="s">
        <v>430</v>
      </c>
      <c r="F618" s="3" t="s">
        <v>140</v>
      </c>
      <c r="G618" s="3" t="s">
        <v>906</v>
      </c>
      <c r="H618" s="204">
        <v>3561</v>
      </c>
      <c r="I618" s="70">
        <v>3</v>
      </c>
      <c r="J618" s="205">
        <f>นครพนม!F34</f>
        <v>463425.36</v>
      </c>
      <c r="K618" s="206">
        <f>นครพนม!AN34</f>
        <v>671927.57</v>
      </c>
      <c r="L618" s="207">
        <f>นครพนม!AO34</f>
        <v>636658.17999999993</v>
      </c>
      <c r="M618" s="207">
        <f>นครพนม!AP34</f>
        <v>416262.42000000004</v>
      </c>
      <c r="N618" s="3"/>
      <c r="O618" s="3"/>
      <c r="P618" s="3"/>
      <c r="Q618" s="77">
        <f t="shared" si="64"/>
        <v>220395.75999999989</v>
      </c>
      <c r="R618" s="78">
        <f t="shared" ref="R618:R634" si="66">L618/H618</f>
        <v>178.78634653187305</v>
      </c>
    </row>
    <row r="619" spans="1:18" ht="24.6" customHeight="1" x14ac:dyDescent="0.7">
      <c r="A619" s="70">
        <v>3</v>
      </c>
      <c r="B619" s="3" t="s">
        <v>38</v>
      </c>
      <c r="C619" s="3" t="s">
        <v>429</v>
      </c>
      <c r="D619" s="3" t="s">
        <v>62</v>
      </c>
      <c r="E619" s="3" t="s">
        <v>430</v>
      </c>
      <c r="F619" s="3" t="s">
        <v>140</v>
      </c>
      <c r="G619" s="3" t="s">
        <v>907</v>
      </c>
      <c r="H619" s="204">
        <v>4235</v>
      </c>
      <c r="I619" s="70">
        <v>3</v>
      </c>
      <c r="J619" s="205">
        <f>นครพนม!F35</f>
        <v>751038.8</v>
      </c>
      <c r="K619" s="206">
        <f>นครพนม!AN35</f>
        <v>1255994.46</v>
      </c>
      <c r="L619" s="207">
        <f>นครพนม!AO35</f>
        <v>1076963.25</v>
      </c>
      <c r="M619" s="207">
        <f>นครพนม!AP35</f>
        <v>1056235.6499999999</v>
      </c>
      <c r="N619" s="3"/>
      <c r="O619" s="3"/>
      <c r="P619" s="3"/>
      <c r="Q619" s="77">
        <f t="shared" si="64"/>
        <v>20727.600000000093</v>
      </c>
      <c r="R619" s="78">
        <f t="shared" si="66"/>
        <v>254.30064935064934</v>
      </c>
    </row>
    <row r="620" spans="1:18" ht="24.6" customHeight="1" x14ac:dyDescent="0.7">
      <c r="A620" s="70">
        <v>4</v>
      </c>
      <c r="B620" s="3" t="s">
        <v>38</v>
      </c>
      <c r="C620" s="3" t="s">
        <v>429</v>
      </c>
      <c r="D620" s="3" t="s">
        <v>62</v>
      </c>
      <c r="E620" s="3" t="s">
        <v>430</v>
      </c>
      <c r="F620" s="3" t="s">
        <v>140</v>
      </c>
      <c r="G620" s="3" t="s">
        <v>908</v>
      </c>
      <c r="H620" s="204">
        <v>1123</v>
      </c>
      <c r="I620" s="70">
        <v>1</v>
      </c>
      <c r="J620" s="205">
        <f>นครพนม!F36</f>
        <v>1073983.3600000001</v>
      </c>
      <c r="K620" s="206">
        <f>นครพนม!AN36</f>
        <v>1235868.22</v>
      </c>
      <c r="L620" s="207">
        <f>นครพนม!AO36</f>
        <v>894187.04</v>
      </c>
      <c r="M620" s="207">
        <f>นครพนม!AP36</f>
        <v>425039.97</v>
      </c>
      <c r="N620" s="3"/>
      <c r="O620" s="3"/>
      <c r="P620" s="3"/>
      <c r="Q620" s="77">
        <f t="shared" si="64"/>
        <v>469147.07000000007</v>
      </c>
      <c r="R620" s="78">
        <f t="shared" si="66"/>
        <v>796.24847729296528</v>
      </c>
    </row>
    <row r="621" spans="1:18" ht="24.6" customHeight="1" x14ac:dyDescent="0.7">
      <c r="A621" s="70">
        <v>5</v>
      </c>
      <c r="B621" s="3" t="s">
        <v>38</v>
      </c>
      <c r="C621" s="3" t="s">
        <v>429</v>
      </c>
      <c r="D621" s="3" t="s">
        <v>62</v>
      </c>
      <c r="E621" s="3" t="s">
        <v>430</v>
      </c>
      <c r="F621" s="3" t="s">
        <v>140</v>
      </c>
      <c r="G621" s="3" t="s">
        <v>909</v>
      </c>
      <c r="H621" s="204">
        <v>1984</v>
      </c>
      <c r="I621" s="70">
        <v>2</v>
      </c>
      <c r="J621" s="205">
        <f>นครพนม!F37</f>
        <v>1217951.03</v>
      </c>
      <c r="K621" s="206">
        <f>นครพนม!AN37</f>
        <v>1791377.62</v>
      </c>
      <c r="L621" s="207">
        <f>นครพนม!AO37</f>
        <v>600235.64</v>
      </c>
      <c r="M621" s="207">
        <f>นครพนม!AP37</f>
        <v>346580.77999999997</v>
      </c>
      <c r="N621" s="3"/>
      <c r="O621" s="3"/>
      <c r="P621" s="3"/>
      <c r="Q621" s="77">
        <f t="shared" si="64"/>
        <v>253654.86000000004</v>
      </c>
      <c r="R621" s="78">
        <f t="shared" si="66"/>
        <v>302.53812499999998</v>
      </c>
    </row>
    <row r="622" spans="1:18" ht="24.6" customHeight="1" x14ac:dyDescent="0.7">
      <c r="A622" s="70">
        <v>6</v>
      </c>
      <c r="B622" s="3" t="s">
        <v>38</v>
      </c>
      <c r="C622" s="3" t="s">
        <v>429</v>
      </c>
      <c r="D622" s="3" t="s">
        <v>62</v>
      </c>
      <c r="E622" s="3" t="s">
        <v>430</v>
      </c>
      <c r="F622" s="3" t="s">
        <v>140</v>
      </c>
      <c r="G622" s="3" t="s">
        <v>910</v>
      </c>
      <c r="H622" s="204">
        <v>2515</v>
      </c>
      <c r="I622" s="70">
        <v>2</v>
      </c>
      <c r="J622" s="205">
        <f>นครพนม!F38</f>
        <v>352787.75</v>
      </c>
      <c r="K622" s="206">
        <f>นครพนม!AN38</f>
        <v>1014209.8799999999</v>
      </c>
      <c r="L622" s="207">
        <f>นครพนม!AO38</f>
        <v>757609.14</v>
      </c>
      <c r="M622" s="207">
        <f>นครพนม!AP38</f>
        <v>2168817.5699999998</v>
      </c>
      <c r="N622" s="3"/>
      <c r="O622" s="3"/>
      <c r="P622" s="3"/>
      <c r="Q622" s="77">
        <f t="shared" si="64"/>
        <v>-1411208.4299999997</v>
      </c>
      <c r="R622" s="78">
        <f t="shared" si="66"/>
        <v>301.23623856858848</v>
      </c>
    </row>
    <row r="623" spans="1:18" ht="24.6" customHeight="1" x14ac:dyDescent="0.7">
      <c r="A623" s="70">
        <v>7</v>
      </c>
      <c r="B623" s="3" t="s">
        <v>38</v>
      </c>
      <c r="C623" s="3" t="s">
        <v>429</v>
      </c>
      <c r="D623" s="3" t="s">
        <v>62</v>
      </c>
      <c r="E623" s="3" t="s">
        <v>430</v>
      </c>
      <c r="F623" s="3" t="s">
        <v>140</v>
      </c>
      <c r="G623" s="3" t="s">
        <v>911</v>
      </c>
      <c r="H623" s="204">
        <v>2195</v>
      </c>
      <c r="I623" s="70">
        <v>2</v>
      </c>
      <c r="J623" s="205">
        <f>นครพนม!F39</f>
        <v>766767.61</v>
      </c>
      <c r="K623" s="206">
        <f>นครพนม!AN39</f>
        <v>1467324.3699999999</v>
      </c>
      <c r="L623" s="207">
        <f>นครพนม!AO39</f>
        <v>1313871.1099999999</v>
      </c>
      <c r="M623" s="207">
        <f>นครพนม!AP39</f>
        <v>746273.02</v>
      </c>
      <c r="N623" s="3"/>
      <c r="O623" s="3"/>
      <c r="P623" s="3"/>
      <c r="Q623" s="77">
        <f t="shared" si="64"/>
        <v>567598.08999999985</v>
      </c>
      <c r="R623" s="78">
        <f t="shared" si="66"/>
        <v>598.57453758542135</v>
      </c>
    </row>
    <row r="624" spans="1:18" ht="24.6" customHeight="1" x14ac:dyDescent="0.7">
      <c r="A624" s="70">
        <v>8</v>
      </c>
      <c r="B624" s="3" t="s">
        <v>38</v>
      </c>
      <c r="C624" s="3" t="s">
        <v>429</v>
      </c>
      <c r="D624" s="3" t="s">
        <v>62</v>
      </c>
      <c r="E624" s="3" t="s">
        <v>430</v>
      </c>
      <c r="F624" s="3" t="s">
        <v>140</v>
      </c>
      <c r="G624" s="3" t="s">
        <v>912</v>
      </c>
      <c r="H624" s="204">
        <v>2880</v>
      </c>
      <c r="I624" s="70">
        <v>2</v>
      </c>
      <c r="J624" s="205">
        <f>นครพนม!F40</f>
        <v>891025.33</v>
      </c>
      <c r="K624" s="206">
        <f>นครพนม!AN40</f>
        <v>1001759.07</v>
      </c>
      <c r="L624" s="207">
        <f>นครพนม!AO40</f>
        <v>1060396.8900000001</v>
      </c>
      <c r="M624" s="207">
        <f>นครพนม!AP40</f>
        <v>631467.65</v>
      </c>
      <c r="N624" s="3"/>
      <c r="O624" s="3"/>
      <c r="P624" s="3"/>
      <c r="Q624" s="77">
        <f t="shared" si="64"/>
        <v>428929.24000000011</v>
      </c>
      <c r="R624" s="78">
        <f t="shared" si="66"/>
        <v>368.19336458333339</v>
      </c>
    </row>
    <row r="625" spans="1:18" ht="24.6" customHeight="1" x14ac:dyDescent="0.7">
      <c r="A625" s="70">
        <v>9</v>
      </c>
      <c r="B625" s="3" t="s">
        <v>38</v>
      </c>
      <c r="C625" s="3" t="s">
        <v>429</v>
      </c>
      <c r="D625" s="3" t="s">
        <v>62</v>
      </c>
      <c r="E625" s="3" t="s">
        <v>430</v>
      </c>
      <c r="F625" s="3" t="s">
        <v>140</v>
      </c>
      <c r="G625" s="3" t="s">
        <v>913</v>
      </c>
      <c r="H625" s="204">
        <v>2008</v>
      </c>
      <c r="I625" s="70">
        <v>2</v>
      </c>
      <c r="J625" s="205">
        <f>นครพนม!F41</f>
        <v>392638.32</v>
      </c>
      <c r="K625" s="206">
        <f>นครพนม!AN41</f>
        <v>337421.13</v>
      </c>
      <c r="L625" s="207">
        <f>นครพนม!AO41</f>
        <v>667634.16999999993</v>
      </c>
      <c r="M625" s="207">
        <f>นครพนม!AP41</f>
        <v>509787.69</v>
      </c>
      <c r="N625" s="3"/>
      <c r="O625" s="3"/>
      <c r="P625" s="3"/>
      <c r="Q625" s="77">
        <f t="shared" si="64"/>
        <v>157846.47999999992</v>
      </c>
      <c r="R625" s="78">
        <f t="shared" si="66"/>
        <v>332.48713645418326</v>
      </c>
    </row>
    <row r="626" spans="1:18" ht="24.6" customHeight="1" x14ac:dyDescent="0.7">
      <c r="A626" s="70">
        <v>10</v>
      </c>
      <c r="B626" s="3" t="s">
        <v>38</v>
      </c>
      <c r="C626" s="3" t="s">
        <v>429</v>
      </c>
      <c r="D626" s="3" t="s">
        <v>62</v>
      </c>
      <c r="E626" s="3" t="s">
        <v>430</v>
      </c>
      <c r="F626" s="3" t="s">
        <v>140</v>
      </c>
      <c r="G626" s="3" t="s">
        <v>914</v>
      </c>
      <c r="H626" s="204">
        <v>1706</v>
      </c>
      <c r="I626" s="70">
        <v>2</v>
      </c>
      <c r="J626" s="205">
        <f>นครพนม!F42</f>
        <v>601281.96</v>
      </c>
      <c r="K626" s="206">
        <f>นครพนม!AN42</f>
        <v>1157808.02</v>
      </c>
      <c r="L626" s="207">
        <f>นครพนม!AO42</f>
        <v>759474.62</v>
      </c>
      <c r="M626" s="207">
        <f>นครพนม!AP42</f>
        <v>291232.61</v>
      </c>
      <c r="N626" s="3"/>
      <c r="O626" s="3"/>
      <c r="P626" s="3"/>
      <c r="Q626" s="77">
        <f t="shared" si="64"/>
        <v>468242.01</v>
      </c>
      <c r="R626" s="78">
        <f t="shared" si="66"/>
        <v>445.17855803048064</v>
      </c>
    </row>
    <row r="627" spans="1:18" ht="24.6" customHeight="1" x14ac:dyDescent="0.7">
      <c r="A627" s="70">
        <v>11</v>
      </c>
      <c r="B627" s="3" t="s">
        <v>38</v>
      </c>
      <c r="C627" s="3" t="s">
        <v>429</v>
      </c>
      <c r="D627" s="3" t="s">
        <v>62</v>
      </c>
      <c r="E627" s="3" t="s">
        <v>430</v>
      </c>
      <c r="F627" s="3" t="s">
        <v>140</v>
      </c>
      <c r="G627" s="3" t="s">
        <v>915</v>
      </c>
      <c r="H627" s="204">
        <v>1846</v>
      </c>
      <c r="I627" s="70">
        <v>2</v>
      </c>
      <c r="J627" s="205">
        <f>นครพนม!F43</f>
        <v>501383.59</v>
      </c>
      <c r="K627" s="206">
        <f>นครพนม!AN43</f>
        <v>835177.08000000007</v>
      </c>
      <c r="L627" s="207">
        <f>นครพนม!AO43</f>
        <v>886664.8</v>
      </c>
      <c r="M627" s="207">
        <f>นครพนม!AP43</f>
        <v>770258.47</v>
      </c>
      <c r="N627" s="3"/>
      <c r="O627" s="3"/>
      <c r="P627" s="3"/>
      <c r="Q627" s="77">
        <f t="shared" si="64"/>
        <v>116406.33000000007</v>
      </c>
      <c r="R627" s="78">
        <f t="shared" si="66"/>
        <v>480.31679306608885</v>
      </c>
    </row>
    <row r="628" spans="1:18" ht="24.6" customHeight="1" x14ac:dyDescent="0.7">
      <c r="A628" s="70">
        <v>12</v>
      </c>
      <c r="B628" s="3" t="s">
        <v>38</v>
      </c>
      <c r="C628" s="3" t="s">
        <v>429</v>
      </c>
      <c r="D628" s="3" t="s">
        <v>62</v>
      </c>
      <c r="E628" s="3" t="s">
        <v>430</v>
      </c>
      <c r="F628" s="3" t="s">
        <v>140</v>
      </c>
      <c r="G628" s="3" t="s">
        <v>916</v>
      </c>
      <c r="H628" s="204">
        <v>2707</v>
      </c>
      <c r="I628" s="70">
        <v>2</v>
      </c>
      <c r="J628" s="205">
        <f>นครพนม!F44</f>
        <v>630582.51</v>
      </c>
      <c r="K628" s="206">
        <f>นครพนม!AN44</f>
        <v>654033.51</v>
      </c>
      <c r="L628" s="207">
        <f>นครพนม!AO44</f>
        <v>912265.30999999994</v>
      </c>
      <c r="M628" s="207">
        <f>นครพนม!AP44</f>
        <v>515786.01999999996</v>
      </c>
      <c r="N628" s="3"/>
      <c r="O628" s="3"/>
      <c r="P628" s="3"/>
      <c r="Q628" s="77">
        <f t="shared" si="64"/>
        <v>396479.29</v>
      </c>
      <c r="R628" s="78">
        <f t="shared" si="66"/>
        <v>337.00233099371997</v>
      </c>
    </row>
    <row r="629" spans="1:18" ht="24.6" customHeight="1" x14ac:dyDescent="0.7">
      <c r="A629" s="70">
        <v>13</v>
      </c>
      <c r="B629" s="3" t="s">
        <v>38</v>
      </c>
      <c r="C629" s="3" t="s">
        <v>429</v>
      </c>
      <c r="D629" s="3" t="s">
        <v>62</v>
      </c>
      <c r="E629" s="3" t="s">
        <v>430</v>
      </c>
      <c r="F629" s="3" t="s">
        <v>140</v>
      </c>
      <c r="G629" s="3" t="s">
        <v>917</v>
      </c>
      <c r="H629" s="204">
        <v>2688</v>
      </c>
      <c r="I629" s="70">
        <v>2</v>
      </c>
      <c r="J629" s="205">
        <f>นครพนม!F45</f>
        <v>440109.02</v>
      </c>
      <c r="K629" s="206">
        <f>นครพนม!AN45</f>
        <v>938079.09000000008</v>
      </c>
      <c r="L629" s="207">
        <f>นครพนม!AO45</f>
        <v>685876.73</v>
      </c>
      <c r="M629" s="207">
        <f>นครพนม!AP45</f>
        <v>615741.25</v>
      </c>
      <c r="N629" s="3"/>
      <c r="O629" s="3"/>
      <c r="P629" s="3"/>
      <c r="Q629" s="77">
        <f t="shared" si="64"/>
        <v>70135.479999999981</v>
      </c>
      <c r="R629" s="78">
        <f t="shared" si="66"/>
        <v>255.16247395833332</v>
      </c>
    </row>
    <row r="630" spans="1:18" ht="24.6" customHeight="1" x14ac:dyDescent="0.7">
      <c r="A630" s="70">
        <v>14</v>
      </c>
      <c r="B630" s="3" t="s">
        <v>38</v>
      </c>
      <c r="C630" s="3" t="s">
        <v>429</v>
      </c>
      <c r="D630" s="3" t="s">
        <v>62</v>
      </c>
      <c r="E630" s="3" t="s">
        <v>430</v>
      </c>
      <c r="F630" s="3" t="s">
        <v>140</v>
      </c>
      <c r="G630" s="3" t="s">
        <v>918</v>
      </c>
      <c r="H630" s="204">
        <v>2663</v>
      </c>
      <c r="I630" s="70">
        <v>2</v>
      </c>
      <c r="J630" s="205">
        <f>นครพนม!F46</f>
        <v>363260.31</v>
      </c>
      <c r="K630" s="206">
        <f>นครพนม!AN46</f>
        <v>1005119.4600000002</v>
      </c>
      <c r="L630" s="207">
        <f>นครพนม!AO46</f>
        <v>911652.48</v>
      </c>
      <c r="M630" s="207">
        <f>นครพนม!AP46</f>
        <v>709210.09</v>
      </c>
      <c r="N630" s="3"/>
      <c r="O630" s="3"/>
      <c r="P630" s="3"/>
      <c r="Q630" s="77">
        <f t="shared" si="64"/>
        <v>202442.39</v>
      </c>
      <c r="R630" s="78">
        <f t="shared" si="66"/>
        <v>342.34039804731503</v>
      </c>
    </row>
    <row r="631" spans="1:18" ht="24.6" customHeight="1" x14ac:dyDescent="0.7">
      <c r="A631" s="70">
        <v>15</v>
      </c>
      <c r="B631" s="3" t="s">
        <v>38</v>
      </c>
      <c r="C631" s="3" t="s">
        <v>429</v>
      </c>
      <c r="D631" s="3" t="s">
        <v>62</v>
      </c>
      <c r="E631" s="3" t="s">
        <v>430</v>
      </c>
      <c r="F631" s="3" t="s">
        <v>140</v>
      </c>
      <c r="G631" s="3" t="s">
        <v>919</v>
      </c>
      <c r="H631" s="204">
        <v>1880</v>
      </c>
      <c r="I631" s="70">
        <v>2</v>
      </c>
      <c r="J631" s="205">
        <f>นครพนม!F47</f>
        <v>589769.24</v>
      </c>
      <c r="K631" s="206">
        <f>นครพนม!AN47</f>
        <v>732278.98</v>
      </c>
      <c r="L631" s="207">
        <f>นครพนม!AO47</f>
        <v>708644.89</v>
      </c>
      <c r="M631" s="207">
        <f>นครพนม!AP47</f>
        <v>758007.2</v>
      </c>
      <c r="N631" s="3"/>
      <c r="O631" s="3"/>
      <c r="P631" s="3"/>
      <c r="Q631" s="77">
        <f t="shared" si="64"/>
        <v>-49362.309999999939</v>
      </c>
      <c r="R631" s="78">
        <f t="shared" si="66"/>
        <v>376.93877127659573</v>
      </c>
    </row>
    <row r="632" spans="1:18" ht="24.6" customHeight="1" x14ac:dyDescent="0.7">
      <c r="A632" s="189">
        <v>16</v>
      </c>
      <c r="B632" s="40" t="s">
        <v>38</v>
      </c>
      <c r="C632" s="40" t="s">
        <v>429</v>
      </c>
      <c r="D632" s="40" t="s">
        <v>62</v>
      </c>
      <c r="E632" s="40" t="s">
        <v>430</v>
      </c>
      <c r="F632" s="40" t="s">
        <v>140</v>
      </c>
      <c r="G632" s="40" t="s">
        <v>920</v>
      </c>
      <c r="H632" s="213">
        <v>2375</v>
      </c>
      <c r="I632" s="189">
        <v>2</v>
      </c>
      <c r="J632" s="205">
        <f>นครพนม!F48</f>
        <v>163318.18</v>
      </c>
      <c r="K632" s="206">
        <f>นครพนม!AN48</f>
        <v>299817.98000000004</v>
      </c>
      <c r="L632" s="207">
        <f>นครพนม!AO48</f>
        <v>263365.15000000002</v>
      </c>
      <c r="M632" s="207">
        <f>นครพนม!AP48</f>
        <v>205292.41999999998</v>
      </c>
      <c r="N632" s="3"/>
      <c r="O632" s="3"/>
      <c r="P632" s="3"/>
      <c r="Q632" s="77">
        <f t="shared" si="64"/>
        <v>58072.73000000004</v>
      </c>
      <c r="R632" s="78">
        <f t="shared" si="66"/>
        <v>110.89058947368422</v>
      </c>
    </row>
    <row r="633" spans="1:18" ht="24.6" customHeight="1" x14ac:dyDescent="0.7">
      <c r="A633" s="189">
        <v>17</v>
      </c>
      <c r="B633" s="40" t="s">
        <v>38</v>
      </c>
      <c r="C633" s="40" t="s">
        <v>429</v>
      </c>
      <c r="D633" s="40" t="s">
        <v>62</v>
      </c>
      <c r="E633" s="40" t="s">
        <v>430</v>
      </c>
      <c r="F633" s="40" t="s">
        <v>140</v>
      </c>
      <c r="G633" s="40" t="s">
        <v>921</v>
      </c>
      <c r="H633" s="213">
        <v>1804</v>
      </c>
      <c r="I633" s="189">
        <v>2</v>
      </c>
      <c r="J633" s="205">
        <f>นครพนม!F49</f>
        <v>98999.4</v>
      </c>
      <c r="K633" s="206">
        <f>นครพนม!AN49</f>
        <v>293292.68</v>
      </c>
      <c r="L633" s="207">
        <f>นครพนม!AO49</f>
        <v>398946.7</v>
      </c>
      <c r="M633" s="207">
        <f>นครพนม!AP49</f>
        <v>449964.16000000003</v>
      </c>
      <c r="N633" s="3"/>
      <c r="O633" s="3"/>
      <c r="P633" s="3"/>
      <c r="Q633" s="77">
        <f t="shared" si="64"/>
        <v>-51017.460000000021</v>
      </c>
      <c r="R633" s="78">
        <f t="shared" si="66"/>
        <v>221.14562084257207</v>
      </c>
    </row>
    <row r="634" spans="1:18" ht="24.6" customHeight="1" x14ac:dyDescent="0.7">
      <c r="A634" s="208">
        <v>3</v>
      </c>
      <c r="B634" s="209" t="s">
        <v>38</v>
      </c>
      <c r="C634" s="209"/>
      <c r="D634" s="209"/>
      <c r="E634" s="209" t="s">
        <v>55</v>
      </c>
      <c r="F634" s="209"/>
      <c r="G634" s="209" t="s">
        <v>432</v>
      </c>
      <c r="H634" s="212">
        <f>SUM(H617:H633)</f>
        <v>38170</v>
      </c>
      <c r="I634" s="208"/>
      <c r="J634" s="211">
        <f>SUM(J617:J633)</f>
        <v>9298321.7700000014</v>
      </c>
      <c r="K634" s="211">
        <f>SUM(K617:K633)</f>
        <v>14691489.120000001</v>
      </c>
      <c r="L634" s="211">
        <f>SUM(L617:L633)</f>
        <v>12534446.100000001</v>
      </c>
      <c r="M634" s="211">
        <f>SUM(M617:M633)</f>
        <v>10615956.970000001</v>
      </c>
      <c r="N634" s="209">
        <v>16</v>
      </c>
      <c r="O634" s="209">
        <v>16</v>
      </c>
      <c r="P634" s="209">
        <f>N634-O634</f>
        <v>0</v>
      </c>
      <c r="Q634" s="77">
        <f t="shared" si="64"/>
        <v>1918489.1300000008</v>
      </c>
      <c r="R634" s="78">
        <f t="shared" si="66"/>
        <v>328.3847550432277</v>
      </c>
    </row>
    <row r="635" spans="1:18" ht="24.6" customHeight="1" x14ac:dyDescent="0.7">
      <c r="A635" s="70">
        <v>1</v>
      </c>
      <c r="B635" s="3" t="s">
        <v>38</v>
      </c>
      <c r="C635" s="3" t="s">
        <v>433</v>
      </c>
      <c r="D635" s="3" t="s">
        <v>67</v>
      </c>
      <c r="E635" s="3" t="s">
        <v>434</v>
      </c>
      <c r="F635" s="3" t="s">
        <v>170</v>
      </c>
      <c r="G635" s="3" t="s">
        <v>435</v>
      </c>
      <c r="H635" s="204"/>
      <c r="I635" s="70"/>
      <c r="J635" s="205"/>
      <c r="K635" s="206"/>
      <c r="L635" s="207"/>
      <c r="M635" s="207"/>
      <c r="N635" s="3"/>
      <c r="O635" s="3"/>
      <c r="P635" s="3"/>
    </row>
    <row r="636" spans="1:18" ht="24.6" customHeight="1" x14ac:dyDescent="0.7">
      <c r="A636" s="70">
        <v>2</v>
      </c>
      <c r="B636" s="3" t="s">
        <v>38</v>
      </c>
      <c r="C636" s="3" t="s">
        <v>433</v>
      </c>
      <c r="D636" s="3" t="s">
        <v>67</v>
      </c>
      <c r="E636" s="3" t="s">
        <v>434</v>
      </c>
      <c r="F636" s="3" t="s">
        <v>140</v>
      </c>
      <c r="G636" s="3" t="s">
        <v>922</v>
      </c>
      <c r="H636" s="204">
        <v>2423</v>
      </c>
      <c r="I636" s="70">
        <v>2</v>
      </c>
      <c r="J636" s="205">
        <f>นครพนม!F50</f>
        <v>400210.83</v>
      </c>
      <c r="K636" s="206">
        <f>นครพนม!AN50</f>
        <v>449185.67000000004</v>
      </c>
      <c r="L636" s="207">
        <f>นครพนม!AO50</f>
        <v>613179.85</v>
      </c>
      <c r="M636" s="207">
        <f>นครพนม!AP50</f>
        <v>471855.00000000006</v>
      </c>
      <c r="N636" s="3"/>
      <c r="O636" s="3"/>
      <c r="P636" s="3"/>
      <c r="Q636" s="77">
        <f t="shared" si="64"/>
        <v>141324.84999999992</v>
      </c>
      <c r="R636" s="78">
        <f t="shared" ref="R636:R643" si="67">L636/H636</f>
        <v>253.06638464713166</v>
      </c>
    </row>
    <row r="637" spans="1:18" ht="24.6" customHeight="1" x14ac:dyDescent="0.7">
      <c r="A637" s="70">
        <v>3</v>
      </c>
      <c r="B637" s="3" t="s">
        <v>38</v>
      </c>
      <c r="C637" s="3" t="s">
        <v>433</v>
      </c>
      <c r="D637" s="3" t="s">
        <v>67</v>
      </c>
      <c r="E637" s="3" t="s">
        <v>434</v>
      </c>
      <c r="F637" s="3" t="s">
        <v>140</v>
      </c>
      <c r="G637" s="3" t="s">
        <v>923</v>
      </c>
      <c r="H637" s="204">
        <v>1424</v>
      </c>
      <c r="I637" s="70">
        <v>1</v>
      </c>
      <c r="J637" s="205">
        <f>นครพนม!F51</f>
        <v>528059.97</v>
      </c>
      <c r="K637" s="206">
        <f>นครพนม!AN51</f>
        <v>528929.9800000001</v>
      </c>
      <c r="L637" s="207">
        <f>นครพนม!AO51</f>
        <v>879829.51</v>
      </c>
      <c r="M637" s="207">
        <f>นครพนม!AP51</f>
        <v>402475.23</v>
      </c>
      <c r="N637" s="3"/>
      <c r="O637" s="3"/>
      <c r="P637" s="3"/>
      <c r="Q637" s="77">
        <f t="shared" si="64"/>
        <v>477354.28</v>
      </c>
      <c r="R637" s="78">
        <f t="shared" si="67"/>
        <v>617.85780196629219</v>
      </c>
    </row>
    <row r="638" spans="1:18" ht="24.6" customHeight="1" x14ac:dyDescent="0.7">
      <c r="A638" s="70">
        <v>4</v>
      </c>
      <c r="B638" s="3" t="s">
        <v>38</v>
      </c>
      <c r="C638" s="3" t="s">
        <v>433</v>
      </c>
      <c r="D638" s="3" t="s">
        <v>67</v>
      </c>
      <c r="E638" s="3" t="s">
        <v>434</v>
      </c>
      <c r="F638" s="3" t="s">
        <v>140</v>
      </c>
      <c r="G638" s="3" t="s">
        <v>924</v>
      </c>
      <c r="H638" s="204">
        <v>2385</v>
      </c>
      <c r="I638" s="70">
        <v>2</v>
      </c>
      <c r="J638" s="205">
        <f>นครพนม!F52</f>
        <v>169030.2</v>
      </c>
      <c r="K638" s="206">
        <f>นครพนม!AN52</f>
        <v>277519.21000000002</v>
      </c>
      <c r="L638" s="207">
        <f>นครพนม!AO52</f>
        <v>601753.82000000007</v>
      </c>
      <c r="M638" s="207">
        <f>นครพนม!AP52</f>
        <v>462544.18</v>
      </c>
      <c r="N638" s="3"/>
      <c r="O638" s="3"/>
      <c r="P638" s="3"/>
      <c r="Q638" s="77">
        <f t="shared" si="64"/>
        <v>139209.64000000007</v>
      </c>
      <c r="R638" s="78">
        <f t="shared" si="67"/>
        <v>252.3076813417191</v>
      </c>
    </row>
    <row r="639" spans="1:18" ht="24.6" customHeight="1" x14ac:dyDescent="0.7">
      <c r="A639" s="70">
        <v>5</v>
      </c>
      <c r="B639" s="3" t="s">
        <v>38</v>
      </c>
      <c r="C639" s="3" t="s">
        <v>433</v>
      </c>
      <c r="D639" s="3" t="s">
        <v>67</v>
      </c>
      <c r="E639" s="3" t="s">
        <v>434</v>
      </c>
      <c r="F639" s="3" t="s">
        <v>140</v>
      </c>
      <c r="G639" s="3" t="s">
        <v>925</v>
      </c>
      <c r="H639" s="204">
        <v>1462</v>
      </c>
      <c r="I639" s="70">
        <v>1</v>
      </c>
      <c r="J639" s="205">
        <f>นครพนม!F53</f>
        <v>251278.31</v>
      </c>
      <c r="K639" s="206">
        <f>นครพนม!AN53</f>
        <v>372602.05</v>
      </c>
      <c r="L639" s="207">
        <f>นครพนม!AO53</f>
        <v>531758.68999999994</v>
      </c>
      <c r="M639" s="207">
        <f>นครพนม!AP53</f>
        <v>524387.27</v>
      </c>
      <c r="N639" s="3"/>
      <c r="O639" s="3"/>
      <c r="P639" s="3"/>
      <c r="Q639" s="77">
        <f t="shared" si="64"/>
        <v>7371.4199999999255</v>
      </c>
      <c r="R639" s="78">
        <f t="shared" si="67"/>
        <v>363.72003419972634</v>
      </c>
    </row>
    <row r="640" spans="1:18" ht="24.6" customHeight="1" x14ac:dyDescent="0.7">
      <c r="A640" s="70">
        <v>6</v>
      </c>
      <c r="B640" s="3" t="s">
        <v>38</v>
      </c>
      <c r="C640" s="3" t="s">
        <v>433</v>
      </c>
      <c r="D640" s="3" t="s">
        <v>67</v>
      </c>
      <c r="E640" s="3" t="s">
        <v>434</v>
      </c>
      <c r="F640" s="3" t="s">
        <v>140</v>
      </c>
      <c r="G640" s="3" t="s">
        <v>926</v>
      </c>
      <c r="H640" s="204">
        <v>4067</v>
      </c>
      <c r="I640" s="70">
        <v>3</v>
      </c>
      <c r="J640" s="205">
        <f>นครพนม!F54</f>
        <v>380893.79</v>
      </c>
      <c r="K640" s="206">
        <f>นครพนม!AN54</f>
        <v>388611.33999999997</v>
      </c>
      <c r="L640" s="207">
        <f>นครพนม!AO54</f>
        <v>624216.23</v>
      </c>
      <c r="M640" s="207">
        <f>นครพนม!AP54</f>
        <v>550813.44000000006</v>
      </c>
      <c r="N640" s="3"/>
      <c r="O640" s="3"/>
      <c r="P640" s="3"/>
      <c r="Q640" s="77">
        <f t="shared" si="64"/>
        <v>73402.789999999921</v>
      </c>
      <c r="R640" s="78">
        <f t="shared" si="67"/>
        <v>153.48321367101056</v>
      </c>
    </row>
    <row r="641" spans="1:18" ht="24.6" customHeight="1" x14ac:dyDescent="0.7">
      <c r="A641" s="70">
        <v>7</v>
      </c>
      <c r="B641" s="3" t="s">
        <v>38</v>
      </c>
      <c r="C641" s="3" t="s">
        <v>433</v>
      </c>
      <c r="D641" s="3" t="s">
        <v>67</v>
      </c>
      <c r="E641" s="3" t="s">
        <v>434</v>
      </c>
      <c r="F641" s="3" t="s">
        <v>140</v>
      </c>
      <c r="G641" s="3" t="s">
        <v>927</v>
      </c>
      <c r="H641" s="204">
        <v>2581</v>
      </c>
      <c r="I641" s="70">
        <v>2</v>
      </c>
      <c r="J641" s="205">
        <f>นครพนม!F55</f>
        <v>204185.08</v>
      </c>
      <c r="K641" s="206">
        <f>นครพนม!AN55</f>
        <v>187485.28999999998</v>
      </c>
      <c r="L641" s="207">
        <f>นครพนม!AO55</f>
        <v>760030.65</v>
      </c>
      <c r="M641" s="207">
        <f>นครพนม!AP55</f>
        <v>907725.8</v>
      </c>
      <c r="N641" s="3"/>
      <c r="O641" s="3"/>
      <c r="P641" s="3"/>
      <c r="Q641" s="77">
        <f t="shared" si="64"/>
        <v>-147695.15000000002</v>
      </c>
      <c r="R641" s="78">
        <f t="shared" si="67"/>
        <v>294.47138705927938</v>
      </c>
    </row>
    <row r="642" spans="1:18" ht="24.6" customHeight="1" x14ac:dyDescent="0.7">
      <c r="A642" s="70">
        <v>8</v>
      </c>
      <c r="B642" s="3" t="s">
        <v>38</v>
      </c>
      <c r="C642" s="3" t="s">
        <v>433</v>
      </c>
      <c r="D642" s="3" t="s">
        <v>67</v>
      </c>
      <c r="E642" s="3" t="s">
        <v>434</v>
      </c>
      <c r="F642" s="3" t="s">
        <v>140</v>
      </c>
      <c r="G642" s="3" t="s">
        <v>928</v>
      </c>
      <c r="H642" s="204">
        <v>1424</v>
      </c>
      <c r="I642" s="70">
        <v>1</v>
      </c>
      <c r="J642" s="205">
        <f>นครพนม!F56</f>
        <v>618725.81999999995</v>
      </c>
      <c r="K642" s="206">
        <f>นครพนม!AN56</f>
        <v>571430.57999999996</v>
      </c>
      <c r="L642" s="207">
        <f>นครพนม!AO56</f>
        <v>925386.6</v>
      </c>
      <c r="M642" s="207">
        <f>นครพนม!AP56</f>
        <v>407066.5</v>
      </c>
      <c r="N642" s="3"/>
      <c r="O642" s="3"/>
      <c r="P642" s="3"/>
      <c r="Q642" s="77">
        <f t="shared" si="64"/>
        <v>518320.1</v>
      </c>
      <c r="R642" s="78">
        <f t="shared" si="67"/>
        <v>649.85014044943819</v>
      </c>
    </row>
    <row r="643" spans="1:18" ht="24.6" customHeight="1" x14ac:dyDescent="0.7">
      <c r="A643" s="208">
        <v>4</v>
      </c>
      <c r="B643" s="209" t="s">
        <v>38</v>
      </c>
      <c r="C643" s="209"/>
      <c r="D643" s="209"/>
      <c r="E643" s="209" t="s">
        <v>55</v>
      </c>
      <c r="F643" s="209"/>
      <c r="G643" s="209" t="s">
        <v>436</v>
      </c>
      <c r="H643" s="212">
        <f>SUM(H635:H642)</f>
        <v>15766</v>
      </c>
      <c r="I643" s="208"/>
      <c r="J643" s="211">
        <f>SUM(J635:J642)</f>
        <v>2552384</v>
      </c>
      <c r="K643" s="211">
        <f>SUM(K635:K642)</f>
        <v>2775764.12</v>
      </c>
      <c r="L643" s="211">
        <f>SUM(L635:L642)</f>
        <v>4936155.3499999996</v>
      </c>
      <c r="M643" s="211">
        <f>SUM(M635:M642)</f>
        <v>3726867.42</v>
      </c>
      <c r="N643" s="209">
        <v>7</v>
      </c>
      <c r="O643" s="209">
        <v>7</v>
      </c>
      <c r="P643" s="209">
        <f>N643-O643</f>
        <v>0</v>
      </c>
      <c r="Q643" s="77">
        <f t="shared" si="64"/>
        <v>1209287.9299999997</v>
      </c>
      <c r="R643" s="78">
        <f t="shared" si="67"/>
        <v>313.08863059748825</v>
      </c>
    </row>
    <row r="644" spans="1:18" ht="24.6" customHeight="1" x14ac:dyDescent="0.7">
      <c r="A644" s="70">
        <v>1</v>
      </c>
      <c r="B644" s="3" t="s">
        <v>38</v>
      </c>
      <c r="C644" s="3" t="s">
        <v>437</v>
      </c>
      <c r="D644" s="3" t="s">
        <v>103</v>
      </c>
      <c r="E644" s="3" t="s">
        <v>438</v>
      </c>
      <c r="F644" s="3" t="s">
        <v>268</v>
      </c>
      <c r="G644" s="3" t="s">
        <v>439</v>
      </c>
      <c r="H644" s="204"/>
      <c r="I644" s="70"/>
      <c r="J644" s="205"/>
      <c r="K644" s="206"/>
      <c r="L644" s="207"/>
      <c r="M644" s="207"/>
      <c r="N644" s="3"/>
      <c r="O644" s="3"/>
      <c r="P644" s="3"/>
    </row>
    <row r="645" spans="1:18" ht="24.6" customHeight="1" x14ac:dyDescent="0.7">
      <c r="A645" s="70">
        <v>2</v>
      </c>
      <c r="B645" s="3" t="s">
        <v>38</v>
      </c>
      <c r="C645" s="3" t="s">
        <v>437</v>
      </c>
      <c r="D645" s="3" t="s">
        <v>103</v>
      </c>
      <c r="E645" s="3" t="s">
        <v>438</v>
      </c>
      <c r="F645" s="3" t="s">
        <v>140</v>
      </c>
      <c r="G645" s="3" t="s">
        <v>929</v>
      </c>
      <c r="H645" s="204">
        <v>4840</v>
      </c>
      <c r="I645" s="70">
        <v>4</v>
      </c>
      <c r="J645" s="205">
        <f>นครพนม!F57</f>
        <v>615658.39</v>
      </c>
      <c r="K645" s="206">
        <f>นครพนม!AN57</f>
        <v>849402.3600000001</v>
      </c>
      <c r="L645" s="207">
        <f>นครพนม!AO57</f>
        <v>750554.22</v>
      </c>
      <c r="M645" s="207">
        <f>นครพนม!AP57</f>
        <v>794336.06</v>
      </c>
      <c r="N645" s="3"/>
      <c r="O645" s="3"/>
      <c r="P645" s="3"/>
      <c r="Q645" s="77">
        <f t="shared" si="64"/>
        <v>-43781.840000000084</v>
      </c>
      <c r="R645" s="78">
        <f t="shared" ref="R645:R660" si="68">L645/H645</f>
        <v>155.0731859504132</v>
      </c>
    </row>
    <row r="646" spans="1:18" ht="24.6" customHeight="1" x14ac:dyDescent="0.7">
      <c r="A646" s="70">
        <v>3</v>
      </c>
      <c r="B646" s="3" t="s">
        <v>38</v>
      </c>
      <c r="C646" s="3" t="s">
        <v>437</v>
      </c>
      <c r="D646" s="3" t="s">
        <v>103</v>
      </c>
      <c r="E646" s="3" t="s">
        <v>438</v>
      </c>
      <c r="F646" s="3" t="s">
        <v>140</v>
      </c>
      <c r="G646" s="3" t="s">
        <v>930</v>
      </c>
      <c r="H646" s="204">
        <v>1989</v>
      </c>
      <c r="I646" s="70">
        <v>2</v>
      </c>
      <c r="J646" s="205">
        <f>นครพนม!F58</f>
        <v>541530.79</v>
      </c>
      <c r="K646" s="206">
        <f>นครพนม!AN58</f>
        <v>586515.53</v>
      </c>
      <c r="L646" s="207">
        <f>นครพนม!AO58</f>
        <v>725699.6</v>
      </c>
      <c r="M646" s="207">
        <f>นครพนม!AP58</f>
        <v>662437.23</v>
      </c>
      <c r="N646" s="3"/>
      <c r="O646" s="3"/>
      <c r="P646" s="3"/>
      <c r="Q646" s="77">
        <f t="shared" si="64"/>
        <v>63262.369999999995</v>
      </c>
      <c r="R646" s="78">
        <f t="shared" si="68"/>
        <v>364.85651080945195</v>
      </c>
    </row>
    <row r="647" spans="1:18" ht="24.6" customHeight="1" x14ac:dyDescent="0.7">
      <c r="A647" s="70">
        <v>4</v>
      </c>
      <c r="B647" s="3" t="s">
        <v>38</v>
      </c>
      <c r="C647" s="3" t="s">
        <v>437</v>
      </c>
      <c r="D647" s="3" t="s">
        <v>103</v>
      </c>
      <c r="E647" s="3" t="s">
        <v>438</v>
      </c>
      <c r="F647" s="3" t="s">
        <v>140</v>
      </c>
      <c r="G647" s="3" t="s">
        <v>931</v>
      </c>
      <c r="H647" s="204">
        <v>1664</v>
      </c>
      <c r="I647" s="70">
        <v>2</v>
      </c>
      <c r="J647" s="205">
        <f>นครพนม!F59</f>
        <v>155449.74</v>
      </c>
      <c r="K647" s="206">
        <f>นครพนม!AN59</f>
        <v>165585.49</v>
      </c>
      <c r="L647" s="207">
        <f>นครพนม!AO59</f>
        <v>537468.30000000005</v>
      </c>
      <c r="M647" s="207">
        <f>นครพนม!AP59</f>
        <v>507181.37</v>
      </c>
      <c r="N647" s="3"/>
      <c r="O647" s="3"/>
      <c r="P647" s="3"/>
      <c r="Q647" s="77">
        <f t="shared" si="64"/>
        <v>30286.930000000051</v>
      </c>
      <c r="R647" s="78">
        <f t="shared" si="68"/>
        <v>322.99777644230772</v>
      </c>
    </row>
    <row r="648" spans="1:18" ht="24.6" customHeight="1" x14ac:dyDescent="0.7">
      <c r="A648" s="70">
        <v>5</v>
      </c>
      <c r="B648" s="3" t="s">
        <v>38</v>
      </c>
      <c r="C648" s="3" t="s">
        <v>437</v>
      </c>
      <c r="D648" s="3" t="s">
        <v>103</v>
      </c>
      <c r="E648" s="3" t="s">
        <v>438</v>
      </c>
      <c r="F648" s="3" t="s">
        <v>140</v>
      </c>
      <c r="G648" s="3" t="s">
        <v>932</v>
      </c>
      <c r="H648" s="204">
        <v>4566</v>
      </c>
      <c r="I648" s="70">
        <v>4</v>
      </c>
      <c r="J648" s="205">
        <f>นครพนม!F60</f>
        <v>313117.98</v>
      </c>
      <c r="K648" s="206">
        <f>นครพนม!AN60</f>
        <v>730668.21</v>
      </c>
      <c r="L648" s="207">
        <f>นครพนม!AO60</f>
        <v>881069.01</v>
      </c>
      <c r="M648" s="207">
        <f>นครพนม!AP60</f>
        <v>877036.45000000007</v>
      </c>
      <c r="N648" s="3"/>
      <c r="O648" s="3"/>
      <c r="P648" s="3"/>
      <c r="Q648" s="77">
        <f t="shared" si="64"/>
        <v>4032.5599999999395</v>
      </c>
      <c r="R648" s="78">
        <f t="shared" si="68"/>
        <v>192.96298948751644</v>
      </c>
    </row>
    <row r="649" spans="1:18" ht="24.6" customHeight="1" x14ac:dyDescent="0.7">
      <c r="A649" s="70">
        <v>6</v>
      </c>
      <c r="B649" s="3" t="s">
        <v>38</v>
      </c>
      <c r="C649" s="3" t="s">
        <v>437</v>
      </c>
      <c r="D649" s="3" t="s">
        <v>103</v>
      </c>
      <c r="E649" s="3" t="s">
        <v>438</v>
      </c>
      <c r="F649" s="3" t="s">
        <v>140</v>
      </c>
      <c r="G649" s="3" t="s">
        <v>933</v>
      </c>
      <c r="H649" s="204">
        <v>3846</v>
      </c>
      <c r="I649" s="70">
        <v>3</v>
      </c>
      <c r="J649" s="205">
        <f>นครพนม!F61</f>
        <v>153784.01999999999</v>
      </c>
      <c r="K649" s="206">
        <f>นครพนม!AN61</f>
        <v>219996.33</v>
      </c>
      <c r="L649" s="207">
        <f>นครพนม!AO61</f>
        <v>1026252.27</v>
      </c>
      <c r="M649" s="207">
        <f>นครพนม!AP61</f>
        <v>974874.64999999991</v>
      </c>
      <c r="N649" s="3"/>
      <c r="O649" s="3"/>
      <c r="P649" s="3"/>
      <c r="Q649" s="77">
        <f t="shared" si="64"/>
        <v>51377.620000000112</v>
      </c>
      <c r="R649" s="78">
        <f t="shared" si="68"/>
        <v>266.83626365054602</v>
      </c>
    </row>
    <row r="650" spans="1:18" ht="24.6" customHeight="1" x14ac:dyDescent="0.7">
      <c r="A650" s="70">
        <v>7</v>
      </c>
      <c r="B650" s="3" t="s">
        <v>38</v>
      </c>
      <c r="C650" s="3" t="s">
        <v>437</v>
      </c>
      <c r="D650" s="3" t="s">
        <v>103</v>
      </c>
      <c r="E650" s="3" t="s">
        <v>438</v>
      </c>
      <c r="F650" s="3" t="s">
        <v>140</v>
      </c>
      <c r="G650" s="3" t="s">
        <v>934</v>
      </c>
      <c r="H650" s="204">
        <v>2300</v>
      </c>
      <c r="I650" s="70">
        <v>2</v>
      </c>
      <c r="J650" s="205">
        <f>นครพนม!F62</f>
        <v>292202.40000000002</v>
      </c>
      <c r="K650" s="206">
        <f>นครพนม!AN62</f>
        <v>586636.74</v>
      </c>
      <c r="L650" s="207">
        <f>นครพนม!AO62</f>
        <v>504640.01</v>
      </c>
      <c r="M650" s="207">
        <f>นครพนม!AP62</f>
        <v>477389.19</v>
      </c>
      <c r="N650" s="3"/>
      <c r="O650" s="3"/>
      <c r="P650" s="3"/>
      <c r="Q650" s="77">
        <f t="shared" si="64"/>
        <v>27250.820000000007</v>
      </c>
      <c r="R650" s="78">
        <f t="shared" si="68"/>
        <v>219.40870000000001</v>
      </c>
    </row>
    <row r="651" spans="1:18" ht="24.6" customHeight="1" x14ac:dyDescent="0.7">
      <c r="A651" s="70">
        <v>8</v>
      </c>
      <c r="B651" s="3" t="s">
        <v>38</v>
      </c>
      <c r="C651" s="3" t="s">
        <v>437</v>
      </c>
      <c r="D651" s="3" t="s">
        <v>103</v>
      </c>
      <c r="E651" s="3" t="s">
        <v>438</v>
      </c>
      <c r="F651" s="3" t="s">
        <v>140</v>
      </c>
      <c r="G651" s="3" t="s">
        <v>935</v>
      </c>
      <c r="H651" s="204">
        <v>2685</v>
      </c>
      <c r="I651" s="70">
        <v>2</v>
      </c>
      <c r="J651" s="205">
        <f>นครพนม!F63</f>
        <v>2186076.39</v>
      </c>
      <c r="K651" s="206">
        <f>นครพนม!AN63</f>
        <v>2243588.48</v>
      </c>
      <c r="L651" s="207">
        <f>นครพนม!AO63</f>
        <v>3003449.95</v>
      </c>
      <c r="M651" s="207">
        <f>นครพนม!AP63</f>
        <v>1750420.5999999999</v>
      </c>
      <c r="N651" s="3"/>
      <c r="O651" s="3"/>
      <c r="P651" s="3"/>
      <c r="Q651" s="77">
        <f t="shared" ref="Q651:Q708" si="69">L651-M651</f>
        <v>1253029.3500000003</v>
      </c>
      <c r="R651" s="78">
        <f t="shared" si="68"/>
        <v>1118.6033333333335</v>
      </c>
    </row>
    <row r="652" spans="1:18" ht="24.6" customHeight="1" x14ac:dyDescent="0.7">
      <c r="A652" s="70">
        <v>9</v>
      </c>
      <c r="B652" s="3" t="s">
        <v>38</v>
      </c>
      <c r="C652" s="3" t="s">
        <v>437</v>
      </c>
      <c r="D652" s="3" t="s">
        <v>103</v>
      </c>
      <c r="E652" s="3" t="s">
        <v>438</v>
      </c>
      <c r="F652" s="3" t="s">
        <v>140</v>
      </c>
      <c r="G652" s="3" t="s">
        <v>936</v>
      </c>
      <c r="H652" s="204">
        <v>4912</v>
      </c>
      <c r="I652" s="70">
        <v>4</v>
      </c>
      <c r="J652" s="205">
        <f>นครพนม!F64</f>
        <v>116489.29</v>
      </c>
      <c r="K652" s="206">
        <f>นครพนม!AN64</f>
        <v>263195.46000000002</v>
      </c>
      <c r="L652" s="207">
        <f>นครพนม!AO64</f>
        <v>646918.96</v>
      </c>
      <c r="M652" s="207">
        <f>นครพนม!AP64</f>
        <v>756350.58</v>
      </c>
      <c r="N652" s="3"/>
      <c r="O652" s="3"/>
      <c r="P652" s="3"/>
      <c r="Q652" s="77">
        <f t="shared" si="69"/>
        <v>-109431.62</v>
      </c>
      <c r="R652" s="78">
        <f t="shared" si="68"/>
        <v>131.70174267100975</v>
      </c>
    </row>
    <row r="653" spans="1:18" ht="24.6" customHeight="1" x14ac:dyDescent="0.7">
      <c r="A653" s="70">
        <v>10</v>
      </c>
      <c r="B653" s="3" t="s">
        <v>38</v>
      </c>
      <c r="C653" s="3" t="s">
        <v>437</v>
      </c>
      <c r="D653" s="3" t="s">
        <v>103</v>
      </c>
      <c r="E653" s="3" t="s">
        <v>438</v>
      </c>
      <c r="F653" s="3" t="s">
        <v>140</v>
      </c>
      <c r="G653" s="3" t="s">
        <v>937</v>
      </c>
      <c r="H653" s="204">
        <v>4333</v>
      </c>
      <c r="I653" s="70">
        <v>3</v>
      </c>
      <c r="J653" s="205">
        <f>นครพนม!F65</f>
        <v>119051.15</v>
      </c>
      <c r="K653" s="206">
        <f>นครพนม!AN65</f>
        <v>397598.79000000004</v>
      </c>
      <c r="L653" s="207">
        <f>นครพนม!AO65</f>
        <v>663453.16999999993</v>
      </c>
      <c r="M653" s="207">
        <f>นครพนม!AP65</f>
        <v>696153.18</v>
      </c>
      <c r="N653" s="3"/>
      <c r="O653" s="3"/>
      <c r="P653" s="3"/>
      <c r="Q653" s="77">
        <f t="shared" si="69"/>
        <v>-32700.010000000126</v>
      </c>
      <c r="R653" s="78">
        <f t="shared" si="68"/>
        <v>153.1163558735287</v>
      </c>
    </row>
    <row r="654" spans="1:18" ht="24.6" customHeight="1" x14ac:dyDescent="0.7">
      <c r="A654" s="70">
        <v>11</v>
      </c>
      <c r="B654" s="3" t="s">
        <v>38</v>
      </c>
      <c r="C654" s="3" t="s">
        <v>437</v>
      </c>
      <c r="D654" s="3" t="s">
        <v>103</v>
      </c>
      <c r="E654" s="3" t="s">
        <v>438</v>
      </c>
      <c r="F654" s="3" t="s">
        <v>140</v>
      </c>
      <c r="G654" s="3" t="s">
        <v>938</v>
      </c>
      <c r="H654" s="204">
        <v>3150</v>
      </c>
      <c r="I654" s="70">
        <v>3</v>
      </c>
      <c r="J654" s="205">
        <f>นครพนม!F66</f>
        <v>1547362.34</v>
      </c>
      <c r="K654" s="206">
        <f>นครพนม!AN66</f>
        <v>1779103.1700000002</v>
      </c>
      <c r="L654" s="207">
        <f>นครพนม!AO66</f>
        <v>1995354.75</v>
      </c>
      <c r="M654" s="207">
        <f>นครพนม!AP66</f>
        <v>1254179.3400000001</v>
      </c>
      <c r="N654" s="3"/>
      <c r="O654" s="3"/>
      <c r="P654" s="3"/>
      <c r="Q654" s="77">
        <f t="shared" si="69"/>
        <v>741175.40999999992</v>
      </c>
      <c r="R654" s="78">
        <f t="shared" si="68"/>
        <v>633.44595238095235</v>
      </c>
    </row>
    <row r="655" spans="1:18" ht="24.6" customHeight="1" x14ac:dyDescent="0.7">
      <c r="A655" s="70">
        <v>12</v>
      </c>
      <c r="B655" s="3" t="s">
        <v>38</v>
      </c>
      <c r="C655" s="3" t="s">
        <v>437</v>
      </c>
      <c r="D655" s="3" t="s">
        <v>103</v>
      </c>
      <c r="E655" s="3" t="s">
        <v>438</v>
      </c>
      <c r="F655" s="3" t="s">
        <v>140</v>
      </c>
      <c r="G655" s="3" t="s">
        <v>939</v>
      </c>
      <c r="H655" s="204">
        <v>1574</v>
      </c>
      <c r="I655" s="70">
        <v>2</v>
      </c>
      <c r="J655" s="205">
        <f>นครพนม!F67</f>
        <v>122756.44</v>
      </c>
      <c r="K655" s="206">
        <f>นครพนม!AN67</f>
        <v>192937.5</v>
      </c>
      <c r="L655" s="207">
        <f>นครพนม!AO67</f>
        <v>407403.14</v>
      </c>
      <c r="M655" s="207">
        <f>นครพนม!AP67</f>
        <v>526037.14</v>
      </c>
      <c r="N655" s="3"/>
      <c r="O655" s="3"/>
      <c r="P655" s="3"/>
      <c r="Q655" s="77">
        <f t="shared" si="69"/>
        <v>-118634</v>
      </c>
      <c r="R655" s="78">
        <f t="shared" si="68"/>
        <v>258.83299872935197</v>
      </c>
    </row>
    <row r="656" spans="1:18" ht="24.6" customHeight="1" x14ac:dyDescent="0.7">
      <c r="A656" s="70">
        <v>13</v>
      </c>
      <c r="B656" s="3" t="s">
        <v>38</v>
      </c>
      <c r="C656" s="3" t="s">
        <v>437</v>
      </c>
      <c r="D656" s="3" t="s">
        <v>103</v>
      </c>
      <c r="E656" s="3" t="s">
        <v>438</v>
      </c>
      <c r="F656" s="3" t="s">
        <v>140</v>
      </c>
      <c r="G656" s="3" t="s">
        <v>940</v>
      </c>
      <c r="H656" s="204">
        <v>4253</v>
      </c>
      <c r="I656" s="70">
        <v>3</v>
      </c>
      <c r="J656" s="205">
        <f>นครพนม!F68</f>
        <v>1660581.86</v>
      </c>
      <c r="K656" s="206">
        <f>นครพนม!AN68</f>
        <v>1879774.76</v>
      </c>
      <c r="L656" s="207">
        <f>นครพนม!AO68</f>
        <v>1992548.66</v>
      </c>
      <c r="M656" s="207">
        <f>นครพนม!AP68</f>
        <v>864060.65</v>
      </c>
      <c r="N656" s="3"/>
      <c r="O656" s="3"/>
      <c r="P656" s="3"/>
      <c r="Q656" s="77">
        <f t="shared" si="69"/>
        <v>1128488.0099999998</v>
      </c>
      <c r="R656" s="78">
        <f t="shared" si="68"/>
        <v>468.50426992711027</v>
      </c>
    </row>
    <row r="657" spans="1:18" ht="24.6" customHeight="1" x14ac:dyDescent="0.7">
      <c r="A657" s="70">
        <v>14</v>
      </c>
      <c r="B657" s="3" t="s">
        <v>38</v>
      </c>
      <c r="C657" s="3" t="s">
        <v>437</v>
      </c>
      <c r="D657" s="3" t="s">
        <v>103</v>
      </c>
      <c r="E657" s="3" t="s">
        <v>438</v>
      </c>
      <c r="F657" s="3" t="s">
        <v>140</v>
      </c>
      <c r="G657" s="3" t="s">
        <v>941</v>
      </c>
      <c r="H657" s="204">
        <v>4225</v>
      </c>
      <c r="I657" s="70">
        <v>3</v>
      </c>
      <c r="J657" s="205">
        <f>นครพนม!F69</f>
        <v>1870106.73</v>
      </c>
      <c r="K657" s="206">
        <f>นครพนม!AN69</f>
        <v>1930238.91</v>
      </c>
      <c r="L657" s="207">
        <f>นครพนม!AO69</f>
        <v>619423.12</v>
      </c>
      <c r="M657" s="207">
        <f>นครพนม!AP69</f>
        <v>875097.23</v>
      </c>
      <c r="N657" s="3"/>
      <c r="O657" s="3"/>
      <c r="P657" s="3"/>
      <c r="Q657" s="77">
        <f t="shared" si="69"/>
        <v>-255674.11</v>
      </c>
      <c r="R657" s="78">
        <f t="shared" si="68"/>
        <v>146.60902248520711</v>
      </c>
    </row>
    <row r="658" spans="1:18" ht="24.6" customHeight="1" x14ac:dyDescent="0.7">
      <c r="A658" s="70">
        <v>15</v>
      </c>
      <c r="B658" s="3" t="s">
        <v>38</v>
      </c>
      <c r="C658" s="3" t="s">
        <v>437</v>
      </c>
      <c r="D658" s="3" t="s">
        <v>103</v>
      </c>
      <c r="E658" s="3" t="s">
        <v>438</v>
      </c>
      <c r="F658" s="3" t="s">
        <v>140</v>
      </c>
      <c r="G658" s="3" t="s">
        <v>942</v>
      </c>
      <c r="H658" s="204">
        <v>3156</v>
      </c>
      <c r="I658" s="70">
        <v>3</v>
      </c>
      <c r="J658" s="205">
        <f>นครพนม!F70</f>
        <v>319675.58</v>
      </c>
      <c r="K658" s="206">
        <f>นครพนม!AN70</f>
        <v>330764.29000000004</v>
      </c>
      <c r="L658" s="207">
        <f>นครพนม!AO70</f>
        <v>559689.27</v>
      </c>
      <c r="M658" s="207">
        <f>นครพนม!AP70</f>
        <v>673847.83</v>
      </c>
      <c r="N658" s="3"/>
      <c r="O658" s="3"/>
      <c r="P658" s="3"/>
      <c r="Q658" s="77">
        <f t="shared" si="69"/>
        <v>-114158.55999999994</v>
      </c>
      <c r="R658" s="78">
        <f t="shared" si="68"/>
        <v>177.34134030418252</v>
      </c>
    </row>
    <row r="659" spans="1:18" ht="24.6" customHeight="1" x14ac:dyDescent="0.7">
      <c r="A659" s="70">
        <v>16</v>
      </c>
      <c r="B659" s="3" t="s">
        <v>38</v>
      </c>
      <c r="C659" s="3" t="s">
        <v>437</v>
      </c>
      <c r="D659" s="3" t="s">
        <v>103</v>
      </c>
      <c r="E659" s="3" t="s">
        <v>438</v>
      </c>
      <c r="F659" s="3" t="s">
        <v>140</v>
      </c>
      <c r="G659" s="3" t="s">
        <v>943</v>
      </c>
      <c r="H659" s="204">
        <v>2114</v>
      </c>
      <c r="I659" s="70">
        <v>2</v>
      </c>
      <c r="J659" s="205">
        <f>นครพนม!F71</f>
        <v>157164.06</v>
      </c>
      <c r="K659" s="206">
        <f>นครพนม!AN71</f>
        <v>271322.59999999998</v>
      </c>
      <c r="L659" s="207">
        <f>นครพนม!AO71</f>
        <v>387403.63999999996</v>
      </c>
      <c r="M659" s="207">
        <f>นครพนม!AP71</f>
        <v>564070.97</v>
      </c>
      <c r="N659" s="3"/>
      <c r="O659" s="3"/>
      <c r="P659" s="3"/>
      <c r="Q659" s="77">
        <f t="shared" si="69"/>
        <v>-176667.33000000002</v>
      </c>
      <c r="R659" s="78">
        <f t="shared" si="68"/>
        <v>183.25621570482497</v>
      </c>
    </row>
    <row r="660" spans="1:18" ht="24.6" customHeight="1" x14ac:dyDescent="0.7">
      <c r="A660" s="208">
        <v>5</v>
      </c>
      <c r="B660" s="209" t="s">
        <v>38</v>
      </c>
      <c r="C660" s="209"/>
      <c r="D660" s="209"/>
      <c r="E660" s="209" t="s">
        <v>55</v>
      </c>
      <c r="F660" s="209"/>
      <c r="G660" s="209" t="s">
        <v>440</v>
      </c>
      <c r="H660" s="212">
        <f>SUM(H644:H658)</f>
        <v>47493</v>
      </c>
      <c r="I660" s="208"/>
      <c r="J660" s="211">
        <f>SUM(J644:J659)</f>
        <v>10171007.160000002</v>
      </c>
      <c r="K660" s="211">
        <f>SUM(K644:K659)</f>
        <v>12427328.619999999</v>
      </c>
      <c r="L660" s="211">
        <f>SUM(L644:L659)</f>
        <v>14701328.07</v>
      </c>
      <c r="M660" s="211">
        <f>SUM(M644:M659)</f>
        <v>12253472.470000003</v>
      </c>
      <c r="N660" s="209">
        <v>15</v>
      </c>
      <c r="O660" s="209">
        <v>15</v>
      </c>
      <c r="P660" s="209">
        <f>N660-O660</f>
        <v>0</v>
      </c>
      <c r="Q660" s="77">
        <f t="shared" si="69"/>
        <v>2447855.5999999978</v>
      </c>
      <c r="R660" s="78">
        <f t="shared" si="68"/>
        <v>309.54726107005246</v>
      </c>
    </row>
    <row r="661" spans="1:18" ht="24.6" customHeight="1" x14ac:dyDescent="0.7">
      <c r="A661" s="70">
        <v>1</v>
      </c>
      <c r="B661" s="3" t="s">
        <v>38</v>
      </c>
      <c r="C661" s="3" t="s">
        <v>441</v>
      </c>
      <c r="D661" s="3" t="s">
        <v>79</v>
      </c>
      <c r="E661" s="3" t="s">
        <v>442</v>
      </c>
      <c r="F661" s="3" t="s">
        <v>170</v>
      </c>
      <c r="G661" s="3" t="s">
        <v>443</v>
      </c>
      <c r="H661" s="204"/>
      <c r="I661" s="70"/>
      <c r="J661" s="205"/>
      <c r="K661" s="206"/>
      <c r="L661" s="207"/>
      <c r="M661" s="207"/>
      <c r="N661" s="3"/>
      <c r="O661" s="3"/>
      <c r="P661" s="3"/>
    </row>
    <row r="662" spans="1:18" ht="24.6" customHeight="1" x14ac:dyDescent="0.7">
      <c r="A662" s="70">
        <v>2</v>
      </c>
      <c r="B662" s="3" t="s">
        <v>38</v>
      </c>
      <c r="C662" s="3" t="s">
        <v>441</v>
      </c>
      <c r="D662" s="3" t="s">
        <v>79</v>
      </c>
      <c r="E662" s="3" t="s">
        <v>442</v>
      </c>
      <c r="F662" s="3" t="s">
        <v>140</v>
      </c>
      <c r="G662" s="3" t="s">
        <v>944</v>
      </c>
      <c r="H662" s="204">
        <v>2146</v>
      </c>
      <c r="I662" s="70">
        <v>2</v>
      </c>
      <c r="J662" s="205">
        <f>นครพนม!F72</f>
        <v>274021.19</v>
      </c>
      <c r="K662" s="206">
        <f>นครพนม!AN72</f>
        <v>255627.18</v>
      </c>
      <c r="L662" s="207">
        <f>นครพนม!AO72</f>
        <v>855509.57000000007</v>
      </c>
      <c r="M662" s="207">
        <f>นครพนม!AP72</f>
        <v>811462.14999999991</v>
      </c>
      <c r="N662" s="3"/>
      <c r="O662" s="3"/>
      <c r="P662" s="3"/>
      <c r="Q662" s="77">
        <f t="shared" si="69"/>
        <v>44047.420000000158</v>
      </c>
      <c r="R662" s="78">
        <f t="shared" ref="R662:R670" si="70">L662/H662</f>
        <v>398.65310810810814</v>
      </c>
    </row>
    <row r="663" spans="1:18" ht="24.6" customHeight="1" x14ac:dyDescent="0.7">
      <c r="A663" s="70">
        <v>3</v>
      </c>
      <c r="B663" s="3" t="s">
        <v>38</v>
      </c>
      <c r="C663" s="3" t="s">
        <v>441</v>
      </c>
      <c r="D663" s="3" t="s">
        <v>79</v>
      </c>
      <c r="E663" s="3" t="s">
        <v>442</v>
      </c>
      <c r="F663" s="3" t="s">
        <v>140</v>
      </c>
      <c r="G663" s="3" t="s">
        <v>945</v>
      </c>
      <c r="H663" s="204">
        <v>4006</v>
      </c>
      <c r="I663" s="70">
        <v>3</v>
      </c>
      <c r="J663" s="205">
        <f>นครพนม!F73</f>
        <v>546649.96</v>
      </c>
      <c r="K663" s="206">
        <f>นครพนม!AN73</f>
        <v>726969.77</v>
      </c>
      <c r="L663" s="207">
        <f>นครพนม!AO73</f>
        <v>996487.16</v>
      </c>
      <c r="M663" s="207">
        <f>นครพนม!AP73</f>
        <v>746246.09000000008</v>
      </c>
      <c r="N663" s="3"/>
      <c r="O663" s="3"/>
      <c r="P663" s="3"/>
      <c r="Q663" s="77">
        <f t="shared" si="69"/>
        <v>250241.06999999995</v>
      </c>
      <c r="R663" s="78">
        <f t="shared" si="70"/>
        <v>248.74866699950076</v>
      </c>
    </row>
    <row r="664" spans="1:18" ht="24.6" customHeight="1" x14ac:dyDescent="0.7">
      <c r="A664" s="70">
        <v>4</v>
      </c>
      <c r="B664" s="3" t="s">
        <v>38</v>
      </c>
      <c r="C664" s="3" t="s">
        <v>441</v>
      </c>
      <c r="D664" s="3" t="s">
        <v>79</v>
      </c>
      <c r="E664" s="3" t="s">
        <v>442</v>
      </c>
      <c r="F664" s="3" t="s">
        <v>140</v>
      </c>
      <c r="G664" s="3" t="s">
        <v>946</v>
      </c>
      <c r="H664" s="204">
        <v>2776</v>
      </c>
      <c r="I664" s="70">
        <v>2</v>
      </c>
      <c r="J664" s="205">
        <f>นครพนม!F74</f>
        <v>174183.67</v>
      </c>
      <c r="K664" s="206">
        <f>นครพนม!AN74</f>
        <v>280444.09000000003</v>
      </c>
      <c r="L664" s="207">
        <f>นครพนม!AO74</f>
        <v>476161.41</v>
      </c>
      <c r="M664" s="207">
        <f>นครพนม!AP74</f>
        <v>553039.41</v>
      </c>
      <c r="N664" s="3"/>
      <c r="O664" s="3"/>
      <c r="P664" s="3"/>
      <c r="Q664" s="77">
        <f t="shared" si="69"/>
        <v>-76878.000000000058</v>
      </c>
      <c r="R664" s="78">
        <f t="shared" si="70"/>
        <v>171.52788544668587</v>
      </c>
    </row>
    <row r="665" spans="1:18" ht="24.6" customHeight="1" x14ac:dyDescent="0.7">
      <c r="A665" s="70">
        <v>5</v>
      </c>
      <c r="B665" s="3" t="s">
        <v>38</v>
      </c>
      <c r="C665" s="3" t="s">
        <v>441</v>
      </c>
      <c r="D665" s="3" t="s">
        <v>79</v>
      </c>
      <c r="E665" s="3" t="s">
        <v>442</v>
      </c>
      <c r="F665" s="3" t="s">
        <v>140</v>
      </c>
      <c r="G665" s="3" t="s">
        <v>947</v>
      </c>
      <c r="H665" s="204">
        <v>2929</v>
      </c>
      <c r="I665" s="70">
        <v>2</v>
      </c>
      <c r="J665" s="205">
        <f>นครพนม!F75</f>
        <v>913233.46</v>
      </c>
      <c r="K665" s="206">
        <f>นครพนม!AN75</f>
        <v>1034232.61</v>
      </c>
      <c r="L665" s="207">
        <f>นครพนม!AO75</f>
        <v>1851533.7999999998</v>
      </c>
      <c r="M665" s="207">
        <f>นครพนม!AP75</f>
        <v>1198461.81</v>
      </c>
      <c r="N665" s="3"/>
      <c r="O665" s="3"/>
      <c r="P665" s="3"/>
      <c r="Q665" s="77">
        <f t="shared" si="69"/>
        <v>653071.98999999976</v>
      </c>
      <c r="R665" s="78">
        <f t="shared" si="70"/>
        <v>632.1385455786957</v>
      </c>
    </row>
    <row r="666" spans="1:18" ht="24.6" customHeight="1" x14ac:dyDescent="0.7">
      <c r="A666" s="70">
        <v>6</v>
      </c>
      <c r="B666" s="3" t="s">
        <v>38</v>
      </c>
      <c r="C666" s="3" t="s">
        <v>441</v>
      </c>
      <c r="D666" s="3" t="s">
        <v>79</v>
      </c>
      <c r="E666" s="3" t="s">
        <v>442</v>
      </c>
      <c r="F666" s="3" t="s">
        <v>140</v>
      </c>
      <c r="G666" s="3" t="s">
        <v>948</v>
      </c>
      <c r="H666" s="204">
        <v>2733</v>
      </c>
      <c r="I666" s="70">
        <v>2</v>
      </c>
      <c r="J666" s="205">
        <f>นครพนม!F76</f>
        <v>385999.56</v>
      </c>
      <c r="K666" s="206">
        <f>นครพนม!AN76</f>
        <v>361589.54</v>
      </c>
      <c r="L666" s="207">
        <f>นครพนม!AO76</f>
        <v>886295.05</v>
      </c>
      <c r="M666" s="207">
        <f>นครพนม!AP76</f>
        <v>756456.89</v>
      </c>
      <c r="N666" s="3"/>
      <c r="O666" s="3"/>
      <c r="P666" s="3"/>
      <c r="Q666" s="77">
        <f t="shared" si="69"/>
        <v>129838.16000000003</v>
      </c>
      <c r="R666" s="78">
        <f t="shared" si="70"/>
        <v>324.29383461397731</v>
      </c>
    </row>
    <row r="667" spans="1:18" ht="24.6" customHeight="1" x14ac:dyDescent="0.7">
      <c r="A667" s="70">
        <v>7</v>
      </c>
      <c r="B667" s="3" t="s">
        <v>38</v>
      </c>
      <c r="C667" s="3" t="s">
        <v>441</v>
      </c>
      <c r="D667" s="3" t="s">
        <v>79</v>
      </c>
      <c r="E667" s="3" t="s">
        <v>442</v>
      </c>
      <c r="F667" s="3" t="s">
        <v>140</v>
      </c>
      <c r="G667" s="3" t="s">
        <v>949</v>
      </c>
      <c r="H667" s="204">
        <v>1930</v>
      </c>
      <c r="I667" s="70">
        <v>2</v>
      </c>
      <c r="J667" s="205">
        <f>นครพนม!F77</f>
        <v>467091.34</v>
      </c>
      <c r="K667" s="206">
        <f>นครพนม!AN77</f>
        <v>621975.1</v>
      </c>
      <c r="L667" s="207">
        <f>นครพนม!AO77</f>
        <v>1003307.49</v>
      </c>
      <c r="M667" s="207">
        <f>นครพนม!AP77</f>
        <v>870558.62</v>
      </c>
      <c r="N667" s="3"/>
      <c r="O667" s="3"/>
      <c r="P667" s="3"/>
      <c r="Q667" s="77">
        <f t="shared" si="69"/>
        <v>132748.87</v>
      </c>
      <c r="R667" s="78">
        <f t="shared" si="70"/>
        <v>519.84844041450776</v>
      </c>
    </row>
    <row r="668" spans="1:18" ht="24.6" customHeight="1" x14ac:dyDescent="0.7">
      <c r="A668" s="70">
        <v>8</v>
      </c>
      <c r="B668" s="3" t="s">
        <v>38</v>
      </c>
      <c r="C668" s="3" t="s">
        <v>441</v>
      </c>
      <c r="D668" s="3" t="s">
        <v>79</v>
      </c>
      <c r="E668" s="3" t="s">
        <v>442</v>
      </c>
      <c r="F668" s="3" t="s">
        <v>140</v>
      </c>
      <c r="G668" s="3" t="s">
        <v>950</v>
      </c>
      <c r="H668" s="204">
        <v>2859</v>
      </c>
      <c r="I668" s="70">
        <v>2</v>
      </c>
      <c r="J668" s="205">
        <f>นครพนม!F78</f>
        <v>55879.14</v>
      </c>
      <c r="K668" s="206">
        <f>นครพนม!AN78</f>
        <v>73057.48</v>
      </c>
      <c r="L668" s="207">
        <f>นครพนม!AO78</f>
        <v>1335642.6599999999</v>
      </c>
      <c r="M668" s="207">
        <f>นครพนม!AP78</f>
        <v>1400953.6199999999</v>
      </c>
      <c r="N668" s="3"/>
      <c r="O668" s="3"/>
      <c r="P668" s="3"/>
      <c r="Q668" s="77">
        <f t="shared" si="69"/>
        <v>-65310.959999999963</v>
      </c>
      <c r="R668" s="78">
        <f t="shared" si="70"/>
        <v>467.17126967471143</v>
      </c>
    </row>
    <row r="669" spans="1:18" s="203" customFormat="1" ht="24.6" customHeight="1" x14ac:dyDescent="0.7">
      <c r="A669" s="233">
        <v>9</v>
      </c>
      <c r="B669" s="247" t="s">
        <v>38</v>
      </c>
      <c r="C669" s="247" t="s">
        <v>441</v>
      </c>
      <c r="D669" s="247" t="s">
        <v>79</v>
      </c>
      <c r="E669" s="247" t="s">
        <v>442</v>
      </c>
      <c r="F669" s="247" t="s">
        <v>140</v>
      </c>
      <c r="G669" s="3" t="s">
        <v>951</v>
      </c>
      <c r="H669" s="248">
        <v>1615</v>
      </c>
      <c r="I669" s="233">
        <v>2</v>
      </c>
      <c r="J669" s="205">
        <f>นครพนม!F79</f>
        <v>102434.63</v>
      </c>
      <c r="K669" s="260">
        <f>นครพนม!AN79</f>
        <v>-418672.83</v>
      </c>
      <c r="L669" s="207">
        <f>นครพนม!AO79</f>
        <v>707805.13</v>
      </c>
      <c r="M669" s="207">
        <f>นครพนม!AP79</f>
        <v>777534.38</v>
      </c>
      <c r="N669" s="247"/>
      <c r="O669" s="247"/>
      <c r="P669" s="247"/>
      <c r="Q669" s="201">
        <f t="shared" si="69"/>
        <v>-69729.25</v>
      </c>
      <c r="R669" s="202">
        <f t="shared" si="70"/>
        <v>438.26943034055728</v>
      </c>
    </row>
    <row r="670" spans="1:18" ht="24.6" customHeight="1" x14ac:dyDescent="0.7">
      <c r="A670" s="208">
        <v>6</v>
      </c>
      <c r="B670" s="209" t="s">
        <v>38</v>
      </c>
      <c r="C670" s="209"/>
      <c r="D670" s="209"/>
      <c r="E670" s="209" t="s">
        <v>55</v>
      </c>
      <c r="F670" s="209"/>
      <c r="G670" s="209" t="s">
        <v>444</v>
      </c>
      <c r="H670" s="212">
        <f>SUM(H661:H669)</f>
        <v>20994</v>
      </c>
      <c r="I670" s="208"/>
      <c r="J670" s="211">
        <f>SUM(J661:J669)</f>
        <v>2919492.9499999997</v>
      </c>
      <c r="K670" s="211">
        <f>SUM(K661:K669)</f>
        <v>2935222.94</v>
      </c>
      <c r="L670" s="211">
        <f>SUM(L661:L669)</f>
        <v>8112742.2700000005</v>
      </c>
      <c r="M670" s="211">
        <f>SUM(M661:M669)</f>
        <v>7114712.9699999997</v>
      </c>
      <c r="N670" s="209">
        <v>8</v>
      </c>
      <c r="O670" s="209">
        <v>8</v>
      </c>
      <c r="P670" s="209">
        <f>N670-O670</f>
        <v>0</v>
      </c>
      <c r="Q670" s="77">
        <f t="shared" si="69"/>
        <v>998029.30000000075</v>
      </c>
      <c r="R670" s="78">
        <f t="shared" si="70"/>
        <v>386.43146946746691</v>
      </c>
    </row>
    <row r="671" spans="1:18" ht="24.6" customHeight="1" x14ac:dyDescent="0.7">
      <c r="A671" s="70">
        <v>1</v>
      </c>
      <c r="B671" s="3" t="s">
        <v>38</v>
      </c>
      <c r="C671" s="3" t="s">
        <v>445</v>
      </c>
      <c r="D671" s="3" t="s">
        <v>84</v>
      </c>
      <c r="E671" s="3" t="s">
        <v>446</v>
      </c>
      <c r="F671" s="3" t="s">
        <v>170</v>
      </c>
      <c r="G671" s="3" t="s">
        <v>447</v>
      </c>
      <c r="H671" s="204"/>
      <c r="I671" s="70"/>
      <c r="J671" s="205"/>
      <c r="K671" s="206"/>
      <c r="L671" s="207"/>
      <c r="M671" s="207"/>
      <c r="N671" s="3"/>
      <c r="O671" s="3"/>
      <c r="P671" s="3"/>
    </row>
    <row r="672" spans="1:18" ht="24.6" customHeight="1" x14ac:dyDescent="0.7">
      <c r="A672" s="70">
        <v>2</v>
      </c>
      <c r="B672" s="3" t="s">
        <v>38</v>
      </c>
      <c r="C672" s="3" t="s">
        <v>445</v>
      </c>
      <c r="D672" s="3" t="s">
        <v>84</v>
      </c>
      <c r="E672" s="3" t="s">
        <v>446</v>
      </c>
      <c r="F672" s="3" t="s">
        <v>140</v>
      </c>
      <c r="G672" s="3" t="s">
        <v>952</v>
      </c>
      <c r="H672" s="204">
        <v>3691</v>
      </c>
      <c r="I672" s="70">
        <v>3</v>
      </c>
      <c r="J672" s="205">
        <f>นครพนม!F80</f>
        <v>69467.19</v>
      </c>
      <c r="K672" s="206">
        <f>นครพนม!AN80</f>
        <v>125706.75</v>
      </c>
      <c r="L672" s="207">
        <f>นครพนม!AO80</f>
        <v>672333.41</v>
      </c>
      <c r="M672" s="207">
        <f>นครพนม!AP80</f>
        <v>634056.76</v>
      </c>
      <c r="N672" s="3"/>
      <c r="O672" s="3"/>
      <c r="P672" s="3"/>
      <c r="Q672" s="77">
        <f t="shared" si="69"/>
        <v>38276.650000000023</v>
      </c>
      <c r="R672" s="78">
        <f t="shared" ref="R672:R691" si="71">L672/H672</f>
        <v>182.15481170414523</v>
      </c>
    </row>
    <row r="673" spans="1:18" ht="24.6" customHeight="1" x14ac:dyDescent="0.7">
      <c r="A673" s="70">
        <v>3</v>
      </c>
      <c r="B673" s="3" t="s">
        <v>38</v>
      </c>
      <c r="C673" s="3" t="s">
        <v>445</v>
      </c>
      <c r="D673" s="3" t="s">
        <v>84</v>
      </c>
      <c r="E673" s="3" t="s">
        <v>446</v>
      </c>
      <c r="F673" s="3" t="s">
        <v>140</v>
      </c>
      <c r="G673" s="3" t="s">
        <v>953</v>
      </c>
      <c r="H673" s="204">
        <v>1589</v>
      </c>
      <c r="I673" s="70">
        <v>2</v>
      </c>
      <c r="J673" s="205">
        <f>นครพนม!F81</f>
        <v>738620.19</v>
      </c>
      <c r="K673" s="206">
        <f>นครพนม!AN81</f>
        <v>913902.90999999992</v>
      </c>
      <c r="L673" s="207">
        <f>นครพนม!AO81</f>
        <v>428070.44</v>
      </c>
      <c r="M673" s="207">
        <f>นครพนม!AP81</f>
        <v>320483.61</v>
      </c>
      <c r="N673" s="3"/>
      <c r="O673" s="3"/>
      <c r="P673" s="3"/>
      <c r="Q673" s="77">
        <f t="shared" si="69"/>
        <v>107586.83000000002</v>
      </c>
      <c r="R673" s="78">
        <f t="shared" si="71"/>
        <v>269.39612334801762</v>
      </c>
    </row>
    <row r="674" spans="1:18" ht="24.6" customHeight="1" x14ac:dyDescent="0.7">
      <c r="A674" s="70">
        <v>4</v>
      </c>
      <c r="B674" s="3" t="s">
        <v>38</v>
      </c>
      <c r="C674" s="3" t="s">
        <v>445</v>
      </c>
      <c r="D674" s="3" t="s">
        <v>84</v>
      </c>
      <c r="E674" s="3" t="s">
        <v>446</v>
      </c>
      <c r="F674" s="3" t="s">
        <v>140</v>
      </c>
      <c r="G674" s="3" t="s">
        <v>954</v>
      </c>
      <c r="H674" s="204">
        <v>3400</v>
      </c>
      <c r="I674" s="70">
        <v>3</v>
      </c>
      <c r="J674" s="205">
        <f>นครพนม!F82</f>
        <v>426115.66</v>
      </c>
      <c r="K674" s="206">
        <f>นครพนม!AN82</f>
        <v>516138.04999999993</v>
      </c>
      <c r="L674" s="207">
        <f>นครพนม!AO82</f>
        <v>719211.37</v>
      </c>
      <c r="M674" s="207">
        <f>นครพนม!AP82</f>
        <v>675431.75</v>
      </c>
      <c r="N674" s="3"/>
      <c r="O674" s="3"/>
      <c r="P674" s="3"/>
      <c r="Q674" s="77">
        <f t="shared" si="69"/>
        <v>43779.619999999995</v>
      </c>
      <c r="R674" s="78">
        <f t="shared" si="71"/>
        <v>211.53275588235294</v>
      </c>
    </row>
    <row r="675" spans="1:18" ht="24.6" customHeight="1" x14ac:dyDescent="0.7">
      <c r="A675" s="70">
        <v>5</v>
      </c>
      <c r="B675" s="3" t="s">
        <v>38</v>
      </c>
      <c r="C675" s="3" t="s">
        <v>445</v>
      </c>
      <c r="D675" s="3" t="s">
        <v>84</v>
      </c>
      <c r="E675" s="3" t="s">
        <v>446</v>
      </c>
      <c r="F675" s="3" t="s">
        <v>140</v>
      </c>
      <c r="G675" s="3" t="s">
        <v>955</v>
      </c>
      <c r="H675" s="204">
        <v>2389</v>
      </c>
      <c r="I675" s="70">
        <v>2</v>
      </c>
      <c r="J675" s="205">
        <f>นครพนม!F83</f>
        <v>558116.42000000004</v>
      </c>
      <c r="K675" s="206">
        <f>นครพนม!AN83</f>
        <v>666859.96000000008</v>
      </c>
      <c r="L675" s="207">
        <f>นครพนม!AO83</f>
        <v>572456.4</v>
      </c>
      <c r="M675" s="207">
        <f>นครพนม!AP83</f>
        <v>505473.22</v>
      </c>
      <c r="N675" s="3"/>
      <c r="O675" s="3"/>
      <c r="P675" s="3"/>
      <c r="Q675" s="77">
        <f t="shared" si="69"/>
        <v>66983.180000000051</v>
      </c>
      <c r="R675" s="78">
        <f t="shared" si="71"/>
        <v>239.62176642946841</v>
      </c>
    </row>
    <row r="676" spans="1:18" ht="24.6" customHeight="1" x14ac:dyDescent="0.7">
      <c r="A676" s="70">
        <v>6</v>
      </c>
      <c r="B676" s="3" t="s">
        <v>38</v>
      </c>
      <c r="C676" s="3" t="s">
        <v>445</v>
      </c>
      <c r="D676" s="3" t="s">
        <v>84</v>
      </c>
      <c r="E676" s="3" t="s">
        <v>446</v>
      </c>
      <c r="F676" s="3" t="s">
        <v>140</v>
      </c>
      <c r="G676" s="3" t="s">
        <v>956</v>
      </c>
      <c r="H676" s="204">
        <v>2341</v>
      </c>
      <c r="I676" s="70">
        <v>2</v>
      </c>
      <c r="J676" s="205">
        <f>นครพนม!F84</f>
        <v>165884.18</v>
      </c>
      <c r="K676" s="206">
        <f>นครพนม!AN84</f>
        <v>269950.69999999995</v>
      </c>
      <c r="L676" s="207">
        <f>นครพนม!AO84</f>
        <v>747505.88</v>
      </c>
      <c r="M676" s="207">
        <f>นครพนม!AP84</f>
        <v>714688.13</v>
      </c>
      <c r="N676" s="3"/>
      <c r="O676" s="3"/>
      <c r="P676" s="3"/>
      <c r="Q676" s="77">
        <f t="shared" si="69"/>
        <v>32817.75</v>
      </c>
      <c r="R676" s="78">
        <f t="shared" si="71"/>
        <v>319.31049978641607</v>
      </c>
    </row>
    <row r="677" spans="1:18" ht="24.6" customHeight="1" x14ac:dyDescent="0.7">
      <c r="A677" s="70">
        <v>7</v>
      </c>
      <c r="B677" s="3" t="s">
        <v>38</v>
      </c>
      <c r="C677" s="3" t="s">
        <v>445</v>
      </c>
      <c r="D677" s="3" t="s">
        <v>84</v>
      </c>
      <c r="E677" s="3" t="s">
        <v>446</v>
      </c>
      <c r="F677" s="3" t="s">
        <v>140</v>
      </c>
      <c r="G677" s="3" t="s">
        <v>957</v>
      </c>
      <c r="H677" s="204">
        <v>1781</v>
      </c>
      <c r="I677" s="70">
        <v>2</v>
      </c>
      <c r="J677" s="205">
        <f>นครพนม!F85</f>
        <v>130002.68</v>
      </c>
      <c r="K677" s="206">
        <f>นครพนม!AN85</f>
        <v>276274.68</v>
      </c>
      <c r="L677" s="207">
        <f>นครพนม!AO85</f>
        <v>476414.54000000004</v>
      </c>
      <c r="M677" s="207">
        <f>นครพนม!AP85</f>
        <v>446754.79000000004</v>
      </c>
      <c r="N677" s="3"/>
      <c r="O677" s="3"/>
      <c r="P677" s="3"/>
      <c r="Q677" s="77">
        <f t="shared" si="69"/>
        <v>29659.75</v>
      </c>
      <c r="R677" s="78">
        <f t="shared" si="71"/>
        <v>267.49833801235263</v>
      </c>
    </row>
    <row r="678" spans="1:18" ht="24.6" customHeight="1" x14ac:dyDescent="0.7">
      <c r="A678" s="70">
        <v>8</v>
      </c>
      <c r="B678" s="3" t="s">
        <v>38</v>
      </c>
      <c r="C678" s="3" t="s">
        <v>445</v>
      </c>
      <c r="D678" s="3" t="s">
        <v>84</v>
      </c>
      <c r="E678" s="3" t="s">
        <v>446</v>
      </c>
      <c r="F678" s="3" t="s">
        <v>140</v>
      </c>
      <c r="G678" s="3" t="s">
        <v>958</v>
      </c>
      <c r="H678" s="204">
        <v>2682</v>
      </c>
      <c r="I678" s="70">
        <v>2</v>
      </c>
      <c r="J678" s="205">
        <f>นครพนม!F86</f>
        <v>99799.8</v>
      </c>
      <c r="K678" s="206">
        <f>นครพนม!AN86</f>
        <v>188683.34</v>
      </c>
      <c r="L678" s="207">
        <f>นครพนม!AO86</f>
        <v>888430.15</v>
      </c>
      <c r="M678" s="207">
        <f>นครพนม!AP86</f>
        <v>879337.35</v>
      </c>
      <c r="N678" s="3"/>
      <c r="O678" s="3"/>
      <c r="P678" s="3"/>
      <c r="Q678" s="77">
        <f t="shared" si="69"/>
        <v>9092.8000000000466</v>
      </c>
      <c r="R678" s="78">
        <f t="shared" si="71"/>
        <v>331.25658090976884</v>
      </c>
    </row>
    <row r="679" spans="1:18" ht="24.6" customHeight="1" x14ac:dyDescent="0.7">
      <c r="A679" s="70">
        <v>9</v>
      </c>
      <c r="B679" s="3" t="s">
        <v>38</v>
      </c>
      <c r="C679" s="3" t="s">
        <v>445</v>
      </c>
      <c r="D679" s="3" t="s">
        <v>84</v>
      </c>
      <c r="E679" s="3" t="s">
        <v>446</v>
      </c>
      <c r="F679" s="3" t="s">
        <v>140</v>
      </c>
      <c r="G679" s="3" t="s">
        <v>959</v>
      </c>
      <c r="H679" s="204">
        <v>1785</v>
      </c>
      <c r="I679" s="70">
        <v>2</v>
      </c>
      <c r="J679" s="205">
        <f>นครพนม!F87</f>
        <v>92049.94</v>
      </c>
      <c r="K679" s="206">
        <f>นครพนม!AN87</f>
        <v>195904.47999999998</v>
      </c>
      <c r="L679" s="207">
        <f>นครพนม!AO87</f>
        <v>715069.96</v>
      </c>
      <c r="M679" s="207">
        <f>นครพนม!AP87</f>
        <v>649549.29</v>
      </c>
      <c r="N679" s="3"/>
      <c r="O679" s="3"/>
      <c r="P679" s="3"/>
      <c r="Q679" s="77">
        <f t="shared" si="69"/>
        <v>65520.669999999925</v>
      </c>
      <c r="R679" s="78">
        <f t="shared" si="71"/>
        <v>400.59941736694674</v>
      </c>
    </row>
    <row r="680" spans="1:18" ht="24.6" customHeight="1" x14ac:dyDescent="0.7">
      <c r="A680" s="70">
        <v>10</v>
      </c>
      <c r="B680" s="3" t="s">
        <v>38</v>
      </c>
      <c r="C680" s="3" t="s">
        <v>445</v>
      </c>
      <c r="D680" s="3" t="s">
        <v>84</v>
      </c>
      <c r="E680" s="3" t="s">
        <v>446</v>
      </c>
      <c r="F680" s="3" t="s">
        <v>140</v>
      </c>
      <c r="G680" s="3" t="s">
        <v>960</v>
      </c>
      <c r="H680" s="204">
        <v>3086</v>
      </c>
      <c r="I680" s="70">
        <v>3</v>
      </c>
      <c r="J680" s="205">
        <f>นครพนม!F88</f>
        <v>204660.31</v>
      </c>
      <c r="K680" s="206">
        <f>นครพนม!AN88</f>
        <v>411430.85</v>
      </c>
      <c r="L680" s="207">
        <f>นครพนม!AO88</f>
        <v>668184.98</v>
      </c>
      <c r="M680" s="207">
        <f>นครพนม!AP88</f>
        <v>574138.90999999992</v>
      </c>
      <c r="N680" s="3"/>
      <c r="O680" s="3"/>
      <c r="P680" s="3"/>
      <c r="Q680" s="77">
        <f t="shared" si="69"/>
        <v>94046.070000000065</v>
      </c>
      <c r="R680" s="78">
        <f t="shared" si="71"/>
        <v>216.52138042773817</v>
      </c>
    </row>
    <row r="681" spans="1:18" ht="24.6" customHeight="1" x14ac:dyDescent="0.7">
      <c r="A681" s="70">
        <v>11</v>
      </c>
      <c r="B681" s="3" t="s">
        <v>38</v>
      </c>
      <c r="C681" s="3" t="s">
        <v>445</v>
      </c>
      <c r="D681" s="3" t="s">
        <v>84</v>
      </c>
      <c r="E681" s="3" t="s">
        <v>446</v>
      </c>
      <c r="F681" s="3" t="s">
        <v>140</v>
      </c>
      <c r="G681" s="3" t="s">
        <v>961</v>
      </c>
      <c r="H681" s="204">
        <v>2935</v>
      </c>
      <c r="I681" s="70">
        <v>2</v>
      </c>
      <c r="J681" s="205">
        <f>นครพนม!F89</f>
        <v>570380.23</v>
      </c>
      <c r="K681" s="206">
        <f>นครพนม!AN89</f>
        <v>671644.49</v>
      </c>
      <c r="L681" s="207">
        <f>นครพนม!AO89</f>
        <v>715760.07</v>
      </c>
      <c r="M681" s="207">
        <f>นครพนม!AP89</f>
        <v>1244883.1000000001</v>
      </c>
      <c r="N681" s="3"/>
      <c r="O681" s="3"/>
      <c r="P681" s="3"/>
      <c r="Q681" s="77">
        <f t="shared" si="69"/>
        <v>-529123.03000000014</v>
      </c>
      <c r="R681" s="78">
        <f t="shared" si="71"/>
        <v>243.87055195911412</v>
      </c>
    </row>
    <row r="682" spans="1:18" ht="24.6" customHeight="1" x14ac:dyDescent="0.7">
      <c r="A682" s="70">
        <v>12</v>
      </c>
      <c r="B682" s="3" t="s">
        <v>38</v>
      </c>
      <c r="C682" s="3" t="s">
        <v>445</v>
      </c>
      <c r="D682" s="3" t="s">
        <v>84</v>
      </c>
      <c r="E682" s="3" t="s">
        <v>446</v>
      </c>
      <c r="F682" s="3" t="s">
        <v>140</v>
      </c>
      <c r="G682" s="3" t="s">
        <v>962</v>
      </c>
      <c r="H682" s="204">
        <v>3083</v>
      </c>
      <c r="I682" s="70">
        <v>3</v>
      </c>
      <c r="J682" s="205">
        <f>นครพนม!F90</f>
        <v>442353.68</v>
      </c>
      <c r="K682" s="206">
        <f>นครพนม!AN90</f>
        <v>303082.42</v>
      </c>
      <c r="L682" s="207">
        <f>นครพนม!AO90</f>
        <v>654900.30000000005</v>
      </c>
      <c r="M682" s="207">
        <f>นครพนม!AP90</f>
        <v>669107.54999999993</v>
      </c>
      <c r="N682" s="3"/>
      <c r="O682" s="3"/>
      <c r="P682" s="3"/>
      <c r="Q682" s="77">
        <f t="shared" si="69"/>
        <v>-14207.249999999884</v>
      </c>
      <c r="R682" s="78">
        <f t="shared" si="71"/>
        <v>212.42306195264354</v>
      </c>
    </row>
    <row r="683" spans="1:18" ht="24.6" customHeight="1" x14ac:dyDescent="0.7">
      <c r="A683" s="70">
        <v>13</v>
      </c>
      <c r="B683" s="3" t="s">
        <v>38</v>
      </c>
      <c r="C683" s="3" t="s">
        <v>445</v>
      </c>
      <c r="D683" s="3" t="s">
        <v>84</v>
      </c>
      <c r="E683" s="3" t="s">
        <v>446</v>
      </c>
      <c r="F683" s="3" t="s">
        <v>140</v>
      </c>
      <c r="G683" s="3" t="s">
        <v>963</v>
      </c>
      <c r="H683" s="204">
        <v>2178</v>
      </c>
      <c r="I683" s="70">
        <v>2</v>
      </c>
      <c r="J683" s="205">
        <f>นครพนม!F91</f>
        <v>243853</v>
      </c>
      <c r="K683" s="206">
        <f>นครพนม!AN91</f>
        <v>339853.54</v>
      </c>
      <c r="L683" s="207">
        <f>นครพนม!AO91</f>
        <v>562186.23999999999</v>
      </c>
      <c r="M683" s="207">
        <f>นครพนม!AP91</f>
        <v>458110.88</v>
      </c>
      <c r="N683" s="3"/>
      <c r="O683" s="3"/>
      <c r="P683" s="3"/>
      <c r="Q683" s="77">
        <f t="shared" si="69"/>
        <v>104075.35999999999</v>
      </c>
      <c r="R683" s="78">
        <f t="shared" si="71"/>
        <v>258.12040404040403</v>
      </c>
    </row>
    <row r="684" spans="1:18" ht="24.6" customHeight="1" x14ac:dyDescent="0.7">
      <c r="A684" s="70">
        <v>14</v>
      </c>
      <c r="B684" s="3" t="s">
        <v>38</v>
      </c>
      <c r="C684" s="3" t="s">
        <v>445</v>
      </c>
      <c r="D684" s="3" t="s">
        <v>84</v>
      </c>
      <c r="E684" s="3" t="s">
        <v>446</v>
      </c>
      <c r="F684" s="3" t="s">
        <v>140</v>
      </c>
      <c r="G684" s="3" t="s">
        <v>964</v>
      </c>
      <c r="H684" s="204">
        <v>1955</v>
      </c>
      <c r="I684" s="70">
        <v>2</v>
      </c>
      <c r="J684" s="205">
        <f>นครพนม!F92</f>
        <v>186514.75</v>
      </c>
      <c r="K684" s="206">
        <f>นครพนม!AN92</f>
        <v>290824.28999999998</v>
      </c>
      <c r="L684" s="207">
        <f>นครพนม!AO92</f>
        <v>423120.15</v>
      </c>
      <c r="M684" s="207">
        <f>นครพนม!AP92</f>
        <v>352915.29</v>
      </c>
      <c r="N684" s="3"/>
      <c r="O684" s="3"/>
      <c r="P684" s="3"/>
      <c r="Q684" s="77">
        <f t="shared" si="69"/>
        <v>70204.860000000044</v>
      </c>
      <c r="R684" s="78">
        <f t="shared" si="71"/>
        <v>216.42974424552432</v>
      </c>
    </row>
    <row r="685" spans="1:18" ht="24.6" customHeight="1" x14ac:dyDescent="0.7">
      <c r="A685" s="70">
        <v>15</v>
      </c>
      <c r="B685" s="3" t="s">
        <v>38</v>
      </c>
      <c r="C685" s="3" t="s">
        <v>445</v>
      </c>
      <c r="D685" s="3" t="s">
        <v>84</v>
      </c>
      <c r="E685" s="3" t="s">
        <v>446</v>
      </c>
      <c r="F685" s="3" t="s">
        <v>140</v>
      </c>
      <c r="G685" s="3" t="s">
        <v>965</v>
      </c>
      <c r="H685" s="204">
        <v>2753</v>
      </c>
      <c r="I685" s="70">
        <v>2</v>
      </c>
      <c r="J685" s="205">
        <f>นครพนม!F93</f>
        <v>270193.21000000002</v>
      </c>
      <c r="K685" s="206">
        <f>นครพนม!AN93</f>
        <v>366009.75</v>
      </c>
      <c r="L685" s="207">
        <f>นครพนม!AO93</f>
        <v>652529.24</v>
      </c>
      <c r="M685" s="207">
        <f>นครพนม!AP93</f>
        <v>948954.15</v>
      </c>
      <c r="N685" s="3"/>
      <c r="O685" s="3"/>
      <c r="P685" s="3"/>
      <c r="Q685" s="77">
        <f t="shared" si="69"/>
        <v>-296424.91000000003</v>
      </c>
      <c r="R685" s="78">
        <f t="shared" si="71"/>
        <v>237.02478750454048</v>
      </c>
    </row>
    <row r="686" spans="1:18" ht="24.6" customHeight="1" x14ac:dyDescent="0.7">
      <c r="A686" s="70">
        <v>16</v>
      </c>
      <c r="B686" s="3" t="s">
        <v>38</v>
      </c>
      <c r="C686" s="3" t="s">
        <v>445</v>
      </c>
      <c r="D686" s="3" t="s">
        <v>84</v>
      </c>
      <c r="E686" s="3" t="s">
        <v>446</v>
      </c>
      <c r="F686" s="3" t="s">
        <v>140</v>
      </c>
      <c r="G686" s="3" t="s">
        <v>966</v>
      </c>
      <c r="H686" s="204">
        <v>2934</v>
      </c>
      <c r="I686" s="70">
        <v>2</v>
      </c>
      <c r="J686" s="205">
        <f>นครพนม!F94</f>
        <v>183512.85</v>
      </c>
      <c r="K686" s="206">
        <f>นครพนม!AN94</f>
        <v>287348.39</v>
      </c>
      <c r="L686" s="207">
        <f>นครพนม!AO94</f>
        <v>637436.6</v>
      </c>
      <c r="M686" s="207">
        <f>นครพนม!AP94</f>
        <v>611206.97</v>
      </c>
      <c r="N686" s="3"/>
      <c r="O686" s="3"/>
      <c r="P686" s="3"/>
      <c r="Q686" s="77">
        <f t="shared" si="69"/>
        <v>26229.630000000005</v>
      </c>
      <c r="R686" s="78">
        <f t="shared" si="71"/>
        <v>217.25855487389228</v>
      </c>
    </row>
    <row r="687" spans="1:18" ht="24.6" customHeight="1" x14ac:dyDescent="0.7">
      <c r="A687" s="70">
        <v>17</v>
      </c>
      <c r="B687" s="3" t="s">
        <v>38</v>
      </c>
      <c r="C687" s="3" t="s">
        <v>445</v>
      </c>
      <c r="D687" s="3" t="s">
        <v>84</v>
      </c>
      <c r="E687" s="3" t="s">
        <v>446</v>
      </c>
      <c r="F687" s="3" t="s">
        <v>140</v>
      </c>
      <c r="G687" s="3" t="s">
        <v>967</v>
      </c>
      <c r="H687" s="204">
        <v>3440</v>
      </c>
      <c r="I687" s="70">
        <v>3</v>
      </c>
      <c r="J687" s="205">
        <f>นครพนม!F95</f>
        <v>179969.12</v>
      </c>
      <c r="K687" s="206">
        <f>นครพนม!AN95</f>
        <v>312363.93999999994</v>
      </c>
      <c r="L687" s="207">
        <f>นครพนม!AO95</f>
        <v>696499.8</v>
      </c>
      <c r="M687" s="207">
        <f>นครพนม!AP95</f>
        <v>620464.08000000007</v>
      </c>
      <c r="N687" s="3"/>
      <c r="O687" s="3"/>
      <c r="P687" s="3"/>
      <c r="Q687" s="77">
        <f t="shared" si="69"/>
        <v>76035.719999999972</v>
      </c>
      <c r="R687" s="78">
        <f t="shared" si="71"/>
        <v>202.47087209302327</v>
      </c>
    </row>
    <row r="688" spans="1:18" ht="24.6" customHeight="1" x14ac:dyDescent="0.7">
      <c r="A688" s="70">
        <v>18</v>
      </c>
      <c r="B688" s="3" t="s">
        <v>38</v>
      </c>
      <c r="C688" s="3" t="s">
        <v>445</v>
      </c>
      <c r="D688" s="3" t="s">
        <v>84</v>
      </c>
      <c r="E688" s="3" t="s">
        <v>446</v>
      </c>
      <c r="F688" s="3" t="s">
        <v>140</v>
      </c>
      <c r="G688" s="3" t="s">
        <v>968</v>
      </c>
      <c r="H688" s="204">
        <v>1937</v>
      </c>
      <c r="I688" s="70">
        <v>2</v>
      </c>
      <c r="J688" s="205">
        <f>นครพนม!F96</f>
        <v>552660.96</v>
      </c>
      <c r="K688" s="206">
        <f>นครพนม!AN96</f>
        <v>642006.5</v>
      </c>
      <c r="L688" s="207">
        <f>นครพนม!AO96</f>
        <v>704840.83000000007</v>
      </c>
      <c r="M688" s="207">
        <f>นครพนม!AP96</f>
        <v>572098.81000000006</v>
      </c>
      <c r="N688" s="3"/>
      <c r="O688" s="3"/>
      <c r="P688" s="3"/>
      <c r="Q688" s="77">
        <f t="shared" si="69"/>
        <v>132742.02000000002</v>
      </c>
      <c r="R688" s="78">
        <f t="shared" si="71"/>
        <v>363.88272070211673</v>
      </c>
    </row>
    <row r="689" spans="1:18" ht="24.6" customHeight="1" x14ac:dyDescent="0.7">
      <c r="A689" s="70">
        <v>19</v>
      </c>
      <c r="B689" s="3" t="s">
        <v>38</v>
      </c>
      <c r="C689" s="3" t="s">
        <v>445</v>
      </c>
      <c r="D689" s="3" t="s">
        <v>84</v>
      </c>
      <c r="E689" s="3" t="s">
        <v>446</v>
      </c>
      <c r="F689" s="3" t="s">
        <v>140</v>
      </c>
      <c r="G689" s="3" t="s">
        <v>969</v>
      </c>
      <c r="H689" s="204">
        <v>2642</v>
      </c>
      <c r="I689" s="70">
        <v>2</v>
      </c>
      <c r="J689" s="205">
        <f>นครพนม!F97</f>
        <v>133102.03</v>
      </c>
      <c r="K689" s="206">
        <f>นครพนม!AN97</f>
        <v>223576.57</v>
      </c>
      <c r="L689" s="207">
        <f>นครพนม!AO97</f>
        <v>571430.13</v>
      </c>
      <c r="M689" s="207">
        <f>นครพนม!AP97</f>
        <v>606345.28</v>
      </c>
      <c r="N689" s="3"/>
      <c r="O689" s="3"/>
      <c r="P689" s="3"/>
      <c r="Q689" s="77">
        <f t="shared" si="69"/>
        <v>-34915.150000000023</v>
      </c>
      <c r="R689" s="78">
        <f t="shared" si="71"/>
        <v>216.28695306585919</v>
      </c>
    </row>
    <row r="690" spans="1:18" ht="24.6" customHeight="1" x14ac:dyDescent="0.7">
      <c r="A690" s="70">
        <v>20</v>
      </c>
      <c r="B690" s="3" t="s">
        <v>38</v>
      </c>
      <c r="C690" s="3" t="s">
        <v>445</v>
      </c>
      <c r="D690" s="3" t="s">
        <v>84</v>
      </c>
      <c r="E690" s="3" t="s">
        <v>446</v>
      </c>
      <c r="F690" s="3" t="s">
        <v>140</v>
      </c>
      <c r="G690" s="3" t="s">
        <v>970</v>
      </c>
      <c r="H690" s="204">
        <v>2293</v>
      </c>
      <c r="I690" s="70">
        <v>2</v>
      </c>
      <c r="J690" s="205">
        <f>นครพนม!F98</f>
        <v>552440.28</v>
      </c>
      <c r="K690" s="206">
        <f>นครพนม!AN98</f>
        <v>655675.82000000007</v>
      </c>
      <c r="L690" s="207">
        <f>นครพนม!AO98</f>
        <v>794370.15</v>
      </c>
      <c r="M690" s="207">
        <f>นครพนม!AP98</f>
        <v>708930.68</v>
      </c>
      <c r="N690" s="3"/>
      <c r="O690" s="3"/>
      <c r="P690" s="3"/>
      <c r="Q690" s="77">
        <f t="shared" si="69"/>
        <v>85439.469999999972</v>
      </c>
      <c r="R690" s="78">
        <f t="shared" si="71"/>
        <v>346.43268643698212</v>
      </c>
    </row>
    <row r="691" spans="1:18" ht="24.6" customHeight="1" x14ac:dyDescent="0.7">
      <c r="A691" s="208">
        <v>7</v>
      </c>
      <c r="B691" s="209" t="s">
        <v>38</v>
      </c>
      <c r="C691" s="209"/>
      <c r="D691" s="209"/>
      <c r="E691" s="249" t="s">
        <v>55</v>
      </c>
      <c r="F691" s="249"/>
      <c r="G691" s="249" t="s">
        <v>448</v>
      </c>
      <c r="H691" s="212">
        <f>SUM(H671:H690)</f>
        <v>48894</v>
      </c>
      <c r="I691" s="208"/>
      <c r="J691" s="211">
        <f>SUM(J671:J690)</f>
        <v>5799696.4800000004</v>
      </c>
      <c r="K691" s="211">
        <f>SUM(K671:K690)</f>
        <v>7657237.4299999997</v>
      </c>
      <c r="L691" s="211">
        <f>SUM(L671:L690)</f>
        <v>12300750.640000002</v>
      </c>
      <c r="M691" s="211">
        <f>SUM(M671:M690)</f>
        <v>12192930.6</v>
      </c>
      <c r="N691" s="209">
        <v>19</v>
      </c>
      <c r="O691" s="209">
        <v>19</v>
      </c>
      <c r="P691" s="209">
        <f>N691-O691</f>
        <v>0</v>
      </c>
      <c r="Q691" s="77">
        <f t="shared" si="69"/>
        <v>107820.04000000283</v>
      </c>
      <c r="R691" s="78">
        <f t="shared" si="71"/>
        <v>251.57996154947443</v>
      </c>
    </row>
    <row r="692" spans="1:18" ht="24.6" customHeight="1" x14ac:dyDescent="0.7">
      <c r="A692" s="70">
        <v>1</v>
      </c>
      <c r="B692" s="3" t="s">
        <v>38</v>
      </c>
      <c r="C692" s="3" t="s">
        <v>449</v>
      </c>
      <c r="D692" s="3" t="s">
        <v>90</v>
      </c>
      <c r="E692" s="3" t="s">
        <v>450</v>
      </c>
      <c r="F692" s="3" t="s">
        <v>170</v>
      </c>
      <c r="G692" s="3" t="s">
        <v>451</v>
      </c>
      <c r="H692" s="204"/>
      <c r="I692" s="70"/>
      <c r="J692" s="205"/>
      <c r="K692" s="206"/>
      <c r="L692" s="207"/>
      <c r="M692" s="207"/>
      <c r="N692" s="3"/>
      <c r="O692" s="3"/>
      <c r="P692" s="3"/>
    </row>
    <row r="693" spans="1:18" ht="24.6" customHeight="1" x14ac:dyDescent="0.7">
      <c r="A693" s="70">
        <v>2</v>
      </c>
      <c r="B693" s="3" t="s">
        <v>38</v>
      </c>
      <c r="C693" s="3" t="s">
        <v>449</v>
      </c>
      <c r="D693" s="3" t="s">
        <v>90</v>
      </c>
      <c r="E693" s="3" t="s">
        <v>450</v>
      </c>
      <c r="F693" s="3" t="s">
        <v>140</v>
      </c>
      <c r="G693" s="3" t="s">
        <v>971</v>
      </c>
      <c r="H693" s="204">
        <v>2877</v>
      </c>
      <c r="I693" s="70">
        <v>2</v>
      </c>
      <c r="J693" s="205">
        <f>นครพนม!F99</f>
        <v>212951.49</v>
      </c>
      <c r="K693" s="206">
        <f>นครพนม!AN99</f>
        <v>312608.73</v>
      </c>
      <c r="L693" s="207">
        <f>นครพนม!AO99</f>
        <v>755591.13</v>
      </c>
      <c r="M693" s="207">
        <f>นครพนม!AP99</f>
        <v>542139.36</v>
      </c>
      <c r="N693" s="3"/>
      <c r="O693" s="3"/>
      <c r="P693" s="3"/>
      <c r="Q693" s="77">
        <f t="shared" si="69"/>
        <v>213451.77000000002</v>
      </c>
      <c r="R693" s="78">
        <f t="shared" ref="R693:R708" si="72">L693/H693</f>
        <v>262.63160583941607</v>
      </c>
    </row>
    <row r="694" spans="1:18" ht="24.6" customHeight="1" x14ac:dyDescent="0.7">
      <c r="A694" s="70">
        <v>3</v>
      </c>
      <c r="B694" s="3" t="s">
        <v>38</v>
      </c>
      <c r="C694" s="3" t="s">
        <v>449</v>
      </c>
      <c r="D694" s="3" t="s">
        <v>90</v>
      </c>
      <c r="E694" s="3" t="s">
        <v>450</v>
      </c>
      <c r="F694" s="3" t="s">
        <v>140</v>
      </c>
      <c r="G694" s="3" t="s">
        <v>972</v>
      </c>
      <c r="H694" s="204">
        <v>2927</v>
      </c>
      <c r="I694" s="70">
        <v>2</v>
      </c>
      <c r="J694" s="205">
        <f>นครพนม!F100</f>
        <v>424604.93</v>
      </c>
      <c r="K694" s="206">
        <f>นครพนม!AN100</f>
        <v>531230.75</v>
      </c>
      <c r="L694" s="207">
        <f>นครพนม!AO100</f>
        <v>977615.69000000006</v>
      </c>
      <c r="M694" s="207">
        <f>นครพนม!AP100</f>
        <v>590053.54</v>
      </c>
      <c r="N694" s="3"/>
      <c r="O694" s="3"/>
      <c r="P694" s="3"/>
      <c r="Q694" s="77">
        <f t="shared" si="69"/>
        <v>387562.15</v>
      </c>
      <c r="R694" s="78">
        <f t="shared" si="72"/>
        <v>333.99921079603689</v>
      </c>
    </row>
    <row r="695" spans="1:18" ht="24.6" customHeight="1" x14ac:dyDescent="0.7">
      <c r="A695" s="70">
        <v>4</v>
      </c>
      <c r="B695" s="3" t="s">
        <v>38</v>
      </c>
      <c r="C695" s="3" t="s">
        <v>449</v>
      </c>
      <c r="D695" s="3" t="s">
        <v>90</v>
      </c>
      <c r="E695" s="3" t="s">
        <v>450</v>
      </c>
      <c r="F695" s="3" t="s">
        <v>140</v>
      </c>
      <c r="G695" s="3" t="s">
        <v>973</v>
      </c>
      <c r="H695" s="204">
        <v>4184</v>
      </c>
      <c r="I695" s="70">
        <v>3</v>
      </c>
      <c r="J695" s="205">
        <f>นครพนม!F101</f>
        <v>460975.46</v>
      </c>
      <c r="K695" s="206">
        <f>นครพนม!AN101</f>
        <v>526403.81999999995</v>
      </c>
      <c r="L695" s="207">
        <f>นครพนม!AO101</f>
        <v>1425265.03</v>
      </c>
      <c r="M695" s="207">
        <f>นครพนม!AP101</f>
        <v>1117307.45</v>
      </c>
      <c r="N695" s="3"/>
      <c r="O695" s="3"/>
      <c r="P695" s="3"/>
      <c r="Q695" s="77">
        <f t="shared" si="69"/>
        <v>307957.58000000007</v>
      </c>
      <c r="R695" s="78">
        <f t="shared" si="72"/>
        <v>340.64651768642449</v>
      </c>
    </row>
    <row r="696" spans="1:18" ht="24.6" customHeight="1" x14ac:dyDescent="0.7">
      <c r="A696" s="70">
        <v>5</v>
      </c>
      <c r="B696" s="3" t="s">
        <v>38</v>
      </c>
      <c r="C696" s="3" t="s">
        <v>449</v>
      </c>
      <c r="D696" s="3" t="s">
        <v>90</v>
      </c>
      <c r="E696" s="3" t="s">
        <v>450</v>
      </c>
      <c r="F696" s="3" t="s">
        <v>140</v>
      </c>
      <c r="G696" s="3" t="s">
        <v>974</v>
      </c>
      <c r="H696" s="204">
        <v>4677</v>
      </c>
      <c r="I696" s="70">
        <v>4</v>
      </c>
      <c r="J696" s="205">
        <f>นครพนม!F102</f>
        <v>693420.86</v>
      </c>
      <c r="K696" s="206">
        <f>นครพนม!AN102</f>
        <v>807579.4</v>
      </c>
      <c r="L696" s="207">
        <f>นครพนม!AO102</f>
        <v>808380.36</v>
      </c>
      <c r="M696" s="207">
        <f>นครพนม!AP102</f>
        <v>660534.38</v>
      </c>
      <c r="N696" s="3"/>
      <c r="O696" s="3"/>
      <c r="P696" s="3"/>
      <c r="Q696" s="77">
        <f t="shared" si="69"/>
        <v>147845.97999999998</v>
      </c>
      <c r="R696" s="78">
        <f t="shared" si="72"/>
        <v>172.84164207825529</v>
      </c>
    </row>
    <row r="697" spans="1:18" ht="24.6" customHeight="1" x14ac:dyDescent="0.7">
      <c r="A697" s="70">
        <v>6</v>
      </c>
      <c r="B697" s="3" t="s">
        <v>38</v>
      </c>
      <c r="C697" s="3" t="s">
        <v>449</v>
      </c>
      <c r="D697" s="3" t="s">
        <v>90</v>
      </c>
      <c r="E697" s="3" t="s">
        <v>450</v>
      </c>
      <c r="F697" s="3" t="s">
        <v>140</v>
      </c>
      <c r="G697" s="3" t="s">
        <v>975</v>
      </c>
      <c r="H697" s="204">
        <v>2227</v>
      </c>
      <c r="I697" s="70">
        <v>2</v>
      </c>
      <c r="J697" s="205">
        <f>นครพนม!F103</f>
        <v>272954.3</v>
      </c>
      <c r="K697" s="206">
        <f>นครพนม!AN103</f>
        <v>302709.45999999996</v>
      </c>
      <c r="L697" s="207">
        <f>นครพนม!AO103</f>
        <v>873579.71000000008</v>
      </c>
      <c r="M697" s="207">
        <f>นครพนม!AP103</f>
        <v>706511.22000000009</v>
      </c>
      <c r="N697" s="3"/>
      <c r="O697" s="3"/>
      <c r="P697" s="3"/>
      <c r="Q697" s="77">
        <f t="shared" si="69"/>
        <v>167068.49</v>
      </c>
      <c r="R697" s="78">
        <f t="shared" si="72"/>
        <v>392.26749438706781</v>
      </c>
    </row>
    <row r="698" spans="1:18" ht="24.6" customHeight="1" x14ac:dyDescent="0.7">
      <c r="A698" s="70">
        <v>7</v>
      </c>
      <c r="B698" s="3" t="s">
        <v>38</v>
      </c>
      <c r="C698" s="3" t="s">
        <v>449</v>
      </c>
      <c r="D698" s="3" t="s">
        <v>90</v>
      </c>
      <c r="E698" s="3" t="s">
        <v>450</v>
      </c>
      <c r="F698" s="3" t="s">
        <v>140</v>
      </c>
      <c r="G698" s="3" t="s">
        <v>976</v>
      </c>
      <c r="H698" s="204">
        <v>815</v>
      </c>
      <c r="I698" s="70">
        <v>1</v>
      </c>
      <c r="J698" s="205">
        <f>นครพนม!F104</f>
        <v>174992.22</v>
      </c>
      <c r="K698" s="206">
        <f>นครพนม!AN104</f>
        <v>176359.58000000002</v>
      </c>
      <c r="L698" s="207">
        <f>นครพนม!AO104</f>
        <v>694628</v>
      </c>
      <c r="M698" s="207">
        <f>นครพนม!AP104</f>
        <v>569180.36</v>
      </c>
      <c r="N698" s="3"/>
      <c r="O698" s="3"/>
      <c r="P698" s="3"/>
      <c r="Q698" s="77">
        <f t="shared" si="69"/>
        <v>125447.64000000001</v>
      </c>
      <c r="R698" s="78">
        <f t="shared" si="72"/>
        <v>852.30429447852759</v>
      </c>
    </row>
    <row r="699" spans="1:18" ht="24.6" customHeight="1" x14ac:dyDescent="0.7">
      <c r="A699" s="70">
        <v>8</v>
      </c>
      <c r="B699" s="3" t="s">
        <v>38</v>
      </c>
      <c r="C699" s="3" t="s">
        <v>449</v>
      </c>
      <c r="D699" s="3" t="s">
        <v>90</v>
      </c>
      <c r="E699" s="3" t="s">
        <v>450</v>
      </c>
      <c r="F699" s="3" t="s">
        <v>140</v>
      </c>
      <c r="G699" s="3" t="s">
        <v>977</v>
      </c>
      <c r="H699" s="204">
        <v>3601</v>
      </c>
      <c r="I699" s="70">
        <v>3</v>
      </c>
      <c r="J699" s="205">
        <f>นครพนม!F105</f>
        <v>273673.19</v>
      </c>
      <c r="K699" s="206">
        <f>นครพนม!AN105</f>
        <v>385223.73</v>
      </c>
      <c r="L699" s="207">
        <f>นครพนม!AO105</f>
        <v>985528.44</v>
      </c>
      <c r="M699" s="207">
        <f>นครพนม!AP105</f>
        <v>919506.69000000006</v>
      </c>
      <c r="N699" s="3"/>
      <c r="O699" s="3"/>
      <c r="P699" s="3"/>
      <c r="Q699" s="77">
        <f t="shared" si="69"/>
        <v>66021.749999999884</v>
      </c>
      <c r="R699" s="78">
        <f t="shared" si="72"/>
        <v>273.68187725631765</v>
      </c>
    </row>
    <row r="700" spans="1:18" ht="24.6" customHeight="1" x14ac:dyDescent="0.7">
      <c r="A700" s="70">
        <v>9</v>
      </c>
      <c r="B700" s="3" t="s">
        <v>38</v>
      </c>
      <c r="C700" s="3" t="s">
        <v>449</v>
      </c>
      <c r="D700" s="3" t="s">
        <v>90</v>
      </c>
      <c r="E700" s="3" t="s">
        <v>450</v>
      </c>
      <c r="F700" s="3" t="s">
        <v>140</v>
      </c>
      <c r="G700" s="3" t="s">
        <v>978</v>
      </c>
      <c r="H700" s="204">
        <v>2371</v>
      </c>
      <c r="I700" s="70">
        <v>2</v>
      </c>
      <c r="J700" s="205">
        <f>นครพนม!F106</f>
        <v>422320.09</v>
      </c>
      <c r="K700" s="206">
        <f>นครพนม!AN106</f>
        <v>534665.89</v>
      </c>
      <c r="L700" s="207">
        <f>นครพนม!AO106</f>
        <v>729970.13</v>
      </c>
      <c r="M700" s="207">
        <f>นครพนม!AP106</f>
        <v>417171.61</v>
      </c>
      <c r="N700" s="3"/>
      <c r="O700" s="3"/>
      <c r="P700" s="3"/>
      <c r="Q700" s="77">
        <f t="shared" si="69"/>
        <v>312798.52</v>
      </c>
      <c r="R700" s="78">
        <f t="shared" si="72"/>
        <v>307.87436946436105</v>
      </c>
    </row>
    <row r="701" spans="1:18" ht="24.6" customHeight="1" x14ac:dyDescent="0.7">
      <c r="A701" s="70">
        <v>10</v>
      </c>
      <c r="B701" s="3" t="s">
        <v>38</v>
      </c>
      <c r="C701" s="3" t="s">
        <v>449</v>
      </c>
      <c r="D701" s="3" t="s">
        <v>90</v>
      </c>
      <c r="E701" s="3" t="s">
        <v>450</v>
      </c>
      <c r="F701" s="3" t="s">
        <v>140</v>
      </c>
      <c r="G701" s="3" t="s">
        <v>979</v>
      </c>
      <c r="H701" s="204">
        <v>2077</v>
      </c>
      <c r="I701" s="70">
        <v>2</v>
      </c>
      <c r="J701" s="205">
        <f>นครพนม!F107</f>
        <v>238557.33</v>
      </c>
      <c r="K701" s="206">
        <f>นครพนม!AN107</f>
        <v>417891.86</v>
      </c>
      <c r="L701" s="207">
        <f>นครพนม!AO107</f>
        <v>737121.86</v>
      </c>
      <c r="M701" s="207">
        <f>นครพนม!AP107</f>
        <v>492034.02</v>
      </c>
      <c r="N701" s="3"/>
      <c r="O701" s="3"/>
      <c r="P701" s="3"/>
      <c r="Q701" s="77">
        <f t="shared" si="69"/>
        <v>245087.83999999997</v>
      </c>
      <c r="R701" s="78">
        <f t="shared" si="72"/>
        <v>354.89738083774677</v>
      </c>
    </row>
    <row r="702" spans="1:18" ht="24.6" customHeight="1" x14ac:dyDescent="0.7">
      <c r="A702" s="70">
        <v>11</v>
      </c>
      <c r="B702" s="3" t="s">
        <v>38</v>
      </c>
      <c r="C702" s="3" t="s">
        <v>449</v>
      </c>
      <c r="D702" s="3" t="s">
        <v>90</v>
      </c>
      <c r="E702" s="3" t="s">
        <v>450</v>
      </c>
      <c r="F702" s="3" t="s">
        <v>140</v>
      </c>
      <c r="G702" s="3" t="s">
        <v>980</v>
      </c>
      <c r="H702" s="204">
        <v>2981</v>
      </c>
      <c r="I702" s="70">
        <v>2</v>
      </c>
      <c r="J702" s="205">
        <f>นครพนม!F108</f>
        <v>411852.19</v>
      </c>
      <c r="K702" s="206">
        <f>นครพนม!AN108</f>
        <v>518517.26999999996</v>
      </c>
      <c r="L702" s="207">
        <f>นครพนม!AO108</f>
        <v>975876.51</v>
      </c>
      <c r="M702" s="207">
        <f>นครพนม!AP108</f>
        <v>607139.15999999992</v>
      </c>
      <c r="N702" s="3"/>
      <c r="O702" s="3"/>
      <c r="P702" s="3"/>
      <c r="Q702" s="77">
        <f t="shared" si="69"/>
        <v>368737.35000000009</v>
      </c>
      <c r="R702" s="78">
        <f t="shared" si="72"/>
        <v>327.36548473666556</v>
      </c>
    </row>
    <row r="703" spans="1:18" ht="24.6" customHeight="1" x14ac:dyDescent="0.7">
      <c r="A703" s="70">
        <v>12</v>
      </c>
      <c r="B703" s="3" t="s">
        <v>38</v>
      </c>
      <c r="C703" s="3" t="s">
        <v>449</v>
      </c>
      <c r="D703" s="3" t="s">
        <v>90</v>
      </c>
      <c r="E703" s="3" t="s">
        <v>450</v>
      </c>
      <c r="F703" s="3" t="s">
        <v>140</v>
      </c>
      <c r="G703" s="3" t="s">
        <v>981</v>
      </c>
      <c r="H703" s="204">
        <v>2573</v>
      </c>
      <c r="I703" s="70">
        <v>2</v>
      </c>
      <c r="J703" s="205">
        <f>นครพนม!F109</f>
        <v>481710.8</v>
      </c>
      <c r="K703" s="206">
        <f>นครพนม!AN109</f>
        <v>368119.33999999997</v>
      </c>
      <c r="L703" s="207">
        <f>นครพนม!AO109</f>
        <v>649305.89999999991</v>
      </c>
      <c r="M703" s="207">
        <f>นครพนม!AP109</f>
        <v>441645.25</v>
      </c>
      <c r="N703" s="3"/>
      <c r="O703" s="3"/>
      <c r="P703" s="3"/>
      <c r="Q703" s="77">
        <f t="shared" si="69"/>
        <v>207660.64999999991</v>
      </c>
      <c r="R703" s="78">
        <f t="shared" si="72"/>
        <v>252.35363389040029</v>
      </c>
    </row>
    <row r="704" spans="1:18" ht="24.6" customHeight="1" x14ac:dyDescent="0.7">
      <c r="A704" s="70">
        <v>13</v>
      </c>
      <c r="B704" s="3" t="s">
        <v>38</v>
      </c>
      <c r="C704" s="3" t="s">
        <v>449</v>
      </c>
      <c r="D704" s="3" t="s">
        <v>90</v>
      </c>
      <c r="E704" s="3" t="s">
        <v>450</v>
      </c>
      <c r="F704" s="3" t="s">
        <v>140</v>
      </c>
      <c r="G704" s="3" t="s">
        <v>982</v>
      </c>
      <c r="H704" s="204">
        <v>1978</v>
      </c>
      <c r="I704" s="70">
        <v>2</v>
      </c>
      <c r="J704" s="205">
        <f>นครพนม!F110</f>
        <v>66209.2</v>
      </c>
      <c r="K704" s="206">
        <f>นครพนม!AN110</f>
        <v>41136.03</v>
      </c>
      <c r="L704" s="207">
        <f>นครพนม!AO110</f>
        <v>514474.69</v>
      </c>
      <c r="M704" s="207">
        <f>นครพนม!AP110</f>
        <v>428043.35</v>
      </c>
      <c r="N704" s="3"/>
      <c r="O704" s="3"/>
      <c r="P704" s="3"/>
      <c r="Q704" s="77">
        <f t="shared" si="69"/>
        <v>86431.340000000026</v>
      </c>
      <c r="R704" s="78">
        <f t="shared" si="72"/>
        <v>260.09842770475228</v>
      </c>
    </row>
    <row r="705" spans="1:18" ht="24.6" customHeight="1" x14ac:dyDescent="0.7">
      <c r="A705" s="70">
        <v>14</v>
      </c>
      <c r="B705" s="3" t="s">
        <v>38</v>
      </c>
      <c r="C705" s="3" t="s">
        <v>449</v>
      </c>
      <c r="D705" s="3" t="s">
        <v>90</v>
      </c>
      <c r="E705" s="3" t="s">
        <v>450</v>
      </c>
      <c r="F705" s="3" t="s">
        <v>140</v>
      </c>
      <c r="G705" s="3" t="s">
        <v>983</v>
      </c>
      <c r="H705" s="204">
        <v>2350</v>
      </c>
      <c r="I705" s="70">
        <v>2</v>
      </c>
      <c r="J705" s="205">
        <f>นครพนม!F111</f>
        <v>670515.54</v>
      </c>
      <c r="K705" s="206">
        <f>นครพนม!AN111</f>
        <v>739870.97000000009</v>
      </c>
      <c r="L705" s="207">
        <f>นครพนม!AO111</f>
        <v>1211406.97</v>
      </c>
      <c r="M705" s="207">
        <f>นครพนม!AP111</f>
        <v>746534.40999999992</v>
      </c>
      <c r="N705" s="3"/>
      <c r="O705" s="3"/>
      <c r="P705" s="3"/>
      <c r="Q705" s="77">
        <f t="shared" si="69"/>
        <v>464872.56000000006</v>
      </c>
      <c r="R705" s="78">
        <f t="shared" si="72"/>
        <v>515.49232765957447</v>
      </c>
    </row>
    <row r="706" spans="1:18" ht="24.6" customHeight="1" x14ac:dyDescent="0.7">
      <c r="A706" s="70">
        <v>15</v>
      </c>
      <c r="B706" s="3" t="s">
        <v>38</v>
      </c>
      <c r="C706" s="3" t="s">
        <v>449</v>
      </c>
      <c r="D706" s="3" t="s">
        <v>90</v>
      </c>
      <c r="E706" s="3" t="s">
        <v>450</v>
      </c>
      <c r="F706" s="3" t="s">
        <v>140</v>
      </c>
      <c r="G706" s="3" t="s">
        <v>984</v>
      </c>
      <c r="H706" s="204">
        <v>1698</v>
      </c>
      <c r="I706" s="70">
        <v>2</v>
      </c>
      <c r="J706" s="205">
        <f>นครพนม!F112</f>
        <v>294275.51</v>
      </c>
      <c r="K706" s="206">
        <f>นครพนม!AN112</f>
        <v>333358.05</v>
      </c>
      <c r="L706" s="207">
        <f>นครพนม!AO112</f>
        <v>1114353.8</v>
      </c>
      <c r="M706" s="207">
        <f>นครพนม!AP112</f>
        <v>482439.75</v>
      </c>
      <c r="N706" s="3"/>
      <c r="O706" s="3"/>
      <c r="P706" s="3"/>
      <c r="Q706" s="77">
        <f t="shared" si="69"/>
        <v>631914.05000000005</v>
      </c>
      <c r="R706" s="78">
        <f t="shared" si="72"/>
        <v>656.27432273262662</v>
      </c>
    </row>
    <row r="707" spans="1:18" ht="24.6" customHeight="1" x14ac:dyDescent="0.7">
      <c r="A707" s="70">
        <v>16</v>
      </c>
      <c r="B707" s="3" t="s">
        <v>38</v>
      </c>
      <c r="C707" s="3" t="s">
        <v>449</v>
      </c>
      <c r="D707" s="3" t="s">
        <v>90</v>
      </c>
      <c r="E707" s="3" t="s">
        <v>450</v>
      </c>
      <c r="F707" s="3" t="s">
        <v>140</v>
      </c>
      <c r="G707" s="3" t="s">
        <v>985</v>
      </c>
      <c r="H707" s="204">
        <v>2110</v>
      </c>
      <c r="I707" s="70">
        <v>2</v>
      </c>
      <c r="J707" s="205">
        <f>นครพนม!F113</f>
        <v>1267752.58</v>
      </c>
      <c r="K707" s="206">
        <f>นครพนม!AN113</f>
        <v>1131472.08</v>
      </c>
      <c r="L707" s="207">
        <f>นครพนม!AO113</f>
        <v>1558045.58</v>
      </c>
      <c r="M707" s="207">
        <f>นครพนม!AP113</f>
        <v>555991.73</v>
      </c>
      <c r="N707" s="3"/>
      <c r="O707" s="3"/>
      <c r="P707" s="3"/>
      <c r="Q707" s="77">
        <f t="shared" si="69"/>
        <v>1002053.8500000001</v>
      </c>
      <c r="R707" s="78">
        <f t="shared" si="72"/>
        <v>738.41022748815169</v>
      </c>
    </row>
    <row r="708" spans="1:18" ht="24.6" customHeight="1" x14ac:dyDescent="0.7">
      <c r="A708" s="208">
        <v>8</v>
      </c>
      <c r="B708" s="209" t="s">
        <v>38</v>
      </c>
      <c r="C708" s="209"/>
      <c r="D708" s="209"/>
      <c r="E708" s="209" t="s">
        <v>55</v>
      </c>
      <c r="F708" s="209"/>
      <c r="G708" s="209" t="s">
        <v>452</v>
      </c>
      <c r="H708" s="212">
        <f>SUM(H692:H707)</f>
        <v>39446</v>
      </c>
      <c r="I708" s="208"/>
      <c r="J708" s="211">
        <f>SUM(J692:J707)</f>
        <v>6366765.6899999995</v>
      </c>
      <c r="K708" s="227">
        <f>SUM(K692:K707)</f>
        <v>7127146.959999999</v>
      </c>
      <c r="L708" s="211">
        <f>SUM(L692:L707)</f>
        <v>14011143.800000001</v>
      </c>
      <c r="M708" s="211">
        <f>SUM(M692:M707)</f>
        <v>9276232.2800000012</v>
      </c>
      <c r="N708" s="209">
        <v>15</v>
      </c>
      <c r="O708" s="209">
        <v>15</v>
      </c>
      <c r="P708" s="209">
        <f>N708-O708</f>
        <v>0</v>
      </c>
      <c r="Q708" s="77">
        <f t="shared" si="69"/>
        <v>4734911.5199999996</v>
      </c>
      <c r="R708" s="78">
        <f t="shared" si="72"/>
        <v>355.19808852608634</v>
      </c>
    </row>
    <row r="709" spans="1:18" ht="24.6" customHeight="1" x14ac:dyDescent="0.7">
      <c r="A709" s="70">
        <v>1</v>
      </c>
      <c r="B709" s="3" t="s">
        <v>38</v>
      </c>
      <c r="C709" s="3" t="s">
        <v>453</v>
      </c>
      <c r="D709" s="3" t="s">
        <v>96</v>
      </c>
      <c r="E709" s="3" t="s">
        <v>454</v>
      </c>
      <c r="F709" s="3" t="s">
        <v>170</v>
      </c>
      <c r="G709" s="3" t="s">
        <v>455</v>
      </c>
      <c r="H709" s="204"/>
      <c r="I709" s="70"/>
      <c r="J709" s="205"/>
      <c r="K709" s="206"/>
      <c r="L709" s="207"/>
      <c r="M709" s="207"/>
      <c r="N709" s="3"/>
      <c r="O709" s="3"/>
      <c r="P709" s="3"/>
    </row>
    <row r="710" spans="1:18" ht="24.6" customHeight="1" x14ac:dyDescent="0.7">
      <c r="A710" s="70">
        <v>2</v>
      </c>
      <c r="B710" s="3" t="s">
        <v>38</v>
      </c>
      <c r="C710" s="3" t="s">
        <v>453</v>
      </c>
      <c r="D710" s="3" t="s">
        <v>96</v>
      </c>
      <c r="E710" s="3" t="s">
        <v>454</v>
      </c>
      <c r="F710" s="3" t="s">
        <v>140</v>
      </c>
      <c r="G710" s="3" t="s">
        <v>986</v>
      </c>
      <c r="H710" s="204">
        <v>3653</v>
      </c>
      <c r="I710" s="70">
        <v>3</v>
      </c>
      <c r="J710" s="205">
        <f>นครพนม!F114</f>
        <v>843741.5</v>
      </c>
      <c r="K710" s="206">
        <f>นครพนม!AN114</f>
        <v>927998.81</v>
      </c>
      <c r="L710" s="207">
        <f>นครพนม!AO114</f>
        <v>623023.11</v>
      </c>
      <c r="M710" s="207">
        <f>นครพนม!AP114</f>
        <v>961276.32</v>
      </c>
      <c r="N710" s="3"/>
      <c r="O710" s="3"/>
      <c r="P710" s="3"/>
      <c r="Q710" s="77">
        <f t="shared" ref="Q710:Q744" si="73">L710-M710</f>
        <v>-338253.20999999996</v>
      </c>
      <c r="R710" s="78">
        <f t="shared" ref="R710:R718" si="74">L710/H710</f>
        <v>170.55108404051464</v>
      </c>
    </row>
    <row r="711" spans="1:18" ht="24.6" customHeight="1" x14ac:dyDescent="0.7">
      <c r="A711" s="70">
        <v>3</v>
      </c>
      <c r="B711" s="3" t="s">
        <v>38</v>
      </c>
      <c r="C711" s="3" t="s">
        <v>453</v>
      </c>
      <c r="D711" s="3" t="s">
        <v>96</v>
      </c>
      <c r="E711" s="3" t="s">
        <v>454</v>
      </c>
      <c r="F711" s="3" t="s">
        <v>140</v>
      </c>
      <c r="G711" s="3" t="s">
        <v>987</v>
      </c>
      <c r="H711" s="204">
        <v>1433</v>
      </c>
      <c r="I711" s="70">
        <v>1</v>
      </c>
      <c r="J711" s="205">
        <f>นครพนม!F115</f>
        <v>501361.47</v>
      </c>
      <c r="K711" s="206">
        <f>นครพนม!AN115</f>
        <v>586476.17000000004</v>
      </c>
      <c r="L711" s="207">
        <f>นครพนม!AO115</f>
        <v>471389.95999999996</v>
      </c>
      <c r="M711" s="207">
        <f>นครพนม!AP115</f>
        <v>692610.01</v>
      </c>
      <c r="N711" s="3"/>
      <c r="O711" s="3"/>
      <c r="P711" s="3"/>
      <c r="Q711" s="77">
        <f t="shared" si="73"/>
        <v>-221220.05000000005</v>
      </c>
      <c r="R711" s="78">
        <f t="shared" si="74"/>
        <v>328.9532170272156</v>
      </c>
    </row>
    <row r="712" spans="1:18" ht="24.6" customHeight="1" x14ac:dyDescent="0.7">
      <c r="A712" s="70">
        <v>4</v>
      </c>
      <c r="B712" s="3" t="s">
        <v>38</v>
      </c>
      <c r="C712" s="3" t="s">
        <v>453</v>
      </c>
      <c r="D712" s="3" t="s">
        <v>96</v>
      </c>
      <c r="E712" s="3" t="s">
        <v>454</v>
      </c>
      <c r="F712" s="3" t="s">
        <v>140</v>
      </c>
      <c r="G712" s="3" t="s">
        <v>988</v>
      </c>
      <c r="H712" s="204">
        <v>2145</v>
      </c>
      <c r="I712" s="70">
        <v>2</v>
      </c>
      <c r="J712" s="205">
        <f>นครพนม!F116</f>
        <v>642094.99</v>
      </c>
      <c r="K712" s="206">
        <f>นครพนม!AN116</f>
        <v>729452.53</v>
      </c>
      <c r="L712" s="207">
        <f>นครพนม!AO116</f>
        <v>500058.97</v>
      </c>
      <c r="M712" s="207">
        <f>นครพนม!AP116</f>
        <v>743515.00000000012</v>
      </c>
      <c r="N712" s="3"/>
      <c r="O712" s="3"/>
      <c r="P712" s="3"/>
      <c r="Q712" s="77">
        <f t="shared" si="73"/>
        <v>-243456.03000000014</v>
      </c>
      <c r="R712" s="78">
        <f t="shared" si="74"/>
        <v>233.12772494172492</v>
      </c>
    </row>
    <row r="713" spans="1:18" ht="24.6" customHeight="1" x14ac:dyDescent="0.7">
      <c r="A713" s="70">
        <v>5</v>
      </c>
      <c r="B713" s="3" t="s">
        <v>38</v>
      </c>
      <c r="C713" s="3" t="s">
        <v>453</v>
      </c>
      <c r="D713" s="3" t="s">
        <v>96</v>
      </c>
      <c r="E713" s="3" t="s">
        <v>454</v>
      </c>
      <c r="F713" s="3" t="s">
        <v>140</v>
      </c>
      <c r="G713" s="3" t="s">
        <v>989</v>
      </c>
      <c r="H713" s="204">
        <v>2238</v>
      </c>
      <c r="I713" s="70">
        <v>2</v>
      </c>
      <c r="J713" s="205">
        <f>นครพนม!F117</f>
        <v>327715.18</v>
      </c>
      <c r="K713" s="206">
        <f>นครพนม!AN117</f>
        <v>416195.72</v>
      </c>
      <c r="L713" s="207">
        <f>นครพนม!AO117</f>
        <v>626414.43999999994</v>
      </c>
      <c r="M713" s="207">
        <f>นครพนม!AP117</f>
        <v>714625.71</v>
      </c>
      <c r="N713" s="3"/>
      <c r="O713" s="3"/>
      <c r="P713" s="3"/>
      <c r="Q713" s="77">
        <f t="shared" si="73"/>
        <v>-88211.270000000019</v>
      </c>
      <c r="R713" s="78">
        <f t="shared" si="74"/>
        <v>279.89921358355673</v>
      </c>
    </row>
    <row r="714" spans="1:18" ht="24.6" customHeight="1" x14ac:dyDescent="0.7">
      <c r="A714" s="70">
        <v>6</v>
      </c>
      <c r="B714" s="3" t="s">
        <v>38</v>
      </c>
      <c r="C714" s="3" t="s">
        <v>453</v>
      </c>
      <c r="D714" s="3" t="s">
        <v>96</v>
      </c>
      <c r="E714" s="3" t="s">
        <v>454</v>
      </c>
      <c r="F714" s="3" t="s">
        <v>140</v>
      </c>
      <c r="G714" s="3" t="s">
        <v>990</v>
      </c>
      <c r="H714" s="204">
        <v>2480</v>
      </c>
      <c r="I714" s="70">
        <v>2</v>
      </c>
      <c r="J714" s="205">
        <f>นครพนม!F118</f>
        <v>281635.51</v>
      </c>
      <c r="K714" s="206">
        <f>นครพนม!AN118</f>
        <v>941484.17</v>
      </c>
      <c r="L714" s="207">
        <f>นครพนม!AO118</f>
        <v>1015200.6400000001</v>
      </c>
      <c r="M714" s="207">
        <f>นครพนม!AP118</f>
        <v>561807.80000000005</v>
      </c>
      <c r="N714" s="3"/>
      <c r="O714" s="3"/>
      <c r="P714" s="3"/>
      <c r="Q714" s="77">
        <f t="shared" si="73"/>
        <v>453392.84000000008</v>
      </c>
      <c r="R714" s="78">
        <f t="shared" si="74"/>
        <v>409.35509677419361</v>
      </c>
    </row>
    <row r="715" spans="1:18" ht="24.6" customHeight="1" x14ac:dyDescent="0.7">
      <c r="A715" s="70">
        <v>7</v>
      </c>
      <c r="B715" s="3" t="s">
        <v>38</v>
      </c>
      <c r="C715" s="3" t="s">
        <v>453</v>
      </c>
      <c r="D715" s="3" t="s">
        <v>96</v>
      </c>
      <c r="E715" s="3" t="s">
        <v>454</v>
      </c>
      <c r="F715" s="3" t="s">
        <v>140</v>
      </c>
      <c r="G715" s="3" t="s">
        <v>991</v>
      </c>
      <c r="H715" s="204">
        <v>3463</v>
      </c>
      <c r="I715" s="70">
        <v>3</v>
      </c>
      <c r="J715" s="205">
        <f>นครพนม!F119</f>
        <v>871995.91</v>
      </c>
      <c r="K715" s="206">
        <f>นครพนม!AN119</f>
        <v>944304.45000000007</v>
      </c>
      <c r="L715" s="207">
        <f>นครพนม!AO119</f>
        <v>498425.83</v>
      </c>
      <c r="M715" s="207">
        <f>นครพนม!AP119</f>
        <v>839117.75999999989</v>
      </c>
      <c r="N715" s="3"/>
      <c r="O715" s="3"/>
      <c r="P715" s="3"/>
      <c r="Q715" s="77">
        <f t="shared" si="73"/>
        <v>-340691.92999999988</v>
      </c>
      <c r="R715" s="78">
        <f t="shared" si="74"/>
        <v>143.92891423621137</v>
      </c>
    </row>
    <row r="716" spans="1:18" ht="24.6" customHeight="1" x14ac:dyDescent="0.7">
      <c r="A716" s="70">
        <v>8</v>
      </c>
      <c r="B716" s="3" t="s">
        <v>38</v>
      </c>
      <c r="C716" s="3" t="s">
        <v>453</v>
      </c>
      <c r="D716" s="3" t="s">
        <v>96</v>
      </c>
      <c r="E716" s="3" t="s">
        <v>454</v>
      </c>
      <c r="F716" s="3" t="s">
        <v>140</v>
      </c>
      <c r="G716" s="3" t="s">
        <v>992</v>
      </c>
      <c r="H716" s="204">
        <v>3634</v>
      </c>
      <c r="I716" s="70">
        <v>3</v>
      </c>
      <c r="J716" s="205">
        <f>นครพนม!F120</f>
        <v>499136.81</v>
      </c>
      <c r="K716" s="206">
        <f>นครพนม!AN120</f>
        <v>572335.35</v>
      </c>
      <c r="L716" s="207">
        <f>นครพนม!AO120</f>
        <v>456433.69999999995</v>
      </c>
      <c r="M716" s="207">
        <f>นครพนม!AP120</f>
        <v>763262.39</v>
      </c>
      <c r="N716" s="3"/>
      <c r="O716" s="3"/>
      <c r="P716" s="3"/>
      <c r="Q716" s="77">
        <f t="shared" si="73"/>
        <v>-306828.69000000006</v>
      </c>
      <c r="R716" s="78">
        <f t="shared" si="74"/>
        <v>125.60090809025866</v>
      </c>
    </row>
    <row r="717" spans="1:18" ht="24.6" customHeight="1" x14ac:dyDescent="0.7">
      <c r="A717" s="70">
        <v>9</v>
      </c>
      <c r="B717" s="3" t="s">
        <v>38</v>
      </c>
      <c r="C717" s="3" t="s">
        <v>453</v>
      </c>
      <c r="D717" s="3" t="s">
        <v>96</v>
      </c>
      <c r="E717" s="3" t="s">
        <v>454</v>
      </c>
      <c r="F717" s="3" t="s">
        <v>140</v>
      </c>
      <c r="G717" s="3" t="s">
        <v>993</v>
      </c>
      <c r="H717" s="204">
        <v>4283</v>
      </c>
      <c r="I717" s="70">
        <v>3</v>
      </c>
      <c r="J717" s="205">
        <f>นครพนม!F121</f>
        <v>810437.91</v>
      </c>
      <c r="K717" s="206">
        <f>นครพนม!AN121</f>
        <v>896158.57000000007</v>
      </c>
      <c r="L717" s="207">
        <f>นครพนม!AO121</f>
        <v>632568.82999999996</v>
      </c>
      <c r="M717" s="207">
        <f>นครพนม!AP121</f>
        <v>737164.10999999987</v>
      </c>
      <c r="N717" s="3"/>
      <c r="O717" s="3"/>
      <c r="P717" s="3"/>
      <c r="Q717" s="77">
        <f t="shared" si="73"/>
        <v>-104595.27999999991</v>
      </c>
      <c r="R717" s="78">
        <f t="shared" si="74"/>
        <v>147.6929325239318</v>
      </c>
    </row>
    <row r="718" spans="1:18" ht="24.6" customHeight="1" x14ac:dyDescent="0.7">
      <c r="A718" s="208">
        <v>9</v>
      </c>
      <c r="B718" s="209" t="s">
        <v>38</v>
      </c>
      <c r="C718" s="209"/>
      <c r="D718" s="209"/>
      <c r="E718" s="209" t="s">
        <v>55</v>
      </c>
      <c r="F718" s="209"/>
      <c r="G718" s="209" t="s">
        <v>456</v>
      </c>
      <c r="H718" s="212">
        <f>SUM(H709:H717)</f>
        <v>23329</v>
      </c>
      <c r="I718" s="208"/>
      <c r="J718" s="211">
        <f>SUM(J709:J717)</f>
        <v>4778119.28</v>
      </c>
      <c r="K718" s="211">
        <f>SUM(K709:K717)</f>
        <v>6014405.7699999996</v>
      </c>
      <c r="L718" s="211">
        <f>SUM(L709:L717)</f>
        <v>4823515.4799999995</v>
      </c>
      <c r="M718" s="211">
        <f>SUM(M709:M717)</f>
        <v>6013379.0999999996</v>
      </c>
      <c r="N718" s="209">
        <v>8</v>
      </c>
      <c r="O718" s="209">
        <v>8</v>
      </c>
      <c r="P718" s="209">
        <f>N718-O718</f>
        <v>0</v>
      </c>
      <c r="Q718" s="77">
        <f t="shared" si="73"/>
        <v>-1189863.6200000001</v>
      </c>
      <c r="R718" s="78">
        <f t="shared" si="74"/>
        <v>206.76049037678425</v>
      </c>
    </row>
    <row r="719" spans="1:18" ht="24.6" customHeight="1" x14ac:dyDescent="0.7">
      <c r="A719" s="70">
        <v>1</v>
      </c>
      <c r="B719" s="3" t="s">
        <v>38</v>
      </c>
      <c r="C719" s="3" t="s">
        <v>457</v>
      </c>
      <c r="D719" s="3" t="s">
        <v>100</v>
      </c>
      <c r="E719" s="3" t="s">
        <v>458</v>
      </c>
      <c r="F719" s="3" t="s">
        <v>170</v>
      </c>
      <c r="G719" s="3" t="s">
        <v>459</v>
      </c>
      <c r="H719" s="204"/>
      <c r="I719" s="70"/>
      <c r="J719" s="205"/>
      <c r="K719" s="206"/>
      <c r="L719" s="207"/>
      <c r="M719" s="207"/>
      <c r="N719" s="3"/>
      <c r="O719" s="3"/>
      <c r="P719" s="3"/>
    </row>
    <row r="720" spans="1:18" ht="24.6" customHeight="1" x14ac:dyDescent="0.7">
      <c r="A720" s="70">
        <v>2</v>
      </c>
      <c r="B720" s="3" t="s">
        <v>38</v>
      </c>
      <c r="C720" s="3" t="s">
        <v>457</v>
      </c>
      <c r="D720" s="3" t="s">
        <v>100</v>
      </c>
      <c r="E720" s="3" t="s">
        <v>458</v>
      </c>
      <c r="F720" s="3" t="s">
        <v>140</v>
      </c>
      <c r="G720" s="3" t="s">
        <v>994</v>
      </c>
      <c r="H720" s="204">
        <v>2029</v>
      </c>
      <c r="I720" s="70">
        <v>2</v>
      </c>
      <c r="J720" s="205">
        <f>นครพนม!F122</f>
        <v>76672.59</v>
      </c>
      <c r="K720" s="206">
        <f>นครพนม!AN122</f>
        <v>189470.13</v>
      </c>
      <c r="L720" s="207">
        <f>นครพนม!AO122</f>
        <v>371649.56</v>
      </c>
      <c r="M720" s="207">
        <f>นครพนม!AP122</f>
        <v>439206</v>
      </c>
      <c r="N720" s="3"/>
      <c r="O720" s="3"/>
      <c r="P720" s="3"/>
      <c r="R720" s="78">
        <f t="shared" ref="R720:R731" si="75">L720/H720</f>
        <v>183.16883193691473</v>
      </c>
    </row>
    <row r="721" spans="1:18" ht="24.6" customHeight="1" x14ac:dyDescent="0.7">
      <c r="A721" s="70">
        <v>3</v>
      </c>
      <c r="B721" s="3" t="s">
        <v>38</v>
      </c>
      <c r="C721" s="3" t="s">
        <v>457</v>
      </c>
      <c r="D721" s="3" t="s">
        <v>100</v>
      </c>
      <c r="E721" s="3" t="s">
        <v>458</v>
      </c>
      <c r="F721" s="3" t="s">
        <v>140</v>
      </c>
      <c r="G721" s="3" t="s">
        <v>995</v>
      </c>
      <c r="H721" s="204">
        <v>3205</v>
      </c>
      <c r="I721" s="70">
        <v>3</v>
      </c>
      <c r="J721" s="205">
        <f>นครพนม!F123</f>
        <v>433664</v>
      </c>
      <c r="K721" s="206">
        <f>นครพนม!AN123</f>
        <v>545939.54</v>
      </c>
      <c r="L721" s="207">
        <f>นครพนม!AO123</f>
        <v>486219.67</v>
      </c>
      <c r="M721" s="207">
        <f>นครพนม!AP123</f>
        <v>331758.43000000005</v>
      </c>
      <c r="N721" s="3"/>
      <c r="O721" s="3"/>
      <c r="P721" s="3"/>
      <c r="Q721" s="77">
        <f t="shared" si="73"/>
        <v>154461.23999999993</v>
      </c>
      <c r="R721" s="78">
        <f t="shared" si="75"/>
        <v>151.70660530421216</v>
      </c>
    </row>
    <row r="722" spans="1:18" ht="24.6" customHeight="1" x14ac:dyDescent="0.7">
      <c r="A722" s="70">
        <v>4</v>
      </c>
      <c r="B722" s="3" t="s">
        <v>38</v>
      </c>
      <c r="C722" s="3" t="s">
        <v>457</v>
      </c>
      <c r="D722" s="3" t="s">
        <v>100</v>
      </c>
      <c r="E722" s="3" t="s">
        <v>458</v>
      </c>
      <c r="F722" s="3" t="s">
        <v>140</v>
      </c>
      <c r="G722" s="3" t="s">
        <v>996</v>
      </c>
      <c r="H722" s="204">
        <v>1268</v>
      </c>
      <c r="I722" s="70">
        <v>1</v>
      </c>
      <c r="J722" s="205">
        <f>นครพนม!F124</f>
        <v>61629.07</v>
      </c>
      <c r="K722" s="206">
        <f>นครพนม!AN124</f>
        <v>173141.71</v>
      </c>
      <c r="L722" s="207">
        <f>นครพนม!AO124</f>
        <v>367777.91</v>
      </c>
      <c r="M722" s="207">
        <f>นครพนม!AP124</f>
        <v>661606.98</v>
      </c>
      <c r="N722" s="3"/>
      <c r="O722" s="3"/>
      <c r="P722" s="3"/>
      <c r="Q722" s="77">
        <f t="shared" si="73"/>
        <v>-293829.07</v>
      </c>
      <c r="R722" s="78">
        <f t="shared" si="75"/>
        <v>290.04567034700312</v>
      </c>
    </row>
    <row r="723" spans="1:18" ht="24.6" customHeight="1" x14ac:dyDescent="0.7">
      <c r="A723" s="70">
        <v>5</v>
      </c>
      <c r="B723" s="3" t="s">
        <v>38</v>
      </c>
      <c r="C723" s="3" t="s">
        <v>457</v>
      </c>
      <c r="D723" s="3" t="s">
        <v>100</v>
      </c>
      <c r="E723" s="3" t="s">
        <v>458</v>
      </c>
      <c r="F723" s="3" t="s">
        <v>140</v>
      </c>
      <c r="G723" s="3" t="s">
        <v>997</v>
      </c>
      <c r="H723" s="204">
        <v>2239</v>
      </c>
      <c r="I723" s="70">
        <v>2</v>
      </c>
      <c r="J723" s="205">
        <f>นครพนม!F125</f>
        <v>58011.14</v>
      </c>
      <c r="K723" s="206">
        <f>นครพนม!AN125</f>
        <v>120011.68</v>
      </c>
      <c r="L723" s="207">
        <f>นครพนม!AO125</f>
        <v>394022.40000000002</v>
      </c>
      <c r="M723" s="207">
        <f>นครพนม!AP125</f>
        <v>351625.48</v>
      </c>
      <c r="N723" s="3"/>
      <c r="O723" s="3"/>
      <c r="P723" s="3"/>
      <c r="Q723" s="77">
        <f t="shared" si="73"/>
        <v>42396.920000000042</v>
      </c>
      <c r="R723" s="78">
        <f t="shared" si="75"/>
        <v>175.98142027690935</v>
      </c>
    </row>
    <row r="724" spans="1:18" ht="24.6" customHeight="1" x14ac:dyDescent="0.7">
      <c r="A724" s="70">
        <v>6</v>
      </c>
      <c r="B724" s="3" t="s">
        <v>38</v>
      </c>
      <c r="C724" s="3" t="s">
        <v>457</v>
      </c>
      <c r="D724" s="3" t="s">
        <v>100</v>
      </c>
      <c r="E724" s="3" t="s">
        <v>458</v>
      </c>
      <c r="F724" s="3" t="s">
        <v>140</v>
      </c>
      <c r="G724" s="3" t="s">
        <v>998</v>
      </c>
      <c r="H724" s="204">
        <v>4836</v>
      </c>
      <c r="I724" s="70">
        <v>4</v>
      </c>
      <c r="J724" s="205">
        <f>นครพนม!F126</f>
        <v>224169.19</v>
      </c>
      <c r="K724" s="206">
        <f>นครพนม!AN126</f>
        <v>334940.73</v>
      </c>
      <c r="L724" s="207">
        <f>นครพนม!AO126</f>
        <v>984854.90999999992</v>
      </c>
      <c r="M724" s="207">
        <f>นครพนม!AP126</f>
        <v>911475.23</v>
      </c>
      <c r="N724" s="3"/>
      <c r="O724" s="3"/>
      <c r="P724" s="3"/>
      <c r="Q724" s="77">
        <f t="shared" si="73"/>
        <v>73379.679999999935</v>
      </c>
      <c r="R724" s="78">
        <f t="shared" si="75"/>
        <v>203.65072580645159</v>
      </c>
    </row>
    <row r="725" spans="1:18" ht="24.6" customHeight="1" x14ac:dyDescent="0.7">
      <c r="A725" s="70">
        <v>7</v>
      </c>
      <c r="B725" s="3" t="s">
        <v>38</v>
      </c>
      <c r="C725" s="3" t="s">
        <v>457</v>
      </c>
      <c r="D725" s="3" t="s">
        <v>100</v>
      </c>
      <c r="E725" s="3" t="s">
        <v>458</v>
      </c>
      <c r="F725" s="3" t="s">
        <v>140</v>
      </c>
      <c r="G725" s="3" t="s">
        <v>999</v>
      </c>
      <c r="H725" s="204">
        <v>4185</v>
      </c>
      <c r="I725" s="70">
        <v>3</v>
      </c>
      <c r="J725" s="205">
        <f>นครพนม!F127</f>
        <v>325136.81</v>
      </c>
      <c r="K725" s="206">
        <f>นครพนม!AN127</f>
        <v>437963.35</v>
      </c>
      <c r="L725" s="207">
        <f>นครพนม!AO127</f>
        <v>896612.63</v>
      </c>
      <c r="M725" s="207">
        <f>นครพนม!AP127</f>
        <v>1121788.1599999999</v>
      </c>
      <c r="N725" s="3"/>
      <c r="O725" s="3"/>
      <c r="P725" s="3"/>
      <c r="Q725" s="77">
        <f t="shared" si="73"/>
        <v>-225175.52999999991</v>
      </c>
      <c r="R725" s="78">
        <f t="shared" si="75"/>
        <v>214.24435603345282</v>
      </c>
    </row>
    <row r="726" spans="1:18" ht="24.6" customHeight="1" x14ac:dyDescent="0.7">
      <c r="A726" s="70">
        <v>8</v>
      </c>
      <c r="B726" s="3" t="s">
        <v>38</v>
      </c>
      <c r="C726" s="3" t="s">
        <v>457</v>
      </c>
      <c r="D726" s="3" t="s">
        <v>100</v>
      </c>
      <c r="E726" s="3" t="s">
        <v>458</v>
      </c>
      <c r="F726" s="3" t="s">
        <v>140</v>
      </c>
      <c r="G726" s="3" t="s">
        <v>1000</v>
      </c>
      <c r="H726" s="204">
        <v>4152</v>
      </c>
      <c r="I726" s="70">
        <v>3</v>
      </c>
      <c r="J726" s="205">
        <f>นครพนม!F128</f>
        <v>1479663.2</v>
      </c>
      <c r="K726" s="206">
        <f>นครพนม!AN128</f>
        <v>1793821.74</v>
      </c>
      <c r="L726" s="207">
        <f>นครพนม!AO128</f>
        <v>642327.03</v>
      </c>
      <c r="M726" s="207">
        <f>นครพนม!AP128</f>
        <v>582575.11</v>
      </c>
      <c r="N726" s="3"/>
      <c r="O726" s="3"/>
      <c r="P726" s="3"/>
      <c r="Q726" s="77">
        <f t="shared" si="73"/>
        <v>59751.920000000042</v>
      </c>
      <c r="R726" s="78">
        <f t="shared" si="75"/>
        <v>154.70304190751446</v>
      </c>
    </row>
    <row r="727" spans="1:18" ht="24.6" customHeight="1" x14ac:dyDescent="0.7">
      <c r="A727" s="70">
        <v>9</v>
      </c>
      <c r="B727" s="3" t="s">
        <v>38</v>
      </c>
      <c r="C727" s="3" t="s">
        <v>457</v>
      </c>
      <c r="D727" s="3" t="s">
        <v>100</v>
      </c>
      <c r="E727" s="3" t="s">
        <v>458</v>
      </c>
      <c r="F727" s="3" t="s">
        <v>140</v>
      </c>
      <c r="G727" s="3" t="s">
        <v>1001</v>
      </c>
      <c r="H727" s="204">
        <v>2523</v>
      </c>
      <c r="I727" s="70">
        <v>2</v>
      </c>
      <c r="J727" s="205">
        <f>นครพนม!F129</f>
        <v>162123.64000000001</v>
      </c>
      <c r="K727" s="261">
        <f>นครพนม!AN129</f>
        <v>-829416.94000000018</v>
      </c>
      <c r="L727" s="207">
        <f>นครพนม!AO129</f>
        <v>818170.4</v>
      </c>
      <c r="M727" s="207">
        <f>นครพนม!AP129</f>
        <v>1017073.9299999999</v>
      </c>
      <c r="N727" s="3"/>
      <c r="O727" s="3"/>
      <c r="P727" s="3"/>
      <c r="Q727" s="77">
        <f t="shared" si="73"/>
        <v>-198903.52999999991</v>
      </c>
      <c r="R727" s="78">
        <f t="shared" si="75"/>
        <v>324.28474038842648</v>
      </c>
    </row>
    <row r="728" spans="1:18" ht="24.6" customHeight="1" x14ac:dyDescent="0.7">
      <c r="A728" s="70">
        <v>10</v>
      </c>
      <c r="B728" s="3" t="s">
        <v>38</v>
      </c>
      <c r="C728" s="3" t="s">
        <v>457</v>
      </c>
      <c r="D728" s="3" t="s">
        <v>100</v>
      </c>
      <c r="E728" s="3" t="s">
        <v>458</v>
      </c>
      <c r="F728" s="3" t="s">
        <v>140</v>
      </c>
      <c r="G728" s="3" t="s">
        <v>1002</v>
      </c>
      <c r="H728" s="204">
        <v>3309</v>
      </c>
      <c r="I728" s="70">
        <v>3</v>
      </c>
      <c r="J728" s="205">
        <f>นครพนม!F130</f>
        <v>814327.57</v>
      </c>
      <c r="K728" s="205">
        <f>นครพนม!AN130</f>
        <v>928486.11</v>
      </c>
      <c r="L728" s="207">
        <f>นครพนม!AO130</f>
        <v>896818.69</v>
      </c>
      <c r="M728" s="207">
        <f>นครพนม!AP130</f>
        <v>1255290.57</v>
      </c>
      <c r="N728" s="3"/>
      <c r="O728" s="3"/>
      <c r="P728" s="3"/>
      <c r="Q728" s="77">
        <f t="shared" si="73"/>
        <v>-358471.88000000012</v>
      </c>
      <c r="R728" s="78">
        <f t="shared" si="75"/>
        <v>271.02408280447264</v>
      </c>
    </row>
    <row r="729" spans="1:18" ht="24.6" customHeight="1" x14ac:dyDescent="0.7">
      <c r="A729" s="70">
        <v>11</v>
      </c>
      <c r="B729" s="3" t="s">
        <v>38</v>
      </c>
      <c r="C729" s="3" t="s">
        <v>457</v>
      </c>
      <c r="D729" s="3" t="s">
        <v>100</v>
      </c>
      <c r="E729" s="3" t="s">
        <v>458</v>
      </c>
      <c r="F729" s="3" t="s">
        <v>140</v>
      </c>
      <c r="G729" s="3" t="s">
        <v>1003</v>
      </c>
      <c r="H729" s="204">
        <v>3484</v>
      </c>
      <c r="I729" s="70">
        <v>3</v>
      </c>
      <c r="J729" s="205">
        <f>นครพนม!F131</f>
        <v>267126.25</v>
      </c>
      <c r="K729" s="206">
        <f>นครพนม!AN131</f>
        <v>1130771.5</v>
      </c>
      <c r="L729" s="207">
        <f>นครพนม!AO131</f>
        <v>1450413.33</v>
      </c>
      <c r="M729" s="207">
        <f>นครพนม!AP131</f>
        <v>671231.3</v>
      </c>
      <c r="N729" s="3"/>
      <c r="O729" s="3"/>
      <c r="P729" s="3"/>
      <c r="Q729" s="77">
        <f t="shared" si="73"/>
        <v>779182.03</v>
      </c>
      <c r="R729" s="78">
        <f t="shared" si="75"/>
        <v>416.30692594718715</v>
      </c>
    </row>
    <row r="730" spans="1:18" ht="24.6" customHeight="1" x14ac:dyDescent="0.7">
      <c r="A730" s="70">
        <v>12</v>
      </c>
      <c r="B730" s="3" t="s">
        <v>38</v>
      </c>
      <c r="C730" s="3" t="s">
        <v>457</v>
      </c>
      <c r="D730" s="3" t="s">
        <v>100</v>
      </c>
      <c r="E730" s="3" t="s">
        <v>458</v>
      </c>
      <c r="F730" s="3" t="s">
        <v>140</v>
      </c>
      <c r="G730" s="3" t="s">
        <v>1004</v>
      </c>
      <c r="H730" s="204">
        <v>3542</v>
      </c>
      <c r="I730" s="70">
        <v>3</v>
      </c>
      <c r="J730" s="205">
        <f>นครพนม!F132</f>
        <v>474974.08</v>
      </c>
      <c r="K730" s="206">
        <f>นครพนม!AN132</f>
        <v>554160.68000000005</v>
      </c>
      <c r="L730" s="207">
        <f>นครพนม!AO132</f>
        <v>936435.40999999992</v>
      </c>
      <c r="M730" s="207">
        <f>นครพนม!AP132</f>
        <v>812952.74</v>
      </c>
      <c r="N730" s="3"/>
      <c r="O730" s="3"/>
      <c r="P730" s="3"/>
      <c r="Q730" s="77">
        <f t="shared" si="73"/>
        <v>123482.66999999993</v>
      </c>
      <c r="R730" s="78">
        <f t="shared" si="75"/>
        <v>264.38040937323541</v>
      </c>
    </row>
    <row r="731" spans="1:18" ht="24.6" customHeight="1" x14ac:dyDescent="0.7">
      <c r="A731" s="208">
        <v>10</v>
      </c>
      <c r="B731" s="209" t="s">
        <v>38</v>
      </c>
      <c r="C731" s="209"/>
      <c r="D731" s="209"/>
      <c r="E731" s="209" t="s">
        <v>55</v>
      </c>
      <c r="F731" s="209"/>
      <c r="G731" s="209" t="s">
        <v>460</v>
      </c>
      <c r="H731" s="212">
        <f>SUM(H719:H730)</f>
        <v>34772</v>
      </c>
      <c r="I731" s="208"/>
      <c r="J731" s="211">
        <f>SUM(J719:J730)</f>
        <v>4377497.54</v>
      </c>
      <c r="K731" s="227">
        <f>SUM(K719:K730)</f>
        <v>5379290.2299999986</v>
      </c>
      <c r="L731" s="211">
        <f>SUM(L719:L730)</f>
        <v>8245301.9400000013</v>
      </c>
      <c r="M731" s="211">
        <f>SUM(M719:M730)</f>
        <v>8156583.9300000006</v>
      </c>
      <c r="N731" s="209">
        <v>11</v>
      </c>
      <c r="O731" s="209">
        <v>11</v>
      </c>
      <c r="P731" s="209">
        <f>N731-O731</f>
        <v>0</v>
      </c>
      <c r="Q731" s="77">
        <f t="shared" si="73"/>
        <v>88718.010000000708</v>
      </c>
      <c r="R731" s="78">
        <f t="shared" si="75"/>
        <v>237.12475382491664</v>
      </c>
    </row>
    <row r="732" spans="1:18" ht="24.6" customHeight="1" x14ac:dyDescent="0.7">
      <c r="A732" s="70">
        <v>1</v>
      </c>
      <c r="B732" s="3" t="s">
        <v>38</v>
      </c>
      <c r="C732" s="3" t="s">
        <v>461</v>
      </c>
      <c r="D732" s="3" t="s">
        <v>73</v>
      </c>
      <c r="E732" s="3" t="s">
        <v>462</v>
      </c>
      <c r="F732" s="3" t="s">
        <v>170</v>
      </c>
      <c r="G732" s="3" t="s">
        <v>463</v>
      </c>
      <c r="H732" s="204"/>
      <c r="I732" s="70"/>
      <c r="J732" s="205"/>
      <c r="K732" s="206"/>
      <c r="L732" s="207"/>
      <c r="M732" s="207"/>
      <c r="N732" s="3"/>
      <c r="O732" s="3"/>
      <c r="P732" s="3"/>
    </row>
    <row r="733" spans="1:18" ht="24.6" customHeight="1" x14ac:dyDescent="0.7">
      <c r="A733" s="70">
        <v>2</v>
      </c>
      <c r="B733" s="3" t="s">
        <v>38</v>
      </c>
      <c r="C733" s="3" t="s">
        <v>461</v>
      </c>
      <c r="D733" s="3" t="s">
        <v>73</v>
      </c>
      <c r="E733" s="3" t="s">
        <v>462</v>
      </c>
      <c r="F733" s="3" t="s">
        <v>140</v>
      </c>
      <c r="G733" s="3" t="s">
        <v>1005</v>
      </c>
      <c r="H733" s="204">
        <v>2245</v>
      </c>
      <c r="I733" s="70">
        <v>2</v>
      </c>
      <c r="J733" s="205">
        <f>นครพนม!F133</f>
        <v>47133.48</v>
      </c>
      <c r="K733" s="206">
        <f>นครพนม!AN133</f>
        <v>131816.60999999999</v>
      </c>
      <c r="L733" s="207">
        <f>นครพนม!AO133</f>
        <v>429933.15</v>
      </c>
      <c r="M733" s="207">
        <f>นครพนม!AP133</f>
        <v>701576.47000000009</v>
      </c>
      <c r="N733" s="3"/>
      <c r="O733" s="3"/>
      <c r="P733" s="3"/>
      <c r="Q733" s="77">
        <f t="shared" si="73"/>
        <v>-271643.32000000007</v>
      </c>
      <c r="R733" s="78">
        <f>L733/H733</f>
        <v>191.50697104677062</v>
      </c>
    </row>
    <row r="734" spans="1:18" ht="24.6" customHeight="1" x14ac:dyDescent="0.7">
      <c r="A734" s="70">
        <v>3</v>
      </c>
      <c r="B734" s="3" t="s">
        <v>38</v>
      </c>
      <c r="C734" s="3" t="s">
        <v>461</v>
      </c>
      <c r="D734" s="3" t="s">
        <v>73</v>
      </c>
      <c r="E734" s="3" t="s">
        <v>462</v>
      </c>
      <c r="F734" s="3" t="s">
        <v>140</v>
      </c>
      <c r="G734" s="3" t="s">
        <v>1006</v>
      </c>
      <c r="H734" s="204">
        <v>4925</v>
      </c>
      <c r="I734" s="70">
        <v>4</v>
      </c>
      <c r="J734" s="205">
        <f>นครพนม!F134</f>
        <v>90923.42</v>
      </c>
      <c r="K734" s="206">
        <f>นครพนม!AN134</f>
        <v>149041.94</v>
      </c>
      <c r="L734" s="207">
        <f>นครพนม!AO134</f>
        <v>633132.01</v>
      </c>
      <c r="M734" s="207">
        <f>นครพนม!AP134</f>
        <v>674028.44</v>
      </c>
      <c r="N734" s="3"/>
      <c r="O734" s="3"/>
      <c r="P734" s="3"/>
      <c r="Q734" s="77">
        <f t="shared" si="73"/>
        <v>-40896.429999999935</v>
      </c>
      <c r="R734" s="78">
        <f>L734/H734</f>
        <v>128.55472284263959</v>
      </c>
    </row>
    <row r="735" spans="1:18" ht="24.6" customHeight="1" x14ac:dyDescent="0.7">
      <c r="A735" s="70">
        <v>4</v>
      </c>
      <c r="B735" s="3" t="s">
        <v>38</v>
      </c>
      <c r="C735" s="3" t="s">
        <v>464</v>
      </c>
      <c r="D735" s="3" t="s">
        <v>73</v>
      </c>
      <c r="E735" s="3" t="s">
        <v>462</v>
      </c>
      <c r="F735" s="3" t="s">
        <v>140</v>
      </c>
      <c r="G735" s="3" t="s">
        <v>1007</v>
      </c>
      <c r="H735" s="204">
        <v>2110</v>
      </c>
      <c r="I735" s="70">
        <v>2</v>
      </c>
      <c r="J735" s="205">
        <f>นครพนม!F135</f>
        <v>53695.98</v>
      </c>
      <c r="K735" s="206">
        <f>นครพนม!AN135</f>
        <v>129959.51999999999</v>
      </c>
      <c r="L735" s="207">
        <f>นครพนม!AO135</f>
        <v>523827.47</v>
      </c>
      <c r="M735" s="207">
        <f>นครพนม!AP135</f>
        <v>657183.17000000004</v>
      </c>
      <c r="N735" s="3"/>
      <c r="O735" s="3"/>
      <c r="P735" s="3"/>
      <c r="Q735" s="77">
        <f t="shared" si="73"/>
        <v>-133355.70000000007</v>
      </c>
      <c r="R735" s="78">
        <f>L735/H735</f>
        <v>248.2594644549763</v>
      </c>
    </row>
    <row r="736" spans="1:18" ht="24.6" customHeight="1" x14ac:dyDescent="0.7">
      <c r="A736" s="70">
        <v>5</v>
      </c>
      <c r="B736" s="3" t="s">
        <v>38</v>
      </c>
      <c r="C736" s="3" t="s">
        <v>465</v>
      </c>
      <c r="D736" s="3" t="s">
        <v>73</v>
      </c>
      <c r="E736" s="3" t="s">
        <v>462</v>
      </c>
      <c r="F736" s="3" t="s">
        <v>140</v>
      </c>
      <c r="G736" s="3" t="s">
        <v>1008</v>
      </c>
      <c r="H736" s="204">
        <v>2011</v>
      </c>
      <c r="I736" s="70">
        <v>2</v>
      </c>
      <c r="J736" s="205">
        <f>นครพนม!F136</f>
        <v>375632.37</v>
      </c>
      <c r="K736" s="206">
        <f>นครพนม!AN136</f>
        <v>461192.83999999997</v>
      </c>
      <c r="L736" s="207">
        <f>นครพนม!AO136</f>
        <v>322253.94</v>
      </c>
      <c r="M736" s="207">
        <f>นครพนม!AP136</f>
        <v>522970.45999999996</v>
      </c>
      <c r="N736" s="3"/>
      <c r="O736" s="3"/>
      <c r="P736" s="3"/>
      <c r="Q736" s="77">
        <f>L736-M736</f>
        <v>-200716.51999999996</v>
      </c>
      <c r="R736" s="78">
        <f>L736/H736</f>
        <v>160.24561909497763</v>
      </c>
    </row>
    <row r="737" spans="1:18" ht="24.6" customHeight="1" x14ac:dyDescent="0.7">
      <c r="A737" s="208">
        <v>11</v>
      </c>
      <c r="B737" s="209" t="s">
        <v>38</v>
      </c>
      <c r="C737" s="209"/>
      <c r="D737" s="209"/>
      <c r="E737" s="209" t="s">
        <v>55</v>
      </c>
      <c r="F737" s="209"/>
      <c r="G737" s="209" t="s">
        <v>466</v>
      </c>
      <c r="H737" s="212">
        <f>SUM(H733:H736)</f>
        <v>11291</v>
      </c>
      <c r="I737" s="208"/>
      <c r="J737" s="211">
        <f>SUM(J732:J736)</f>
        <v>567385.25</v>
      </c>
      <c r="K737" s="227">
        <f>SUM(K732:K736)</f>
        <v>872010.90999999992</v>
      </c>
      <c r="L737" s="211">
        <f>SUM(L733:L736)</f>
        <v>1909146.57</v>
      </c>
      <c r="M737" s="211">
        <f>SUM(M733:M736)</f>
        <v>2555758.54</v>
      </c>
      <c r="N737" s="209">
        <v>4</v>
      </c>
      <c r="O737" s="209">
        <v>4</v>
      </c>
      <c r="P737" s="209">
        <f>N737-O737</f>
        <v>0</v>
      </c>
      <c r="Q737" s="77">
        <f t="shared" si="73"/>
        <v>-646611.97</v>
      </c>
      <c r="R737" s="78">
        <f>L737/H737</f>
        <v>169.08569391550793</v>
      </c>
    </row>
    <row r="738" spans="1:18" ht="24.6" customHeight="1" x14ac:dyDescent="0.7">
      <c r="A738" s="70">
        <v>1</v>
      </c>
      <c r="B738" s="3" t="s">
        <v>38</v>
      </c>
      <c r="C738" s="3" t="s">
        <v>445</v>
      </c>
      <c r="D738" s="3" t="s">
        <v>106</v>
      </c>
      <c r="E738" s="3" t="s">
        <v>467</v>
      </c>
      <c r="F738" s="3" t="s">
        <v>170</v>
      </c>
      <c r="G738" s="3" t="s">
        <v>468</v>
      </c>
      <c r="H738" s="204"/>
      <c r="I738" s="70"/>
      <c r="J738" s="205"/>
      <c r="K738" s="206"/>
      <c r="L738" s="207"/>
      <c r="M738" s="207"/>
      <c r="N738" s="3"/>
      <c r="O738" s="3"/>
      <c r="P738" s="3"/>
    </row>
    <row r="739" spans="1:18" ht="24.6" customHeight="1" x14ac:dyDescent="0.7">
      <c r="A739" s="70">
        <v>2</v>
      </c>
      <c r="B739" s="3" t="s">
        <v>38</v>
      </c>
      <c r="C739" s="3" t="s">
        <v>445</v>
      </c>
      <c r="D739" s="3" t="s">
        <v>106</v>
      </c>
      <c r="E739" s="3" t="s">
        <v>467</v>
      </c>
      <c r="F739" s="3" t="s">
        <v>140</v>
      </c>
      <c r="G739" s="3" t="s">
        <v>1009</v>
      </c>
      <c r="H739" s="204">
        <v>2552</v>
      </c>
      <c r="I739" s="70">
        <v>2</v>
      </c>
      <c r="J739" s="205">
        <f>นครพนม!F137</f>
        <v>231484.9</v>
      </c>
      <c r="K739" s="206">
        <f>นครพนม!AN137</f>
        <v>-405738.56</v>
      </c>
      <c r="L739" s="207">
        <f>นครพนม!AO137</f>
        <v>489399.83</v>
      </c>
      <c r="M739" s="207">
        <f>นครพนม!AP137</f>
        <v>629381.27</v>
      </c>
      <c r="N739" s="3"/>
      <c r="O739" s="3"/>
      <c r="P739" s="3"/>
      <c r="Q739" s="77">
        <f t="shared" si="73"/>
        <v>-139981.44</v>
      </c>
      <c r="R739" s="78">
        <f>L739/H739</f>
        <v>191.77109326018808</v>
      </c>
    </row>
    <row r="740" spans="1:18" ht="24.6" customHeight="1" x14ac:dyDescent="0.7">
      <c r="A740" s="70">
        <v>3</v>
      </c>
      <c r="B740" s="3" t="s">
        <v>38</v>
      </c>
      <c r="C740" s="3" t="s">
        <v>445</v>
      </c>
      <c r="D740" s="3" t="s">
        <v>106</v>
      </c>
      <c r="E740" s="3" t="s">
        <v>467</v>
      </c>
      <c r="F740" s="3" t="s">
        <v>140</v>
      </c>
      <c r="G740" s="3" t="s">
        <v>1010</v>
      </c>
      <c r="H740" s="204">
        <v>996</v>
      </c>
      <c r="I740" s="70">
        <v>1</v>
      </c>
      <c r="J740" s="205">
        <f>นครพนม!F138</f>
        <v>375299.72</v>
      </c>
      <c r="K740" s="206">
        <f>นครพนม!AN138</f>
        <v>473398.25999999995</v>
      </c>
      <c r="L740" s="207">
        <f>นครพนม!AO138</f>
        <v>234787.75</v>
      </c>
      <c r="M740" s="207">
        <f>นครพนม!AP138</f>
        <v>401728.39</v>
      </c>
      <c r="N740" s="3"/>
      <c r="O740" s="3"/>
      <c r="P740" s="3"/>
      <c r="Q740" s="77">
        <f t="shared" si="73"/>
        <v>-166940.64000000001</v>
      </c>
      <c r="R740" s="78">
        <f>L740/H740</f>
        <v>235.73067269076304</v>
      </c>
    </row>
    <row r="741" spans="1:18" ht="24.6" customHeight="1" x14ac:dyDescent="0.7">
      <c r="A741" s="70">
        <v>4</v>
      </c>
      <c r="B741" s="3" t="s">
        <v>38</v>
      </c>
      <c r="C741" s="3" t="s">
        <v>445</v>
      </c>
      <c r="D741" s="3" t="s">
        <v>106</v>
      </c>
      <c r="E741" s="3" t="s">
        <v>467</v>
      </c>
      <c r="F741" s="3" t="s">
        <v>140</v>
      </c>
      <c r="G741" s="3" t="s">
        <v>1011</v>
      </c>
      <c r="H741" s="204">
        <v>3861</v>
      </c>
      <c r="I741" s="70">
        <v>3</v>
      </c>
      <c r="J741" s="205">
        <f>นครพนม!F139</f>
        <v>1642471.11</v>
      </c>
      <c r="K741" s="206">
        <f>นครพนม!AN139</f>
        <v>1646089.6500000001</v>
      </c>
      <c r="L741" s="207">
        <f>นครพนม!AO139</f>
        <v>676329.66</v>
      </c>
      <c r="M741" s="207">
        <f>นครพนม!AP139</f>
        <v>1066931.32</v>
      </c>
      <c r="N741" s="3"/>
      <c r="O741" s="3"/>
      <c r="P741" s="3"/>
      <c r="Q741" s="77">
        <f t="shared" si="73"/>
        <v>-390601.66000000003</v>
      </c>
      <c r="R741" s="78">
        <f>L741/H741</f>
        <v>175.1695571095571</v>
      </c>
    </row>
    <row r="742" spans="1:18" ht="24.6" customHeight="1" x14ac:dyDescent="0.7">
      <c r="A742" s="208">
        <v>12</v>
      </c>
      <c r="B742" s="209" t="s">
        <v>38</v>
      </c>
      <c r="C742" s="209"/>
      <c r="D742" s="209"/>
      <c r="E742" s="209" t="s">
        <v>55</v>
      </c>
      <c r="F742" s="209"/>
      <c r="G742" s="209" t="s">
        <v>469</v>
      </c>
      <c r="H742" s="212">
        <f>SUM(H739:H741)</f>
        <v>7409</v>
      </c>
      <c r="I742" s="208"/>
      <c r="J742" s="211">
        <f>SUM(J738:J741)</f>
        <v>2249255.73</v>
      </c>
      <c r="K742" s="227">
        <f>SUM(K738:K741)</f>
        <v>1713749.35</v>
      </c>
      <c r="L742" s="211">
        <f>SUM(L738:L741)</f>
        <v>1400517.2400000002</v>
      </c>
      <c r="M742" s="211">
        <f>SUM(M738:M741)</f>
        <v>2098040.98</v>
      </c>
      <c r="N742" s="209">
        <v>3</v>
      </c>
      <c r="O742" s="209">
        <v>3</v>
      </c>
      <c r="P742" s="209">
        <f>N742-O742</f>
        <v>0</v>
      </c>
      <c r="Q742" s="77">
        <f t="shared" si="73"/>
        <v>-697523.73999999976</v>
      </c>
      <c r="R742" s="78">
        <f>L742/H742</f>
        <v>189.02918612498317</v>
      </c>
    </row>
    <row r="743" spans="1:18" ht="24.6" customHeight="1" x14ac:dyDescent="0.7">
      <c r="A743" s="237"/>
      <c r="B743" s="238" t="s">
        <v>38</v>
      </c>
      <c r="C743" s="238" t="s">
        <v>38</v>
      </c>
      <c r="D743" s="238" t="s">
        <v>38</v>
      </c>
      <c r="E743" s="238" t="s">
        <v>38</v>
      </c>
      <c r="F743" s="238"/>
      <c r="G743" s="238" t="s">
        <v>470</v>
      </c>
      <c r="H743" s="239">
        <f>H607+H616+H634+H643+H660+H670+H691+H708+H718+H731+H737+H742</f>
        <v>389376</v>
      </c>
      <c r="I743" s="237"/>
      <c r="J743" s="240">
        <f t="shared" ref="J743:O743" si="76">J607+J616+J634+J643+J660+J670+J691+J708+J718+J731+J737+J742</f>
        <v>61536606.950000003</v>
      </c>
      <c r="K743" s="241">
        <f t="shared" si="76"/>
        <v>77599870.049999997</v>
      </c>
      <c r="L743" s="240">
        <f t="shared" si="76"/>
        <v>104508209.01000001</v>
      </c>
      <c r="M743" s="240">
        <f t="shared" si="76"/>
        <v>95547693.820000008</v>
      </c>
      <c r="N743" s="238">
        <f t="shared" si="76"/>
        <v>136</v>
      </c>
      <c r="O743" s="238">
        <f t="shared" si="76"/>
        <v>136</v>
      </c>
      <c r="P743" s="238">
        <f>N743-O743</f>
        <v>0</v>
      </c>
      <c r="Q743" s="77">
        <f t="shared" si="73"/>
        <v>8960515.1899999976</v>
      </c>
      <c r="R743" s="78">
        <f>L743/H743</f>
        <v>268.39920542098127</v>
      </c>
    </row>
    <row r="744" spans="1:18" ht="24.6" customHeight="1" x14ac:dyDescent="0.7">
      <c r="A744" s="87"/>
      <c r="B744" s="85"/>
      <c r="C744" s="85"/>
      <c r="D744" s="85"/>
      <c r="E744" s="329" t="s">
        <v>471</v>
      </c>
      <c r="F744" s="330"/>
      <c r="G744" s="331"/>
      <c r="H744" s="86"/>
      <c r="I744" s="87"/>
      <c r="J744" s="83">
        <f>J743/O743</f>
        <v>452475.05110294122</v>
      </c>
      <c r="K744" s="84">
        <f>K743/O743</f>
        <v>570587.27977941174</v>
      </c>
      <c r="L744" s="83">
        <f>L743/O743</f>
        <v>768442.71330882353</v>
      </c>
      <c r="M744" s="83">
        <f>M743/O743</f>
        <v>702556.5722058824</v>
      </c>
      <c r="N744" s="85"/>
      <c r="O744" s="85"/>
      <c r="P744" s="85"/>
      <c r="Q744" s="77">
        <f t="shared" si="73"/>
        <v>65886.141102941125</v>
      </c>
    </row>
    <row r="745" spans="1:18" ht="24.6" customHeight="1" x14ac:dyDescent="0.7">
      <c r="A745" s="85"/>
      <c r="B745" s="85"/>
      <c r="C745" s="85"/>
      <c r="D745" s="85"/>
      <c r="E745" s="316" t="s">
        <v>476</v>
      </c>
      <c r="F745" s="317"/>
      <c r="G745" s="318"/>
      <c r="H745" s="86">
        <f>H82+H332+H458+H552+H581+H743</f>
        <v>2334774</v>
      </c>
      <c r="I745" s="87"/>
      <c r="J745" s="83">
        <f t="shared" ref="J745:P745" si="77">J82+J332+J458+J552+J581+J743</f>
        <v>453059694.31999999</v>
      </c>
      <c r="K745" s="84">
        <f t="shared" si="77"/>
        <v>578109867.81999993</v>
      </c>
      <c r="L745" s="83">
        <f t="shared" si="77"/>
        <v>573613804.05000007</v>
      </c>
      <c r="M745" s="83">
        <f>M82+M332+M458+M552+M581+M743</f>
        <v>541779748.75</v>
      </c>
      <c r="N745" s="88">
        <f t="shared" si="77"/>
        <v>592</v>
      </c>
      <c r="O745" s="88">
        <f t="shared" si="77"/>
        <v>592</v>
      </c>
      <c r="P745" s="88">
        <f t="shared" si="77"/>
        <v>0</v>
      </c>
      <c r="Q745" s="77">
        <f>L745-M745</f>
        <v>31834055.300000072</v>
      </c>
      <c r="R745" s="78">
        <f>L745/H745</f>
        <v>245.68279587232001</v>
      </c>
    </row>
    <row r="746" spans="1:18" ht="24.6" customHeight="1" x14ac:dyDescent="0.7">
      <c r="A746" s="85"/>
      <c r="B746" s="85"/>
      <c r="C746" s="85"/>
      <c r="D746" s="85"/>
      <c r="E746" s="316" t="s">
        <v>477</v>
      </c>
      <c r="F746" s="317"/>
      <c r="G746" s="318"/>
      <c r="H746" s="86"/>
      <c r="I746" s="87"/>
      <c r="J746" s="83">
        <f>J745/O745</f>
        <v>765303.53770270268</v>
      </c>
      <c r="K746" s="83">
        <f>K745/O745</f>
        <v>976536.93888513499</v>
      </c>
      <c r="L746" s="83">
        <f>L745/O745</f>
        <v>968942.23657094606</v>
      </c>
      <c r="M746" s="83">
        <f>M745/O745</f>
        <v>915168.49451013515</v>
      </c>
      <c r="N746" s="85"/>
      <c r="O746" s="85"/>
      <c r="P746" s="85"/>
      <c r="Q746" s="77">
        <f>L746-M746</f>
        <v>53773.74206081091</v>
      </c>
    </row>
    <row r="747" spans="1:18" x14ac:dyDescent="0.7">
      <c r="A747" s="71" t="s">
        <v>2051</v>
      </c>
    </row>
    <row r="748" spans="1:18" ht="24" customHeight="1" x14ac:dyDescent="0.7"/>
    <row r="749" spans="1:18" x14ac:dyDescent="0.7">
      <c r="K749" s="78"/>
    </row>
    <row r="750" spans="1:18" x14ac:dyDescent="0.7">
      <c r="K750" s="78"/>
    </row>
    <row r="751" spans="1:18" x14ac:dyDescent="0.7">
      <c r="K751" s="78"/>
    </row>
    <row r="752" spans="1:18" x14ac:dyDescent="0.7">
      <c r="K752" s="78"/>
    </row>
    <row r="753" spans="11:11" x14ac:dyDescent="0.7">
      <c r="K753" s="78"/>
    </row>
    <row r="754" spans="11:11" x14ac:dyDescent="0.7">
      <c r="K754" s="78"/>
    </row>
    <row r="755" spans="11:11" x14ac:dyDescent="0.7">
      <c r="K755" s="78"/>
    </row>
    <row r="756" spans="11:11" x14ac:dyDescent="0.7">
      <c r="K756" s="78"/>
    </row>
    <row r="757" spans="11:11" x14ac:dyDescent="0.7">
      <c r="K757" s="78"/>
    </row>
  </sheetData>
  <autoFilter ref="A3:R747" xr:uid="{00000000-0001-0000-0F00-000000000000}">
    <filterColumn colId="13" showButton="0"/>
    <filterColumn colId="14" showButton="0"/>
  </autoFilter>
  <mergeCells count="26">
    <mergeCell ref="E746:G746"/>
    <mergeCell ref="A1:L1"/>
    <mergeCell ref="A2:L2"/>
    <mergeCell ref="E553:G553"/>
    <mergeCell ref="E582:G582"/>
    <mergeCell ref="E459:G459"/>
    <mergeCell ref="A3:A4"/>
    <mergeCell ref="B3:B4"/>
    <mergeCell ref="C3:C4"/>
    <mergeCell ref="D3:D4"/>
    <mergeCell ref="E3:E4"/>
    <mergeCell ref="E333:G333"/>
    <mergeCell ref="L3:L4"/>
    <mergeCell ref="R3:R4"/>
    <mergeCell ref="N3:P3"/>
    <mergeCell ref="M3:M4"/>
    <mergeCell ref="Q3:Q4"/>
    <mergeCell ref="E745:G745"/>
    <mergeCell ref="E83:G83"/>
    <mergeCell ref="J3:J4"/>
    <mergeCell ref="K3:K4"/>
    <mergeCell ref="F3:F4"/>
    <mergeCell ref="G3:G4"/>
    <mergeCell ref="H3:H4"/>
    <mergeCell ref="I3:I4"/>
    <mergeCell ref="E744:G744"/>
  </mergeCells>
  <conditionalFormatting sqref="L3:M19 L75:M75 L84:M84 L111:M111 L124:M124 L137:M137 L155:M155 L166:M166 L182:M182 L190:M190 L196:M196 L210:M210 L222:M222 L239:M239 L261:M261 L272:M272 L286:M286 L293:M293 L299:M299 L310:M310 L316:M316 L319:M319 L326:M326 L334:M334 L354:M354 L366:M366 L375:M375 L389:M389 L396:M396 L403:M403 L412:M412 L427:M427 L432:M432 L438:M438 L444:M444 L451:M451 L460:M477 L479:M489 L491:M506 L508:M514 L516:M521 L523:M526 L528:M535 L537:M543 L545:M550 L554:M556 L558:M563 L565:M573 L575:M579 L583:M606 L608:M615 L617:M633 L635:M642 L644:M659 L661:M669 L671:M690 L692:M707 L709:M717 L719:M730 L732:M736 L747:M1048576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21:M33">
    <cfRule type="containsText" dxfId="6" priority="9" operator="containsText" text="น้อยกว่ากลุ่ม">
      <formula>NOT(ISERROR(SEARCH("น้อยกว่ากลุ่ม",L21)))</formula>
    </cfRule>
  </conditionalFormatting>
  <conditionalFormatting sqref="L35:M46">
    <cfRule type="containsText" dxfId="5" priority="8" operator="containsText" text="น้อยกว่ากลุ่ม">
      <formula>NOT(ISERROR(SEARCH("น้อยกว่ากลุ่ม",L35)))</formula>
    </cfRule>
  </conditionalFormatting>
  <conditionalFormatting sqref="L48:M51">
    <cfRule type="containsText" dxfId="4" priority="7" operator="containsText" text="น้อยกว่ากลุ่ม">
      <formula>NOT(ISERROR(SEARCH("น้อยกว่ากลุ่ม",L48)))</formula>
    </cfRule>
  </conditionalFormatting>
  <conditionalFormatting sqref="L53:M57">
    <cfRule type="containsText" dxfId="3" priority="6" operator="containsText" text="น้อยกว่ากลุ่ม">
      <formula>NOT(ISERROR(SEARCH("น้อยกว่ากลุ่ม",L53)))</formula>
    </cfRule>
  </conditionalFormatting>
  <conditionalFormatting sqref="L59:M64">
    <cfRule type="containsText" dxfId="2" priority="2" operator="containsText" text="น้อยกว่ากลุ่ม">
      <formula>NOT(ISERROR(SEARCH("น้อยกว่ากลุ่ม",L59)))</formula>
    </cfRule>
  </conditionalFormatting>
  <conditionalFormatting sqref="L67:M73">
    <cfRule type="containsText" dxfId="1" priority="1" operator="containsText" text="น้อยกว่ากลุ่ม">
      <formula>NOT(ISERROR(SEARCH("น้อยกว่ากลุ่ม",L67)))</formula>
    </cfRule>
  </conditionalFormatting>
  <conditionalFormatting sqref="L738:M741">
    <cfRule type="containsText" dxfId="0" priority="10" operator="containsText" text="น้อยกว่ากลุ่ม">
      <formula>NOT(ISERROR(SEARCH("น้อยกว่ากลุ่ม",L738)))</formula>
    </cfRule>
  </conditionalFormatting>
  <pageMargins left="0.38" right="0.17" top="0.4" bottom="0.35433070866141736" header="0.3149606299212598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B050"/>
  </sheetPr>
  <dimension ref="A1:AL151"/>
  <sheetViews>
    <sheetView topLeftCell="AD1" zoomScale="98" zoomScaleNormal="98" workbookViewId="0">
      <selection activeCell="AK10" sqref="AK10:AK70"/>
    </sheetView>
  </sheetViews>
  <sheetFormatPr defaultColWidth="4.8984375" defaultRowHeight="13.8" x14ac:dyDescent="0.25"/>
  <cols>
    <col min="1" max="1" width="6.09765625" style="121" bestFit="1" customWidth="1"/>
    <col min="2" max="2" width="13.19921875" style="121" bestFit="1" customWidth="1"/>
    <col min="3" max="3" width="8.19921875" style="121" bestFit="1" customWidth="1"/>
    <col min="4" max="4" width="27.3984375" style="121" bestFit="1" customWidth="1"/>
    <col min="5" max="5" width="34.296875" bestFit="1" customWidth="1"/>
    <col min="6" max="6" width="20.8984375" customWidth="1"/>
    <col min="7" max="27" width="8.796875"/>
    <col min="28" max="28" width="23.69921875" bestFit="1" customWidth="1"/>
    <col min="29" max="32" width="23.69921875" customWidth="1"/>
    <col min="33" max="33" width="15.09765625" style="123" bestFit="1" customWidth="1"/>
    <col min="34" max="34" width="15.69921875" style="134" bestFit="1" customWidth="1"/>
    <col min="35" max="35" width="14" style="125" bestFit="1" customWidth="1"/>
    <col min="36" max="36" width="15.8984375" style="135" bestFit="1" customWidth="1"/>
    <col min="37" max="37" width="16.59765625" style="136" bestFit="1" customWidth="1"/>
    <col min="38" max="38" width="14.8984375" style="125" bestFit="1" customWidth="1"/>
    <col min="39" max="16384" width="4.8984375" style="121"/>
  </cols>
  <sheetData>
    <row r="1" spans="1:38" x14ac:dyDescent="0.25">
      <c r="E1" t="s">
        <v>2052</v>
      </c>
      <c r="F1" t="s">
        <v>2053</v>
      </c>
      <c r="G1" t="s">
        <v>2054</v>
      </c>
      <c r="H1" t="s">
        <v>2055</v>
      </c>
      <c r="I1" t="s">
        <v>2056</v>
      </c>
      <c r="J1" t="s">
        <v>2057</v>
      </c>
      <c r="K1" t="s">
        <v>2058</v>
      </c>
      <c r="L1" t="s">
        <v>2059</v>
      </c>
      <c r="M1" t="s">
        <v>2060</v>
      </c>
      <c r="N1" t="s">
        <v>2061</v>
      </c>
      <c r="O1" t="s">
        <v>2062</v>
      </c>
      <c r="P1" t="s">
        <v>2063</v>
      </c>
      <c r="Q1" t="s">
        <v>2064</v>
      </c>
      <c r="R1" t="s">
        <v>2065</v>
      </c>
      <c r="S1" t="s">
        <v>2066</v>
      </c>
      <c r="T1" t="s">
        <v>2067</v>
      </c>
      <c r="U1" t="s">
        <v>2068</v>
      </c>
      <c r="V1" t="s">
        <v>2069</v>
      </c>
      <c r="W1" t="s">
        <v>2070</v>
      </c>
      <c r="X1" t="s">
        <v>2071</v>
      </c>
      <c r="Y1" t="s">
        <v>2072</v>
      </c>
      <c r="Z1" t="s">
        <v>2073</v>
      </c>
      <c r="AA1" t="s">
        <v>2074</v>
      </c>
      <c r="AB1" t="s">
        <v>2075</v>
      </c>
      <c r="AC1" t="s">
        <v>2076</v>
      </c>
      <c r="AD1" t="s">
        <v>2077</v>
      </c>
      <c r="AE1" t="s">
        <v>2078</v>
      </c>
      <c r="AF1" t="s">
        <v>2079</v>
      </c>
      <c r="AG1" s="123" t="s">
        <v>0</v>
      </c>
      <c r="AH1" s="124" t="s">
        <v>1</v>
      </c>
      <c r="AI1" s="125" t="s">
        <v>2</v>
      </c>
      <c r="AJ1" s="126" t="s">
        <v>3</v>
      </c>
      <c r="AK1" s="127" t="s">
        <v>4</v>
      </c>
      <c r="AL1" s="128" t="s">
        <v>5</v>
      </c>
    </row>
    <row r="2" spans="1:38" x14ac:dyDescent="0.25">
      <c r="E2" t="s">
        <v>2080</v>
      </c>
      <c r="F2" t="s">
        <v>2081</v>
      </c>
      <c r="G2" t="s">
        <v>2082</v>
      </c>
      <c r="H2" t="s">
        <v>2083</v>
      </c>
      <c r="I2" t="s">
        <v>2084</v>
      </c>
      <c r="J2" t="s">
        <v>2085</v>
      </c>
      <c r="K2" t="s">
        <v>2086</v>
      </c>
      <c r="L2" t="s">
        <v>2087</v>
      </c>
      <c r="M2" t="s">
        <v>2088</v>
      </c>
      <c r="N2" t="s">
        <v>2089</v>
      </c>
      <c r="O2" t="s">
        <v>2090</v>
      </c>
      <c r="P2" t="s">
        <v>2091</v>
      </c>
      <c r="Q2" t="s">
        <v>2092</v>
      </c>
      <c r="R2" t="s">
        <v>2093</v>
      </c>
      <c r="S2" t="s">
        <v>2094</v>
      </c>
      <c r="T2" t="s">
        <v>2095</v>
      </c>
      <c r="U2" t="s">
        <v>2096</v>
      </c>
      <c r="V2" t="s">
        <v>2097</v>
      </c>
      <c r="W2" t="s">
        <v>2098</v>
      </c>
      <c r="X2" t="s">
        <v>2099</v>
      </c>
      <c r="Y2" t="s">
        <v>2100</v>
      </c>
      <c r="Z2" t="s">
        <v>2101</v>
      </c>
      <c r="AA2" t="s">
        <v>2102</v>
      </c>
      <c r="AB2" t="s">
        <v>2103</v>
      </c>
      <c r="AC2" t="s">
        <v>2104</v>
      </c>
      <c r="AD2" t="s">
        <v>2105</v>
      </c>
      <c r="AE2" t="s">
        <v>2106</v>
      </c>
      <c r="AF2" t="s">
        <v>2107</v>
      </c>
    </row>
    <row r="3" spans="1:38" x14ac:dyDescent="0.25">
      <c r="E3" t="s">
        <v>2108</v>
      </c>
      <c r="F3">
        <v>31765461.48</v>
      </c>
      <c r="G3">
        <v>5666117.6699999999</v>
      </c>
      <c r="H3">
        <v>4622461.1399999997</v>
      </c>
      <c r="I3">
        <v>63926116.039999999</v>
      </c>
      <c r="J3">
        <v>25041357.91</v>
      </c>
      <c r="K3">
        <v>0</v>
      </c>
      <c r="L3">
        <v>45940</v>
      </c>
      <c r="M3">
        <v>1777217.99</v>
      </c>
      <c r="N3">
        <v>299520</v>
      </c>
      <c r="O3">
        <v>2757056</v>
      </c>
      <c r="P3">
        <v>-712400.72</v>
      </c>
      <c r="Q3">
        <v>60</v>
      </c>
      <c r="R3">
        <v>2437415.2999999998</v>
      </c>
      <c r="S3">
        <v>-32701116.129999999</v>
      </c>
      <c r="T3">
        <v>153549219.90000001</v>
      </c>
      <c r="U3">
        <v>30029670.739999998</v>
      </c>
      <c r="V3">
        <v>3631389</v>
      </c>
      <c r="W3">
        <v>671.85</v>
      </c>
      <c r="X3">
        <v>33987163.090000004</v>
      </c>
      <c r="Y3">
        <v>5320259.88</v>
      </c>
      <c r="Z3">
        <v>43550759.090000004</v>
      </c>
      <c r="AA3">
        <v>127426.91</v>
      </c>
      <c r="AB3">
        <v>42538.51</v>
      </c>
      <c r="AC3">
        <v>21517918.57</v>
      </c>
      <c r="AD3">
        <v>3402472.08</v>
      </c>
      <c r="AE3">
        <v>38000</v>
      </c>
      <c r="AF3">
        <v>721437.5</v>
      </c>
      <c r="AG3" s="123">
        <f ca="1">SUM(AG4:AG71)</f>
        <v>0</v>
      </c>
      <c r="AH3" s="129">
        <f>SUM(AH4:AH71)</f>
        <v>4165245.569999998</v>
      </c>
      <c r="AI3" s="125">
        <f t="shared" ref="AI3:AL3" ca="1" si="0">SUM(AI4:AI71)</f>
        <v>-16611579.989999996</v>
      </c>
      <c r="AJ3" s="130">
        <f t="shared" si="0"/>
        <v>82511685.219999999</v>
      </c>
      <c r="AK3" s="131" t="e">
        <f t="shared" si="0"/>
        <v>#REF!</v>
      </c>
      <c r="AL3" s="125" t="e">
        <f t="shared" si="0"/>
        <v>#REF!</v>
      </c>
    </row>
    <row r="4" spans="1:38" x14ac:dyDescent="0.25">
      <c r="E4" t="s">
        <v>2109</v>
      </c>
      <c r="F4">
        <v>38427.120000000003</v>
      </c>
      <c r="H4">
        <v>43746.71</v>
      </c>
      <c r="I4">
        <v>2740400.92</v>
      </c>
      <c r="J4">
        <v>86700.95</v>
      </c>
      <c r="P4">
        <v>-13785.4</v>
      </c>
      <c r="S4">
        <v>2978991.37</v>
      </c>
      <c r="T4">
        <v>13498.58</v>
      </c>
      <c r="Y4">
        <v>165400</v>
      </c>
      <c r="Z4">
        <v>112195</v>
      </c>
      <c r="AB4">
        <v>4859.16</v>
      </c>
      <c r="AC4">
        <v>117774.69</v>
      </c>
      <c r="AG4" s="123">
        <f t="shared" ref="AG4:AG9" ca="1" si="1">SUM(AG4:AG71)</f>
        <v>0</v>
      </c>
      <c r="AH4" s="129">
        <f>SUM(L4:P4)</f>
        <v>-13785.4</v>
      </c>
      <c r="AI4" s="125">
        <f ca="1">AG4-AH4</f>
        <v>3590.21</v>
      </c>
      <c r="AJ4" s="130">
        <f>SUM(U4:AF4)</f>
        <v>400228.85</v>
      </c>
      <c r="AK4" s="131" t="e">
        <f>SUM(#REF!)</f>
        <v>#REF!</v>
      </c>
      <c r="AL4" s="125" t="e">
        <f>AJ4-AK4</f>
        <v>#REF!</v>
      </c>
    </row>
    <row r="5" spans="1:38" x14ac:dyDescent="0.25">
      <c r="E5" t="s">
        <v>2724</v>
      </c>
      <c r="F5">
        <v>54845.04</v>
      </c>
      <c r="H5">
        <v>0</v>
      </c>
      <c r="I5">
        <v>699080.07</v>
      </c>
      <c r="J5">
        <v>416372.27</v>
      </c>
      <c r="L5">
        <v>0</v>
      </c>
      <c r="M5">
        <v>0</v>
      </c>
      <c r="P5">
        <v>0</v>
      </c>
      <c r="S5">
        <v>-1384739.51</v>
      </c>
      <c r="T5">
        <v>2794467.22</v>
      </c>
      <c r="X5">
        <v>482779.5</v>
      </c>
      <c r="Y5">
        <v>191581</v>
      </c>
      <c r="Z5">
        <v>520499.5</v>
      </c>
      <c r="AA5">
        <v>3062</v>
      </c>
      <c r="AC5">
        <v>326885.15999999997</v>
      </c>
      <c r="AD5">
        <v>63344.17</v>
      </c>
      <c r="AG5" s="123">
        <f t="shared" ca="1" si="1"/>
        <v>0</v>
      </c>
      <c r="AH5" s="129">
        <f>SUM(L5:P5)</f>
        <v>0</v>
      </c>
      <c r="AI5" s="125">
        <f t="shared" ref="AI5:AI9" ca="1" si="2">AG5-AH5</f>
        <v>0</v>
      </c>
      <c r="AJ5" s="130">
        <f>SUM(U5:AF5)</f>
        <v>1588151.3299999998</v>
      </c>
      <c r="AK5" s="131" t="e">
        <f>SUM(#REF!)</f>
        <v>#REF!</v>
      </c>
      <c r="AL5" s="125" t="e">
        <f t="shared" ref="AL5:AL69" si="3">AJ5-AK5</f>
        <v>#REF!</v>
      </c>
    </row>
    <row r="6" spans="1:38" x14ac:dyDescent="0.25">
      <c r="E6" t="s">
        <v>2110</v>
      </c>
      <c r="F6">
        <v>38619.81</v>
      </c>
      <c r="G6">
        <v>0</v>
      </c>
      <c r="H6">
        <v>0</v>
      </c>
      <c r="I6">
        <v>1305673.48</v>
      </c>
      <c r="J6">
        <v>191276.94</v>
      </c>
      <c r="L6">
        <v>0</v>
      </c>
      <c r="P6">
        <v>3738.31</v>
      </c>
      <c r="S6">
        <v>-615941.26</v>
      </c>
      <c r="T6">
        <v>2203471.11</v>
      </c>
      <c r="X6">
        <v>462881.5</v>
      </c>
      <c r="Y6">
        <v>384380</v>
      </c>
      <c r="Z6">
        <v>610071.5</v>
      </c>
      <c r="AA6">
        <v>35658</v>
      </c>
      <c r="AC6">
        <v>216426.87</v>
      </c>
      <c r="AD6">
        <v>40686.959999999999</v>
      </c>
      <c r="AF6">
        <v>116.1</v>
      </c>
      <c r="AG6" s="123">
        <f t="shared" ca="1" si="1"/>
        <v>0</v>
      </c>
      <c r="AH6" s="129">
        <f>SUM(L6:P6)</f>
        <v>3738.31</v>
      </c>
      <c r="AI6" s="125">
        <f t="shared" ca="1" si="2"/>
        <v>0</v>
      </c>
      <c r="AJ6" s="130">
        <f>SUM(U6:AF6)</f>
        <v>1750220.9300000002</v>
      </c>
      <c r="AK6" s="131" t="e">
        <f>SUM(#REF!)</f>
        <v>#REF!</v>
      </c>
      <c r="AL6" s="125" t="e">
        <f t="shared" si="3"/>
        <v>#REF!</v>
      </c>
    </row>
    <row r="7" spans="1:38" x14ac:dyDescent="0.25">
      <c r="E7" t="s">
        <v>2111</v>
      </c>
      <c r="F7">
        <v>287409.39</v>
      </c>
      <c r="H7">
        <v>0</v>
      </c>
      <c r="I7">
        <v>2337451</v>
      </c>
      <c r="J7">
        <v>-328871.67</v>
      </c>
      <c r="P7">
        <v>-1037200.9</v>
      </c>
      <c r="S7">
        <v>148805.53</v>
      </c>
      <c r="T7">
        <v>2015454.62</v>
      </c>
      <c r="U7">
        <v>1238825.5</v>
      </c>
      <c r="X7">
        <v>6573686.3499999996</v>
      </c>
      <c r="Y7">
        <v>69471</v>
      </c>
      <c r="Z7">
        <v>6650927.3499999996</v>
      </c>
      <c r="AA7">
        <v>2583.91</v>
      </c>
      <c r="AB7">
        <v>1415.2</v>
      </c>
      <c r="AC7">
        <v>28030.92</v>
      </c>
      <c r="AD7">
        <v>28596</v>
      </c>
      <c r="AF7">
        <v>1500</v>
      </c>
      <c r="AG7" s="123">
        <f t="shared" ca="1" si="1"/>
        <v>0</v>
      </c>
      <c r="AH7" s="129">
        <f>SUM(L7:P7)</f>
        <v>-1037200.9</v>
      </c>
      <c r="AI7" s="125">
        <f t="shared" ca="1" si="2"/>
        <v>6882.25</v>
      </c>
      <c r="AJ7" s="130">
        <f>SUM(U7:AF7)</f>
        <v>14595036.229999999</v>
      </c>
      <c r="AK7" s="131" t="e">
        <f>SUM(#REF!)</f>
        <v>#REF!</v>
      </c>
      <c r="AL7" s="125" t="e">
        <f t="shared" si="3"/>
        <v>#REF!</v>
      </c>
    </row>
    <row r="8" spans="1:38" x14ac:dyDescent="0.25">
      <c r="E8" t="s">
        <v>2112</v>
      </c>
      <c r="F8">
        <v>19350.77</v>
      </c>
      <c r="I8">
        <v>2037014.83</v>
      </c>
      <c r="J8">
        <v>-1095.45</v>
      </c>
      <c r="M8">
        <v>368.98</v>
      </c>
      <c r="P8">
        <v>-1220</v>
      </c>
      <c r="S8">
        <v>1276066.78</v>
      </c>
      <c r="T8">
        <v>840540.25</v>
      </c>
      <c r="U8">
        <v>171000</v>
      </c>
      <c r="X8">
        <v>478327.5</v>
      </c>
      <c r="Z8">
        <v>478327.5</v>
      </c>
      <c r="AC8">
        <v>148827.53</v>
      </c>
      <c r="AD8">
        <v>32658.33</v>
      </c>
      <c r="AF8">
        <v>50000</v>
      </c>
      <c r="AG8" s="123">
        <f t="shared" ca="1" si="1"/>
        <v>0</v>
      </c>
      <c r="AH8" s="129">
        <f>SUM(L8:P8)</f>
        <v>-851.02</v>
      </c>
      <c r="AI8" s="125">
        <f t="shared" ca="1" si="2"/>
        <v>-153674.29</v>
      </c>
      <c r="AJ8" s="130">
        <f>SUM(U8:AF8)</f>
        <v>1359140.86</v>
      </c>
      <c r="AK8" s="131" t="e">
        <f>SUM(#REF!)</f>
        <v>#REF!</v>
      </c>
      <c r="AL8" s="125" t="e">
        <f t="shared" si="3"/>
        <v>#REF!</v>
      </c>
    </row>
    <row r="9" spans="1:38" x14ac:dyDescent="0.25">
      <c r="E9" t="s">
        <v>2113</v>
      </c>
      <c r="F9">
        <v>33032.29</v>
      </c>
      <c r="H9">
        <v>27856.880000000001</v>
      </c>
      <c r="I9">
        <v>7</v>
      </c>
      <c r="J9">
        <v>178657.29</v>
      </c>
      <c r="S9">
        <v>-2769367.52</v>
      </c>
      <c r="T9">
        <v>3075853.92</v>
      </c>
      <c r="X9">
        <v>754319.98</v>
      </c>
      <c r="Y9">
        <v>237600</v>
      </c>
      <c r="Z9">
        <v>754319.98</v>
      </c>
      <c r="AC9">
        <v>272382.81</v>
      </c>
      <c r="AD9">
        <v>32150.13</v>
      </c>
      <c r="AG9" s="123">
        <f t="shared" ca="1" si="1"/>
        <v>0</v>
      </c>
      <c r="AH9" s="129">
        <f>SUM(L9:P9)</f>
        <v>0</v>
      </c>
      <c r="AI9" s="125">
        <f t="shared" ca="1" si="2"/>
        <v>0</v>
      </c>
      <c r="AJ9" s="130">
        <f>SUM(U9:AF9)</f>
        <v>2050772.9</v>
      </c>
      <c r="AK9" s="131" t="e">
        <f>SUM(#REF!)</f>
        <v>#REF!</v>
      </c>
      <c r="AL9" s="125" t="e">
        <f t="shared" si="3"/>
        <v>#REF!</v>
      </c>
    </row>
    <row r="10" spans="1:38" x14ac:dyDescent="0.25">
      <c r="A10" s="121" t="s">
        <v>135</v>
      </c>
      <c r="B10" s="121" t="s">
        <v>136</v>
      </c>
      <c r="C10" s="121">
        <v>9017</v>
      </c>
      <c r="D10" s="121" t="s">
        <v>141</v>
      </c>
      <c r="E10" t="s">
        <v>2114</v>
      </c>
      <c r="F10">
        <v>397149.58</v>
      </c>
      <c r="G10">
        <v>168637</v>
      </c>
      <c r="H10">
        <v>149781.87</v>
      </c>
      <c r="I10">
        <v>819186.99</v>
      </c>
      <c r="J10">
        <v>378031.87</v>
      </c>
      <c r="P10">
        <v>2490.94</v>
      </c>
      <c r="R10">
        <v>-954390.84</v>
      </c>
      <c r="S10">
        <v>-157291.66</v>
      </c>
      <c r="T10">
        <v>2551638.71</v>
      </c>
      <c r="U10">
        <v>1065329.08</v>
      </c>
      <c r="X10">
        <v>748077</v>
      </c>
      <c r="Z10">
        <v>961791</v>
      </c>
      <c r="AA10">
        <v>4570</v>
      </c>
      <c r="AC10">
        <v>282838.44</v>
      </c>
      <c r="AD10">
        <v>93866.48</v>
      </c>
      <c r="AG10" s="123">
        <f>SUM(F10:H10)</f>
        <v>715568.45000000007</v>
      </c>
      <c r="AH10" s="129">
        <f>SUM(L10:Q10)</f>
        <v>2490.94</v>
      </c>
      <c r="AI10" s="125">
        <f>AG10-AH10</f>
        <v>713077.51000000013</v>
      </c>
      <c r="AJ10" s="130">
        <f>SUM(U10:Y10)</f>
        <v>1813406.08</v>
      </c>
      <c r="AK10" s="131">
        <f>SUM(Z10:AF10)</f>
        <v>1343065.92</v>
      </c>
      <c r="AL10" s="125">
        <f t="shared" si="3"/>
        <v>470340.16000000015</v>
      </c>
    </row>
    <row r="11" spans="1:38" x14ac:dyDescent="0.25">
      <c r="A11" s="121" t="s">
        <v>135</v>
      </c>
      <c r="B11" s="121" t="s">
        <v>136</v>
      </c>
      <c r="C11" s="121">
        <v>4386</v>
      </c>
      <c r="D11" s="121" t="s">
        <v>143</v>
      </c>
      <c r="E11" t="s">
        <v>2115</v>
      </c>
      <c r="F11">
        <v>87824.07</v>
      </c>
      <c r="G11">
        <v>0</v>
      </c>
      <c r="H11">
        <v>61497.49</v>
      </c>
      <c r="I11">
        <v>1360936.85</v>
      </c>
      <c r="J11">
        <v>12133.91</v>
      </c>
      <c r="M11">
        <v>10460</v>
      </c>
      <c r="P11">
        <v>0</v>
      </c>
      <c r="S11">
        <v>-612786.91</v>
      </c>
      <c r="T11">
        <v>2241809.08</v>
      </c>
      <c r="U11">
        <v>419687.08</v>
      </c>
      <c r="X11">
        <v>380780.7</v>
      </c>
      <c r="Y11">
        <v>70000</v>
      </c>
      <c r="Z11">
        <v>574223.69999999995</v>
      </c>
      <c r="AC11">
        <v>384981.23</v>
      </c>
      <c r="AD11">
        <v>28352.7</v>
      </c>
      <c r="AG11" s="123">
        <f t="shared" ref="AG11:AG70" si="4">SUM(F11:H11)</f>
        <v>149321.56</v>
      </c>
      <c r="AH11" s="129">
        <f t="shared" ref="AH11:AH70" si="5">SUM(L11:Q11)</f>
        <v>10460</v>
      </c>
      <c r="AI11" s="125">
        <f t="shared" ref="AI11:AI70" si="6">AG11-AH11</f>
        <v>138861.56</v>
      </c>
      <c r="AJ11" s="130">
        <f t="shared" ref="AJ11:AJ70" si="7">SUM(U11:Y11)</f>
        <v>870467.78</v>
      </c>
      <c r="AK11" s="131">
        <f t="shared" ref="AK11:AK70" si="8">SUM(Z11:AF11)</f>
        <v>987557.62999999989</v>
      </c>
      <c r="AL11" s="125">
        <f t="shared" si="3"/>
        <v>-117089.84999999986</v>
      </c>
    </row>
    <row r="12" spans="1:38" x14ac:dyDescent="0.25">
      <c r="A12" s="121" t="s">
        <v>135</v>
      </c>
      <c r="B12" s="121" t="s">
        <v>136</v>
      </c>
      <c r="C12" s="121">
        <v>3088</v>
      </c>
      <c r="D12" s="121" t="s">
        <v>145</v>
      </c>
      <c r="E12" t="s">
        <v>2116</v>
      </c>
      <c r="F12">
        <v>706526.11</v>
      </c>
      <c r="G12">
        <v>113039.26</v>
      </c>
      <c r="H12">
        <v>257308.06</v>
      </c>
      <c r="I12">
        <v>501225.76</v>
      </c>
      <c r="J12">
        <v>226875.94</v>
      </c>
      <c r="M12">
        <v>11039.65</v>
      </c>
      <c r="P12">
        <v>6.9</v>
      </c>
      <c r="S12">
        <v>-17200</v>
      </c>
      <c r="T12">
        <v>1469164.78</v>
      </c>
      <c r="U12">
        <v>1140856.72</v>
      </c>
      <c r="X12">
        <v>307057.59999999998</v>
      </c>
      <c r="Z12">
        <v>488673.6</v>
      </c>
      <c r="AC12">
        <v>542949.34</v>
      </c>
      <c r="AD12">
        <v>74327.58</v>
      </c>
      <c r="AG12" s="123">
        <f t="shared" si="4"/>
        <v>1076873.43</v>
      </c>
      <c r="AH12" s="129">
        <f t="shared" si="5"/>
        <v>11046.55</v>
      </c>
      <c r="AI12" s="125">
        <f t="shared" si="6"/>
        <v>1065826.8799999999</v>
      </c>
      <c r="AJ12" s="130">
        <f t="shared" si="7"/>
        <v>1447914.3199999998</v>
      </c>
      <c r="AK12" s="131">
        <f t="shared" si="8"/>
        <v>1105950.52</v>
      </c>
      <c r="AL12" s="125">
        <f t="shared" si="3"/>
        <v>341963.79999999981</v>
      </c>
    </row>
    <row r="13" spans="1:38" x14ac:dyDescent="0.25">
      <c r="A13" s="121" t="s">
        <v>135</v>
      </c>
      <c r="B13" s="121" t="s">
        <v>136</v>
      </c>
      <c r="C13" s="121">
        <v>2345</v>
      </c>
      <c r="D13" s="121" t="s">
        <v>147</v>
      </c>
      <c r="E13" t="s">
        <v>2117</v>
      </c>
      <c r="F13">
        <v>996708.02</v>
      </c>
      <c r="G13">
        <v>36966.019999999997</v>
      </c>
      <c r="H13">
        <v>52052.87</v>
      </c>
      <c r="I13">
        <v>77788.95</v>
      </c>
      <c r="J13">
        <v>750209.07</v>
      </c>
      <c r="L13">
        <v>0</v>
      </c>
      <c r="M13">
        <v>30879.86</v>
      </c>
      <c r="O13">
        <v>0</v>
      </c>
      <c r="P13">
        <v>4039.99</v>
      </c>
      <c r="S13">
        <v>-10113.790000000001</v>
      </c>
      <c r="T13">
        <v>1997230.39</v>
      </c>
      <c r="U13">
        <v>348850.55</v>
      </c>
      <c r="W13">
        <v>320</v>
      </c>
      <c r="X13">
        <v>385129.5</v>
      </c>
      <c r="Y13">
        <v>373001.41</v>
      </c>
      <c r="Z13">
        <v>593734.5</v>
      </c>
      <c r="AC13">
        <v>552752.54</v>
      </c>
      <c r="AD13">
        <v>69125.94</v>
      </c>
      <c r="AG13" s="123">
        <f t="shared" si="4"/>
        <v>1085726.9100000001</v>
      </c>
      <c r="AH13" s="129">
        <f t="shared" si="5"/>
        <v>34919.85</v>
      </c>
      <c r="AI13" s="125">
        <f t="shared" si="6"/>
        <v>1050807.06</v>
      </c>
      <c r="AJ13" s="130">
        <f t="shared" si="7"/>
        <v>1107301.46</v>
      </c>
      <c r="AK13" s="131">
        <f t="shared" si="8"/>
        <v>1215612.98</v>
      </c>
      <c r="AL13" s="125">
        <f t="shared" si="3"/>
        <v>-108311.52000000002</v>
      </c>
    </row>
    <row r="14" spans="1:38" s="132" customFormat="1" x14ac:dyDescent="0.25">
      <c r="A14" s="121" t="s">
        <v>135</v>
      </c>
      <c r="B14" s="121" t="s">
        <v>136</v>
      </c>
      <c r="C14" s="121">
        <v>6935</v>
      </c>
      <c r="D14" s="121" t="s">
        <v>149</v>
      </c>
      <c r="E14" t="s">
        <v>2118</v>
      </c>
      <c r="F14">
        <v>1087463.1299999999</v>
      </c>
      <c r="G14">
        <v>23138.25</v>
      </c>
      <c r="H14">
        <v>81809.039999999994</v>
      </c>
      <c r="I14">
        <v>592286.41</v>
      </c>
      <c r="J14">
        <v>381234.33</v>
      </c>
      <c r="K14"/>
      <c r="L14">
        <v>0</v>
      </c>
      <c r="M14">
        <v>44193.3</v>
      </c>
      <c r="N14"/>
      <c r="O14"/>
      <c r="P14">
        <v>4704.29</v>
      </c>
      <c r="Q14"/>
      <c r="R14"/>
      <c r="S14">
        <v>-646698.02</v>
      </c>
      <c r="T14">
        <v>2502473.91</v>
      </c>
      <c r="U14">
        <v>541879.30000000005</v>
      </c>
      <c r="V14"/>
      <c r="W14"/>
      <c r="X14">
        <v>560272.80000000005</v>
      </c>
      <c r="Y14">
        <v>467619</v>
      </c>
      <c r="Z14">
        <v>891144.8</v>
      </c>
      <c r="AA14">
        <v>4358</v>
      </c>
      <c r="AB14">
        <v>2180</v>
      </c>
      <c r="AC14">
        <v>375319.98</v>
      </c>
      <c r="AD14">
        <v>35510.639999999999</v>
      </c>
      <c r="AE14"/>
      <c r="AF14"/>
      <c r="AG14" s="123">
        <f t="shared" si="4"/>
        <v>1192410.42</v>
      </c>
      <c r="AH14" s="129">
        <f t="shared" si="5"/>
        <v>48897.590000000004</v>
      </c>
      <c r="AI14" s="125">
        <f t="shared" si="6"/>
        <v>1143512.8299999998</v>
      </c>
      <c r="AJ14" s="130">
        <f t="shared" si="7"/>
        <v>1569771.1</v>
      </c>
      <c r="AK14" s="131">
        <f t="shared" si="8"/>
        <v>1308513.42</v>
      </c>
      <c r="AL14" s="125">
        <f t="shared" si="3"/>
        <v>261257.68000000017</v>
      </c>
    </row>
    <row r="15" spans="1:38" x14ac:dyDescent="0.25">
      <c r="A15" s="121" t="s">
        <v>135</v>
      </c>
      <c r="B15" s="121" t="s">
        <v>136</v>
      </c>
      <c r="C15" s="121">
        <v>5524</v>
      </c>
      <c r="D15" s="121" t="s">
        <v>151</v>
      </c>
      <c r="E15" t="s">
        <v>2119</v>
      </c>
      <c r="F15">
        <v>97483.34</v>
      </c>
      <c r="G15">
        <v>429331</v>
      </c>
      <c r="H15">
        <v>94370.6</v>
      </c>
      <c r="I15">
        <v>15.11</v>
      </c>
      <c r="J15">
        <v>975576.96</v>
      </c>
      <c r="L15">
        <v>2000</v>
      </c>
      <c r="M15">
        <v>27520.91</v>
      </c>
      <c r="P15">
        <v>32032.59</v>
      </c>
      <c r="S15">
        <v>-918493.49</v>
      </c>
      <c r="T15">
        <v>2525004.41</v>
      </c>
      <c r="U15">
        <v>456870.63</v>
      </c>
      <c r="X15">
        <v>454664</v>
      </c>
      <c r="Y15">
        <v>50000</v>
      </c>
      <c r="Z15">
        <v>680593</v>
      </c>
      <c r="AC15">
        <v>297661.02</v>
      </c>
      <c r="AD15">
        <v>54568.02</v>
      </c>
      <c r="AG15" s="123">
        <f t="shared" si="4"/>
        <v>621184.93999999994</v>
      </c>
      <c r="AH15" s="129">
        <f t="shared" si="5"/>
        <v>61553.5</v>
      </c>
      <c r="AI15" s="125">
        <f t="shared" si="6"/>
        <v>559631.43999999994</v>
      </c>
      <c r="AJ15" s="130">
        <f t="shared" si="7"/>
        <v>961534.63</v>
      </c>
      <c r="AK15" s="131">
        <f t="shared" si="8"/>
        <v>1032822.04</v>
      </c>
      <c r="AL15" s="125">
        <f t="shared" si="3"/>
        <v>-71287.410000000033</v>
      </c>
    </row>
    <row r="16" spans="1:38" x14ac:dyDescent="0.25">
      <c r="A16" s="121" t="s">
        <v>135</v>
      </c>
      <c r="B16" s="121" t="s">
        <v>136</v>
      </c>
      <c r="C16" s="121">
        <v>5657</v>
      </c>
      <c r="D16" s="121" t="s">
        <v>153</v>
      </c>
      <c r="E16" t="s">
        <v>2120</v>
      </c>
      <c r="F16">
        <v>1217584.29</v>
      </c>
      <c r="G16">
        <v>97213</v>
      </c>
      <c r="H16">
        <v>268745.15999999997</v>
      </c>
      <c r="I16">
        <v>47444.05</v>
      </c>
      <c r="J16">
        <v>688881.84</v>
      </c>
      <c r="M16">
        <v>169445.68</v>
      </c>
      <c r="O16">
        <v>1138178</v>
      </c>
      <c r="P16">
        <v>5407.92</v>
      </c>
      <c r="S16">
        <v>-3364498.19</v>
      </c>
      <c r="T16">
        <v>4613167.97</v>
      </c>
      <c r="U16">
        <v>940370.4</v>
      </c>
      <c r="X16">
        <v>626250.30000000005</v>
      </c>
      <c r="Z16">
        <v>822428.3</v>
      </c>
      <c r="AC16">
        <v>783903.09</v>
      </c>
      <c r="AD16">
        <v>32122.35</v>
      </c>
      <c r="AF16">
        <v>170000</v>
      </c>
      <c r="AG16" s="123">
        <f t="shared" si="4"/>
        <v>1583542.45</v>
      </c>
      <c r="AH16" s="129">
        <f t="shared" si="5"/>
        <v>1313031.5999999999</v>
      </c>
      <c r="AI16" s="125">
        <f t="shared" si="6"/>
        <v>270510.85000000009</v>
      </c>
      <c r="AJ16" s="130">
        <f t="shared" si="7"/>
        <v>1566620.7000000002</v>
      </c>
      <c r="AK16" s="131">
        <f t="shared" si="8"/>
        <v>1808453.7400000002</v>
      </c>
      <c r="AL16" s="125">
        <f t="shared" si="3"/>
        <v>-241833.04000000004</v>
      </c>
    </row>
    <row r="17" spans="1:38" x14ac:dyDescent="0.25">
      <c r="A17" s="121" t="s">
        <v>135</v>
      </c>
      <c r="B17" s="121" t="s">
        <v>136</v>
      </c>
      <c r="C17" s="121">
        <v>4057</v>
      </c>
      <c r="D17" s="121" t="s">
        <v>155</v>
      </c>
      <c r="E17" t="s">
        <v>2121</v>
      </c>
      <c r="F17">
        <v>302625.03999999998</v>
      </c>
      <c r="G17">
        <v>42037.75</v>
      </c>
      <c r="H17">
        <v>178813.16</v>
      </c>
      <c r="I17">
        <v>2519438.4500000002</v>
      </c>
      <c r="J17">
        <v>141917.71</v>
      </c>
      <c r="L17">
        <v>7800</v>
      </c>
      <c r="M17">
        <v>164902.1</v>
      </c>
      <c r="P17">
        <v>2626</v>
      </c>
      <c r="S17">
        <v>-81229.56</v>
      </c>
      <c r="T17">
        <v>2841083.43</v>
      </c>
      <c r="U17">
        <v>791560.91</v>
      </c>
      <c r="Y17">
        <v>55814.5</v>
      </c>
      <c r="Z17">
        <v>284131</v>
      </c>
      <c r="AC17">
        <v>277149.15999999997</v>
      </c>
      <c r="AD17">
        <v>36445.11</v>
      </c>
      <c r="AG17" s="123">
        <f t="shared" si="4"/>
        <v>523475.94999999995</v>
      </c>
      <c r="AH17" s="129">
        <f t="shared" si="5"/>
        <v>175328.1</v>
      </c>
      <c r="AI17" s="125">
        <f t="shared" si="6"/>
        <v>348147.85</v>
      </c>
      <c r="AJ17" s="130">
        <f t="shared" si="7"/>
        <v>847375.41</v>
      </c>
      <c r="AK17" s="131">
        <f t="shared" si="8"/>
        <v>597725.2699999999</v>
      </c>
      <c r="AL17" s="125">
        <f t="shared" si="3"/>
        <v>249650.14000000013</v>
      </c>
    </row>
    <row r="18" spans="1:38" x14ac:dyDescent="0.25">
      <c r="A18" s="121" t="s">
        <v>135</v>
      </c>
      <c r="B18" s="121" t="s">
        <v>136</v>
      </c>
      <c r="C18" s="121">
        <v>2737</v>
      </c>
      <c r="D18" s="121" t="s">
        <v>157</v>
      </c>
      <c r="E18" t="s">
        <v>2122</v>
      </c>
      <c r="F18">
        <v>101521.9</v>
      </c>
      <c r="G18">
        <v>62262.25</v>
      </c>
      <c r="H18">
        <v>50617.77</v>
      </c>
      <c r="I18">
        <v>2955676.66</v>
      </c>
      <c r="J18">
        <v>177875.73</v>
      </c>
      <c r="M18">
        <v>20340.599999999999</v>
      </c>
      <c r="P18">
        <v>0</v>
      </c>
      <c r="S18">
        <v>2734367.51</v>
      </c>
      <c r="T18">
        <v>675062.61</v>
      </c>
      <c r="U18">
        <v>217210.61</v>
      </c>
      <c r="X18">
        <v>342489.59999999998</v>
      </c>
      <c r="Y18">
        <v>23600</v>
      </c>
      <c r="Z18">
        <v>424578.6</v>
      </c>
      <c r="AC18">
        <v>164293.68</v>
      </c>
      <c r="AD18">
        <v>76244.34</v>
      </c>
      <c r="AG18" s="123">
        <f t="shared" si="4"/>
        <v>214401.91999999998</v>
      </c>
      <c r="AH18" s="129">
        <f t="shared" si="5"/>
        <v>20340.599999999999</v>
      </c>
      <c r="AI18" s="125">
        <f t="shared" si="6"/>
        <v>194061.31999999998</v>
      </c>
      <c r="AJ18" s="130">
        <f t="shared" si="7"/>
        <v>583300.21</v>
      </c>
      <c r="AK18" s="131">
        <f t="shared" si="8"/>
        <v>665116.62</v>
      </c>
      <c r="AL18" s="125">
        <f t="shared" si="3"/>
        <v>-81816.410000000033</v>
      </c>
    </row>
    <row r="19" spans="1:38" x14ac:dyDescent="0.25">
      <c r="A19" s="121" t="s">
        <v>135</v>
      </c>
      <c r="B19" s="121" t="s">
        <v>136</v>
      </c>
      <c r="C19" s="121">
        <v>4167</v>
      </c>
      <c r="D19" s="121" t="s">
        <v>159</v>
      </c>
      <c r="E19" t="s">
        <v>2123</v>
      </c>
      <c r="F19">
        <v>105474.93</v>
      </c>
      <c r="G19">
        <v>123469.69</v>
      </c>
      <c r="H19">
        <v>55916.88</v>
      </c>
      <c r="I19">
        <v>11</v>
      </c>
      <c r="J19">
        <v>474742.71</v>
      </c>
      <c r="L19">
        <v>0</v>
      </c>
      <c r="M19">
        <v>22158.3</v>
      </c>
      <c r="O19">
        <v>121900</v>
      </c>
      <c r="P19">
        <v>10636.34</v>
      </c>
      <c r="S19">
        <v>-748861.69</v>
      </c>
      <c r="T19">
        <v>1767990.24</v>
      </c>
      <c r="U19">
        <v>543402.18999999994</v>
      </c>
      <c r="X19">
        <v>548199.30000000005</v>
      </c>
      <c r="Z19">
        <v>758884.3</v>
      </c>
      <c r="AA19">
        <v>6076</v>
      </c>
      <c r="AB19">
        <v>4784</v>
      </c>
      <c r="AC19">
        <v>617257.94999999995</v>
      </c>
      <c r="AD19">
        <v>68807.22</v>
      </c>
      <c r="AF19">
        <v>50000</v>
      </c>
      <c r="AG19" s="123">
        <f t="shared" si="4"/>
        <v>284861.5</v>
      </c>
      <c r="AH19" s="129">
        <f t="shared" si="5"/>
        <v>154694.63999999998</v>
      </c>
      <c r="AI19" s="125">
        <f t="shared" si="6"/>
        <v>130166.86000000002</v>
      </c>
      <c r="AJ19" s="130">
        <f t="shared" si="7"/>
        <v>1091601.49</v>
      </c>
      <c r="AK19" s="131">
        <f t="shared" si="8"/>
        <v>1505809.47</v>
      </c>
      <c r="AL19" s="125">
        <f t="shared" si="3"/>
        <v>-414207.98</v>
      </c>
    </row>
    <row r="20" spans="1:38" x14ac:dyDescent="0.25">
      <c r="A20" s="121" t="s">
        <v>135</v>
      </c>
      <c r="B20" s="121" t="s">
        <v>136</v>
      </c>
      <c r="C20" s="121">
        <v>7036</v>
      </c>
      <c r="D20" s="121" t="s">
        <v>161</v>
      </c>
      <c r="E20" t="s">
        <v>2124</v>
      </c>
      <c r="F20">
        <v>353975.55</v>
      </c>
      <c r="G20">
        <v>83044.7</v>
      </c>
      <c r="H20">
        <v>50200.639999999999</v>
      </c>
      <c r="I20">
        <v>3079630.14</v>
      </c>
      <c r="J20">
        <v>645450.32999999996</v>
      </c>
      <c r="M20">
        <v>26661</v>
      </c>
      <c r="P20">
        <v>8494</v>
      </c>
      <c r="R20">
        <v>3391806.14</v>
      </c>
      <c r="T20">
        <v>938360.62</v>
      </c>
      <c r="U20">
        <v>352609.68</v>
      </c>
      <c r="W20">
        <v>0.57999999999999996</v>
      </c>
      <c r="X20">
        <v>994929.3</v>
      </c>
      <c r="Y20">
        <v>164559</v>
      </c>
      <c r="Z20">
        <v>1277388.3</v>
      </c>
      <c r="AC20">
        <v>248828.79</v>
      </c>
      <c r="AD20">
        <v>113901.87</v>
      </c>
      <c r="AF20">
        <v>25000</v>
      </c>
      <c r="AG20" s="123">
        <f t="shared" si="4"/>
        <v>487220.89</v>
      </c>
      <c r="AH20" s="129">
        <f t="shared" si="5"/>
        <v>35155</v>
      </c>
      <c r="AI20" s="125">
        <f t="shared" si="6"/>
        <v>452065.89</v>
      </c>
      <c r="AJ20" s="130">
        <f t="shared" si="7"/>
        <v>1512098.56</v>
      </c>
      <c r="AK20" s="131">
        <f t="shared" si="8"/>
        <v>1665118.96</v>
      </c>
      <c r="AL20" s="125">
        <f t="shared" si="3"/>
        <v>-153020.39999999991</v>
      </c>
    </row>
    <row r="21" spans="1:38" x14ac:dyDescent="0.25">
      <c r="A21" s="121" t="s">
        <v>135</v>
      </c>
      <c r="B21" s="121" t="s">
        <v>136</v>
      </c>
      <c r="C21" s="121">
        <v>4248</v>
      </c>
      <c r="D21" s="121" t="s">
        <v>163</v>
      </c>
      <c r="E21" t="s">
        <v>2125</v>
      </c>
      <c r="F21">
        <v>126997.19</v>
      </c>
      <c r="G21">
        <v>4588</v>
      </c>
      <c r="H21">
        <v>34411.9</v>
      </c>
      <c r="I21">
        <v>209517.39</v>
      </c>
      <c r="J21">
        <v>275999.03000000003</v>
      </c>
      <c r="L21">
        <v>4500</v>
      </c>
      <c r="M21">
        <v>9500</v>
      </c>
      <c r="P21">
        <v>119.87</v>
      </c>
      <c r="S21">
        <v>-521333.28</v>
      </c>
      <c r="T21">
        <v>1277028.24</v>
      </c>
      <c r="U21">
        <v>268109.19</v>
      </c>
      <c r="X21">
        <v>308730</v>
      </c>
      <c r="Z21">
        <v>505629</v>
      </c>
      <c r="AC21">
        <v>168170.5</v>
      </c>
      <c r="AD21">
        <v>21341.01</v>
      </c>
      <c r="AG21" s="123">
        <f t="shared" si="4"/>
        <v>165997.09</v>
      </c>
      <c r="AH21" s="129">
        <f t="shared" si="5"/>
        <v>14119.87</v>
      </c>
      <c r="AI21" s="125">
        <f t="shared" si="6"/>
        <v>151877.22</v>
      </c>
      <c r="AJ21" s="130">
        <f t="shared" si="7"/>
        <v>576839.18999999994</v>
      </c>
      <c r="AK21" s="131">
        <f t="shared" si="8"/>
        <v>695140.51</v>
      </c>
      <c r="AL21" s="125">
        <f t="shared" si="3"/>
        <v>-118301.32000000007</v>
      </c>
    </row>
    <row r="22" spans="1:38" x14ac:dyDescent="0.25">
      <c r="A22" s="121" t="s">
        <v>135</v>
      </c>
      <c r="B22" s="121" t="s">
        <v>136</v>
      </c>
      <c r="C22" s="121">
        <v>4016</v>
      </c>
      <c r="D22" s="121" t="s">
        <v>165</v>
      </c>
      <c r="E22" t="s">
        <v>2126</v>
      </c>
      <c r="F22">
        <v>485143.89</v>
      </c>
      <c r="G22">
        <v>676693.66</v>
      </c>
      <c r="H22">
        <v>64542.29</v>
      </c>
      <c r="I22">
        <v>443485.74</v>
      </c>
      <c r="J22">
        <v>383467.94</v>
      </c>
      <c r="M22">
        <v>106009.9</v>
      </c>
      <c r="P22">
        <v>6430.67</v>
      </c>
      <c r="S22">
        <v>-336939.62</v>
      </c>
      <c r="T22">
        <v>1741975.93</v>
      </c>
      <c r="U22">
        <v>703834.15</v>
      </c>
      <c r="X22">
        <v>556185</v>
      </c>
      <c r="Y22">
        <v>251410.46</v>
      </c>
      <c r="Z22">
        <v>668592</v>
      </c>
      <c r="AC22">
        <v>237201.82</v>
      </c>
      <c r="AD22">
        <v>69779.149999999994</v>
      </c>
      <c r="AG22" s="123">
        <f t="shared" si="4"/>
        <v>1226379.8400000001</v>
      </c>
      <c r="AH22" s="129">
        <f t="shared" si="5"/>
        <v>112440.56999999999</v>
      </c>
      <c r="AI22" s="125">
        <f t="shared" si="6"/>
        <v>1113939.27</v>
      </c>
      <c r="AJ22" s="130">
        <f t="shared" si="7"/>
        <v>1511429.6099999999</v>
      </c>
      <c r="AK22" s="131">
        <f t="shared" si="8"/>
        <v>975572.97000000009</v>
      </c>
      <c r="AL22" s="125">
        <f t="shared" si="3"/>
        <v>535856.63999999978</v>
      </c>
    </row>
    <row r="23" spans="1:38" x14ac:dyDescent="0.25">
      <c r="A23" s="121" t="s">
        <v>135</v>
      </c>
      <c r="B23" s="121" t="s">
        <v>136</v>
      </c>
      <c r="C23" s="121">
        <v>1202</v>
      </c>
      <c r="D23" s="121" t="s">
        <v>167</v>
      </c>
      <c r="E23" t="s">
        <v>2127</v>
      </c>
      <c r="F23">
        <v>283040.53000000003</v>
      </c>
      <c r="G23">
        <v>238561.4</v>
      </c>
      <c r="H23">
        <v>244111.44</v>
      </c>
      <c r="I23">
        <v>979696.31</v>
      </c>
      <c r="J23">
        <v>62910.239999999998</v>
      </c>
      <c r="M23">
        <v>23000</v>
      </c>
      <c r="P23">
        <v>2402.5</v>
      </c>
      <c r="S23">
        <v>-2371092.2200000002</v>
      </c>
      <c r="T23">
        <v>4167484</v>
      </c>
      <c r="U23">
        <v>358192.18</v>
      </c>
      <c r="W23">
        <v>350</v>
      </c>
      <c r="X23">
        <v>218546.1</v>
      </c>
      <c r="Z23">
        <v>389140.1</v>
      </c>
      <c r="AB23">
        <v>3192</v>
      </c>
      <c r="AC23">
        <v>184044.44</v>
      </c>
      <c r="AD23">
        <v>14186.1</v>
      </c>
      <c r="AG23" s="123">
        <f t="shared" si="4"/>
        <v>765713.37000000011</v>
      </c>
      <c r="AH23" s="129">
        <f t="shared" si="5"/>
        <v>25402.5</v>
      </c>
      <c r="AI23" s="125">
        <f t="shared" si="6"/>
        <v>740310.87000000011</v>
      </c>
      <c r="AJ23" s="130">
        <f t="shared" si="7"/>
        <v>577088.28</v>
      </c>
      <c r="AK23" s="131">
        <f t="shared" si="8"/>
        <v>590562.64</v>
      </c>
      <c r="AL23" s="125">
        <f t="shared" si="3"/>
        <v>-13474.359999999986</v>
      </c>
    </row>
    <row r="24" spans="1:38" x14ac:dyDescent="0.25">
      <c r="A24" s="121" t="s">
        <v>139</v>
      </c>
      <c r="B24" s="121" t="s">
        <v>169</v>
      </c>
      <c r="C24" s="121">
        <v>6244</v>
      </c>
      <c r="D24" s="121" t="s">
        <v>172</v>
      </c>
      <c r="E24" t="s">
        <v>2128</v>
      </c>
      <c r="F24">
        <v>921101.13</v>
      </c>
      <c r="G24">
        <v>0</v>
      </c>
      <c r="H24">
        <v>16067.72</v>
      </c>
      <c r="I24">
        <v>109874.38</v>
      </c>
      <c r="J24">
        <v>548656.41</v>
      </c>
      <c r="P24">
        <v>0</v>
      </c>
      <c r="S24">
        <v>-2072074.83</v>
      </c>
      <c r="T24">
        <v>3255627.81</v>
      </c>
      <c r="U24">
        <v>813394.15</v>
      </c>
      <c r="W24">
        <v>1.27</v>
      </c>
      <c r="Z24">
        <v>152957</v>
      </c>
      <c r="AB24">
        <v>2152</v>
      </c>
      <c r="AC24">
        <v>246139.76</v>
      </c>
      <c r="AG24" s="123">
        <f t="shared" si="4"/>
        <v>937168.85</v>
      </c>
      <c r="AH24" s="129">
        <f t="shared" si="5"/>
        <v>0</v>
      </c>
      <c r="AI24" s="125">
        <f t="shared" si="6"/>
        <v>937168.85</v>
      </c>
      <c r="AJ24" s="130">
        <f t="shared" si="7"/>
        <v>813395.42</v>
      </c>
      <c r="AK24" s="131">
        <f t="shared" si="8"/>
        <v>401248.76</v>
      </c>
      <c r="AL24" s="125">
        <f t="shared" si="3"/>
        <v>412146.66000000003</v>
      </c>
    </row>
    <row r="25" spans="1:38" x14ac:dyDescent="0.25">
      <c r="A25" s="121" t="s">
        <v>139</v>
      </c>
      <c r="B25" s="121" t="s">
        <v>169</v>
      </c>
      <c r="C25" s="121">
        <v>4760</v>
      </c>
      <c r="D25" s="121" t="s">
        <v>173</v>
      </c>
      <c r="E25" t="s">
        <v>2129</v>
      </c>
      <c r="F25">
        <v>255017.9</v>
      </c>
      <c r="G25">
        <v>30607.49</v>
      </c>
      <c r="H25">
        <v>50462.05</v>
      </c>
      <c r="I25">
        <v>484055.7</v>
      </c>
      <c r="J25">
        <v>860678.59</v>
      </c>
      <c r="P25">
        <v>9367.98</v>
      </c>
      <c r="S25">
        <v>-272274.77</v>
      </c>
      <c r="T25">
        <v>1812784.26</v>
      </c>
      <c r="U25">
        <v>329934.69</v>
      </c>
      <c r="X25">
        <v>311166.15000000002</v>
      </c>
      <c r="Y25">
        <v>116214.76</v>
      </c>
      <c r="Z25">
        <v>361866.15</v>
      </c>
      <c r="AC25">
        <v>219063.92</v>
      </c>
      <c r="AD25">
        <v>45441.27</v>
      </c>
      <c r="AG25" s="123">
        <f t="shared" si="4"/>
        <v>336087.44</v>
      </c>
      <c r="AH25" s="129">
        <f t="shared" si="5"/>
        <v>9367.98</v>
      </c>
      <c r="AI25" s="125">
        <f t="shared" si="6"/>
        <v>326719.46000000002</v>
      </c>
      <c r="AJ25" s="130">
        <f t="shared" si="7"/>
        <v>757315.60000000009</v>
      </c>
      <c r="AK25" s="131">
        <f t="shared" si="8"/>
        <v>626371.34000000008</v>
      </c>
      <c r="AL25" s="125">
        <f t="shared" si="3"/>
        <v>130944.26000000001</v>
      </c>
    </row>
    <row r="26" spans="1:38" x14ac:dyDescent="0.25">
      <c r="A26" s="121" t="s">
        <v>139</v>
      </c>
      <c r="B26" s="121" t="s">
        <v>169</v>
      </c>
      <c r="C26" s="121">
        <v>3665</v>
      </c>
      <c r="D26" s="121" t="s">
        <v>174</v>
      </c>
      <c r="E26" t="s">
        <v>2130</v>
      </c>
      <c r="F26">
        <v>423331.36</v>
      </c>
      <c r="G26">
        <v>14995.98</v>
      </c>
      <c r="H26">
        <v>16887.150000000001</v>
      </c>
      <c r="I26">
        <v>866908.64</v>
      </c>
      <c r="J26">
        <v>191877.74</v>
      </c>
      <c r="P26">
        <v>0</v>
      </c>
      <c r="S26">
        <v>-472617.81</v>
      </c>
      <c r="T26">
        <v>1839928.23</v>
      </c>
      <c r="U26">
        <v>329307.40000000002</v>
      </c>
      <c r="X26">
        <v>320286</v>
      </c>
      <c r="Y26">
        <v>170491.31</v>
      </c>
      <c r="Z26">
        <v>413293</v>
      </c>
      <c r="AA26">
        <v>1500</v>
      </c>
      <c r="AC26">
        <v>248173.07</v>
      </c>
      <c r="AD26">
        <v>10428.19</v>
      </c>
      <c r="AG26" s="123">
        <f t="shared" si="4"/>
        <v>455214.49</v>
      </c>
      <c r="AH26" s="129">
        <f t="shared" si="5"/>
        <v>0</v>
      </c>
      <c r="AI26" s="125">
        <f t="shared" si="6"/>
        <v>455214.49</v>
      </c>
      <c r="AJ26" s="130">
        <f t="shared" si="7"/>
        <v>820084.71</v>
      </c>
      <c r="AK26" s="131">
        <f t="shared" si="8"/>
        <v>673394.26</v>
      </c>
      <c r="AL26" s="125">
        <f t="shared" si="3"/>
        <v>146690.44999999995</v>
      </c>
    </row>
    <row r="27" spans="1:38" x14ac:dyDescent="0.25">
      <c r="A27" s="121" t="s">
        <v>139</v>
      </c>
      <c r="B27" s="121" t="s">
        <v>169</v>
      </c>
      <c r="C27" s="121">
        <v>4355</v>
      </c>
      <c r="D27" s="121" t="s">
        <v>175</v>
      </c>
      <c r="E27" t="s">
        <v>2131</v>
      </c>
      <c r="F27">
        <v>374615.19</v>
      </c>
      <c r="G27">
        <v>5189</v>
      </c>
      <c r="H27">
        <v>15168.79</v>
      </c>
      <c r="I27">
        <v>654040.19999999995</v>
      </c>
      <c r="J27">
        <v>910497.83</v>
      </c>
      <c r="P27">
        <v>5616</v>
      </c>
      <c r="S27">
        <v>-1188170.22</v>
      </c>
      <c r="T27">
        <v>3263098.4</v>
      </c>
      <c r="U27">
        <v>446257.9</v>
      </c>
      <c r="X27">
        <v>530940</v>
      </c>
      <c r="Y27">
        <v>32600</v>
      </c>
      <c r="Z27">
        <v>719118</v>
      </c>
      <c r="AC27">
        <v>357762.24</v>
      </c>
      <c r="AD27">
        <v>53950.83</v>
      </c>
      <c r="AG27" s="123">
        <f t="shared" si="4"/>
        <v>394972.98</v>
      </c>
      <c r="AH27" s="129">
        <f t="shared" si="5"/>
        <v>5616</v>
      </c>
      <c r="AI27" s="125">
        <f t="shared" si="6"/>
        <v>389356.98</v>
      </c>
      <c r="AJ27" s="130">
        <f t="shared" si="7"/>
        <v>1009797.9</v>
      </c>
      <c r="AK27" s="131">
        <f t="shared" si="8"/>
        <v>1130831.07</v>
      </c>
      <c r="AL27" s="125">
        <f t="shared" si="3"/>
        <v>-121033.17000000004</v>
      </c>
    </row>
    <row r="28" spans="1:38" x14ac:dyDescent="0.25">
      <c r="A28" s="121" t="s">
        <v>139</v>
      </c>
      <c r="B28" s="121" t="s">
        <v>169</v>
      </c>
      <c r="C28" s="121">
        <v>2703</v>
      </c>
      <c r="D28" s="121" t="s">
        <v>176</v>
      </c>
      <c r="E28" t="s">
        <v>2132</v>
      </c>
      <c r="F28">
        <v>101055.85</v>
      </c>
      <c r="G28">
        <v>164787.4</v>
      </c>
      <c r="H28">
        <v>115347.76</v>
      </c>
      <c r="I28">
        <v>914118.7</v>
      </c>
      <c r="J28">
        <v>785742.3</v>
      </c>
      <c r="P28">
        <v>6747.28</v>
      </c>
      <c r="S28">
        <v>-966817.45</v>
      </c>
      <c r="T28">
        <v>3122820.6</v>
      </c>
      <c r="U28">
        <v>338274.62</v>
      </c>
      <c r="X28">
        <v>181516.3</v>
      </c>
      <c r="Y28">
        <v>211335</v>
      </c>
      <c r="Z28">
        <v>412793.3</v>
      </c>
      <c r="AC28">
        <v>232643.88</v>
      </c>
      <c r="AD28">
        <v>167387.16</v>
      </c>
      <c r="AG28" s="123">
        <f t="shared" si="4"/>
        <v>381191.01</v>
      </c>
      <c r="AH28" s="129">
        <f t="shared" si="5"/>
        <v>6747.28</v>
      </c>
      <c r="AI28" s="125">
        <f t="shared" si="6"/>
        <v>374443.73</v>
      </c>
      <c r="AJ28" s="130">
        <f t="shared" si="7"/>
        <v>731125.91999999993</v>
      </c>
      <c r="AK28" s="131">
        <f t="shared" si="8"/>
        <v>812824.34</v>
      </c>
      <c r="AL28" s="125">
        <f t="shared" si="3"/>
        <v>-81698.420000000042</v>
      </c>
    </row>
    <row r="29" spans="1:38" x14ac:dyDescent="0.25">
      <c r="A29" s="121" t="s">
        <v>139</v>
      </c>
      <c r="B29" s="121" t="s">
        <v>169</v>
      </c>
      <c r="C29" s="121">
        <v>3283</v>
      </c>
      <c r="D29" s="121" t="s">
        <v>177</v>
      </c>
      <c r="E29" t="s">
        <v>2133</v>
      </c>
      <c r="F29">
        <v>331561.81</v>
      </c>
      <c r="G29">
        <v>424014.54</v>
      </c>
      <c r="H29">
        <v>16509.54</v>
      </c>
      <c r="I29">
        <v>357743.3</v>
      </c>
      <c r="J29">
        <v>495335.91</v>
      </c>
      <c r="P29">
        <v>0</v>
      </c>
      <c r="S29">
        <v>-727631.89</v>
      </c>
      <c r="T29">
        <v>2219243.12</v>
      </c>
      <c r="U29">
        <v>632078.39</v>
      </c>
      <c r="Y29">
        <v>69100</v>
      </c>
      <c r="Z29">
        <v>178791</v>
      </c>
      <c r="AC29">
        <v>371305.25</v>
      </c>
      <c r="AD29">
        <v>17528.27</v>
      </c>
      <c r="AG29" s="123">
        <f t="shared" si="4"/>
        <v>772085.89</v>
      </c>
      <c r="AH29" s="129">
        <f t="shared" si="5"/>
        <v>0</v>
      </c>
      <c r="AI29" s="125">
        <f t="shared" si="6"/>
        <v>772085.89</v>
      </c>
      <c r="AJ29" s="130">
        <f t="shared" si="7"/>
        <v>701178.39</v>
      </c>
      <c r="AK29" s="131">
        <f t="shared" si="8"/>
        <v>567624.52</v>
      </c>
      <c r="AL29" s="125">
        <f t="shared" si="3"/>
        <v>133553.87</v>
      </c>
    </row>
    <row r="30" spans="1:38" x14ac:dyDescent="0.25">
      <c r="A30" s="121" t="s">
        <v>139</v>
      </c>
      <c r="B30" s="121" t="s">
        <v>169</v>
      </c>
      <c r="C30" s="121">
        <v>1804</v>
      </c>
      <c r="D30" s="121" t="s">
        <v>178</v>
      </c>
      <c r="E30" t="s">
        <v>2134</v>
      </c>
      <c r="F30">
        <v>749587.01</v>
      </c>
      <c r="G30">
        <v>163325.75</v>
      </c>
      <c r="H30">
        <v>3819</v>
      </c>
      <c r="I30">
        <v>335185.09999999998</v>
      </c>
      <c r="J30">
        <v>611574.74</v>
      </c>
      <c r="L30">
        <v>22000</v>
      </c>
      <c r="P30">
        <v>0</v>
      </c>
      <c r="S30">
        <v>377421.56</v>
      </c>
      <c r="T30">
        <v>1260515.6599999999</v>
      </c>
      <c r="U30">
        <v>319104.06</v>
      </c>
      <c r="X30">
        <v>56800</v>
      </c>
      <c r="Y30">
        <v>96424.44</v>
      </c>
      <c r="Z30">
        <v>101025</v>
      </c>
      <c r="AC30">
        <v>167749.12</v>
      </c>
      <c r="AG30" s="123">
        <f t="shared" si="4"/>
        <v>916731.76</v>
      </c>
      <c r="AH30" s="129">
        <f t="shared" si="5"/>
        <v>22000</v>
      </c>
      <c r="AI30" s="125">
        <f t="shared" si="6"/>
        <v>894731.76</v>
      </c>
      <c r="AJ30" s="130">
        <f t="shared" si="7"/>
        <v>472328.5</v>
      </c>
      <c r="AK30" s="131">
        <f t="shared" si="8"/>
        <v>268774.12</v>
      </c>
      <c r="AL30" s="125">
        <f t="shared" si="3"/>
        <v>203554.38</v>
      </c>
    </row>
    <row r="31" spans="1:38" x14ac:dyDescent="0.25">
      <c r="A31" s="121" t="s">
        <v>139</v>
      </c>
      <c r="B31" s="121" t="s">
        <v>169</v>
      </c>
      <c r="C31" s="121">
        <v>2904</v>
      </c>
      <c r="D31" s="121" t="s">
        <v>179</v>
      </c>
      <c r="E31" t="s">
        <v>2135</v>
      </c>
      <c r="F31">
        <v>189706.35</v>
      </c>
      <c r="G31">
        <v>0</v>
      </c>
      <c r="H31">
        <v>1180.51</v>
      </c>
      <c r="I31">
        <v>928535.27</v>
      </c>
      <c r="J31">
        <v>1042913.63</v>
      </c>
      <c r="P31">
        <v>1715</v>
      </c>
      <c r="S31">
        <v>-517094.41</v>
      </c>
      <c r="T31">
        <v>3095144.84</v>
      </c>
      <c r="U31">
        <v>467693.14</v>
      </c>
      <c r="Z31">
        <v>108759</v>
      </c>
      <c r="AA31">
        <v>4977</v>
      </c>
      <c r="AC31">
        <v>662275.52</v>
      </c>
      <c r="AD31">
        <v>109111.29</v>
      </c>
      <c r="AG31" s="123">
        <f t="shared" si="4"/>
        <v>190886.86000000002</v>
      </c>
      <c r="AH31" s="129">
        <f t="shared" si="5"/>
        <v>1715</v>
      </c>
      <c r="AI31" s="125">
        <f t="shared" si="6"/>
        <v>189171.86000000002</v>
      </c>
      <c r="AJ31" s="130">
        <f t="shared" si="7"/>
        <v>467693.14</v>
      </c>
      <c r="AK31" s="131">
        <f t="shared" si="8"/>
        <v>885122.81</v>
      </c>
      <c r="AL31" s="125">
        <f t="shared" si="3"/>
        <v>-417429.67000000004</v>
      </c>
    </row>
    <row r="32" spans="1:38" x14ac:dyDescent="0.25">
      <c r="A32" s="121" t="s">
        <v>139</v>
      </c>
      <c r="B32" s="121" t="s">
        <v>169</v>
      </c>
      <c r="C32" s="121">
        <v>6953</v>
      </c>
      <c r="D32" s="121" t="s">
        <v>180</v>
      </c>
      <c r="E32" t="s">
        <v>2136</v>
      </c>
      <c r="F32">
        <v>335922.21</v>
      </c>
      <c r="G32">
        <v>195612</v>
      </c>
      <c r="H32">
        <v>58370.09</v>
      </c>
      <c r="I32">
        <v>472285.67</v>
      </c>
      <c r="J32">
        <v>499180.66</v>
      </c>
      <c r="M32">
        <v>56120</v>
      </c>
      <c r="P32">
        <v>0</v>
      </c>
      <c r="S32">
        <v>-10276726.4</v>
      </c>
      <c r="T32">
        <v>11903501.289999999</v>
      </c>
      <c r="U32">
        <v>467683.79</v>
      </c>
      <c r="X32">
        <v>16900</v>
      </c>
      <c r="Z32">
        <v>202523</v>
      </c>
      <c r="AC32">
        <v>352089.05</v>
      </c>
      <c r="AD32">
        <v>51496</v>
      </c>
      <c r="AG32" s="123">
        <f t="shared" si="4"/>
        <v>589904.29999999993</v>
      </c>
      <c r="AH32" s="129">
        <f t="shared" si="5"/>
        <v>56120</v>
      </c>
      <c r="AI32" s="125">
        <f t="shared" si="6"/>
        <v>533784.29999999993</v>
      </c>
      <c r="AJ32" s="130">
        <f t="shared" si="7"/>
        <v>484583.79</v>
      </c>
      <c r="AK32" s="131">
        <f t="shared" si="8"/>
        <v>606108.05000000005</v>
      </c>
      <c r="AL32" s="125">
        <f t="shared" si="3"/>
        <v>-121524.26000000007</v>
      </c>
    </row>
    <row r="33" spans="1:38" x14ac:dyDescent="0.25">
      <c r="A33" s="121" t="s">
        <v>139</v>
      </c>
      <c r="B33" s="121" t="s">
        <v>169</v>
      </c>
      <c r="C33" s="121">
        <v>5358</v>
      </c>
      <c r="D33" s="121" t="s">
        <v>181</v>
      </c>
      <c r="E33" t="s">
        <v>2137</v>
      </c>
      <c r="F33">
        <v>266198.14</v>
      </c>
      <c r="G33">
        <v>0</v>
      </c>
      <c r="H33">
        <v>24445.86</v>
      </c>
      <c r="I33">
        <v>1813376.68</v>
      </c>
      <c r="J33">
        <v>203523.88</v>
      </c>
      <c r="P33">
        <v>0</v>
      </c>
      <c r="S33">
        <v>371499.27</v>
      </c>
      <c r="T33">
        <v>1736316.04</v>
      </c>
      <c r="U33">
        <v>501300.65</v>
      </c>
      <c r="V33">
        <v>104740</v>
      </c>
      <c r="X33">
        <v>68800</v>
      </c>
      <c r="Z33">
        <v>183935</v>
      </c>
      <c r="AC33">
        <v>235550.64</v>
      </c>
      <c r="AD33">
        <v>55625.760000000002</v>
      </c>
      <c r="AG33" s="123">
        <f t="shared" si="4"/>
        <v>290644</v>
      </c>
      <c r="AH33" s="129">
        <f t="shared" si="5"/>
        <v>0</v>
      </c>
      <c r="AI33" s="125">
        <f t="shared" si="6"/>
        <v>290644</v>
      </c>
      <c r="AJ33" s="130">
        <f t="shared" si="7"/>
        <v>674840.65</v>
      </c>
      <c r="AK33" s="131">
        <f t="shared" si="8"/>
        <v>475111.4</v>
      </c>
      <c r="AL33" s="125">
        <f t="shared" si="3"/>
        <v>199729.25</v>
      </c>
    </row>
    <row r="34" spans="1:38" x14ac:dyDescent="0.25">
      <c r="A34" s="121" t="s">
        <v>139</v>
      </c>
      <c r="B34" s="121" t="s">
        <v>169</v>
      </c>
      <c r="C34" s="121">
        <v>1450</v>
      </c>
      <c r="D34" s="121" t="s">
        <v>182</v>
      </c>
      <c r="E34" t="s">
        <v>2138</v>
      </c>
      <c r="F34">
        <v>1146016.26</v>
      </c>
      <c r="G34">
        <v>250318.19</v>
      </c>
      <c r="H34">
        <v>39424.410000000003</v>
      </c>
      <c r="I34">
        <v>643042.55000000005</v>
      </c>
      <c r="J34">
        <v>354729.25</v>
      </c>
      <c r="P34">
        <v>2195</v>
      </c>
      <c r="S34">
        <v>67726.86</v>
      </c>
      <c r="T34">
        <v>1214621.52</v>
      </c>
      <c r="U34">
        <v>623358.91</v>
      </c>
      <c r="V34">
        <v>920360</v>
      </c>
      <c r="X34">
        <v>600230.69999999995</v>
      </c>
      <c r="Z34">
        <v>798450.7</v>
      </c>
      <c r="AC34">
        <v>168843.05</v>
      </c>
      <c r="AD34">
        <v>27668.58</v>
      </c>
      <c r="AG34" s="123">
        <f t="shared" si="4"/>
        <v>1435758.8599999999</v>
      </c>
      <c r="AH34" s="129">
        <f t="shared" si="5"/>
        <v>2195</v>
      </c>
      <c r="AI34" s="125">
        <f t="shared" si="6"/>
        <v>1433563.8599999999</v>
      </c>
      <c r="AJ34" s="130">
        <f t="shared" si="7"/>
        <v>2143949.6100000003</v>
      </c>
      <c r="AK34" s="131">
        <f t="shared" si="8"/>
        <v>994962.33</v>
      </c>
      <c r="AL34" s="125">
        <f t="shared" si="3"/>
        <v>1148987.2800000003</v>
      </c>
    </row>
    <row r="35" spans="1:38" x14ac:dyDescent="0.25">
      <c r="A35" s="121" t="s">
        <v>139</v>
      </c>
      <c r="B35" s="121" t="s">
        <v>169</v>
      </c>
      <c r="C35" s="121">
        <v>1590</v>
      </c>
      <c r="D35" s="121" t="s">
        <v>183</v>
      </c>
      <c r="E35" t="s">
        <v>2139</v>
      </c>
      <c r="F35">
        <v>90479.71</v>
      </c>
      <c r="G35">
        <v>0</v>
      </c>
      <c r="H35">
        <v>17765.71</v>
      </c>
      <c r="I35">
        <v>12.03</v>
      </c>
      <c r="J35">
        <v>67622.83</v>
      </c>
      <c r="K35">
        <v>0</v>
      </c>
      <c r="P35">
        <v>2312</v>
      </c>
      <c r="S35">
        <v>-2400856.54</v>
      </c>
      <c r="T35">
        <v>2563303.2200000002</v>
      </c>
      <c r="U35">
        <v>322910.94</v>
      </c>
      <c r="X35">
        <v>331710</v>
      </c>
      <c r="Z35">
        <v>471938</v>
      </c>
      <c r="AC35">
        <v>159261.34</v>
      </c>
      <c r="AD35">
        <v>12300</v>
      </c>
      <c r="AG35" s="123">
        <f t="shared" si="4"/>
        <v>108245.42000000001</v>
      </c>
      <c r="AH35" s="129">
        <f t="shared" si="5"/>
        <v>2312</v>
      </c>
      <c r="AI35" s="125">
        <f t="shared" si="6"/>
        <v>105933.42000000001</v>
      </c>
      <c r="AJ35" s="130">
        <f t="shared" si="7"/>
        <v>654620.93999999994</v>
      </c>
      <c r="AK35" s="131">
        <f t="shared" si="8"/>
        <v>643499.34</v>
      </c>
      <c r="AL35" s="125">
        <f t="shared" si="3"/>
        <v>11121.599999999977</v>
      </c>
    </row>
    <row r="36" spans="1:38" x14ac:dyDescent="0.25">
      <c r="A36" s="121" t="s">
        <v>142</v>
      </c>
      <c r="B36" s="121" t="s">
        <v>185</v>
      </c>
      <c r="C36" s="121">
        <v>6255</v>
      </c>
      <c r="D36" s="121" t="s">
        <v>187</v>
      </c>
      <c r="E36" t="s">
        <v>2140</v>
      </c>
      <c r="F36">
        <v>258649.51</v>
      </c>
      <c r="G36">
        <v>53304</v>
      </c>
      <c r="H36">
        <v>16391.89</v>
      </c>
      <c r="I36">
        <v>113394.49</v>
      </c>
      <c r="J36">
        <v>286564.39</v>
      </c>
      <c r="L36">
        <v>0</v>
      </c>
      <c r="M36">
        <v>9500</v>
      </c>
      <c r="P36">
        <v>5187</v>
      </c>
      <c r="S36">
        <v>-2853621.85</v>
      </c>
      <c r="T36">
        <v>3551030.77</v>
      </c>
      <c r="U36">
        <v>266047.23</v>
      </c>
      <c r="X36">
        <v>720876</v>
      </c>
      <c r="Y36">
        <v>161582</v>
      </c>
      <c r="Z36">
        <v>966380</v>
      </c>
      <c r="AA36">
        <v>1160</v>
      </c>
      <c r="AC36">
        <v>122135.3</v>
      </c>
      <c r="AD36">
        <v>42621.57</v>
      </c>
      <c r="AG36" s="123">
        <f t="shared" si="4"/>
        <v>328345.40000000002</v>
      </c>
      <c r="AH36" s="129">
        <f t="shared" si="5"/>
        <v>14687</v>
      </c>
      <c r="AI36" s="125">
        <f t="shared" si="6"/>
        <v>313658.40000000002</v>
      </c>
      <c r="AJ36" s="130">
        <f t="shared" si="7"/>
        <v>1148505.23</v>
      </c>
      <c r="AK36" s="131">
        <f t="shared" si="8"/>
        <v>1132296.8700000001</v>
      </c>
      <c r="AL36" s="125">
        <f t="shared" si="3"/>
        <v>16208.35999999987</v>
      </c>
    </row>
    <row r="37" spans="1:38" x14ac:dyDescent="0.25">
      <c r="A37" s="121" t="s">
        <v>142</v>
      </c>
      <c r="B37" s="121" t="s">
        <v>185</v>
      </c>
      <c r="C37" s="121">
        <v>4295</v>
      </c>
      <c r="D37" s="121" t="s">
        <v>188</v>
      </c>
      <c r="E37" t="s">
        <v>2141</v>
      </c>
      <c r="F37">
        <v>654159.52</v>
      </c>
      <c r="G37">
        <v>69071</v>
      </c>
      <c r="H37">
        <v>53349.94</v>
      </c>
      <c r="I37">
        <v>10089.01</v>
      </c>
      <c r="J37">
        <v>16468.34</v>
      </c>
      <c r="L37">
        <v>0</v>
      </c>
      <c r="M37">
        <v>10238.299999999999</v>
      </c>
      <c r="P37">
        <v>2873.99</v>
      </c>
      <c r="S37">
        <v>-1414094.92</v>
      </c>
      <c r="T37">
        <v>1997207.95</v>
      </c>
      <c r="U37">
        <v>518486.69</v>
      </c>
      <c r="X37">
        <v>268621.5</v>
      </c>
      <c r="Y37">
        <v>20000</v>
      </c>
      <c r="Z37">
        <v>458446.5</v>
      </c>
      <c r="AC37">
        <v>122032.55</v>
      </c>
      <c r="AD37">
        <v>19716.650000000001</v>
      </c>
      <c r="AG37" s="123">
        <f t="shared" si="4"/>
        <v>776580.46</v>
      </c>
      <c r="AH37" s="129">
        <f t="shared" si="5"/>
        <v>13112.289999999999</v>
      </c>
      <c r="AI37" s="125">
        <f t="shared" si="6"/>
        <v>763468.16999999993</v>
      </c>
      <c r="AJ37" s="130">
        <f t="shared" si="7"/>
        <v>807108.19</v>
      </c>
      <c r="AK37" s="131">
        <f t="shared" si="8"/>
        <v>600195.70000000007</v>
      </c>
      <c r="AL37" s="125">
        <f t="shared" si="3"/>
        <v>206912.48999999987</v>
      </c>
    </row>
    <row r="38" spans="1:38" x14ac:dyDescent="0.25">
      <c r="A38" s="121" t="s">
        <v>142</v>
      </c>
      <c r="B38" s="121" t="s">
        <v>185</v>
      </c>
      <c r="C38" s="121">
        <v>5791</v>
      </c>
      <c r="D38" s="121" t="s">
        <v>189</v>
      </c>
      <c r="E38" t="s">
        <v>2142</v>
      </c>
      <c r="F38">
        <v>152776.54</v>
      </c>
      <c r="G38">
        <v>9272.3799999999992</v>
      </c>
      <c r="H38">
        <v>14604.11</v>
      </c>
      <c r="I38">
        <v>271202.28999999998</v>
      </c>
      <c r="J38">
        <v>76576.160000000003</v>
      </c>
      <c r="L38">
        <v>0</v>
      </c>
      <c r="M38">
        <v>21616.799999999999</v>
      </c>
      <c r="P38">
        <v>2651.88</v>
      </c>
      <c r="S38">
        <v>-2362574.21</v>
      </c>
      <c r="T38">
        <v>2854572.07</v>
      </c>
      <c r="U38">
        <v>235416.95</v>
      </c>
      <c r="V38">
        <v>887570</v>
      </c>
      <c r="X38">
        <v>602992.80000000005</v>
      </c>
      <c r="Y38">
        <v>122500</v>
      </c>
      <c r="Z38">
        <v>764841.8</v>
      </c>
      <c r="AA38">
        <v>1140</v>
      </c>
      <c r="AC38">
        <v>1061081.8600000001</v>
      </c>
      <c r="AD38">
        <v>13251.15</v>
      </c>
      <c r="AG38" s="123">
        <f t="shared" si="4"/>
        <v>176653.03000000003</v>
      </c>
      <c r="AH38" s="129">
        <f t="shared" si="5"/>
        <v>24268.68</v>
      </c>
      <c r="AI38" s="125">
        <f t="shared" si="6"/>
        <v>152384.35000000003</v>
      </c>
      <c r="AJ38" s="130">
        <f t="shared" si="7"/>
        <v>1848479.75</v>
      </c>
      <c r="AK38" s="131">
        <f t="shared" si="8"/>
        <v>1840314.81</v>
      </c>
      <c r="AL38" s="125">
        <f t="shared" si="3"/>
        <v>8164.9399999999441</v>
      </c>
    </row>
    <row r="39" spans="1:38" x14ac:dyDescent="0.25">
      <c r="A39" s="121" t="s">
        <v>142</v>
      </c>
      <c r="B39" s="121" t="s">
        <v>185</v>
      </c>
      <c r="C39" s="121">
        <v>2483</v>
      </c>
      <c r="D39" s="121" t="s">
        <v>190</v>
      </c>
      <c r="E39" t="s">
        <v>2143</v>
      </c>
      <c r="F39">
        <v>217343.88</v>
      </c>
      <c r="G39">
        <v>3190</v>
      </c>
      <c r="H39">
        <v>38144.82</v>
      </c>
      <c r="I39">
        <v>1004931.04</v>
      </c>
      <c r="J39">
        <v>171498.28</v>
      </c>
      <c r="L39">
        <v>0</v>
      </c>
      <c r="M39">
        <v>10762.6</v>
      </c>
      <c r="P39">
        <v>3231.35</v>
      </c>
      <c r="S39">
        <v>-158565.35999999999</v>
      </c>
      <c r="T39">
        <v>1440362.48</v>
      </c>
      <c r="U39">
        <v>225635.48</v>
      </c>
      <c r="V39">
        <v>177514</v>
      </c>
      <c r="X39">
        <v>465811.5</v>
      </c>
      <c r="Y39">
        <v>122500</v>
      </c>
      <c r="Z39">
        <v>669909.5</v>
      </c>
      <c r="AA39">
        <v>5016</v>
      </c>
      <c r="AC39">
        <v>129933.16</v>
      </c>
      <c r="AD39">
        <v>47285.37</v>
      </c>
      <c r="AG39" s="123">
        <f t="shared" si="4"/>
        <v>258678.7</v>
      </c>
      <c r="AH39" s="129">
        <f t="shared" si="5"/>
        <v>13993.95</v>
      </c>
      <c r="AI39" s="125">
        <f t="shared" si="6"/>
        <v>244684.75</v>
      </c>
      <c r="AJ39" s="130">
        <f t="shared" si="7"/>
        <v>991460.98</v>
      </c>
      <c r="AK39" s="131">
        <f t="shared" si="8"/>
        <v>852144.03</v>
      </c>
      <c r="AL39" s="125">
        <f t="shared" si="3"/>
        <v>139316.94999999995</v>
      </c>
    </row>
    <row r="40" spans="1:38" x14ac:dyDescent="0.25">
      <c r="A40" s="121" t="s">
        <v>142</v>
      </c>
      <c r="B40" s="121" t="s">
        <v>185</v>
      </c>
      <c r="C40" s="121">
        <v>2151</v>
      </c>
      <c r="D40" s="121" t="s">
        <v>191</v>
      </c>
      <c r="E40" t="s">
        <v>2144</v>
      </c>
      <c r="F40">
        <v>333699.81</v>
      </c>
      <c r="G40">
        <v>2991</v>
      </c>
      <c r="H40">
        <v>25841.13</v>
      </c>
      <c r="I40">
        <v>3016285.77</v>
      </c>
      <c r="J40">
        <v>56604.2</v>
      </c>
      <c r="L40">
        <v>0</v>
      </c>
      <c r="M40">
        <v>9500</v>
      </c>
      <c r="P40">
        <v>593.66</v>
      </c>
      <c r="S40">
        <v>2788218.34</v>
      </c>
      <c r="T40">
        <v>455164.99</v>
      </c>
      <c r="U40">
        <v>229366.92</v>
      </c>
      <c r="V40">
        <v>187956</v>
      </c>
      <c r="X40">
        <v>278691</v>
      </c>
      <c r="Y40">
        <v>122500</v>
      </c>
      <c r="Z40">
        <v>421743</v>
      </c>
      <c r="AA40">
        <v>8456</v>
      </c>
      <c r="AC40">
        <v>135196.62</v>
      </c>
      <c r="AD40">
        <v>71173.38</v>
      </c>
      <c r="AG40" s="123">
        <f t="shared" si="4"/>
        <v>362531.94</v>
      </c>
      <c r="AH40" s="129">
        <f t="shared" si="5"/>
        <v>10093.66</v>
      </c>
      <c r="AI40" s="125">
        <f t="shared" si="6"/>
        <v>352438.28</v>
      </c>
      <c r="AJ40" s="130">
        <f t="shared" si="7"/>
        <v>818513.92000000004</v>
      </c>
      <c r="AK40" s="131">
        <f t="shared" si="8"/>
        <v>636569</v>
      </c>
      <c r="AL40" s="125">
        <f t="shared" si="3"/>
        <v>181944.92000000004</v>
      </c>
    </row>
    <row r="41" spans="1:38" x14ac:dyDescent="0.25">
      <c r="A41" s="121" t="s">
        <v>142</v>
      </c>
      <c r="B41" s="121" t="s">
        <v>185</v>
      </c>
      <c r="C41" s="121">
        <v>2636</v>
      </c>
      <c r="D41" s="121" t="s">
        <v>192</v>
      </c>
      <c r="E41" t="s">
        <v>2145</v>
      </c>
      <c r="F41">
        <v>142443.29999999999</v>
      </c>
      <c r="G41">
        <v>7961.95</v>
      </c>
      <c r="H41">
        <v>37620.589999999997</v>
      </c>
      <c r="I41">
        <v>110778.8</v>
      </c>
      <c r="J41">
        <v>80135.17</v>
      </c>
      <c r="L41">
        <v>0</v>
      </c>
      <c r="M41">
        <v>10238.299999999999</v>
      </c>
      <c r="P41">
        <v>2365.34</v>
      </c>
      <c r="S41">
        <v>-1460416.53</v>
      </c>
      <c r="T41">
        <v>1976836.89</v>
      </c>
      <c r="U41">
        <v>148526.26999999999</v>
      </c>
      <c r="X41">
        <v>104013</v>
      </c>
      <c r="Y41">
        <v>122500</v>
      </c>
      <c r="Z41">
        <v>198609</v>
      </c>
      <c r="AA41">
        <v>7465</v>
      </c>
      <c r="AC41">
        <v>305865.81</v>
      </c>
      <c r="AD41">
        <v>13183.65</v>
      </c>
      <c r="AG41" s="123">
        <f t="shared" si="4"/>
        <v>188025.84</v>
      </c>
      <c r="AH41" s="129">
        <f t="shared" si="5"/>
        <v>12603.64</v>
      </c>
      <c r="AI41" s="125">
        <f t="shared" si="6"/>
        <v>175422.2</v>
      </c>
      <c r="AJ41" s="130">
        <f t="shared" si="7"/>
        <v>375039.27</v>
      </c>
      <c r="AK41" s="131">
        <f t="shared" si="8"/>
        <v>525123.46</v>
      </c>
      <c r="AL41" s="125">
        <f t="shared" si="3"/>
        <v>-150084.18999999994</v>
      </c>
    </row>
    <row r="42" spans="1:38" x14ac:dyDescent="0.25">
      <c r="A42" s="121" t="s">
        <v>142</v>
      </c>
      <c r="B42" s="121" t="s">
        <v>185</v>
      </c>
      <c r="C42" s="121">
        <v>4545</v>
      </c>
      <c r="D42" s="121" t="s">
        <v>193</v>
      </c>
      <c r="E42" t="s">
        <v>2146</v>
      </c>
      <c r="F42">
        <v>285550.59999999998</v>
      </c>
      <c r="G42">
        <v>29794</v>
      </c>
      <c r="H42">
        <v>111501.91</v>
      </c>
      <c r="I42">
        <v>301327.56</v>
      </c>
      <c r="J42">
        <v>50179.56</v>
      </c>
      <c r="L42">
        <v>0</v>
      </c>
      <c r="M42">
        <v>17198.689999999999</v>
      </c>
      <c r="P42">
        <v>1898.96</v>
      </c>
      <c r="S42">
        <v>-1053816.18</v>
      </c>
      <c r="T42">
        <v>1732965.71</v>
      </c>
      <c r="U42">
        <v>188325.1</v>
      </c>
      <c r="X42">
        <v>379417.5</v>
      </c>
      <c r="Y42">
        <v>122500</v>
      </c>
      <c r="Z42">
        <v>487339.5</v>
      </c>
      <c r="AC42">
        <v>103302.37</v>
      </c>
      <c r="AD42">
        <v>19494.28</v>
      </c>
      <c r="AG42" s="123">
        <f t="shared" si="4"/>
        <v>426846.51</v>
      </c>
      <c r="AH42" s="129">
        <f t="shared" si="5"/>
        <v>19097.649999999998</v>
      </c>
      <c r="AI42" s="125">
        <f t="shared" si="6"/>
        <v>407748.86</v>
      </c>
      <c r="AJ42" s="130">
        <f t="shared" si="7"/>
        <v>690242.6</v>
      </c>
      <c r="AK42" s="131">
        <f t="shared" si="8"/>
        <v>610136.15</v>
      </c>
      <c r="AL42" s="125">
        <f t="shared" si="3"/>
        <v>80106.449999999953</v>
      </c>
    </row>
    <row r="43" spans="1:38" x14ac:dyDescent="0.25">
      <c r="A43" s="121" t="s">
        <v>142</v>
      </c>
      <c r="B43" s="121" t="s">
        <v>185</v>
      </c>
      <c r="C43" s="121">
        <v>2870</v>
      </c>
      <c r="D43" s="121" t="s">
        <v>194</v>
      </c>
      <c r="E43" t="s">
        <v>2147</v>
      </c>
      <c r="F43">
        <v>161845.53</v>
      </c>
      <c r="G43">
        <v>20174</v>
      </c>
      <c r="H43">
        <v>49107.05</v>
      </c>
      <c r="I43">
        <v>271677.75</v>
      </c>
      <c r="J43">
        <v>10641</v>
      </c>
      <c r="L43">
        <v>0</v>
      </c>
      <c r="M43">
        <v>11687.34</v>
      </c>
      <c r="P43">
        <v>1760.36</v>
      </c>
      <c r="S43">
        <v>-1668034.45</v>
      </c>
      <c r="T43">
        <v>2083523.09</v>
      </c>
      <c r="U43">
        <v>160389.17000000001</v>
      </c>
      <c r="X43">
        <v>342944</v>
      </c>
      <c r="Y43">
        <v>129700</v>
      </c>
      <c r="Z43">
        <v>444568</v>
      </c>
      <c r="AC43">
        <v>98779.199999999997</v>
      </c>
      <c r="AD43">
        <v>5176.9799999999996</v>
      </c>
      <c r="AG43" s="123">
        <f t="shared" si="4"/>
        <v>231126.58000000002</v>
      </c>
      <c r="AH43" s="129">
        <f t="shared" si="5"/>
        <v>13447.7</v>
      </c>
      <c r="AI43" s="125">
        <f t="shared" si="6"/>
        <v>217678.88</v>
      </c>
      <c r="AJ43" s="130">
        <f t="shared" si="7"/>
        <v>633033.17000000004</v>
      </c>
      <c r="AK43" s="131">
        <f t="shared" si="8"/>
        <v>548524.17999999993</v>
      </c>
      <c r="AL43" s="125">
        <f t="shared" si="3"/>
        <v>84508.990000000107</v>
      </c>
    </row>
    <row r="44" spans="1:38" x14ac:dyDescent="0.25">
      <c r="A44" s="121" t="s">
        <v>142</v>
      </c>
      <c r="B44" s="121" t="s">
        <v>185</v>
      </c>
      <c r="C44" s="121">
        <v>3482</v>
      </c>
      <c r="D44" s="121" t="s">
        <v>195</v>
      </c>
      <c r="E44" t="s">
        <v>2148</v>
      </c>
      <c r="F44">
        <v>648537.54</v>
      </c>
      <c r="G44">
        <v>4839</v>
      </c>
      <c r="H44">
        <v>48219.839999999997</v>
      </c>
      <c r="I44">
        <v>3781977.15</v>
      </c>
      <c r="J44">
        <v>352745.42</v>
      </c>
      <c r="L44">
        <v>2640</v>
      </c>
      <c r="M44">
        <v>11071.66</v>
      </c>
      <c r="P44">
        <v>6692.56</v>
      </c>
      <c r="Q44">
        <v>0</v>
      </c>
      <c r="S44">
        <v>4478203.6399999997</v>
      </c>
      <c r="T44">
        <v>664987.81999999995</v>
      </c>
      <c r="U44">
        <v>210263.42</v>
      </c>
      <c r="X44">
        <v>280119</v>
      </c>
      <c r="Y44">
        <v>100000</v>
      </c>
      <c r="Z44">
        <v>428976</v>
      </c>
      <c r="AC44">
        <v>392564.02</v>
      </c>
      <c r="AD44">
        <v>88919.13</v>
      </c>
      <c r="AF44">
        <v>7200</v>
      </c>
      <c r="AG44" s="123">
        <f t="shared" si="4"/>
        <v>701596.38</v>
      </c>
      <c r="AH44" s="129">
        <f t="shared" si="5"/>
        <v>20404.22</v>
      </c>
      <c r="AI44" s="125">
        <f t="shared" si="6"/>
        <v>681192.16</v>
      </c>
      <c r="AJ44" s="130">
        <f t="shared" si="7"/>
        <v>590382.42000000004</v>
      </c>
      <c r="AK44" s="131">
        <f t="shared" si="8"/>
        <v>917659.15</v>
      </c>
      <c r="AL44" s="125">
        <f t="shared" si="3"/>
        <v>-327276.73</v>
      </c>
    </row>
    <row r="45" spans="1:38" x14ac:dyDescent="0.25">
      <c r="A45" s="121" t="s">
        <v>142</v>
      </c>
      <c r="B45" s="121" t="s">
        <v>185</v>
      </c>
      <c r="C45" s="121">
        <v>4225</v>
      </c>
      <c r="D45" s="121" t="s">
        <v>196</v>
      </c>
      <c r="E45" t="s">
        <v>2149</v>
      </c>
      <c r="F45">
        <v>253393.23</v>
      </c>
      <c r="G45">
        <v>36026</v>
      </c>
      <c r="H45">
        <v>32889.93</v>
      </c>
      <c r="I45">
        <v>423113.53</v>
      </c>
      <c r="J45">
        <v>5229.5</v>
      </c>
      <c r="L45">
        <v>2000</v>
      </c>
      <c r="M45">
        <v>16680.02</v>
      </c>
      <c r="P45">
        <v>7702.22</v>
      </c>
      <c r="S45">
        <v>-939949.3</v>
      </c>
      <c r="T45">
        <v>1500565.11</v>
      </c>
      <c r="U45">
        <v>290467</v>
      </c>
      <c r="V45">
        <v>616078</v>
      </c>
      <c r="X45">
        <v>155935.5</v>
      </c>
      <c r="Y45">
        <v>122500</v>
      </c>
      <c r="Z45">
        <v>360559.5</v>
      </c>
      <c r="AC45">
        <v>645663.30000000005</v>
      </c>
      <c r="AD45">
        <v>15103.56</v>
      </c>
      <c r="AG45" s="123">
        <f t="shared" si="4"/>
        <v>322309.15999999997</v>
      </c>
      <c r="AH45" s="129">
        <f t="shared" si="5"/>
        <v>26382.240000000002</v>
      </c>
      <c r="AI45" s="125">
        <f t="shared" si="6"/>
        <v>295926.92</v>
      </c>
      <c r="AJ45" s="130">
        <f t="shared" si="7"/>
        <v>1184980.5</v>
      </c>
      <c r="AK45" s="131">
        <f t="shared" si="8"/>
        <v>1021326.3600000001</v>
      </c>
      <c r="AL45" s="125">
        <f t="shared" si="3"/>
        <v>163654.1399999999</v>
      </c>
    </row>
    <row r="46" spans="1:38" x14ac:dyDescent="0.25">
      <c r="A46" s="121" t="s">
        <v>142</v>
      </c>
      <c r="B46" s="121" t="s">
        <v>185</v>
      </c>
      <c r="C46" s="121">
        <v>3058</v>
      </c>
      <c r="D46" s="121" t="s">
        <v>198</v>
      </c>
      <c r="E46" t="s">
        <v>2150</v>
      </c>
      <c r="F46">
        <v>313783.99</v>
      </c>
      <c r="G46">
        <v>18984</v>
      </c>
      <c r="H46">
        <v>81287.929999999993</v>
      </c>
      <c r="I46">
        <v>4</v>
      </c>
      <c r="J46">
        <v>29</v>
      </c>
      <c r="M46">
        <v>30265.41</v>
      </c>
      <c r="P46">
        <v>3026</v>
      </c>
      <c r="S46">
        <v>-2176782.7599999998</v>
      </c>
      <c r="T46">
        <v>2280594.58</v>
      </c>
      <c r="U46">
        <v>186321.38</v>
      </c>
      <c r="V46">
        <v>250608</v>
      </c>
      <c r="X46">
        <v>538975</v>
      </c>
      <c r="Y46">
        <v>122500</v>
      </c>
      <c r="Z46">
        <v>730937</v>
      </c>
      <c r="AC46">
        <v>70474.69</v>
      </c>
      <c r="AD46">
        <v>7</v>
      </c>
      <c r="AF46">
        <v>20000</v>
      </c>
      <c r="AG46" s="123">
        <f t="shared" si="4"/>
        <v>414055.92</v>
      </c>
      <c r="AH46" s="129">
        <f t="shared" si="5"/>
        <v>33291.410000000003</v>
      </c>
      <c r="AI46" s="125">
        <f t="shared" si="6"/>
        <v>380764.51</v>
      </c>
      <c r="AJ46" s="130">
        <f t="shared" si="7"/>
        <v>1098404.3799999999</v>
      </c>
      <c r="AK46" s="131">
        <f t="shared" si="8"/>
        <v>821418.69</v>
      </c>
      <c r="AL46" s="125">
        <f t="shared" si="3"/>
        <v>276985.68999999994</v>
      </c>
    </row>
    <row r="47" spans="1:38" x14ac:dyDescent="0.25">
      <c r="A47" s="121" t="s">
        <v>144</v>
      </c>
      <c r="B47" s="121" t="s">
        <v>200</v>
      </c>
      <c r="C47" s="121">
        <v>2820</v>
      </c>
      <c r="D47" s="121" t="s">
        <v>202</v>
      </c>
      <c r="E47" t="s">
        <v>2151</v>
      </c>
      <c r="F47">
        <v>328058.5</v>
      </c>
      <c r="G47">
        <v>262570.34000000003</v>
      </c>
      <c r="H47">
        <v>152794.79999999999</v>
      </c>
      <c r="I47">
        <v>5023208.5</v>
      </c>
      <c r="J47">
        <v>345179.81</v>
      </c>
      <c r="M47">
        <v>0</v>
      </c>
      <c r="O47">
        <v>198000</v>
      </c>
      <c r="P47">
        <v>5036.8599999999997</v>
      </c>
      <c r="S47">
        <v>3719459.88</v>
      </c>
      <c r="T47">
        <v>2114009</v>
      </c>
      <c r="V47">
        <v>365470</v>
      </c>
      <c r="X47">
        <v>88000.5</v>
      </c>
      <c r="Y47">
        <v>42000</v>
      </c>
      <c r="Z47">
        <v>187660.5</v>
      </c>
      <c r="AC47">
        <v>157317.10999999999</v>
      </c>
      <c r="AD47">
        <v>75186.679999999993</v>
      </c>
      <c r="AG47" s="123">
        <f t="shared" si="4"/>
        <v>743423.64000000013</v>
      </c>
      <c r="AH47" s="129">
        <f t="shared" si="5"/>
        <v>203036.86</v>
      </c>
      <c r="AI47" s="125">
        <f t="shared" si="6"/>
        <v>540386.78000000014</v>
      </c>
      <c r="AJ47" s="130">
        <f t="shared" si="7"/>
        <v>495470.5</v>
      </c>
      <c r="AK47" s="131">
        <f t="shared" si="8"/>
        <v>420164.29</v>
      </c>
      <c r="AL47" s="125">
        <f t="shared" si="3"/>
        <v>75306.210000000021</v>
      </c>
    </row>
    <row r="48" spans="1:38" x14ac:dyDescent="0.25">
      <c r="A48" s="121" t="s">
        <v>144</v>
      </c>
      <c r="B48" s="121" t="s">
        <v>200</v>
      </c>
      <c r="C48" s="121">
        <v>3895</v>
      </c>
      <c r="D48" s="121" t="s">
        <v>203</v>
      </c>
      <c r="E48" t="s">
        <v>2152</v>
      </c>
      <c r="F48">
        <v>128883.28</v>
      </c>
      <c r="G48">
        <v>11818.67</v>
      </c>
      <c r="H48">
        <v>19894.87</v>
      </c>
      <c r="I48">
        <v>1509633.35</v>
      </c>
      <c r="J48">
        <v>291583.3</v>
      </c>
      <c r="L48">
        <v>0</v>
      </c>
      <c r="M48">
        <v>108000</v>
      </c>
      <c r="P48">
        <v>17874.2</v>
      </c>
      <c r="S48">
        <v>424488.87</v>
      </c>
      <c r="T48">
        <v>1646714.98</v>
      </c>
      <c r="U48">
        <v>86828</v>
      </c>
      <c r="X48">
        <v>313036.5</v>
      </c>
      <c r="Z48">
        <v>475490.5</v>
      </c>
      <c r="AB48">
        <v>4380</v>
      </c>
      <c r="AC48">
        <v>85840.02</v>
      </c>
      <c r="AD48">
        <v>69418.559999999998</v>
      </c>
      <c r="AG48" s="123">
        <f t="shared" si="4"/>
        <v>160596.82</v>
      </c>
      <c r="AH48" s="129">
        <f t="shared" si="5"/>
        <v>125874.2</v>
      </c>
      <c r="AI48" s="125">
        <f t="shared" si="6"/>
        <v>34722.62000000001</v>
      </c>
      <c r="AJ48" s="130">
        <f t="shared" si="7"/>
        <v>399864.5</v>
      </c>
      <c r="AK48" s="131">
        <f t="shared" si="8"/>
        <v>635129.08000000007</v>
      </c>
      <c r="AL48" s="125">
        <f t="shared" si="3"/>
        <v>-235264.58000000007</v>
      </c>
    </row>
    <row r="49" spans="1:38" x14ac:dyDescent="0.25">
      <c r="A49" s="121" t="s">
        <v>144</v>
      </c>
      <c r="B49" s="121" t="s">
        <v>200</v>
      </c>
      <c r="C49" s="121">
        <v>2041</v>
      </c>
      <c r="D49" s="121" t="s">
        <v>204</v>
      </c>
      <c r="E49" t="s">
        <v>2153</v>
      </c>
      <c r="F49">
        <v>366914.31</v>
      </c>
      <c r="G49">
        <v>3710</v>
      </c>
      <c r="H49">
        <v>349742.44</v>
      </c>
      <c r="I49">
        <v>817247.35</v>
      </c>
      <c r="J49">
        <v>216055.65</v>
      </c>
      <c r="L49">
        <v>0</v>
      </c>
      <c r="M49">
        <v>0</v>
      </c>
      <c r="P49">
        <v>1609.65</v>
      </c>
      <c r="S49">
        <v>-223368.77</v>
      </c>
      <c r="T49">
        <v>2273364.33</v>
      </c>
      <c r="U49">
        <v>69402.19</v>
      </c>
      <c r="X49">
        <v>176952</v>
      </c>
      <c r="Z49">
        <v>341133</v>
      </c>
      <c r="AB49">
        <v>670</v>
      </c>
      <c r="AC49">
        <v>116188.65</v>
      </c>
      <c r="AD49">
        <v>86298</v>
      </c>
      <c r="AG49" s="123">
        <f t="shared" si="4"/>
        <v>720366.75</v>
      </c>
      <c r="AH49" s="129">
        <f t="shared" si="5"/>
        <v>1609.65</v>
      </c>
      <c r="AI49" s="125">
        <f t="shared" si="6"/>
        <v>718757.1</v>
      </c>
      <c r="AJ49" s="130">
        <f t="shared" si="7"/>
        <v>246354.19</v>
      </c>
      <c r="AK49" s="131">
        <f t="shared" si="8"/>
        <v>544289.65</v>
      </c>
      <c r="AL49" s="125">
        <f t="shared" si="3"/>
        <v>-297935.46000000002</v>
      </c>
    </row>
    <row r="50" spans="1:38" x14ac:dyDescent="0.25">
      <c r="A50" s="121" t="s">
        <v>146</v>
      </c>
      <c r="B50" s="121" t="s">
        <v>206</v>
      </c>
      <c r="C50" s="121">
        <v>2880</v>
      </c>
      <c r="D50" s="121" t="s">
        <v>208</v>
      </c>
      <c r="E50" t="s">
        <v>2154</v>
      </c>
      <c r="F50">
        <v>852337.64</v>
      </c>
      <c r="G50">
        <v>54955.76</v>
      </c>
      <c r="H50">
        <v>0</v>
      </c>
      <c r="I50">
        <v>19043.259999999998</v>
      </c>
      <c r="J50">
        <v>688283.72</v>
      </c>
      <c r="L50">
        <v>0</v>
      </c>
      <c r="M50">
        <v>0</v>
      </c>
      <c r="P50">
        <v>3347.2</v>
      </c>
      <c r="S50">
        <v>-621463.54</v>
      </c>
      <c r="T50">
        <v>2191305.25</v>
      </c>
      <c r="U50">
        <v>292214.25</v>
      </c>
      <c r="Z50">
        <v>77140</v>
      </c>
      <c r="AC50">
        <v>130264.79</v>
      </c>
      <c r="AD50">
        <v>34377.99</v>
      </c>
      <c r="AF50">
        <v>9000</v>
      </c>
      <c r="AG50" s="123">
        <f t="shared" si="4"/>
        <v>907293.4</v>
      </c>
      <c r="AH50" s="129">
        <f t="shared" si="5"/>
        <v>3347.2</v>
      </c>
      <c r="AI50" s="125">
        <f t="shared" si="6"/>
        <v>903946.20000000007</v>
      </c>
      <c r="AJ50" s="130">
        <f t="shared" si="7"/>
        <v>292214.25</v>
      </c>
      <c r="AK50" s="131">
        <f t="shared" si="8"/>
        <v>250782.77999999997</v>
      </c>
      <c r="AL50" s="125">
        <f t="shared" si="3"/>
        <v>41431.47000000003</v>
      </c>
    </row>
    <row r="51" spans="1:38" x14ac:dyDescent="0.25">
      <c r="A51" s="121" t="s">
        <v>146</v>
      </c>
      <c r="B51" s="121" t="s">
        <v>206</v>
      </c>
      <c r="C51" s="121">
        <v>9821</v>
      </c>
      <c r="D51" s="121" t="s">
        <v>209</v>
      </c>
      <c r="E51" t="s">
        <v>2155</v>
      </c>
      <c r="F51">
        <v>2053540.9</v>
      </c>
      <c r="G51">
        <v>181473.9</v>
      </c>
      <c r="H51">
        <v>127953.3</v>
      </c>
      <c r="I51">
        <v>930905.4</v>
      </c>
      <c r="J51">
        <v>2330958.8199999998</v>
      </c>
      <c r="L51">
        <v>0</v>
      </c>
      <c r="M51">
        <v>0</v>
      </c>
      <c r="O51">
        <v>1224156</v>
      </c>
      <c r="P51">
        <v>2565.73</v>
      </c>
      <c r="S51">
        <v>2768348.58</v>
      </c>
      <c r="T51">
        <v>2281491.52</v>
      </c>
      <c r="U51">
        <v>439607.29</v>
      </c>
      <c r="X51">
        <v>1051849.8</v>
      </c>
      <c r="Z51">
        <v>1229144.8</v>
      </c>
      <c r="AC51">
        <v>841715.64</v>
      </c>
      <c r="AD51">
        <v>52319.76</v>
      </c>
      <c r="AE51">
        <v>20000</v>
      </c>
      <c r="AF51">
        <v>6.4</v>
      </c>
      <c r="AG51" s="123">
        <f t="shared" si="4"/>
        <v>2362968.0999999996</v>
      </c>
      <c r="AH51" s="129">
        <f t="shared" si="5"/>
        <v>1226721.73</v>
      </c>
      <c r="AI51" s="125">
        <f t="shared" si="6"/>
        <v>1136246.3699999996</v>
      </c>
      <c r="AJ51" s="130">
        <f t="shared" si="7"/>
        <v>1491457.09</v>
      </c>
      <c r="AK51" s="131">
        <f t="shared" si="8"/>
        <v>2143186.5999999996</v>
      </c>
      <c r="AL51" s="125">
        <f t="shared" si="3"/>
        <v>-651729.50999999954</v>
      </c>
    </row>
    <row r="52" spans="1:38" x14ac:dyDescent="0.25">
      <c r="A52" s="121" t="s">
        <v>146</v>
      </c>
      <c r="B52" s="121" t="s">
        <v>206</v>
      </c>
      <c r="C52" s="121">
        <v>4858</v>
      </c>
      <c r="D52" s="121" t="s">
        <v>210</v>
      </c>
      <c r="E52" t="s">
        <v>2156</v>
      </c>
      <c r="F52">
        <v>869881.97</v>
      </c>
      <c r="G52">
        <v>48474.57</v>
      </c>
      <c r="H52">
        <v>203160.43</v>
      </c>
      <c r="I52">
        <v>41526.480000000003</v>
      </c>
      <c r="J52">
        <v>1936308.69</v>
      </c>
      <c r="L52">
        <v>0</v>
      </c>
      <c r="M52">
        <v>0</v>
      </c>
      <c r="P52">
        <v>6778.42</v>
      </c>
      <c r="S52">
        <v>188732.13</v>
      </c>
      <c r="T52">
        <v>2647377.69</v>
      </c>
      <c r="U52">
        <v>842366.17</v>
      </c>
      <c r="X52">
        <v>520077.9</v>
      </c>
      <c r="Y52">
        <v>2180</v>
      </c>
      <c r="Z52">
        <v>586636.9</v>
      </c>
      <c r="AC52">
        <v>473365.11</v>
      </c>
      <c r="AD52">
        <v>39158.160000000003</v>
      </c>
      <c r="AE52">
        <v>9000</v>
      </c>
      <c r="AG52" s="123">
        <f t="shared" si="4"/>
        <v>1121516.97</v>
      </c>
      <c r="AH52" s="129">
        <f t="shared" si="5"/>
        <v>6778.42</v>
      </c>
      <c r="AI52" s="125">
        <f t="shared" si="6"/>
        <v>1114738.55</v>
      </c>
      <c r="AJ52" s="130">
        <f t="shared" si="7"/>
        <v>1364624.07</v>
      </c>
      <c r="AK52" s="131">
        <f t="shared" si="8"/>
        <v>1108160.17</v>
      </c>
      <c r="AL52" s="125">
        <f t="shared" si="3"/>
        <v>256463.90000000014</v>
      </c>
    </row>
    <row r="53" spans="1:38" x14ac:dyDescent="0.25">
      <c r="A53" s="121" t="s">
        <v>146</v>
      </c>
      <c r="B53" s="121" t="s">
        <v>206</v>
      </c>
      <c r="C53" s="121">
        <v>5652</v>
      </c>
      <c r="D53" s="121" t="s">
        <v>211</v>
      </c>
      <c r="E53" t="s">
        <v>2157</v>
      </c>
      <c r="F53">
        <v>2174378.5</v>
      </c>
      <c r="G53">
        <v>151675.87</v>
      </c>
      <c r="H53">
        <v>306578.59999999998</v>
      </c>
      <c r="I53">
        <v>14</v>
      </c>
      <c r="J53">
        <v>570129.31999999995</v>
      </c>
      <c r="L53">
        <v>0</v>
      </c>
      <c r="M53">
        <v>0</v>
      </c>
      <c r="N53">
        <v>299520</v>
      </c>
      <c r="P53">
        <v>5917.93</v>
      </c>
      <c r="S53">
        <v>-1749568.31</v>
      </c>
      <c r="T53">
        <v>4706462.17</v>
      </c>
      <c r="U53">
        <v>468984.78</v>
      </c>
      <c r="X53">
        <v>515059.7</v>
      </c>
      <c r="Z53">
        <v>641956.69999999995</v>
      </c>
      <c r="AA53">
        <v>7907</v>
      </c>
      <c r="AC53">
        <v>356977.16</v>
      </c>
      <c r="AD53">
        <v>27759.119999999999</v>
      </c>
      <c r="AE53">
        <v>9000</v>
      </c>
      <c r="AG53" s="123">
        <f t="shared" si="4"/>
        <v>2632632.9700000002</v>
      </c>
      <c r="AH53" s="129">
        <f t="shared" si="5"/>
        <v>305437.93</v>
      </c>
      <c r="AI53" s="125">
        <f t="shared" si="6"/>
        <v>2327195.04</v>
      </c>
      <c r="AJ53" s="130">
        <f t="shared" si="7"/>
        <v>984044.48</v>
      </c>
      <c r="AK53" s="131">
        <f t="shared" si="8"/>
        <v>1043599.9799999999</v>
      </c>
      <c r="AL53" s="125">
        <f t="shared" si="3"/>
        <v>-59555.499999999884</v>
      </c>
    </row>
    <row r="54" spans="1:38" s="175" customFormat="1" x14ac:dyDescent="0.25">
      <c r="A54" s="137" t="s">
        <v>148</v>
      </c>
      <c r="B54" s="137" t="s">
        <v>213</v>
      </c>
      <c r="C54" s="137">
        <v>2823</v>
      </c>
      <c r="D54" s="137" t="s">
        <v>215</v>
      </c>
      <c r="E54" t="s">
        <v>2158</v>
      </c>
      <c r="F54">
        <v>422941.65</v>
      </c>
      <c r="G54">
        <v>183747.55</v>
      </c>
      <c r="H54">
        <v>38171.74</v>
      </c>
      <c r="I54">
        <v>1564609.19</v>
      </c>
      <c r="J54">
        <v>812590.53</v>
      </c>
      <c r="K54"/>
      <c r="L54"/>
      <c r="M54">
        <v>16355</v>
      </c>
      <c r="N54"/>
      <c r="O54"/>
      <c r="P54">
        <v>4201.1499999999996</v>
      </c>
      <c r="Q54"/>
      <c r="R54"/>
      <c r="S54">
        <v>1918868.68</v>
      </c>
      <c r="T54">
        <v>954921</v>
      </c>
      <c r="U54">
        <v>930011.93</v>
      </c>
      <c r="V54"/>
      <c r="W54"/>
      <c r="X54">
        <v>295693.5</v>
      </c>
      <c r="Y54"/>
      <c r="Z54">
        <v>457880.5</v>
      </c>
      <c r="AA54"/>
      <c r="AB54"/>
      <c r="AC54">
        <v>403591.67</v>
      </c>
      <c r="AD54">
        <v>163518.43</v>
      </c>
      <c r="AE54"/>
      <c r="AF54">
        <v>73000</v>
      </c>
      <c r="AG54" s="123">
        <f t="shared" si="4"/>
        <v>644860.93999999994</v>
      </c>
      <c r="AH54" s="129">
        <f t="shared" si="5"/>
        <v>20556.150000000001</v>
      </c>
      <c r="AI54" s="125">
        <f t="shared" si="6"/>
        <v>624304.78999999992</v>
      </c>
      <c r="AJ54" s="130">
        <f t="shared" si="7"/>
        <v>1225705.4300000002</v>
      </c>
      <c r="AK54" s="131">
        <f t="shared" si="8"/>
        <v>1097990.5999999999</v>
      </c>
      <c r="AL54" s="176">
        <f t="shared" si="3"/>
        <v>127714.83000000031</v>
      </c>
    </row>
    <row r="55" spans="1:38" s="175" customFormat="1" x14ac:dyDescent="0.25">
      <c r="A55" s="137" t="s">
        <v>148</v>
      </c>
      <c r="B55" s="137" t="s">
        <v>213</v>
      </c>
      <c r="C55" s="137">
        <v>4818</v>
      </c>
      <c r="D55" s="137" t="s">
        <v>216</v>
      </c>
      <c r="E55" t="s">
        <v>2159</v>
      </c>
      <c r="F55">
        <v>3015483.75</v>
      </c>
      <c r="G55">
        <v>18618.04</v>
      </c>
      <c r="H55">
        <v>35012.11</v>
      </c>
      <c r="I55">
        <v>998167.34</v>
      </c>
      <c r="J55">
        <v>361560.1</v>
      </c>
      <c r="K55"/>
      <c r="L55"/>
      <c r="M55">
        <v>47198.68</v>
      </c>
      <c r="N55"/>
      <c r="O55"/>
      <c r="P55">
        <v>700</v>
      </c>
      <c r="Q55"/>
      <c r="R55"/>
      <c r="S55">
        <v>597838.57999999996</v>
      </c>
      <c r="T55">
        <v>2528782.23</v>
      </c>
      <c r="U55">
        <v>1605093.35</v>
      </c>
      <c r="V55">
        <v>86000</v>
      </c>
      <c r="W55"/>
      <c r="X55">
        <v>465744.48</v>
      </c>
      <c r="Y55">
        <v>24000</v>
      </c>
      <c r="Z55">
        <v>509819.48</v>
      </c>
      <c r="AA55">
        <v>1560</v>
      </c>
      <c r="AB55"/>
      <c r="AC55">
        <v>374405.26</v>
      </c>
      <c r="AD55">
        <v>40731.24</v>
      </c>
      <c r="AE55"/>
      <c r="AF55"/>
      <c r="AG55" s="123">
        <f t="shared" si="4"/>
        <v>3069113.9</v>
      </c>
      <c r="AH55" s="129">
        <f t="shared" si="5"/>
        <v>47898.68</v>
      </c>
      <c r="AI55" s="125">
        <f t="shared" si="6"/>
        <v>3021215.2199999997</v>
      </c>
      <c r="AJ55" s="130">
        <f t="shared" si="7"/>
        <v>2180837.83</v>
      </c>
      <c r="AK55" s="131">
        <f t="shared" si="8"/>
        <v>926515.98</v>
      </c>
      <c r="AL55" s="176">
        <f t="shared" si="3"/>
        <v>1254321.8500000001</v>
      </c>
    </row>
    <row r="56" spans="1:38" s="175" customFormat="1" x14ac:dyDescent="0.25">
      <c r="A56" s="137" t="s">
        <v>148</v>
      </c>
      <c r="B56" s="137" t="s">
        <v>213</v>
      </c>
      <c r="C56" s="137">
        <v>2500</v>
      </c>
      <c r="D56" s="137" t="s">
        <v>217</v>
      </c>
      <c r="E56" t="s">
        <v>2160</v>
      </c>
      <c r="F56">
        <v>223095.2</v>
      </c>
      <c r="G56">
        <v>216476</v>
      </c>
      <c r="H56">
        <v>70390</v>
      </c>
      <c r="I56">
        <v>514605.03</v>
      </c>
      <c r="J56">
        <v>132474.70000000001</v>
      </c>
      <c r="K56"/>
      <c r="L56"/>
      <c r="M56">
        <v>73022.44</v>
      </c>
      <c r="N56"/>
      <c r="O56"/>
      <c r="P56">
        <v>6252</v>
      </c>
      <c r="Q56">
        <v>60</v>
      </c>
      <c r="R56"/>
      <c r="S56">
        <v>-1475145.44</v>
      </c>
      <c r="T56">
        <v>2500517.0699999998</v>
      </c>
      <c r="U56">
        <v>381494.68</v>
      </c>
      <c r="V56"/>
      <c r="W56"/>
      <c r="X56">
        <v>568612.98</v>
      </c>
      <c r="Y56">
        <v>12000</v>
      </c>
      <c r="Z56">
        <v>617755.98</v>
      </c>
      <c r="AA56">
        <v>7792</v>
      </c>
      <c r="AB56"/>
      <c r="AC56">
        <v>238041.08</v>
      </c>
      <c r="AD56">
        <v>46183.74</v>
      </c>
      <c r="AE56"/>
      <c r="AF56"/>
      <c r="AG56" s="123">
        <f t="shared" si="4"/>
        <v>509961.2</v>
      </c>
      <c r="AH56" s="129">
        <f t="shared" si="5"/>
        <v>79334.44</v>
      </c>
      <c r="AI56" s="125">
        <f t="shared" si="6"/>
        <v>430626.76</v>
      </c>
      <c r="AJ56" s="130">
        <f t="shared" si="7"/>
        <v>962107.65999999992</v>
      </c>
      <c r="AK56" s="131">
        <f t="shared" si="8"/>
        <v>909772.79999999993</v>
      </c>
      <c r="AL56" s="176">
        <f t="shared" si="3"/>
        <v>52334.859999999986</v>
      </c>
    </row>
    <row r="57" spans="1:38" s="175" customFormat="1" x14ac:dyDescent="0.25">
      <c r="A57" s="137" t="s">
        <v>148</v>
      </c>
      <c r="B57" s="137" t="s">
        <v>213</v>
      </c>
      <c r="C57" s="137">
        <v>4429</v>
      </c>
      <c r="D57" s="137" t="s">
        <v>218</v>
      </c>
      <c r="E57" t="s">
        <v>2161</v>
      </c>
      <c r="F57">
        <v>615041.53</v>
      </c>
      <c r="G57">
        <v>10367</v>
      </c>
      <c r="H57">
        <v>12308.56</v>
      </c>
      <c r="I57">
        <v>253126.19</v>
      </c>
      <c r="J57">
        <v>176976.18</v>
      </c>
      <c r="K57"/>
      <c r="L57"/>
      <c r="M57">
        <v>26967.08</v>
      </c>
      <c r="N57"/>
      <c r="O57"/>
      <c r="P57">
        <v>2130</v>
      </c>
      <c r="Q57"/>
      <c r="R57"/>
      <c r="S57">
        <v>-1141766.75</v>
      </c>
      <c r="T57">
        <v>1946573.94</v>
      </c>
      <c r="U57">
        <v>699655.46</v>
      </c>
      <c r="V57"/>
      <c r="W57"/>
      <c r="X57">
        <v>611253</v>
      </c>
      <c r="Y57"/>
      <c r="Z57">
        <v>774461</v>
      </c>
      <c r="AA57">
        <v>9910</v>
      </c>
      <c r="AB57"/>
      <c r="AC57">
        <v>238279.53</v>
      </c>
      <c r="AD57">
        <v>42342.74</v>
      </c>
      <c r="AE57"/>
      <c r="AF57">
        <v>12000</v>
      </c>
      <c r="AG57" s="123">
        <f t="shared" si="4"/>
        <v>637717.09000000008</v>
      </c>
      <c r="AH57" s="129">
        <f t="shared" si="5"/>
        <v>29097.08</v>
      </c>
      <c r="AI57" s="125">
        <f t="shared" si="6"/>
        <v>608620.01000000013</v>
      </c>
      <c r="AJ57" s="130">
        <f t="shared" si="7"/>
        <v>1310908.46</v>
      </c>
      <c r="AK57" s="131">
        <f t="shared" si="8"/>
        <v>1076993.27</v>
      </c>
      <c r="AL57" s="176">
        <f t="shared" si="3"/>
        <v>233915.18999999994</v>
      </c>
    </row>
    <row r="58" spans="1:38" s="175" customFormat="1" x14ac:dyDescent="0.25">
      <c r="A58" s="137" t="s">
        <v>148</v>
      </c>
      <c r="B58" s="137" t="s">
        <v>213</v>
      </c>
      <c r="C58" s="137">
        <v>3247</v>
      </c>
      <c r="D58" s="137" t="s">
        <v>219</v>
      </c>
      <c r="E58" t="s">
        <v>2162</v>
      </c>
      <c r="F58">
        <v>677757.38</v>
      </c>
      <c r="G58">
        <v>4979</v>
      </c>
      <c r="H58">
        <v>7456.07</v>
      </c>
      <c r="I58">
        <v>513362.56</v>
      </c>
      <c r="J58">
        <v>164472.07999999999</v>
      </c>
      <c r="K58"/>
      <c r="L58"/>
      <c r="M58">
        <v>56054.05</v>
      </c>
      <c r="N58"/>
      <c r="O58"/>
      <c r="P58">
        <v>599</v>
      </c>
      <c r="Q58"/>
      <c r="R58"/>
      <c r="S58">
        <v>626140.97</v>
      </c>
      <c r="T58">
        <v>980950.37</v>
      </c>
      <c r="U58">
        <v>380802.01</v>
      </c>
      <c r="V58"/>
      <c r="W58"/>
      <c r="X58">
        <v>428095.5</v>
      </c>
      <c r="Y58">
        <v>50000</v>
      </c>
      <c r="Z58">
        <v>470490.5</v>
      </c>
      <c r="AA58">
        <v>832</v>
      </c>
      <c r="AB58"/>
      <c r="AC58">
        <v>534669.27</v>
      </c>
      <c r="AD58">
        <v>36623.040000000001</v>
      </c>
      <c r="AE58"/>
      <c r="AF58">
        <v>112000</v>
      </c>
      <c r="AG58" s="123">
        <f t="shared" si="4"/>
        <v>690192.45</v>
      </c>
      <c r="AH58" s="129">
        <f t="shared" si="5"/>
        <v>56653.05</v>
      </c>
      <c r="AI58" s="125">
        <f t="shared" si="6"/>
        <v>633539.39999999991</v>
      </c>
      <c r="AJ58" s="130">
        <f t="shared" si="7"/>
        <v>858897.51</v>
      </c>
      <c r="AK58" s="131">
        <f t="shared" si="8"/>
        <v>1154614.81</v>
      </c>
      <c r="AL58" s="176">
        <f t="shared" si="3"/>
        <v>-295717.30000000005</v>
      </c>
    </row>
    <row r="59" spans="1:38" s="175" customFormat="1" x14ac:dyDescent="0.25">
      <c r="A59" s="118" t="s">
        <v>148</v>
      </c>
      <c r="B59" s="118" t="s">
        <v>213</v>
      </c>
      <c r="C59" s="118">
        <v>1126</v>
      </c>
      <c r="D59" s="118" t="s">
        <v>220</v>
      </c>
      <c r="E59" t="s">
        <v>2163</v>
      </c>
      <c r="F59">
        <v>136974.67000000001</v>
      </c>
      <c r="G59">
        <v>18824</v>
      </c>
      <c r="H59">
        <v>3729.59</v>
      </c>
      <c r="I59">
        <v>295675.63</v>
      </c>
      <c r="J59">
        <v>61907.88</v>
      </c>
      <c r="K59"/>
      <c r="L59"/>
      <c r="M59">
        <v>43792.01</v>
      </c>
      <c r="N59"/>
      <c r="O59"/>
      <c r="P59">
        <v>2089</v>
      </c>
      <c r="Q59"/>
      <c r="R59"/>
      <c r="S59">
        <v>-1229868.3500000001</v>
      </c>
      <c r="T59">
        <v>1692734</v>
      </c>
      <c r="U59">
        <v>264231.37</v>
      </c>
      <c r="V59"/>
      <c r="W59"/>
      <c r="X59">
        <v>221092</v>
      </c>
      <c r="Y59"/>
      <c r="Z59">
        <v>267074</v>
      </c>
      <c r="AA59"/>
      <c r="AB59"/>
      <c r="AC59">
        <v>164711.97</v>
      </c>
      <c r="AD59">
        <v>45172.29</v>
      </c>
      <c r="AE59"/>
      <c r="AF59"/>
      <c r="AG59" s="123">
        <f t="shared" si="4"/>
        <v>159528.26</v>
      </c>
      <c r="AH59" s="129">
        <f t="shared" si="5"/>
        <v>45881.01</v>
      </c>
      <c r="AI59" s="125">
        <f t="shared" si="6"/>
        <v>113647.25</v>
      </c>
      <c r="AJ59" s="130">
        <f t="shared" si="7"/>
        <v>485323.37</v>
      </c>
      <c r="AK59" s="131">
        <f t="shared" si="8"/>
        <v>476958.25999999995</v>
      </c>
      <c r="AL59" s="176">
        <f t="shared" si="3"/>
        <v>8365.1100000000442</v>
      </c>
    </row>
    <row r="60" spans="1:38" s="133" customFormat="1" x14ac:dyDescent="0.25">
      <c r="A60" s="121" t="s">
        <v>150</v>
      </c>
      <c r="B60" s="121" t="s">
        <v>222</v>
      </c>
      <c r="C60" s="121">
        <v>3728</v>
      </c>
      <c r="D60" s="121" t="s">
        <v>224</v>
      </c>
      <c r="E60" t="s">
        <v>2164</v>
      </c>
      <c r="F60">
        <v>138458.91</v>
      </c>
      <c r="G60">
        <v>2800</v>
      </c>
      <c r="H60">
        <v>20827.27</v>
      </c>
      <c r="I60">
        <v>635163.31999999995</v>
      </c>
      <c r="J60">
        <v>283175.46000000002</v>
      </c>
      <c r="K60"/>
      <c r="L60">
        <v>0</v>
      </c>
      <c r="M60">
        <v>73195</v>
      </c>
      <c r="N60"/>
      <c r="O60"/>
      <c r="P60">
        <v>0</v>
      </c>
      <c r="Q60"/>
      <c r="R60"/>
      <c r="S60">
        <v>-1123122.51</v>
      </c>
      <c r="T60">
        <v>2210713.7999999998</v>
      </c>
      <c r="U60">
        <v>414109.06</v>
      </c>
      <c r="V60"/>
      <c r="W60"/>
      <c r="X60">
        <v>419733.3</v>
      </c>
      <c r="Y60"/>
      <c r="Z60">
        <v>589007.30000000005</v>
      </c>
      <c r="AA60"/>
      <c r="AB60">
        <v>3248</v>
      </c>
      <c r="AC60">
        <v>249802.9</v>
      </c>
      <c r="AD60">
        <v>58194.49</v>
      </c>
      <c r="AE60"/>
      <c r="AF60">
        <v>13951</v>
      </c>
      <c r="AG60" s="123">
        <f t="shared" si="4"/>
        <v>162086.18</v>
      </c>
      <c r="AH60" s="129">
        <f t="shared" si="5"/>
        <v>73195</v>
      </c>
      <c r="AI60" s="125">
        <f t="shared" si="6"/>
        <v>88891.18</v>
      </c>
      <c r="AJ60" s="130">
        <f t="shared" si="7"/>
        <v>833842.36</v>
      </c>
      <c r="AK60" s="131">
        <f t="shared" si="8"/>
        <v>914203.69000000006</v>
      </c>
      <c r="AL60" s="125">
        <f t="shared" si="3"/>
        <v>-80361.330000000075</v>
      </c>
    </row>
    <row r="61" spans="1:38" x14ac:dyDescent="0.25">
      <c r="A61" s="121" t="s">
        <v>150</v>
      </c>
      <c r="B61" s="121" t="s">
        <v>222</v>
      </c>
      <c r="C61" s="121">
        <v>3543</v>
      </c>
      <c r="D61" s="121" t="s">
        <v>225</v>
      </c>
      <c r="E61" t="s">
        <v>2165</v>
      </c>
      <c r="F61">
        <v>214218.41</v>
      </c>
      <c r="G61">
        <v>184762</v>
      </c>
      <c r="H61">
        <v>60973.17</v>
      </c>
      <c r="I61">
        <v>885702.14</v>
      </c>
      <c r="J61">
        <v>329977.48</v>
      </c>
      <c r="L61">
        <v>0</v>
      </c>
      <c r="M61">
        <v>16400</v>
      </c>
      <c r="P61">
        <v>20483</v>
      </c>
      <c r="S61">
        <v>100316.24</v>
      </c>
      <c r="T61">
        <v>1549075.07</v>
      </c>
      <c r="U61">
        <v>528855.03</v>
      </c>
      <c r="X61">
        <v>736743</v>
      </c>
      <c r="Z61">
        <v>895069</v>
      </c>
      <c r="AB61">
        <v>1400</v>
      </c>
      <c r="AC61">
        <v>319296.18</v>
      </c>
      <c r="AD61">
        <v>40728.959999999999</v>
      </c>
      <c r="AF61">
        <v>19745</v>
      </c>
      <c r="AG61" s="123">
        <f t="shared" si="4"/>
        <v>459953.58</v>
      </c>
      <c r="AH61" s="129">
        <f t="shared" si="5"/>
        <v>36883</v>
      </c>
      <c r="AI61" s="125">
        <f t="shared" si="6"/>
        <v>423070.58</v>
      </c>
      <c r="AJ61" s="130">
        <f t="shared" si="7"/>
        <v>1265598.03</v>
      </c>
      <c r="AK61" s="131">
        <f t="shared" si="8"/>
        <v>1276239.1399999999</v>
      </c>
      <c r="AL61" s="125">
        <f t="shared" si="3"/>
        <v>-10641.10999999987</v>
      </c>
    </row>
    <row r="62" spans="1:38" x14ac:dyDescent="0.25">
      <c r="A62" s="121" t="s">
        <v>150</v>
      </c>
      <c r="B62" s="121" t="s">
        <v>222</v>
      </c>
      <c r="C62" s="121">
        <v>6330</v>
      </c>
      <c r="D62" s="121" t="s">
        <v>226</v>
      </c>
      <c r="E62" t="s">
        <v>2166</v>
      </c>
      <c r="F62">
        <v>284085.51</v>
      </c>
      <c r="G62">
        <v>218165.92</v>
      </c>
      <c r="H62">
        <v>55128.65</v>
      </c>
      <c r="I62">
        <v>2056592.62</v>
      </c>
      <c r="J62">
        <v>185837.65</v>
      </c>
      <c r="L62">
        <v>0</v>
      </c>
      <c r="M62">
        <v>75102.63</v>
      </c>
      <c r="P62">
        <v>0</v>
      </c>
      <c r="S62">
        <v>-923870.98</v>
      </c>
      <c r="T62">
        <v>3406179.86</v>
      </c>
      <c r="U62">
        <v>916217.96</v>
      </c>
      <c r="X62">
        <v>622237.5</v>
      </c>
      <c r="Z62">
        <v>848513.5</v>
      </c>
      <c r="AA62">
        <v>1080</v>
      </c>
      <c r="AC62">
        <v>379901.82</v>
      </c>
      <c r="AD62">
        <v>53970.3</v>
      </c>
      <c r="AF62">
        <v>12591</v>
      </c>
      <c r="AG62" s="123">
        <f t="shared" si="4"/>
        <v>557380.08000000007</v>
      </c>
      <c r="AH62" s="129">
        <f t="shared" si="5"/>
        <v>75102.63</v>
      </c>
      <c r="AI62" s="125">
        <f t="shared" si="6"/>
        <v>482277.45000000007</v>
      </c>
      <c r="AJ62" s="130">
        <f t="shared" si="7"/>
        <v>1538455.46</v>
      </c>
      <c r="AK62" s="131">
        <f t="shared" si="8"/>
        <v>1296056.6200000001</v>
      </c>
      <c r="AL62" s="125">
        <f t="shared" si="3"/>
        <v>242398.83999999985</v>
      </c>
    </row>
    <row r="63" spans="1:38" x14ac:dyDescent="0.25">
      <c r="A63" s="121" t="s">
        <v>150</v>
      </c>
      <c r="B63" s="121" t="s">
        <v>222</v>
      </c>
      <c r="C63" s="121">
        <v>3421</v>
      </c>
      <c r="D63" s="121" t="s">
        <v>227</v>
      </c>
      <c r="E63" t="s">
        <v>2167</v>
      </c>
      <c r="F63">
        <v>412122.18</v>
      </c>
      <c r="G63">
        <v>18400</v>
      </c>
      <c r="H63">
        <v>14709.89</v>
      </c>
      <c r="I63">
        <v>886740.34</v>
      </c>
      <c r="J63">
        <v>170620.33</v>
      </c>
      <c r="L63">
        <v>0</v>
      </c>
      <c r="M63">
        <v>71475</v>
      </c>
      <c r="P63">
        <v>11050</v>
      </c>
      <c r="S63">
        <v>409622.24</v>
      </c>
      <c r="T63">
        <v>1679166.57</v>
      </c>
      <c r="U63">
        <v>355098.1</v>
      </c>
      <c r="X63">
        <v>394723.5</v>
      </c>
      <c r="Z63">
        <v>464308.5</v>
      </c>
      <c r="AA63">
        <v>1440</v>
      </c>
      <c r="AB63">
        <v>3072</v>
      </c>
      <c r="AC63">
        <v>908228.18</v>
      </c>
      <c r="AD63">
        <v>28279.99</v>
      </c>
      <c r="AF63">
        <v>13214</v>
      </c>
      <c r="AG63" s="123">
        <f t="shared" si="4"/>
        <v>445232.07</v>
      </c>
      <c r="AH63" s="129">
        <f t="shared" si="5"/>
        <v>82525</v>
      </c>
      <c r="AI63" s="125">
        <f t="shared" si="6"/>
        <v>362707.07</v>
      </c>
      <c r="AJ63" s="130">
        <f t="shared" si="7"/>
        <v>749821.6</v>
      </c>
      <c r="AK63" s="131">
        <f t="shared" si="8"/>
        <v>1418542.6700000002</v>
      </c>
      <c r="AL63" s="125">
        <f t="shared" si="3"/>
        <v>-668721.07000000018</v>
      </c>
    </row>
    <row r="64" spans="1:38" x14ac:dyDescent="0.25">
      <c r="A64" s="121" t="s">
        <v>150</v>
      </c>
      <c r="B64" s="121" t="s">
        <v>222</v>
      </c>
      <c r="C64" s="121">
        <v>3591</v>
      </c>
      <c r="D64" s="121" t="s">
        <v>228</v>
      </c>
      <c r="E64" t="s">
        <v>2168</v>
      </c>
      <c r="F64">
        <v>164532.39000000001</v>
      </c>
      <c r="G64">
        <v>251245.51</v>
      </c>
      <c r="H64">
        <v>33768.660000000003</v>
      </c>
      <c r="I64">
        <v>812037.47</v>
      </c>
      <c r="J64">
        <v>116701.69</v>
      </c>
      <c r="L64">
        <v>0</v>
      </c>
      <c r="M64">
        <v>30500</v>
      </c>
      <c r="P64">
        <v>1068</v>
      </c>
      <c r="S64">
        <v>130859.63</v>
      </c>
      <c r="T64">
        <v>1290095</v>
      </c>
      <c r="U64">
        <v>268372.99</v>
      </c>
      <c r="X64">
        <v>658881.54</v>
      </c>
      <c r="Z64">
        <v>725067.54</v>
      </c>
      <c r="AB64">
        <v>536</v>
      </c>
      <c r="AC64">
        <v>258145.42</v>
      </c>
      <c r="AD64">
        <v>17742.48</v>
      </c>
      <c r="AG64" s="123">
        <f t="shared" si="4"/>
        <v>449546.56000000006</v>
      </c>
      <c r="AH64" s="129">
        <f t="shared" si="5"/>
        <v>31568</v>
      </c>
      <c r="AI64" s="125">
        <f t="shared" si="6"/>
        <v>417978.56000000006</v>
      </c>
      <c r="AJ64" s="130">
        <f t="shared" si="7"/>
        <v>927254.53</v>
      </c>
      <c r="AK64" s="131">
        <f t="shared" si="8"/>
        <v>1001491.4400000001</v>
      </c>
      <c r="AL64" s="125">
        <f t="shared" si="3"/>
        <v>-74236.910000000033</v>
      </c>
    </row>
    <row r="65" spans="1:38" x14ac:dyDescent="0.25">
      <c r="A65" s="121" t="s">
        <v>150</v>
      </c>
      <c r="B65" s="121" t="s">
        <v>222</v>
      </c>
      <c r="C65" s="121">
        <v>4772</v>
      </c>
      <c r="D65" s="121" t="s">
        <v>229</v>
      </c>
      <c r="E65" t="s">
        <v>2169</v>
      </c>
      <c r="F65">
        <v>244874.36</v>
      </c>
      <c r="G65">
        <v>102729</v>
      </c>
      <c r="H65">
        <v>40240.31</v>
      </c>
      <c r="I65">
        <v>7</v>
      </c>
      <c r="J65">
        <v>237600.2</v>
      </c>
      <c r="L65">
        <v>0</v>
      </c>
      <c r="M65">
        <v>71355</v>
      </c>
      <c r="P65">
        <v>24526</v>
      </c>
      <c r="S65">
        <v>-1396064.69</v>
      </c>
      <c r="T65">
        <v>2056145.55</v>
      </c>
      <c r="U65">
        <v>431117.72</v>
      </c>
      <c r="X65">
        <v>516559.8</v>
      </c>
      <c r="Z65">
        <v>604934.80000000005</v>
      </c>
      <c r="AB65">
        <v>319</v>
      </c>
      <c r="AC65">
        <v>429508.64</v>
      </c>
      <c r="AD65">
        <v>33764.07</v>
      </c>
      <c r="AF65">
        <v>9662</v>
      </c>
      <c r="AG65" s="123">
        <f t="shared" si="4"/>
        <v>387843.67</v>
      </c>
      <c r="AH65" s="129">
        <f t="shared" si="5"/>
        <v>95881</v>
      </c>
      <c r="AI65" s="125">
        <f t="shared" si="6"/>
        <v>291962.67</v>
      </c>
      <c r="AJ65" s="130">
        <f t="shared" si="7"/>
        <v>947677.52</v>
      </c>
      <c r="AK65" s="131">
        <f t="shared" si="8"/>
        <v>1078188.51</v>
      </c>
      <c r="AL65" s="125">
        <f t="shared" si="3"/>
        <v>-130510.98999999999</v>
      </c>
    </row>
    <row r="66" spans="1:38" x14ac:dyDescent="0.25">
      <c r="A66" s="121" t="s">
        <v>152</v>
      </c>
      <c r="B66" s="121" t="s">
        <v>231</v>
      </c>
      <c r="C66" s="121">
        <v>5834</v>
      </c>
      <c r="D66" s="121" t="s">
        <v>233</v>
      </c>
      <c r="E66" t="s">
        <v>2170</v>
      </c>
      <c r="F66">
        <v>284824.62</v>
      </c>
      <c r="G66">
        <v>34964.5</v>
      </c>
      <c r="H66">
        <v>23973.57</v>
      </c>
      <c r="I66">
        <v>294656.75</v>
      </c>
      <c r="J66">
        <v>700301.14</v>
      </c>
      <c r="L66">
        <v>0</v>
      </c>
      <c r="M66">
        <v>31863.3</v>
      </c>
      <c r="O66">
        <v>25122</v>
      </c>
      <c r="P66">
        <v>49064</v>
      </c>
      <c r="S66">
        <v>-1569045.93</v>
      </c>
      <c r="T66">
        <v>2912713.08</v>
      </c>
      <c r="U66">
        <v>675952.06</v>
      </c>
      <c r="V66">
        <v>22923</v>
      </c>
      <c r="X66">
        <v>544582.5</v>
      </c>
      <c r="Y66">
        <v>22100</v>
      </c>
      <c r="Z66">
        <v>721642.5</v>
      </c>
      <c r="AC66">
        <v>568012.35</v>
      </c>
      <c r="AD66">
        <v>60041.58</v>
      </c>
      <c r="AF66">
        <v>26857</v>
      </c>
      <c r="AG66" s="123">
        <f t="shared" si="4"/>
        <v>343762.69</v>
      </c>
      <c r="AH66" s="129">
        <f t="shared" si="5"/>
        <v>106049.3</v>
      </c>
      <c r="AI66" s="125">
        <f t="shared" si="6"/>
        <v>237713.39</v>
      </c>
      <c r="AJ66" s="130">
        <f t="shared" si="7"/>
        <v>1265557.56</v>
      </c>
      <c r="AK66" s="131">
        <f t="shared" si="8"/>
        <v>1376553.4300000002</v>
      </c>
      <c r="AL66" s="125">
        <f t="shared" si="3"/>
        <v>-110995.87000000011</v>
      </c>
    </row>
    <row r="67" spans="1:38" x14ac:dyDescent="0.25">
      <c r="A67" s="121" t="s">
        <v>152</v>
      </c>
      <c r="B67" s="121" t="s">
        <v>231</v>
      </c>
      <c r="C67" s="121">
        <v>4475</v>
      </c>
      <c r="D67" s="121" t="s">
        <v>234</v>
      </c>
      <c r="E67" t="s">
        <v>2171</v>
      </c>
      <c r="F67">
        <v>848998.56</v>
      </c>
      <c r="G67">
        <v>27080</v>
      </c>
      <c r="H67">
        <v>38355.99</v>
      </c>
      <c r="I67">
        <v>570153.49</v>
      </c>
      <c r="J67">
        <v>360935.2</v>
      </c>
      <c r="L67">
        <v>0</v>
      </c>
      <c r="M67">
        <v>38243.26</v>
      </c>
      <c r="P67">
        <v>1065.5</v>
      </c>
      <c r="S67">
        <v>474068.71</v>
      </c>
      <c r="T67">
        <v>1364480.05</v>
      </c>
      <c r="U67">
        <v>557442.52</v>
      </c>
      <c r="V67">
        <v>2120</v>
      </c>
      <c r="X67">
        <v>812130</v>
      </c>
      <c r="Y67">
        <v>21400</v>
      </c>
      <c r="Z67">
        <v>930558</v>
      </c>
      <c r="AC67">
        <v>410371.02</v>
      </c>
      <c r="AD67">
        <v>38273.78</v>
      </c>
      <c r="AF67">
        <v>46224</v>
      </c>
      <c r="AG67" s="123">
        <f t="shared" si="4"/>
        <v>914434.55</v>
      </c>
      <c r="AH67" s="129">
        <f t="shared" si="5"/>
        <v>39308.76</v>
      </c>
      <c r="AI67" s="125">
        <f t="shared" si="6"/>
        <v>875125.79</v>
      </c>
      <c r="AJ67" s="130">
        <f t="shared" si="7"/>
        <v>1393092.52</v>
      </c>
      <c r="AK67" s="131">
        <f t="shared" si="8"/>
        <v>1425426.8</v>
      </c>
      <c r="AL67" s="125">
        <f t="shared" si="3"/>
        <v>-32334.280000000028</v>
      </c>
    </row>
    <row r="68" spans="1:38" x14ac:dyDescent="0.25">
      <c r="A68" s="121" t="s">
        <v>152</v>
      </c>
      <c r="B68" s="121" t="s">
        <v>231</v>
      </c>
      <c r="C68" s="121">
        <v>1990</v>
      </c>
      <c r="D68" s="121" t="s">
        <v>235</v>
      </c>
      <c r="E68" t="s">
        <v>2172</v>
      </c>
      <c r="F68">
        <v>518871.11</v>
      </c>
      <c r="G68">
        <v>25758.38</v>
      </c>
      <c r="H68">
        <v>23561.43</v>
      </c>
      <c r="I68">
        <v>1479567.01</v>
      </c>
      <c r="J68">
        <v>301685.64</v>
      </c>
      <c r="L68">
        <v>5000</v>
      </c>
      <c r="M68">
        <v>27965</v>
      </c>
      <c r="O68">
        <v>49700</v>
      </c>
      <c r="P68">
        <v>633.91999999999996</v>
      </c>
      <c r="S68">
        <v>135005.06</v>
      </c>
      <c r="T68">
        <v>2067672.51</v>
      </c>
      <c r="U68">
        <v>399664.58</v>
      </c>
      <c r="V68">
        <v>50</v>
      </c>
      <c r="X68">
        <v>472710</v>
      </c>
      <c r="Y68">
        <v>12200</v>
      </c>
      <c r="Z68">
        <v>508094</v>
      </c>
      <c r="AC68">
        <v>260318.28</v>
      </c>
      <c r="AD68">
        <v>46355.22</v>
      </c>
      <c r="AF68">
        <v>6390</v>
      </c>
      <c r="AG68" s="123">
        <f t="shared" si="4"/>
        <v>568190.92000000004</v>
      </c>
      <c r="AH68" s="129">
        <f t="shared" si="5"/>
        <v>83298.92</v>
      </c>
      <c r="AI68" s="125">
        <f t="shared" si="6"/>
        <v>484892.00000000006</v>
      </c>
      <c r="AJ68" s="130">
        <f t="shared" si="7"/>
        <v>884624.58000000007</v>
      </c>
      <c r="AK68" s="131">
        <f t="shared" si="8"/>
        <v>821157.5</v>
      </c>
      <c r="AL68" s="125">
        <f t="shared" si="3"/>
        <v>63467.080000000075</v>
      </c>
    </row>
    <row r="69" spans="1:38" x14ac:dyDescent="0.25">
      <c r="A69" s="121" t="s">
        <v>152</v>
      </c>
      <c r="B69" s="121" t="s">
        <v>231</v>
      </c>
      <c r="C69" s="121">
        <v>5043</v>
      </c>
      <c r="D69" s="121" t="s">
        <v>236</v>
      </c>
      <c r="E69" t="s">
        <v>2173</v>
      </c>
      <c r="F69">
        <v>592471.81999999995</v>
      </c>
      <c r="G69">
        <v>18271</v>
      </c>
      <c r="H69">
        <v>16148.47</v>
      </c>
      <c r="I69">
        <v>784473.84</v>
      </c>
      <c r="J69">
        <v>179560.19</v>
      </c>
      <c r="L69">
        <v>0</v>
      </c>
      <c r="M69">
        <v>36063</v>
      </c>
      <c r="P69">
        <v>10761.54</v>
      </c>
      <c r="S69">
        <v>-788225.99</v>
      </c>
      <c r="T69">
        <v>2226508.67</v>
      </c>
      <c r="U69">
        <v>626518.12</v>
      </c>
      <c r="X69">
        <v>848550</v>
      </c>
      <c r="Z69">
        <v>971817</v>
      </c>
      <c r="AA69">
        <v>10884</v>
      </c>
      <c r="AC69">
        <v>315401.02</v>
      </c>
      <c r="AD69">
        <v>55635</v>
      </c>
      <c r="AF69">
        <v>15513</v>
      </c>
      <c r="AG69" s="123">
        <f t="shared" si="4"/>
        <v>626891.28999999992</v>
      </c>
      <c r="AH69" s="129">
        <f t="shared" si="5"/>
        <v>46824.54</v>
      </c>
      <c r="AI69" s="125">
        <f t="shared" si="6"/>
        <v>580066.74999999988</v>
      </c>
      <c r="AJ69" s="130">
        <f t="shared" si="7"/>
        <v>1475068.12</v>
      </c>
      <c r="AK69" s="131">
        <f t="shared" si="8"/>
        <v>1369250.02</v>
      </c>
      <c r="AL69" s="125">
        <f t="shared" si="3"/>
        <v>105818.10000000009</v>
      </c>
    </row>
    <row r="70" spans="1:38" x14ac:dyDescent="0.25">
      <c r="A70" s="121" t="s">
        <v>152</v>
      </c>
      <c r="B70" s="121" t="s">
        <v>231</v>
      </c>
      <c r="C70" s="121">
        <v>5442</v>
      </c>
      <c r="D70" s="121" t="s">
        <v>237</v>
      </c>
      <c r="E70" t="s">
        <v>2174</v>
      </c>
      <c r="F70">
        <v>198630.03</v>
      </c>
      <c r="G70">
        <v>10811</v>
      </c>
      <c r="H70">
        <v>50344.63</v>
      </c>
      <c r="I70">
        <v>468057.56</v>
      </c>
      <c r="J70">
        <v>148698.25</v>
      </c>
      <c r="L70">
        <v>0</v>
      </c>
      <c r="M70">
        <v>51568.84</v>
      </c>
      <c r="P70">
        <v>11576.18</v>
      </c>
      <c r="S70">
        <v>-1358482.02</v>
      </c>
      <c r="T70">
        <v>2114406.96</v>
      </c>
      <c r="U70">
        <v>526498.69999999995</v>
      </c>
      <c r="X70">
        <v>709020</v>
      </c>
      <c r="Z70">
        <v>738043</v>
      </c>
      <c r="AC70">
        <v>370835.68</v>
      </c>
      <c r="AD70">
        <v>41700.51</v>
      </c>
      <c r="AF70">
        <v>27468</v>
      </c>
      <c r="AG70" s="123">
        <f t="shared" si="4"/>
        <v>259785.66</v>
      </c>
      <c r="AH70" s="129">
        <f t="shared" si="5"/>
        <v>63145.02</v>
      </c>
      <c r="AI70" s="125">
        <f t="shared" si="6"/>
        <v>196640.64000000001</v>
      </c>
      <c r="AJ70" s="130">
        <f t="shared" si="7"/>
        <v>1235518.7</v>
      </c>
      <c r="AK70" s="131">
        <f t="shared" si="8"/>
        <v>1178047.19</v>
      </c>
      <c r="AL70" s="125">
        <f>AJ70-AK70</f>
        <v>57471.510000000009</v>
      </c>
    </row>
    <row r="71" spans="1:38" ht="24.6" x14ac:dyDescent="0.7">
      <c r="D71" s="82"/>
      <c r="AG71" s="123">
        <f t="shared" ref="AG71" ca="1" si="9">SUM(AG71:AG138)</f>
        <v>0</v>
      </c>
      <c r="AH71" s="129">
        <f>SUM(M71:Q71)</f>
        <v>0</v>
      </c>
      <c r="AI71" s="125">
        <f t="shared" ref="AI71" ca="1" si="10">AG71-AH71</f>
        <v>0</v>
      </c>
      <c r="AJ71" s="130">
        <f>SUM(V71:AF71)</f>
        <v>0</v>
      </c>
      <c r="AK71" s="131" t="e">
        <f>SUM(#REF!)</f>
        <v>#REF!</v>
      </c>
      <c r="AL71" s="125" t="e">
        <f>AJ71-AK71</f>
        <v>#REF!</v>
      </c>
    </row>
    <row r="72" spans="1:38" x14ac:dyDescent="0.25">
      <c r="AH72" s="129"/>
      <c r="AJ72" s="130"/>
      <c r="AK72" s="131"/>
    </row>
    <row r="73" spans="1:38" x14ac:dyDescent="0.25">
      <c r="AH73" s="129"/>
      <c r="AJ73" s="130"/>
      <c r="AK73" s="131"/>
    </row>
    <row r="74" spans="1:38" x14ac:dyDescent="0.25">
      <c r="AH74" s="129"/>
      <c r="AJ74" s="130"/>
      <c r="AK74" s="131"/>
    </row>
    <row r="75" spans="1:38" x14ac:dyDescent="0.25">
      <c r="AH75" s="129"/>
      <c r="AJ75" s="130"/>
      <c r="AK75" s="131"/>
    </row>
    <row r="76" spans="1:38" x14ac:dyDescent="0.25">
      <c r="AH76" s="129"/>
      <c r="AJ76" s="130"/>
      <c r="AK76" s="131"/>
    </row>
    <row r="77" spans="1:38" x14ac:dyDescent="0.25">
      <c r="AH77" s="129"/>
      <c r="AJ77" s="130"/>
      <c r="AK77" s="131"/>
    </row>
    <row r="78" spans="1:38" x14ac:dyDescent="0.25">
      <c r="AH78" s="129"/>
      <c r="AJ78" s="130"/>
      <c r="AK78" s="131"/>
    </row>
    <row r="79" spans="1:38" x14ac:dyDescent="0.25">
      <c r="AH79" s="129"/>
      <c r="AJ79" s="130"/>
      <c r="AK79" s="131"/>
    </row>
    <row r="80" spans="1:38" x14ac:dyDescent="0.25">
      <c r="AH80" s="129"/>
      <c r="AJ80" s="130"/>
      <c r="AK80" s="131"/>
    </row>
    <row r="81" spans="34:37" x14ac:dyDescent="0.25">
      <c r="AH81" s="129"/>
      <c r="AJ81" s="130"/>
      <c r="AK81" s="131"/>
    </row>
    <row r="82" spans="34:37" x14ac:dyDescent="0.25">
      <c r="AH82" s="129"/>
      <c r="AJ82" s="130"/>
      <c r="AK82" s="131"/>
    </row>
    <row r="83" spans="34:37" x14ac:dyDescent="0.25">
      <c r="AH83" s="129"/>
      <c r="AJ83" s="130"/>
      <c r="AK83" s="131"/>
    </row>
    <row r="84" spans="34:37" x14ac:dyDescent="0.25">
      <c r="AH84" s="129"/>
      <c r="AJ84" s="130"/>
      <c r="AK84" s="131"/>
    </row>
    <row r="85" spans="34:37" x14ac:dyDescent="0.25">
      <c r="AH85" s="129"/>
      <c r="AJ85" s="130"/>
      <c r="AK85" s="131"/>
    </row>
    <row r="86" spans="34:37" x14ac:dyDescent="0.25">
      <c r="AH86" s="129"/>
      <c r="AJ86" s="130"/>
      <c r="AK86" s="131"/>
    </row>
    <row r="87" spans="34:37" x14ac:dyDescent="0.25">
      <c r="AH87" s="129"/>
      <c r="AJ87" s="130"/>
      <c r="AK87" s="131"/>
    </row>
    <row r="88" spans="34:37" x14ac:dyDescent="0.25">
      <c r="AH88" s="129"/>
      <c r="AJ88" s="130"/>
      <c r="AK88" s="131"/>
    </row>
    <row r="89" spans="34:37" x14ac:dyDescent="0.25">
      <c r="AH89" s="129"/>
      <c r="AJ89" s="130"/>
      <c r="AK89" s="131"/>
    </row>
    <row r="90" spans="34:37" x14ac:dyDescent="0.25">
      <c r="AH90" s="129"/>
      <c r="AJ90" s="130"/>
      <c r="AK90" s="131"/>
    </row>
    <row r="91" spans="34:37" x14ac:dyDescent="0.25">
      <c r="AH91" s="129"/>
      <c r="AJ91" s="130"/>
      <c r="AK91" s="131"/>
    </row>
    <row r="92" spans="34:37" x14ac:dyDescent="0.25">
      <c r="AH92" s="129"/>
      <c r="AJ92" s="130"/>
      <c r="AK92" s="131"/>
    </row>
    <row r="93" spans="34:37" x14ac:dyDescent="0.25">
      <c r="AH93" s="129"/>
      <c r="AJ93" s="130"/>
      <c r="AK93" s="131"/>
    </row>
    <row r="94" spans="34:37" x14ac:dyDescent="0.25">
      <c r="AH94" s="129"/>
      <c r="AJ94" s="130"/>
      <c r="AK94" s="131"/>
    </row>
    <row r="95" spans="34:37" x14ac:dyDescent="0.25">
      <c r="AH95" s="129"/>
      <c r="AJ95" s="130"/>
      <c r="AK95" s="131"/>
    </row>
    <row r="96" spans="34:37" x14ac:dyDescent="0.25">
      <c r="AH96" s="129"/>
      <c r="AJ96" s="130"/>
      <c r="AK96" s="131"/>
    </row>
    <row r="97" spans="34:37" x14ac:dyDescent="0.25">
      <c r="AH97" s="129"/>
      <c r="AJ97" s="130"/>
      <c r="AK97" s="131"/>
    </row>
    <row r="98" spans="34:37" x14ac:dyDescent="0.25">
      <c r="AH98" s="129"/>
      <c r="AJ98" s="130"/>
      <c r="AK98" s="131"/>
    </row>
    <row r="99" spans="34:37" x14ac:dyDescent="0.25">
      <c r="AH99" s="129"/>
      <c r="AJ99" s="130"/>
      <c r="AK99" s="131"/>
    </row>
    <row r="100" spans="34:37" x14ac:dyDescent="0.25">
      <c r="AH100" s="129"/>
      <c r="AJ100" s="130"/>
      <c r="AK100" s="131"/>
    </row>
    <row r="101" spans="34:37" x14ac:dyDescent="0.25">
      <c r="AH101" s="129"/>
      <c r="AJ101" s="130"/>
      <c r="AK101" s="131"/>
    </row>
    <row r="102" spans="34:37" x14ac:dyDescent="0.25">
      <c r="AH102" s="129"/>
      <c r="AJ102" s="130"/>
      <c r="AK102" s="131"/>
    </row>
    <row r="103" spans="34:37" x14ac:dyDescent="0.25">
      <c r="AH103" s="129"/>
      <c r="AJ103" s="130"/>
      <c r="AK103" s="131"/>
    </row>
    <row r="104" spans="34:37" x14ac:dyDescent="0.25">
      <c r="AH104" s="129"/>
      <c r="AJ104" s="130"/>
      <c r="AK104" s="131"/>
    </row>
    <row r="105" spans="34:37" x14ac:dyDescent="0.25">
      <c r="AH105" s="129"/>
      <c r="AJ105" s="130"/>
      <c r="AK105" s="131"/>
    </row>
    <row r="106" spans="34:37" x14ac:dyDescent="0.25">
      <c r="AH106" s="129"/>
      <c r="AJ106" s="130"/>
      <c r="AK106" s="131"/>
    </row>
    <row r="107" spans="34:37" x14ac:dyDescent="0.25">
      <c r="AH107" s="129"/>
      <c r="AJ107" s="130"/>
      <c r="AK107" s="131"/>
    </row>
    <row r="108" spans="34:37" x14ac:dyDescent="0.25">
      <c r="AH108" s="129"/>
      <c r="AJ108" s="130"/>
      <c r="AK108" s="131"/>
    </row>
    <row r="109" spans="34:37" x14ac:dyDescent="0.25">
      <c r="AH109" s="129"/>
      <c r="AJ109" s="130"/>
      <c r="AK109" s="131"/>
    </row>
    <row r="110" spans="34:37" x14ac:dyDescent="0.25">
      <c r="AH110" s="129"/>
      <c r="AJ110" s="130"/>
      <c r="AK110" s="131"/>
    </row>
    <row r="111" spans="34:37" x14ac:dyDescent="0.25">
      <c r="AH111" s="129"/>
      <c r="AJ111" s="130"/>
      <c r="AK111" s="131"/>
    </row>
    <row r="112" spans="34:37" x14ac:dyDescent="0.25">
      <c r="AH112" s="129"/>
      <c r="AJ112" s="130"/>
      <c r="AK112" s="131"/>
    </row>
    <row r="113" spans="34:37" x14ac:dyDescent="0.25">
      <c r="AH113" s="129"/>
      <c r="AJ113" s="130"/>
      <c r="AK113" s="131"/>
    </row>
    <row r="114" spans="34:37" x14ac:dyDescent="0.25">
      <c r="AH114" s="129"/>
      <c r="AJ114" s="130"/>
      <c r="AK114" s="131"/>
    </row>
    <row r="115" spans="34:37" x14ac:dyDescent="0.25">
      <c r="AH115" s="129"/>
      <c r="AJ115" s="130"/>
      <c r="AK115" s="131"/>
    </row>
    <row r="116" spans="34:37" x14ac:dyDescent="0.25">
      <c r="AH116" s="129"/>
      <c r="AJ116" s="130"/>
      <c r="AK116" s="131"/>
    </row>
    <row r="117" spans="34:37" x14ac:dyDescent="0.25">
      <c r="AH117" s="129"/>
      <c r="AJ117" s="130"/>
      <c r="AK117" s="131"/>
    </row>
    <row r="118" spans="34:37" x14ac:dyDescent="0.25">
      <c r="AH118" s="129"/>
      <c r="AJ118" s="130"/>
      <c r="AK118" s="131"/>
    </row>
    <row r="119" spans="34:37" x14ac:dyDescent="0.25">
      <c r="AH119" s="129"/>
      <c r="AJ119" s="130"/>
      <c r="AK119" s="131"/>
    </row>
    <row r="120" spans="34:37" x14ac:dyDescent="0.25">
      <c r="AH120" s="129"/>
      <c r="AJ120" s="130"/>
      <c r="AK120" s="131"/>
    </row>
    <row r="121" spans="34:37" x14ac:dyDescent="0.25">
      <c r="AH121" s="129"/>
      <c r="AJ121" s="130"/>
      <c r="AK121" s="131"/>
    </row>
    <row r="122" spans="34:37" x14ac:dyDescent="0.25">
      <c r="AH122" s="129"/>
      <c r="AJ122" s="130"/>
      <c r="AK122" s="131"/>
    </row>
    <row r="123" spans="34:37" x14ac:dyDescent="0.25">
      <c r="AH123" s="129"/>
      <c r="AJ123" s="130"/>
      <c r="AK123" s="131"/>
    </row>
    <row r="124" spans="34:37" x14ac:dyDescent="0.25">
      <c r="AH124" s="129"/>
      <c r="AJ124" s="130"/>
      <c r="AK124" s="131"/>
    </row>
    <row r="125" spans="34:37" x14ac:dyDescent="0.25">
      <c r="AH125" s="129"/>
      <c r="AJ125" s="130"/>
      <c r="AK125" s="131"/>
    </row>
    <row r="126" spans="34:37" x14ac:dyDescent="0.25">
      <c r="AH126" s="129"/>
      <c r="AJ126" s="130"/>
      <c r="AK126" s="131"/>
    </row>
    <row r="127" spans="34:37" x14ac:dyDescent="0.25">
      <c r="AH127" s="129"/>
      <c r="AJ127" s="130"/>
      <c r="AK127" s="131"/>
    </row>
    <row r="128" spans="34:37" x14ac:dyDescent="0.25">
      <c r="AH128" s="129"/>
      <c r="AJ128" s="130"/>
      <c r="AK128" s="131"/>
    </row>
    <row r="129" spans="34:37" x14ac:dyDescent="0.25">
      <c r="AH129" s="129"/>
      <c r="AJ129" s="130"/>
      <c r="AK129" s="131"/>
    </row>
    <row r="130" spans="34:37" x14ac:dyDescent="0.25">
      <c r="AH130" s="129"/>
      <c r="AJ130" s="130"/>
      <c r="AK130" s="131"/>
    </row>
    <row r="131" spans="34:37" x14ac:dyDescent="0.25">
      <c r="AH131" s="129"/>
      <c r="AJ131" s="130"/>
      <c r="AK131" s="131"/>
    </row>
    <row r="132" spans="34:37" x14ac:dyDescent="0.25">
      <c r="AH132" s="129"/>
      <c r="AJ132" s="130"/>
      <c r="AK132" s="131"/>
    </row>
    <row r="133" spans="34:37" x14ac:dyDescent="0.25">
      <c r="AH133" s="129"/>
      <c r="AJ133" s="130"/>
      <c r="AK133" s="131"/>
    </row>
    <row r="134" spans="34:37" x14ac:dyDescent="0.25">
      <c r="AH134" s="129"/>
      <c r="AJ134" s="130"/>
      <c r="AK134" s="131"/>
    </row>
    <row r="135" spans="34:37" x14ac:dyDescent="0.25">
      <c r="AH135" s="129"/>
      <c r="AJ135" s="130"/>
      <c r="AK135" s="131"/>
    </row>
    <row r="136" spans="34:37" x14ac:dyDescent="0.25">
      <c r="AH136" s="129"/>
      <c r="AJ136" s="130"/>
      <c r="AK136" s="131"/>
    </row>
    <row r="137" spans="34:37" x14ac:dyDescent="0.25">
      <c r="AH137" s="129"/>
      <c r="AJ137" s="130"/>
      <c r="AK137" s="131"/>
    </row>
    <row r="138" spans="34:37" x14ac:dyDescent="0.25">
      <c r="AH138" s="129"/>
      <c r="AJ138" s="130"/>
      <c r="AK138" s="131"/>
    </row>
    <row r="139" spans="34:37" x14ac:dyDescent="0.25">
      <c r="AH139" s="129"/>
      <c r="AJ139" s="130"/>
      <c r="AK139" s="131"/>
    </row>
    <row r="140" spans="34:37" x14ac:dyDescent="0.25">
      <c r="AH140" s="129"/>
      <c r="AJ140" s="130"/>
      <c r="AK140" s="131"/>
    </row>
    <row r="141" spans="34:37" x14ac:dyDescent="0.25">
      <c r="AH141" s="129"/>
      <c r="AJ141" s="130"/>
      <c r="AK141" s="131"/>
    </row>
    <row r="142" spans="34:37" x14ac:dyDescent="0.25">
      <c r="AH142" s="129"/>
      <c r="AJ142" s="130"/>
      <c r="AK142" s="131"/>
    </row>
    <row r="143" spans="34:37" x14ac:dyDescent="0.25">
      <c r="AH143" s="129"/>
      <c r="AJ143" s="130"/>
      <c r="AK143" s="131"/>
    </row>
    <row r="144" spans="34:37" x14ac:dyDescent="0.25">
      <c r="AH144" s="129"/>
      <c r="AJ144" s="130"/>
      <c r="AK144" s="131"/>
    </row>
    <row r="145" spans="34:37" x14ac:dyDescent="0.25">
      <c r="AH145" s="129"/>
      <c r="AJ145" s="130"/>
      <c r="AK145" s="131"/>
    </row>
    <row r="146" spans="34:37" x14ac:dyDescent="0.25">
      <c r="AH146" s="129"/>
      <c r="AJ146" s="130"/>
      <c r="AK146" s="131"/>
    </row>
    <row r="147" spans="34:37" x14ac:dyDescent="0.25">
      <c r="AH147" s="129"/>
      <c r="AJ147" s="130"/>
      <c r="AK147" s="131"/>
    </row>
    <row r="148" spans="34:37" x14ac:dyDescent="0.25">
      <c r="AH148" s="129"/>
      <c r="AJ148" s="130"/>
      <c r="AK148" s="131"/>
    </row>
    <row r="149" spans="34:37" x14ac:dyDescent="0.25">
      <c r="AH149" s="129"/>
      <c r="AJ149" s="130"/>
      <c r="AK149" s="131"/>
    </row>
    <row r="150" spans="34:37" x14ac:dyDescent="0.25">
      <c r="AH150" s="129"/>
      <c r="AJ150" s="130"/>
      <c r="AK150" s="131"/>
    </row>
    <row r="151" spans="34:37" x14ac:dyDescent="0.25">
      <c r="AH151" s="129"/>
      <c r="AJ151" s="130"/>
      <c r="AK151" s="131"/>
    </row>
  </sheetData>
  <autoFilter ref="A1:AL71" xr:uid="{00000000-0001-0000-0100-000000000000}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202D4-CCB3-43EE-AB5A-B384AC0E0A11}">
  <dimension ref="A1:AG215"/>
  <sheetViews>
    <sheetView workbookViewId="0">
      <selection sqref="A1:AG1048576"/>
    </sheetView>
  </sheetViews>
  <sheetFormatPr defaultRowHeight="13.8" x14ac:dyDescent="0.25"/>
  <cols>
    <col min="1" max="1" width="48.5" bestFit="1" customWidth="1"/>
  </cols>
  <sheetData>
    <row r="1" spans="1:33" x14ac:dyDescent="0.25">
      <c r="A1" t="s">
        <v>2052</v>
      </c>
      <c r="B1" t="s">
        <v>2053</v>
      </c>
      <c r="C1" t="s">
        <v>2054</v>
      </c>
      <c r="D1" t="s">
        <v>2055</v>
      </c>
      <c r="E1" t="s">
        <v>2175</v>
      </c>
      <c r="F1" t="s">
        <v>2176</v>
      </c>
      <c r="G1" t="s">
        <v>2056</v>
      </c>
      <c r="H1" t="s">
        <v>2057</v>
      </c>
      <c r="I1" t="s">
        <v>2058</v>
      </c>
      <c r="J1" t="s">
        <v>2177</v>
      </c>
      <c r="K1" t="s">
        <v>2059</v>
      </c>
      <c r="L1" t="s">
        <v>2060</v>
      </c>
      <c r="M1" t="s">
        <v>2062</v>
      </c>
      <c r="N1" t="s">
        <v>2063</v>
      </c>
      <c r="O1" t="s">
        <v>2064</v>
      </c>
      <c r="P1" t="s">
        <v>2178</v>
      </c>
      <c r="Q1" t="s">
        <v>2065</v>
      </c>
      <c r="R1" t="s">
        <v>2066</v>
      </c>
      <c r="S1" t="s">
        <v>2067</v>
      </c>
      <c r="T1" t="s">
        <v>2068</v>
      </c>
      <c r="U1" t="s">
        <v>2069</v>
      </c>
      <c r="V1" t="s">
        <v>2070</v>
      </c>
      <c r="W1" t="s">
        <v>2071</v>
      </c>
      <c r="X1" t="s">
        <v>2072</v>
      </c>
      <c r="Y1" t="s">
        <v>2073</v>
      </c>
      <c r="Z1" t="s">
        <v>2074</v>
      </c>
      <c r="AA1" t="s">
        <v>2075</v>
      </c>
      <c r="AB1" t="s">
        <v>2076</v>
      </c>
      <c r="AC1" t="s">
        <v>2077</v>
      </c>
      <c r="AD1" t="s">
        <v>2078</v>
      </c>
      <c r="AE1" t="s">
        <v>2179</v>
      </c>
      <c r="AF1" t="s">
        <v>2180</v>
      </c>
      <c r="AG1" t="s">
        <v>2079</v>
      </c>
    </row>
    <row r="2" spans="1:33" x14ac:dyDescent="0.25">
      <c r="A2" t="s">
        <v>2080</v>
      </c>
      <c r="B2" t="s">
        <v>2081</v>
      </c>
      <c r="C2" t="s">
        <v>2082</v>
      </c>
      <c r="D2" t="s">
        <v>2083</v>
      </c>
      <c r="E2" t="s">
        <v>2181</v>
      </c>
      <c r="F2" t="s">
        <v>2182</v>
      </c>
      <c r="G2" t="s">
        <v>2084</v>
      </c>
      <c r="H2" t="s">
        <v>2085</v>
      </c>
      <c r="I2" t="s">
        <v>2086</v>
      </c>
      <c r="J2" t="s">
        <v>2183</v>
      </c>
      <c r="K2" t="s">
        <v>2087</v>
      </c>
      <c r="L2" t="s">
        <v>2088</v>
      </c>
      <c r="M2" t="s">
        <v>2090</v>
      </c>
      <c r="N2" t="s">
        <v>2091</v>
      </c>
      <c r="O2" t="s">
        <v>2092</v>
      </c>
      <c r="P2" t="s">
        <v>2184</v>
      </c>
      <c r="Q2" t="s">
        <v>2093</v>
      </c>
      <c r="R2" t="s">
        <v>2094</v>
      </c>
      <c r="S2" t="s">
        <v>2095</v>
      </c>
      <c r="T2" t="s">
        <v>2096</v>
      </c>
      <c r="U2" t="s">
        <v>2097</v>
      </c>
      <c r="V2" t="s">
        <v>2098</v>
      </c>
      <c r="W2" t="s">
        <v>2099</v>
      </c>
      <c r="X2" t="s">
        <v>2100</v>
      </c>
      <c r="Y2" t="s">
        <v>2101</v>
      </c>
      <c r="Z2" t="s">
        <v>2102</v>
      </c>
      <c r="AA2" t="s">
        <v>2103</v>
      </c>
      <c r="AB2" t="s">
        <v>2104</v>
      </c>
      <c r="AC2" t="s">
        <v>2105</v>
      </c>
      <c r="AD2" t="s">
        <v>2106</v>
      </c>
      <c r="AE2" t="s">
        <v>2185</v>
      </c>
      <c r="AF2" t="s">
        <v>2186</v>
      </c>
      <c r="AG2" t="s">
        <v>2107</v>
      </c>
    </row>
    <row r="3" spans="1:33" x14ac:dyDescent="0.25">
      <c r="A3" t="s">
        <v>2108</v>
      </c>
      <c r="B3">
        <v>240012681.86000001</v>
      </c>
      <c r="C3">
        <v>63393631.75</v>
      </c>
      <c r="D3">
        <v>46679869.859999999</v>
      </c>
      <c r="E3">
        <v>0</v>
      </c>
      <c r="F3">
        <v>0</v>
      </c>
      <c r="G3">
        <v>92711912.75</v>
      </c>
      <c r="H3">
        <v>110739761.98</v>
      </c>
      <c r="I3">
        <v>-122457.77</v>
      </c>
      <c r="J3">
        <v>0</v>
      </c>
      <c r="K3">
        <v>2695099.59</v>
      </c>
      <c r="L3">
        <v>18148082.91</v>
      </c>
      <c r="M3">
        <v>1312758.1599999999</v>
      </c>
      <c r="N3">
        <v>4456606.26</v>
      </c>
      <c r="O3">
        <v>300</v>
      </c>
      <c r="P3">
        <v>5992395.3399999999</v>
      </c>
      <c r="Q3">
        <v>-9856192.8900000006</v>
      </c>
      <c r="R3">
        <v>-3503868.65</v>
      </c>
      <c r="S3">
        <v>507607048.93000001</v>
      </c>
      <c r="T3">
        <v>128794168.28</v>
      </c>
      <c r="U3">
        <v>18220372.649999999</v>
      </c>
      <c r="V3">
        <v>4797.07</v>
      </c>
      <c r="W3">
        <v>99321298.560000002</v>
      </c>
      <c r="X3">
        <v>7403933.4900000002</v>
      </c>
      <c r="Y3">
        <v>135532292.75999999</v>
      </c>
      <c r="Z3">
        <v>337855.94</v>
      </c>
      <c r="AA3">
        <v>210718</v>
      </c>
      <c r="AB3">
        <v>67645143.760000005</v>
      </c>
      <c r="AC3">
        <v>11380811.65</v>
      </c>
      <c r="AD3">
        <v>466500</v>
      </c>
      <c r="AE3">
        <v>88645.2</v>
      </c>
      <c r="AF3">
        <v>124044.58</v>
      </c>
      <c r="AG3">
        <v>11395387.380000001</v>
      </c>
    </row>
    <row r="10" spans="1:33" x14ac:dyDescent="0.25">
      <c r="A10" t="s">
        <v>2187</v>
      </c>
      <c r="B10">
        <v>1196713.96</v>
      </c>
      <c r="C10">
        <v>6666.25</v>
      </c>
      <c r="D10">
        <v>378644.96</v>
      </c>
      <c r="G10">
        <v>287469.61</v>
      </c>
      <c r="H10">
        <v>520651.61</v>
      </c>
      <c r="K10">
        <v>12634</v>
      </c>
      <c r="L10">
        <v>95054.77</v>
      </c>
      <c r="N10">
        <v>0</v>
      </c>
      <c r="P10">
        <v>0</v>
      </c>
      <c r="R10">
        <v>1293056.05</v>
      </c>
      <c r="S10">
        <v>1534772.11</v>
      </c>
      <c r="T10">
        <v>309370.45</v>
      </c>
      <c r="U10">
        <v>1500</v>
      </c>
      <c r="W10">
        <v>887304.42</v>
      </c>
      <c r="X10">
        <v>27047</v>
      </c>
      <c r="Y10">
        <v>1105847.42</v>
      </c>
      <c r="AB10">
        <v>588570.1</v>
      </c>
      <c r="AC10">
        <v>76174.89</v>
      </c>
    </row>
    <row r="11" spans="1:33" x14ac:dyDescent="0.25">
      <c r="A11" t="s">
        <v>2188</v>
      </c>
      <c r="B11">
        <v>1446977.78</v>
      </c>
      <c r="C11">
        <v>28600</v>
      </c>
      <c r="D11">
        <v>333980.23</v>
      </c>
      <c r="G11">
        <v>45835.29</v>
      </c>
      <c r="H11">
        <v>1196356.54</v>
      </c>
      <c r="K11">
        <v>15465</v>
      </c>
      <c r="L11">
        <v>108920</v>
      </c>
      <c r="N11">
        <v>1596</v>
      </c>
      <c r="R11">
        <v>2156724.17</v>
      </c>
      <c r="S11">
        <v>1097038.29</v>
      </c>
      <c r="T11">
        <v>435587.32</v>
      </c>
      <c r="W11">
        <v>652436</v>
      </c>
      <c r="X11">
        <v>8528</v>
      </c>
      <c r="Y11">
        <v>759370</v>
      </c>
      <c r="AB11">
        <v>391750.05</v>
      </c>
      <c r="AC11">
        <v>273424.89</v>
      </c>
    </row>
    <row r="12" spans="1:33" x14ac:dyDescent="0.25">
      <c r="A12" t="s">
        <v>2189</v>
      </c>
      <c r="B12">
        <v>508493.36</v>
      </c>
      <c r="C12">
        <v>15200</v>
      </c>
      <c r="D12">
        <v>268366.96000000002</v>
      </c>
      <c r="G12">
        <v>1355679.26</v>
      </c>
      <c r="H12">
        <v>980527.42</v>
      </c>
      <c r="K12">
        <v>2042</v>
      </c>
      <c r="L12">
        <v>54554.62</v>
      </c>
      <c r="N12">
        <v>0</v>
      </c>
      <c r="R12">
        <v>1606705.85</v>
      </c>
      <c r="S12">
        <v>1718005.94</v>
      </c>
      <c r="T12">
        <v>142195.37</v>
      </c>
      <c r="W12">
        <v>510390</v>
      </c>
      <c r="X12">
        <v>16700</v>
      </c>
      <c r="Y12">
        <v>615990</v>
      </c>
      <c r="AB12">
        <v>192863.82</v>
      </c>
      <c r="AC12">
        <v>113472.96000000001</v>
      </c>
    </row>
    <row r="13" spans="1:33" x14ac:dyDescent="0.25">
      <c r="A13" t="s">
        <v>2190</v>
      </c>
      <c r="B13">
        <v>1876357.68</v>
      </c>
      <c r="C13">
        <v>103965.71</v>
      </c>
      <c r="D13">
        <v>776258.15</v>
      </c>
      <c r="G13">
        <v>7</v>
      </c>
      <c r="H13">
        <v>1461690.41</v>
      </c>
      <c r="K13">
        <v>1200</v>
      </c>
      <c r="L13">
        <v>111793.02</v>
      </c>
      <c r="N13">
        <v>31458.69</v>
      </c>
      <c r="P13">
        <v>300</v>
      </c>
      <c r="R13">
        <v>431011.6</v>
      </c>
      <c r="S13">
        <v>3950541.16</v>
      </c>
      <c r="T13">
        <v>444843.84</v>
      </c>
      <c r="W13">
        <v>1321981.76</v>
      </c>
      <c r="X13">
        <v>24500</v>
      </c>
      <c r="Y13">
        <v>1449582.76</v>
      </c>
      <c r="AB13">
        <v>563963.93999999994</v>
      </c>
      <c r="AC13">
        <v>81712.42</v>
      </c>
      <c r="AG13">
        <v>4092</v>
      </c>
    </row>
    <row r="14" spans="1:33" x14ac:dyDescent="0.25">
      <c r="A14" t="s">
        <v>2191</v>
      </c>
      <c r="B14">
        <v>2181317.02</v>
      </c>
      <c r="C14">
        <v>66063.929999999993</v>
      </c>
      <c r="D14">
        <v>585895.53</v>
      </c>
      <c r="G14">
        <v>422895.39</v>
      </c>
      <c r="H14">
        <v>355207.63</v>
      </c>
      <c r="K14">
        <v>15700</v>
      </c>
      <c r="L14">
        <v>123154.9</v>
      </c>
      <c r="N14">
        <v>478.01</v>
      </c>
      <c r="O14">
        <v>300</v>
      </c>
      <c r="R14">
        <v>1365454.18</v>
      </c>
      <c r="S14">
        <v>2643840</v>
      </c>
      <c r="T14">
        <v>391355.69</v>
      </c>
      <c r="W14">
        <v>1172336.32</v>
      </c>
      <c r="X14">
        <v>46000</v>
      </c>
      <c r="Y14">
        <v>1429480.32</v>
      </c>
      <c r="AB14">
        <v>668517.18999999994</v>
      </c>
      <c r="AC14">
        <v>46177.41</v>
      </c>
      <c r="AG14">
        <v>3064.68</v>
      </c>
    </row>
    <row r="15" spans="1:33" x14ac:dyDescent="0.25">
      <c r="A15" t="s">
        <v>2192</v>
      </c>
      <c r="B15">
        <v>1034556.74</v>
      </c>
      <c r="C15">
        <v>9559</v>
      </c>
      <c r="D15">
        <v>262802.96999999997</v>
      </c>
      <c r="G15">
        <v>365163.85</v>
      </c>
      <c r="H15">
        <v>481370.27</v>
      </c>
      <c r="K15">
        <v>3500</v>
      </c>
      <c r="L15">
        <v>64867.06</v>
      </c>
      <c r="N15">
        <v>56</v>
      </c>
      <c r="R15">
        <v>-221535.71</v>
      </c>
      <c r="S15">
        <v>2287723.02</v>
      </c>
      <c r="T15">
        <v>135668.84</v>
      </c>
      <c r="U15">
        <v>353254</v>
      </c>
      <c r="W15">
        <v>362910</v>
      </c>
      <c r="X15">
        <v>13128.25</v>
      </c>
      <c r="Y15">
        <v>467590.25</v>
      </c>
      <c r="AB15">
        <v>316370.71999999997</v>
      </c>
      <c r="AC15">
        <v>62157.66</v>
      </c>
    </row>
    <row r="16" spans="1:33" x14ac:dyDescent="0.25">
      <c r="A16" t="s">
        <v>2193</v>
      </c>
      <c r="B16">
        <v>897756.85</v>
      </c>
      <c r="C16">
        <v>58021.5</v>
      </c>
      <c r="D16">
        <v>913568.03</v>
      </c>
      <c r="G16">
        <v>477691.01</v>
      </c>
      <c r="H16">
        <v>565086.6</v>
      </c>
      <c r="K16">
        <v>11100</v>
      </c>
      <c r="L16">
        <v>103862.52</v>
      </c>
      <c r="N16">
        <v>28</v>
      </c>
      <c r="R16">
        <v>3150923.17</v>
      </c>
      <c r="S16">
        <v>312292.87</v>
      </c>
      <c r="T16">
        <v>280567.38</v>
      </c>
      <c r="W16">
        <v>1061764.3400000001</v>
      </c>
      <c r="X16">
        <v>34800</v>
      </c>
      <c r="Y16">
        <v>1316270.3400000001</v>
      </c>
      <c r="AA16">
        <v>7082</v>
      </c>
      <c r="AB16">
        <v>628984.6</v>
      </c>
      <c r="AC16">
        <v>90877.35</v>
      </c>
    </row>
    <row r="17" spans="1:33" x14ac:dyDescent="0.25">
      <c r="A17" t="s">
        <v>2194</v>
      </c>
      <c r="B17">
        <v>2468838.64</v>
      </c>
      <c r="C17">
        <v>44540.02</v>
      </c>
      <c r="D17">
        <v>1041272.28</v>
      </c>
      <c r="G17">
        <v>824687.59</v>
      </c>
      <c r="H17">
        <v>241395.7</v>
      </c>
      <c r="L17">
        <v>116209.67</v>
      </c>
      <c r="N17">
        <v>3355</v>
      </c>
      <c r="R17">
        <v>4098835.03</v>
      </c>
      <c r="S17">
        <v>928313.81</v>
      </c>
      <c r="T17">
        <v>263247.84000000003</v>
      </c>
      <c r="W17">
        <v>673375.11</v>
      </c>
      <c r="X17">
        <v>25271</v>
      </c>
      <c r="Y17">
        <v>895163.11</v>
      </c>
      <c r="AB17">
        <v>527439.9</v>
      </c>
      <c r="AC17">
        <v>64637.34</v>
      </c>
      <c r="AG17">
        <v>632.88</v>
      </c>
    </row>
    <row r="18" spans="1:33" x14ac:dyDescent="0.25">
      <c r="A18" t="s">
        <v>2195</v>
      </c>
      <c r="B18">
        <v>2403860.04</v>
      </c>
      <c r="C18">
        <v>82537</v>
      </c>
      <c r="D18">
        <v>281436.26</v>
      </c>
      <c r="G18">
        <v>143347.57999999999</v>
      </c>
      <c r="H18">
        <v>191633.99</v>
      </c>
      <c r="L18">
        <v>106010.93</v>
      </c>
      <c r="N18">
        <v>0</v>
      </c>
      <c r="R18">
        <v>2243179.88</v>
      </c>
      <c r="S18">
        <v>955989.15</v>
      </c>
      <c r="T18">
        <v>305092.63</v>
      </c>
      <c r="W18">
        <v>946319.05</v>
      </c>
      <c r="X18">
        <v>23700</v>
      </c>
      <c r="Y18">
        <v>1045829.05</v>
      </c>
      <c r="AB18">
        <v>373589.06</v>
      </c>
      <c r="AC18">
        <v>49986.66</v>
      </c>
      <c r="AG18">
        <v>8072</v>
      </c>
    </row>
    <row r="19" spans="1:33" x14ac:dyDescent="0.25">
      <c r="A19" t="s">
        <v>2196</v>
      </c>
      <c r="B19">
        <v>833321.2</v>
      </c>
      <c r="C19">
        <v>16400</v>
      </c>
      <c r="D19">
        <v>296465.59999999998</v>
      </c>
      <c r="G19">
        <v>1268838.69</v>
      </c>
      <c r="H19">
        <v>777517.55</v>
      </c>
      <c r="K19">
        <v>3302</v>
      </c>
      <c r="L19">
        <v>81928.5</v>
      </c>
      <c r="N19">
        <v>28</v>
      </c>
      <c r="R19">
        <v>2032352.98</v>
      </c>
      <c r="S19">
        <v>1540469.93</v>
      </c>
      <c r="T19">
        <v>122113.97</v>
      </c>
      <c r="W19">
        <v>930473</v>
      </c>
      <c r="X19">
        <v>30801.25</v>
      </c>
      <c r="Y19">
        <v>1118639.25</v>
      </c>
      <c r="Z19">
        <v>3000</v>
      </c>
      <c r="AB19">
        <v>325880.07</v>
      </c>
      <c r="AC19">
        <v>101407.27</v>
      </c>
    </row>
    <row r="20" spans="1:33" x14ac:dyDescent="0.25">
      <c r="A20" t="s">
        <v>2197</v>
      </c>
      <c r="B20">
        <v>2002274.98</v>
      </c>
      <c r="C20">
        <v>40913.5</v>
      </c>
      <c r="D20">
        <v>443550.45</v>
      </c>
      <c r="G20">
        <v>1011848.18</v>
      </c>
      <c r="H20">
        <v>1155176.71</v>
      </c>
      <c r="K20">
        <v>2000</v>
      </c>
      <c r="L20">
        <v>119416.14</v>
      </c>
      <c r="N20">
        <v>3753</v>
      </c>
      <c r="R20">
        <v>2747947.67</v>
      </c>
      <c r="S20">
        <v>2399548.4500000002</v>
      </c>
      <c r="T20">
        <v>226435.57</v>
      </c>
      <c r="U20">
        <v>1200</v>
      </c>
      <c r="W20">
        <v>1441100.18</v>
      </c>
      <c r="X20">
        <v>66450</v>
      </c>
      <c r="Y20">
        <v>1721030.18</v>
      </c>
      <c r="AB20">
        <v>526328.98</v>
      </c>
      <c r="AC20">
        <v>98178.03</v>
      </c>
      <c r="AG20">
        <v>8550</v>
      </c>
    </row>
    <row r="21" spans="1:33" x14ac:dyDescent="0.25">
      <c r="A21" t="s">
        <v>2198</v>
      </c>
      <c r="B21">
        <v>836646.86</v>
      </c>
      <c r="C21">
        <v>48100</v>
      </c>
      <c r="D21">
        <v>629207.73</v>
      </c>
      <c r="G21">
        <v>620516.53</v>
      </c>
      <c r="H21">
        <v>1164744.33</v>
      </c>
      <c r="L21">
        <v>94867.81</v>
      </c>
      <c r="N21">
        <v>0</v>
      </c>
      <c r="R21">
        <v>-159943.67999999999</v>
      </c>
      <c r="S21">
        <v>3847094.62</v>
      </c>
      <c r="T21">
        <v>414416.66</v>
      </c>
      <c r="W21">
        <v>885762.17</v>
      </c>
      <c r="X21">
        <v>41500</v>
      </c>
      <c r="Y21">
        <v>1154551.17</v>
      </c>
      <c r="AB21">
        <v>555291.9</v>
      </c>
      <c r="AC21">
        <v>114639.06</v>
      </c>
    </row>
    <row r="22" spans="1:33" x14ac:dyDescent="0.25">
      <c r="A22" t="s">
        <v>2199</v>
      </c>
      <c r="B22">
        <v>2613994.81</v>
      </c>
      <c r="C22">
        <v>70553.5</v>
      </c>
      <c r="D22">
        <v>2411082.9900000002</v>
      </c>
      <c r="G22">
        <v>4</v>
      </c>
      <c r="H22">
        <v>1374420.31</v>
      </c>
      <c r="L22">
        <v>157320.91</v>
      </c>
      <c r="N22">
        <v>3490</v>
      </c>
      <c r="R22">
        <v>4646281.33</v>
      </c>
      <c r="S22">
        <v>2781867.7</v>
      </c>
      <c r="T22">
        <v>225395.88</v>
      </c>
      <c r="W22">
        <v>1081807.3999999999</v>
      </c>
      <c r="X22">
        <v>31400</v>
      </c>
      <c r="Y22">
        <v>1332116.3999999999</v>
      </c>
      <c r="Z22">
        <v>3000</v>
      </c>
      <c r="AB22">
        <v>1063263.77</v>
      </c>
      <c r="AC22">
        <v>52267.44</v>
      </c>
      <c r="AG22">
        <v>6860</v>
      </c>
    </row>
    <row r="23" spans="1:33" x14ac:dyDescent="0.25">
      <c r="A23" t="s">
        <v>2200</v>
      </c>
      <c r="B23">
        <v>937742.32</v>
      </c>
      <c r="C23">
        <v>54292.54</v>
      </c>
      <c r="D23">
        <v>188692.12</v>
      </c>
      <c r="G23">
        <v>184166.16</v>
      </c>
      <c r="H23">
        <v>1634201.74</v>
      </c>
      <c r="K23">
        <v>14420</v>
      </c>
      <c r="L23">
        <v>94197.84</v>
      </c>
      <c r="N23">
        <v>665.93</v>
      </c>
      <c r="R23">
        <v>1233849.8999999999</v>
      </c>
      <c r="S23">
        <v>1887309.56</v>
      </c>
      <c r="T23">
        <v>189218.89</v>
      </c>
      <c r="U23">
        <v>150000</v>
      </c>
      <c r="W23">
        <v>1127826.93</v>
      </c>
      <c r="X23">
        <v>34883</v>
      </c>
      <c r="Y23">
        <v>1222727.93</v>
      </c>
      <c r="AB23">
        <v>409523.25</v>
      </c>
      <c r="AC23">
        <v>92525.99</v>
      </c>
      <c r="AG23">
        <v>8500</v>
      </c>
    </row>
    <row r="24" spans="1:33" x14ac:dyDescent="0.25">
      <c r="A24" t="s">
        <v>2201</v>
      </c>
      <c r="B24">
        <v>1926951.39</v>
      </c>
      <c r="C24">
        <v>42658.64</v>
      </c>
      <c r="D24">
        <v>94194.44</v>
      </c>
      <c r="G24">
        <v>429973.95</v>
      </c>
      <c r="H24">
        <v>182910.63</v>
      </c>
      <c r="L24">
        <v>92816</v>
      </c>
      <c r="N24">
        <v>28</v>
      </c>
      <c r="R24">
        <v>483920.35</v>
      </c>
      <c r="S24">
        <v>2302867.0299999998</v>
      </c>
      <c r="T24">
        <v>171376.74</v>
      </c>
      <c r="U24">
        <v>150000</v>
      </c>
      <c r="W24">
        <v>546430.65</v>
      </c>
      <c r="X24">
        <v>18600</v>
      </c>
      <c r="Y24">
        <v>637000.65</v>
      </c>
      <c r="AB24">
        <v>418700.41</v>
      </c>
      <c r="AC24">
        <v>33648.660000000003</v>
      </c>
    </row>
    <row r="25" spans="1:33" x14ac:dyDescent="0.25">
      <c r="A25" t="s">
        <v>2202</v>
      </c>
      <c r="B25">
        <v>2270919.0499999998</v>
      </c>
      <c r="C25">
        <v>3400</v>
      </c>
      <c r="D25">
        <v>514910.21</v>
      </c>
      <c r="G25">
        <v>136242</v>
      </c>
      <c r="H25">
        <v>790344.12</v>
      </c>
      <c r="L25">
        <v>82594.23</v>
      </c>
      <c r="N25">
        <v>0</v>
      </c>
      <c r="R25">
        <v>2299594.7799999998</v>
      </c>
      <c r="S25">
        <v>1722667.58</v>
      </c>
      <c r="T25">
        <v>254083</v>
      </c>
      <c r="W25">
        <v>782340.5</v>
      </c>
      <c r="X25">
        <v>22242</v>
      </c>
      <c r="Y25">
        <v>887109.5</v>
      </c>
      <c r="AB25">
        <v>553296.59</v>
      </c>
      <c r="AC25">
        <v>7300.62</v>
      </c>
    </row>
    <row r="26" spans="1:33" x14ac:dyDescent="0.25">
      <c r="A26" t="s">
        <v>2203</v>
      </c>
      <c r="B26">
        <v>1224136.56</v>
      </c>
      <c r="C26">
        <v>4329.74</v>
      </c>
      <c r="D26">
        <v>789348.85</v>
      </c>
      <c r="G26">
        <v>227803.05</v>
      </c>
      <c r="H26">
        <v>753232.4</v>
      </c>
      <c r="K26">
        <v>17029</v>
      </c>
      <c r="L26">
        <v>167220.29999999999</v>
      </c>
      <c r="N26">
        <v>67.8</v>
      </c>
      <c r="R26">
        <v>1195922.21</v>
      </c>
      <c r="S26">
        <v>2074532.05</v>
      </c>
      <c r="T26">
        <v>256088.8</v>
      </c>
      <c r="W26">
        <v>563811.25</v>
      </c>
      <c r="X26">
        <v>66600</v>
      </c>
      <c r="Y26">
        <v>689949.25</v>
      </c>
      <c r="AB26">
        <v>571429.87</v>
      </c>
      <c r="AC26">
        <v>74181.69</v>
      </c>
      <c r="AG26">
        <v>6860</v>
      </c>
    </row>
    <row r="27" spans="1:33" x14ac:dyDescent="0.25">
      <c r="A27" t="s">
        <v>2204</v>
      </c>
      <c r="B27">
        <v>829832.21</v>
      </c>
      <c r="C27">
        <v>60489.29</v>
      </c>
      <c r="D27">
        <v>136693.42000000001</v>
      </c>
      <c r="G27">
        <v>131240.73000000001</v>
      </c>
      <c r="H27">
        <v>1327578.17</v>
      </c>
      <c r="L27">
        <v>187659.05</v>
      </c>
      <c r="N27">
        <v>0</v>
      </c>
      <c r="R27">
        <v>1786933.32</v>
      </c>
      <c r="S27">
        <v>900591.29</v>
      </c>
      <c r="T27">
        <v>155810.35999999999</v>
      </c>
      <c r="U27">
        <v>135746</v>
      </c>
      <c r="V27">
        <v>2020</v>
      </c>
      <c r="W27">
        <v>990337.5</v>
      </c>
      <c r="X27">
        <v>37538.53</v>
      </c>
      <c r="Y27">
        <v>1080926.03</v>
      </c>
      <c r="AB27">
        <v>501210.3</v>
      </c>
      <c r="AC27">
        <v>121170.11</v>
      </c>
      <c r="AG27">
        <v>7495.79</v>
      </c>
    </row>
    <row r="28" spans="1:33" x14ac:dyDescent="0.25">
      <c r="A28" t="s">
        <v>2205</v>
      </c>
      <c r="B28">
        <v>738474.12</v>
      </c>
      <c r="C28">
        <v>54983.3</v>
      </c>
      <c r="D28">
        <v>468787.9</v>
      </c>
      <c r="G28">
        <v>163357.59</v>
      </c>
      <c r="H28">
        <v>656942.98</v>
      </c>
      <c r="K28">
        <v>11527</v>
      </c>
      <c r="L28">
        <v>102312.06</v>
      </c>
      <c r="N28">
        <v>35060.39</v>
      </c>
      <c r="R28">
        <v>-252806.76</v>
      </c>
      <c r="S28">
        <v>2673935.1</v>
      </c>
      <c r="T28">
        <v>343210.4</v>
      </c>
      <c r="V28">
        <v>41.85</v>
      </c>
      <c r="W28">
        <v>838513.5</v>
      </c>
      <c r="X28">
        <v>25100</v>
      </c>
      <c r="Y28">
        <v>1035238.5</v>
      </c>
      <c r="AB28">
        <v>575343.79</v>
      </c>
      <c r="AC28">
        <v>83765.36</v>
      </c>
    </row>
    <row r="29" spans="1:33" x14ac:dyDescent="0.25">
      <c r="A29" t="s">
        <v>2206</v>
      </c>
      <c r="B29">
        <v>1343649.09</v>
      </c>
      <c r="C29">
        <v>47379.85</v>
      </c>
      <c r="D29">
        <v>244245.74</v>
      </c>
      <c r="G29">
        <v>745166.91</v>
      </c>
      <c r="H29">
        <v>314981.98</v>
      </c>
      <c r="K29">
        <v>17396.580000000002</v>
      </c>
      <c r="L29">
        <v>50526.32</v>
      </c>
      <c r="N29">
        <v>4418.7299999999996</v>
      </c>
      <c r="R29">
        <v>1060402.53</v>
      </c>
      <c r="S29">
        <v>1942985.43</v>
      </c>
      <c r="T29">
        <v>159304.46</v>
      </c>
      <c r="W29">
        <v>712488.65</v>
      </c>
      <c r="X29">
        <v>17950</v>
      </c>
      <c r="Y29">
        <v>798455.65</v>
      </c>
      <c r="AB29">
        <v>365424.15</v>
      </c>
      <c r="AC29">
        <v>99309.33</v>
      </c>
      <c r="AG29">
        <v>6860</v>
      </c>
    </row>
    <row r="30" spans="1:33" x14ac:dyDescent="0.25">
      <c r="A30" t="s">
        <v>2207</v>
      </c>
      <c r="B30">
        <v>948336.19</v>
      </c>
      <c r="C30">
        <v>25996.97</v>
      </c>
      <c r="D30">
        <v>244268.93</v>
      </c>
      <c r="G30">
        <v>878463.62</v>
      </c>
      <c r="H30">
        <v>1977299.07</v>
      </c>
      <c r="L30">
        <v>84907</v>
      </c>
      <c r="N30">
        <v>0</v>
      </c>
      <c r="R30">
        <v>1533499.12</v>
      </c>
      <c r="S30">
        <v>2306439.37</v>
      </c>
      <c r="T30">
        <v>269240.53000000003</v>
      </c>
      <c r="U30">
        <v>657846</v>
      </c>
      <c r="W30">
        <v>200190</v>
      </c>
      <c r="X30">
        <v>15600</v>
      </c>
      <c r="Y30">
        <v>330043</v>
      </c>
      <c r="Z30">
        <v>6000</v>
      </c>
      <c r="AB30">
        <v>520850.1</v>
      </c>
      <c r="AC30">
        <v>129604.14</v>
      </c>
      <c r="AG30">
        <v>6860</v>
      </c>
    </row>
    <row r="31" spans="1:33" x14ac:dyDescent="0.25">
      <c r="A31" t="s">
        <v>2208</v>
      </c>
      <c r="B31">
        <v>694656.84</v>
      </c>
      <c r="C31">
        <v>5085.82</v>
      </c>
      <c r="D31">
        <v>482084.66</v>
      </c>
      <c r="G31">
        <v>187397.39</v>
      </c>
      <c r="H31">
        <v>1425176.31</v>
      </c>
      <c r="K31">
        <v>8000</v>
      </c>
      <c r="L31">
        <v>59177.7</v>
      </c>
      <c r="N31">
        <v>498.31</v>
      </c>
      <c r="R31">
        <v>1563155.37</v>
      </c>
      <c r="S31">
        <v>1600056.47</v>
      </c>
      <c r="T31">
        <v>153843.9</v>
      </c>
      <c r="W31">
        <v>583339.12</v>
      </c>
      <c r="X31">
        <v>11000</v>
      </c>
      <c r="Y31">
        <v>723358.12</v>
      </c>
      <c r="AB31">
        <v>377524.75</v>
      </c>
      <c r="AC31">
        <v>76885.86</v>
      </c>
      <c r="AG31">
        <v>6901.12</v>
      </c>
    </row>
    <row r="32" spans="1:33" x14ac:dyDescent="0.25">
      <c r="A32" t="s">
        <v>2209</v>
      </c>
      <c r="B32">
        <v>2130019.4</v>
      </c>
      <c r="C32">
        <v>108500</v>
      </c>
      <c r="D32">
        <v>454378.69</v>
      </c>
      <c r="G32">
        <v>394669.68</v>
      </c>
      <c r="H32">
        <v>1098399.8600000001</v>
      </c>
      <c r="K32">
        <v>10000</v>
      </c>
      <c r="L32">
        <v>99755.19</v>
      </c>
      <c r="N32">
        <v>443</v>
      </c>
      <c r="R32">
        <v>1701864.45</v>
      </c>
      <c r="S32">
        <v>2970314.75</v>
      </c>
      <c r="T32">
        <v>353546.39</v>
      </c>
      <c r="W32">
        <v>584495</v>
      </c>
      <c r="X32">
        <v>18350</v>
      </c>
      <c r="Y32">
        <v>816385</v>
      </c>
      <c r="AB32">
        <v>605447.80000000005</v>
      </c>
      <c r="AC32">
        <v>107777.16</v>
      </c>
      <c r="AG32">
        <v>23191.19</v>
      </c>
    </row>
    <row r="33" spans="1:33" x14ac:dyDescent="0.25">
      <c r="A33" t="s">
        <v>2210</v>
      </c>
      <c r="B33">
        <v>193957.14</v>
      </c>
      <c r="C33">
        <v>11083.3</v>
      </c>
      <c r="D33">
        <v>367513.82</v>
      </c>
      <c r="G33">
        <v>3</v>
      </c>
      <c r="H33">
        <v>944850.01</v>
      </c>
      <c r="L33">
        <v>40492.800000000003</v>
      </c>
      <c r="N33">
        <v>0</v>
      </c>
      <c r="R33">
        <v>-167168.70000000001</v>
      </c>
      <c r="S33">
        <v>2001291.5</v>
      </c>
      <c r="T33">
        <v>120252.09</v>
      </c>
      <c r="W33">
        <v>589689.06999999995</v>
      </c>
      <c r="X33">
        <v>13750</v>
      </c>
      <c r="Y33">
        <v>628453.06999999995</v>
      </c>
      <c r="Z33">
        <v>500</v>
      </c>
      <c r="AB33">
        <v>361298.93</v>
      </c>
      <c r="AC33">
        <v>79787.490000000005</v>
      </c>
      <c r="AG33">
        <v>10860</v>
      </c>
    </row>
    <row r="34" spans="1:33" x14ac:dyDescent="0.25">
      <c r="A34" t="s">
        <v>2211</v>
      </c>
      <c r="B34">
        <v>1985779.42</v>
      </c>
      <c r="C34">
        <v>146904.49</v>
      </c>
      <c r="D34">
        <v>772737.8</v>
      </c>
      <c r="G34">
        <v>1394076.19</v>
      </c>
      <c r="H34">
        <v>477061.26</v>
      </c>
      <c r="L34">
        <v>110483.35</v>
      </c>
      <c r="N34">
        <v>0</v>
      </c>
      <c r="R34">
        <v>795686.14</v>
      </c>
      <c r="S34">
        <v>3800882.66</v>
      </c>
      <c r="T34">
        <v>439996.36</v>
      </c>
      <c r="U34">
        <v>250608</v>
      </c>
      <c r="W34">
        <v>886706.86</v>
      </c>
      <c r="X34">
        <v>24732</v>
      </c>
      <c r="Y34">
        <v>980598.86</v>
      </c>
      <c r="AB34">
        <v>443987.34</v>
      </c>
      <c r="AC34">
        <v>101090.01</v>
      </c>
      <c r="AG34">
        <v>6860</v>
      </c>
    </row>
    <row r="35" spans="1:33" x14ac:dyDescent="0.25">
      <c r="A35" t="s">
        <v>2212</v>
      </c>
      <c r="B35">
        <v>1464771.21</v>
      </c>
      <c r="C35">
        <v>21479.75</v>
      </c>
      <c r="D35">
        <v>124125.08</v>
      </c>
      <c r="G35">
        <v>421986.95</v>
      </c>
      <c r="H35">
        <v>458464.13</v>
      </c>
      <c r="K35">
        <v>3000</v>
      </c>
      <c r="L35">
        <v>72672.600000000006</v>
      </c>
      <c r="N35">
        <v>5481.28</v>
      </c>
      <c r="R35">
        <v>-179612.06</v>
      </c>
      <c r="S35">
        <v>2024806.3999999999</v>
      </c>
      <c r="T35">
        <v>885722.86</v>
      </c>
      <c r="U35">
        <v>452990</v>
      </c>
      <c r="W35">
        <v>496297.62</v>
      </c>
      <c r="X35">
        <v>31600</v>
      </c>
      <c r="Y35">
        <v>958204.62</v>
      </c>
      <c r="AB35">
        <v>258229.07</v>
      </c>
      <c r="AC35">
        <v>75357.64</v>
      </c>
      <c r="AG35">
        <v>10340.25</v>
      </c>
    </row>
    <row r="36" spans="1:33" x14ac:dyDescent="0.25">
      <c r="A36" t="s">
        <v>2213</v>
      </c>
      <c r="B36">
        <v>2478297.54</v>
      </c>
      <c r="C36">
        <v>12388.15</v>
      </c>
      <c r="D36">
        <v>42166.11</v>
      </c>
      <c r="G36">
        <v>46704.47</v>
      </c>
      <c r="H36">
        <v>744007.12</v>
      </c>
      <c r="K36">
        <v>5100</v>
      </c>
      <c r="L36">
        <v>68476.160000000003</v>
      </c>
      <c r="N36">
        <v>2279.98</v>
      </c>
      <c r="Q36">
        <v>43324.39</v>
      </c>
      <c r="R36">
        <v>754342.92</v>
      </c>
      <c r="S36">
        <v>2381908.6800000002</v>
      </c>
      <c r="T36">
        <v>607478.36</v>
      </c>
      <c r="W36">
        <v>558022.5</v>
      </c>
      <c r="X36">
        <v>64841.88</v>
      </c>
      <c r="Y36">
        <v>722176.5</v>
      </c>
      <c r="AB36">
        <v>344751</v>
      </c>
      <c r="AC36">
        <v>77708.02</v>
      </c>
      <c r="AG36">
        <v>17575.96</v>
      </c>
    </row>
    <row r="37" spans="1:33" x14ac:dyDescent="0.25">
      <c r="A37" t="s">
        <v>2214</v>
      </c>
      <c r="B37">
        <v>640510.74</v>
      </c>
      <c r="C37">
        <v>15145.9</v>
      </c>
      <c r="D37">
        <v>64614.45</v>
      </c>
      <c r="G37">
        <v>448089.12</v>
      </c>
      <c r="H37">
        <v>634244.26</v>
      </c>
      <c r="K37">
        <v>0</v>
      </c>
      <c r="L37">
        <v>67405.600000000006</v>
      </c>
      <c r="N37">
        <v>4326.7299999999996</v>
      </c>
      <c r="R37">
        <v>-1340135.28</v>
      </c>
      <c r="S37">
        <v>2692203.68</v>
      </c>
      <c r="T37">
        <v>1063236.79</v>
      </c>
      <c r="W37">
        <v>899739.12</v>
      </c>
      <c r="X37">
        <v>25800</v>
      </c>
      <c r="Y37">
        <v>1179831.1200000001</v>
      </c>
      <c r="AB37">
        <v>294143.78999999998</v>
      </c>
      <c r="AC37">
        <v>82285.11</v>
      </c>
      <c r="AG37">
        <v>53712.15</v>
      </c>
    </row>
    <row r="38" spans="1:33" x14ac:dyDescent="0.25">
      <c r="A38" t="s">
        <v>2215</v>
      </c>
      <c r="B38">
        <v>493792.83</v>
      </c>
      <c r="C38">
        <v>18540</v>
      </c>
      <c r="D38">
        <v>136684.39000000001</v>
      </c>
      <c r="G38">
        <v>60431.26</v>
      </c>
      <c r="H38">
        <v>316444.03999999998</v>
      </c>
      <c r="K38">
        <v>4500</v>
      </c>
      <c r="L38">
        <v>78102.13</v>
      </c>
      <c r="N38">
        <v>0</v>
      </c>
      <c r="R38">
        <v>788690.48</v>
      </c>
      <c r="S38">
        <v>288756.2</v>
      </c>
      <c r="T38">
        <v>472072.64</v>
      </c>
      <c r="W38">
        <v>323001</v>
      </c>
      <c r="X38">
        <v>17000</v>
      </c>
      <c r="Y38">
        <v>602939</v>
      </c>
      <c r="AB38">
        <v>284994.19</v>
      </c>
      <c r="AC38">
        <v>41779.74</v>
      </c>
      <c r="AG38">
        <v>16517</v>
      </c>
    </row>
    <row r="39" spans="1:33" x14ac:dyDescent="0.25">
      <c r="A39" t="s">
        <v>2216</v>
      </c>
      <c r="B39">
        <v>4376019.66</v>
      </c>
      <c r="C39">
        <v>49529.75</v>
      </c>
      <c r="D39">
        <v>131622.76</v>
      </c>
      <c r="G39">
        <v>94272.3</v>
      </c>
      <c r="H39">
        <v>861309.05</v>
      </c>
      <c r="K39">
        <v>0</v>
      </c>
      <c r="L39">
        <v>86320.73</v>
      </c>
      <c r="N39">
        <v>14.19</v>
      </c>
      <c r="R39">
        <v>1116500.96</v>
      </c>
      <c r="S39">
        <v>3281518.85</v>
      </c>
      <c r="T39">
        <v>1798517.51</v>
      </c>
      <c r="V39">
        <v>2</v>
      </c>
      <c r="W39">
        <v>765142.92</v>
      </c>
      <c r="X39">
        <v>126587.12</v>
      </c>
      <c r="Y39">
        <v>1097621.92</v>
      </c>
      <c r="AB39">
        <v>469963.24</v>
      </c>
      <c r="AC39">
        <v>70656.600000000006</v>
      </c>
      <c r="AE39">
        <v>22769</v>
      </c>
      <c r="AG39">
        <v>840</v>
      </c>
    </row>
    <row r="40" spans="1:33" x14ac:dyDescent="0.25">
      <c r="A40" t="s">
        <v>2217</v>
      </c>
      <c r="B40">
        <v>3125494</v>
      </c>
      <c r="C40">
        <v>22857.200000000001</v>
      </c>
      <c r="D40">
        <v>131504.76999999999</v>
      </c>
      <c r="G40">
        <v>402468.7</v>
      </c>
      <c r="H40">
        <v>394949.75</v>
      </c>
      <c r="K40">
        <v>5680</v>
      </c>
      <c r="L40">
        <v>98832</v>
      </c>
      <c r="N40">
        <v>345.66</v>
      </c>
      <c r="R40">
        <v>-817014.72</v>
      </c>
      <c r="S40">
        <v>3750097.45</v>
      </c>
      <c r="T40">
        <v>830672.64</v>
      </c>
      <c r="U40">
        <v>929338</v>
      </c>
      <c r="W40">
        <v>859281.12</v>
      </c>
      <c r="X40">
        <v>64840.44</v>
      </c>
      <c r="Y40">
        <v>1038955.12</v>
      </c>
      <c r="AB40">
        <v>499814.49</v>
      </c>
      <c r="AC40">
        <v>57051.61</v>
      </c>
      <c r="AG40">
        <v>48976.95</v>
      </c>
    </row>
    <row r="41" spans="1:33" x14ac:dyDescent="0.25">
      <c r="A41" t="s">
        <v>2218</v>
      </c>
      <c r="B41">
        <v>999985.3</v>
      </c>
      <c r="C41">
        <v>7558.47</v>
      </c>
      <c r="D41">
        <v>104770.16</v>
      </c>
      <c r="G41">
        <v>495584.07</v>
      </c>
      <c r="H41">
        <v>217497.4</v>
      </c>
      <c r="K41">
        <v>18800</v>
      </c>
      <c r="L41">
        <v>55890.2</v>
      </c>
      <c r="N41">
        <v>17.98</v>
      </c>
      <c r="R41">
        <v>-322472.77</v>
      </c>
      <c r="S41">
        <v>1851653.95</v>
      </c>
      <c r="T41">
        <v>721618.64</v>
      </c>
      <c r="W41">
        <v>372342.78</v>
      </c>
      <c r="X41">
        <v>32313.62</v>
      </c>
      <c r="Y41">
        <v>535521.78</v>
      </c>
      <c r="Z41">
        <v>240</v>
      </c>
      <c r="AA41">
        <v>1780</v>
      </c>
      <c r="AB41">
        <v>290603.46000000002</v>
      </c>
      <c r="AC41">
        <v>62374.15</v>
      </c>
      <c r="AG41">
        <v>14249.61</v>
      </c>
    </row>
    <row r="42" spans="1:33" x14ac:dyDescent="0.25">
      <c r="A42" t="s">
        <v>2219</v>
      </c>
      <c r="B42">
        <v>861647.54</v>
      </c>
      <c r="C42">
        <v>8955.14</v>
      </c>
      <c r="D42">
        <v>41581.589999999997</v>
      </c>
      <c r="G42">
        <v>69221.039999999994</v>
      </c>
      <c r="H42">
        <v>972300.9</v>
      </c>
      <c r="K42">
        <v>11000</v>
      </c>
      <c r="L42">
        <v>50008</v>
      </c>
      <c r="N42">
        <v>13.98</v>
      </c>
      <c r="R42">
        <v>-263804.57</v>
      </c>
      <c r="S42">
        <v>1865771.67</v>
      </c>
      <c r="T42">
        <v>900437.92</v>
      </c>
      <c r="W42">
        <v>168430.5</v>
      </c>
      <c r="X42">
        <v>83613.55</v>
      </c>
      <c r="Y42">
        <v>474178.5</v>
      </c>
      <c r="AB42">
        <v>296559.03999999998</v>
      </c>
      <c r="AC42">
        <v>84660.33</v>
      </c>
      <c r="AG42">
        <v>6366.97</v>
      </c>
    </row>
    <row r="43" spans="1:33" x14ac:dyDescent="0.25">
      <c r="A43" t="s">
        <v>2220</v>
      </c>
      <c r="B43">
        <v>738158.42</v>
      </c>
      <c r="C43">
        <v>4122.2</v>
      </c>
      <c r="D43">
        <v>64162.31</v>
      </c>
      <c r="G43">
        <v>420494.74</v>
      </c>
      <c r="H43">
        <v>315270.19</v>
      </c>
      <c r="L43">
        <v>62212</v>
      </c>
      <c r="N43">
        <v>3537</v>
      </c>
      <c r="R43">
        <v>98932.79</v>
      </c>
      <c r="S43">
        <v>1234901.48</v>
      </c>
      <c r="T43">
        <v>589045.88</v>
      </c>
      <c r="W43">
        <v>332397</v>
      </c>
      <c r="X43">
        <v>19268.55</v>
      </c>
      <c r="Y43">
        <v>531450.48</v>
      </c>
      <c r="AB43">
        <v>203936.76</v>
      </c>
      <c r="AC43">
        <v>54556.2</v>
      </c>
      <c r="AG43">
        <v>8143.4</v>
      </c>
    </row>
    <row r="44" spans="1:33" x14ac:dyDescent="0.25">
      <c r="A44" t="s">
        <v>2221</v>
      </c>
      <c r="B44">
        <v>870082.78</v>
      </c>
      <c r="C44">
        <v>10846.3</v>
      </c>
      <c r="D44">
        <v>67145.350000000006</v>
      </c>
      <c r="G44">
        <v>383928.09</v>
      </c>
      <c r="H44">
        <v>1238656.52</v>
      </c>
      <c r="K44">
        <v>12000</v>
      </c>
      <c r="L44">
        <v>78868</v>
      </c>
      <c r="N44">
        <v>3966.55</v>
      </c>
      <c r="R44">
        <v>526084.76</v>
      </c>
      <c r="S44">
        <v>2300894.7000000002</v>
      </c>
      <c r="T44">
        <v>594238.96</v>
      </c>
      <c r="W44">
        <v>413458.5</v>
      </c>
      <c r="X44">
        <v>69418.17</v>
      </c>
      <c r="Y44">
        <v>634201.5</v>
      </c>
      <c r="Z44">
        <v>3240</v>
      </c>
      <c r="AB44">
        <v>698913.65</v>
      </c>
      <c r="AC44">
        <v>45434.49</v>
      </c>
      <c r="AG44">
        <v>46480.959999999999</v>
      </c>
    </row>
    <row r="45" spans="1:33" x14ac:dyDescent="0.25">
      <c r="A45" t="s">
        <v>2222</v>
      </c>
      <c r="B45">
        <v>1291653.29</v>
      </c>
      <c r="C45">
        <v>7251.8</v>
      </c>
      <c r="D45">
        <v>46342.95</v>
      </c>
      <c r="G45">
        <v>3361353.28</v>
      </c>
      <c r="H45">
        <v>507154.77</v>
      </c>
      <c r="K45">
        <v>15000</v>
      </c>
      <c r="L45">
        <v>72589.59</v>
      </c>
      <c r="N45">
        <v>0</v>
      </c>
      <c r="R45">
        <v>681975.4</v>
      </c>
      <c r="S45">
        <v>4006426</v>
      </c>
      <c r="T45">
        <v>1024316.58</v>
      </c>
      <c r="W45">
        <v>369219</v>
      </c>
      <c r="X45">
        <v>41075.4</v>
      </c>
      <c r="Y45">
        <v>619223</v>
      </c>
      <c r="AB45">
        <v>240396.33</v>
      </c>
      <c r="AC45">
        <v>110979.28</v>
      </c>
      <c r="AF45">
        <v>20283.37</v>
      </c>
      <c r="AG45">
        <v>5963.9</v>
      </c>
    </row>
    <row r="46" spans="1:33" x14ac:dyDescent="0.25">
      <c r="A46" t="s">
        <v>2223</v>
      </c>
      <c r="B46">
        <v>784769.62</v>
      </c>
      <c r="C46">
        <v>383702.44</v>
      </c>
      <c r="D46">
        <v>257901.9</v>
      </c>
      <c r="G46">
        <v>4</v>
      </c>
      <c r="H46">
        <v>425544.3</v>
      </c>
      <c r="L46">
        <v>81047.5</v>
      </c>
      <c r="N46">
        <v>1260</v>
      </c>
      <c r="R46">
        <v>-373048.38</v>
      </c>
      <c r="S46">
        <v>1895478.66</v>
      </c>
      <c r="T46">
        <v>536368.62</v>
      </c>
      <c r="W46">
        <v>322380</v>
      </c>
      <c r="Y46">
        <v>404910</v>
      </c>
      <c r="AB46">
        <v>204173.14</v>
      </c>
      <c r="AC46">
        <v>2481</v>
      </c>
    </row>
    <row r="47" spans="1:33" x14ac:dyDescent="0.25">
      <c r="A47" t="s">
        <v>2224</v>
      </c>
      <c r="B47">
        <v>543066.69999999995</v>
      </c>
      <c r="C47">
        <v>117210.27</v>
      </c>
      <c r="D47">
        <v>88145.65</v>
      </c>
      <c r="G47">
        <v>465732.6</v>
      </c>
      <c r="H47">
        <v>301786.48</v>
      </c>
      <c r="K47">
        <v>5000</v>
      </c>
      <c r="L47">
        <v>78308</v>
      </c>
      <c r="N47">
        <v>3530.79</v>
      </c>
      <c r="R47">
        <v>-1691013.46</v>
      </c>
      <c r="S47">
        <v>2675458.59</v>
      </c>
      <c r="T47">
        <v>873367.12</v>
      </c>
      <c r="W47">
        <v>718041.72</v>
      </c>
      <c r="Y47">
        <v>820638.71999999997</v>
      </c>
      <c r="AB47">
        <v>295137.63</v>
      </c>
      <c r="AC47">
        <v>18628.259999999998</v>
      </c>
      <c r="AG47">
        <v>12346.45</v>
      </c>
    </row>
    <row r="48" spans="1:33" x14ac:dyDescent="0.25">
      <c r="A48" t="s">
        <v>2225</v>
      </c>
      <c r="B48">
        <v>530714.51</v>
      </c>
      <c r="C48">
        <v>56576.25</v>
      </c>
      <c r="D48">
        <v>591872.51</v>
      </c>
      <c r="G48">
        <v>3</v>
      </c>
      <c r="H48">
        <v>93555.839999999997</v>
      </c>
      <c r="K48">
        <v>10700</v>
      </c>
      <c r="L48">
        <v>95167.25</v>
      </c>
      <c r="N48">
        <v>15174.29</v>
      </c>
      <c r="R48">
        <v>-557942.41</v>
      </c>
      <c r="S48">
        <v>1985151.03</v>
      </c>
      <c r="T48">
        <v>518800.5</v>
      </c>
      <c r="W48">
        <v>726717.45</v>
      </c>
      <c r="X48">
        <v>203212.44</v>
      </c>
      <c r="Y48">
        <v>857043.45</v>
      </c>
      <c r="AB48">
        <v>177036.24</v>
      </c>
      <c r="AC48">
        <v>38548.5</v>
      </c>
      <c r="AG48">
        <v>651630.25</v>
      </c>
    </row>
    <row r="49" spans="1:33" x14ac:dyDescent="0.25">
      <c r="A49" t="s">
        <v>2226</v>
      </c>
      <c r="B49">
        <v>306466.5</v>
      </c>
      <c r="C49">
        <v>99982.1</v>
      </c>
      <c r="D49">
        <v>128210.24000000001</v>
      </c>
      <c r="G49">
        <v>416633.9</v>
      </c>
      <c r="H49">
        <v>82254.53</v>
      </c>
      <c r="K49">
        <v>7000</v>
      </c>
      <c r="L49">
        <v>53308.2</v>
      </c>
      <c r="N49">
        <v>0</v>
      </c>
      <c r="P49">
        <v>11636</v>
      </c>
      <c r="Q49">
        <v>-1073643.94</v>
      </c>
      <c r="R49">
        <v>-302472.01</v>
      </c>
      <c r="S49">
        <v>2220870.62</v>
      </c>
      <c r="T49">
        <v>474311.45</v>
      </c>
      <c r="W49">
        <v>547767.24</v>
      </c>
      <c r="Y49">
        <v>695592.24</v>
      </c>
      <c r="AB49">
        <v>189323.07</v>
      </c>
      <c r="AC49">
        <v>20314.98</v>
      </c>
    </row>
    <row r="50" spans="1:33" x14ac:dyDescent="0.25">
      <c r="A50" t="s">
        <v>2227</v>
      </c>
      <c r="B50">
        <v>687377.97</v>
      </c>
      <c r="C50">
        <v>242059.14</v>
      </c>
      <c r="D50">
        <v>205637.01</v>
      </c>
      <c r="G50">
        <v>407592.15</v>
      </c>
      <c r="H50">
        <v>601081.97</v>
      </c>
      <c r="K50">
        <v>20200</v>
      </c>
      <c r="L50">
        <v>85580.38</v>
      </c>
      <c r="N50">
        <v>1894</v>
      </c>
      <c r="P50">
        <v>118506</v>
      </c>
      <c r="R50">
        <v>227619.88</v>
      </c>
      <c r="S50">
        <v>1260400.73</v>
      </c>
      <c r="T50">
        <v>844970.31</v>
      </c>
      <c r="V50">
        <v>129</v>
      </c>
      <c r="W50">
        <v>1002963.9</v>
      </c>
      <c r="X50">
        <v>18200</v>
      </c>
      <c r="Y50">
        <v>1144839.8999999999</v>
      </c>
      <c r="AB50">
        <v>213019.39</v>
      </c>
      <c r="AC50">
        <v>78856.67</v>
      </c>
    </row>
    <row r="51" spans="1:33" x14ac:dyDescent="0.25">
      <c r="A51" t="s">
        <v>2228</v>
      </c>
      <c r="B51">
        <v>280295.63</v>
      </c>
      <c r="C51">
        <v>174519.08</v>
      </c>
      <c r="D51">
        <v>234419.39</v>
      </c>
      <c r="G51">
        <v>3</v>
      </c>
      <c r="H51">
        <v>292490.31</v>
      </c>
      <c r="K51">
        <v>3000</v>
      </c>
      <c r="L51">
        <v>40600</v>
      </c>
      <c r="P51">
        <v>10</v>
      </c>
      <c r="R51">
        <v>-1380168.82</v>
      </c>
      <c r="S51">
        <v>2172217.19</v>
      </c>
      <c r="T51">
        <v>376348.88</v>
      </c>
      <c r="W51">
        <v>270577.59999999998</v>
      </c>
      <c r="Y51">
        <v>393803.6</v>
      </c>
      <c r="AB51">
        <v>98403.77</v>
      </c>
      <c r="AC51">
        <v>7729.4</v>
      </c>
      <c r="AG51">
        <v>920.67</v>
      </c>
    </row>
    <row r="52" spans="1:33" x14ac:dyDescent="0.25">
      <c r="A52" t="s">
        <v>2229</v>
      </c>
      <c r="B52">
        <v>447829.36</v>
      </c>
      <c r="C52">
        <v>106665.16</v>
      </c>
      <c r="D52">
        <v>141283.95000000001</v>
      </c>
      <c r="G52">
        <v>460083.36</v>
      </c>
      <c r="H52">
        <v>-3079312.66</v>
      </c>
      <c r="K52">
        <v>12500</v>
      </c>
      <c r="L52">
        <v>41638.75</v>
      </c>
      <c r="P52">
        <v>7096</v>
      </c>
      <c r="R52">
        <v>-4282089.67</v>
      </c>
      <c r="S52">
        <v>1936400.69</v>
      </c>
      <c r="T52">
        <v>152419</v>
      </c>
      <c r="U52">
        <v>532542</v>
      </c>
      <c r="W52">
        <v>352110</v>
      </c>
      <c r="Y52">
        <v>444079</v>
      </c>
      <c r="AB52">
        <v>194391.22</v>
      </c>
      <c r="AC52">
        <v>37597.379999999997</v>
      </c>
    </row>
    <row r="53" spans="1:33" x14ac:dyDescent="0.25">
      <c r="A53" t="s">
        <v>2230</v>
      </c>
      <c r="B53">
        <v>2942418.48</v>
      </c>
      <c r="C53">
        <v>0</v>
      </c>
      <c r="D53">
        <v>610660.52</v>
      </c>
      <c r="G53">
        <v>-13750.95</v>
      </c>
      <c r="H53">
        <v>759396.05</v>
      </c>
      <c r="K53">
        <v>2000</v>
      </c>
      <c r="L53">
        <v>95952.639999999999</v>
      </c>
      <c r="N53">
        <v>28.05</v>
      </c>
      <c r="Q53">
        <v>560218.99</v>
      </c>
      <c r="R53">
        <v>261824.08</v>
      </c>
      <c r="S53">
        <v>1262941.0900000001</v>
      </c>
      <c r="T53">
        <v>1262406.6000000001</v>
      </c>
      <c r="U53">
        <v>1357460</v>
      </c>
      <c r="W53">
        <v>812237</v>
      </c>
      <c r="Y53">
        <v>1052279</v>
      </c>
      <c r="AB53">
        <v>256647.35</v>
      </c>
      <c r="AC53">
        <v>7418</v>
      </c>
    </row>
    <row r="54" spans="1:33" x14ac:dyDescent="0.25">
      <c r="A54" t="s">
        <v>2231</v>
      </c>
      <c r="B54">
        <v>931237.87</v>
      </c>
      <c r="C54">
        <v>249410.97</v>
      </c>
      <c r="D54">
        <v>117558.62</v>
      </c>
      <c r="G54">
        <v>55622.74</v>
      </c>
      <c r="H54">
        <v>600106.86</v>
      </c>
      <c r="K54">
        <v>6500</v>
      </c>
      <c r="L54">
        <v>201737.75</v>
      </c>
      <c r="N54">
        <v>2162</v>
      </c>
      <c r="R54">
        <v>-581449.77</v>
      </c>
      <c r="S54">
        <v>1603718.32</v>
      </c>
      <c r="T54">
        <v>1079560.1299999999</v>
      </c>
      <c r="X54">
        <v>720699</v>
      </c>
      <c r="Y54">
        <v>862320</v>
      </c>
      <c r="AB54">
        <v>190930.37</v>
      </c>
      <c r="AC54">
        <v>25740</v>
      </c>
    </row>
    <row r="55" spans="1:33" x14ac:dyDescent="0.25">
      <c r="A55" t="s">
        <v>2232</v>
      </c>
      <c r="B55">
        <v>593586.49</v>
      </c>
      <c r="C55">
        <v>402640.64000000001</v>
      </c>
      <c r="D55">
        <v>695216.25</v>
      </c>
      <c r="G55">
        <v>-173212.86</v>
      </c>
      <c r="H55">
        <v>256238.62</v>
      </c>
      <c r="L55">
        <v>156147.5</v>
      </c>
      <c r="M55">
        <v>7260</v>
      </c>
      <c r="N55">
        <v>0</v>
      </c>
      <c r="P55">
        <v>140241.70000000001</v>
      </c>
      <c r="R55">
        <v>-1230371.44</v>
      </c>
      <c r="S55">
        <v>2378594.3199999998</v>
      </c>
      <c r="T55">
        <v>278181.71999999997</v>
      </c>
      <c r="U55">
        <v>490774</v>
      </c>
      <c r="W55">
        <v>495864</v>
      </c>
      <c r="Y55">
        <v>642063</v>
      </c>
      <c r="AB55">
        <v>276488.92</v>
      </c>
      <c r="AC55">
        <v>23670.74</v>
      </c>
    </row>
    <row r="56" spans="1:33" x14ac:dyDescent="0.25">
      <c r="A56" t="s">
        <v>2233</v>
      </c>
      <c r="B56">
        <v>521313.49</v>
      </c>
      <c r="C56">
        <v>171166.4</v>
      </c>
      <c r="D56">
        <v>548555.18999999994</v>
      </c>
      <c r="G56">
        <v>1537566.13</v>
      </c>
      <c r="H56">
        <v>208907.12</v>
      </c>
      <c r="K56">
        <v>10500</v>
      </c>
      <c r="L56">
        <v>237657.51</v>
      </c>
      <c r="M56">
        <v>5095</v>
      </c>
      <c r="N56">
        <v>943</v>
      </c>
      <c r="P56">
        <v>8320</v>
      </c>
      <c r="R56">
        <v>-2150826.46</v>
      </c>
      <c r="S56">
        <v>4446748.38</v>
      </c>
      <c r="T56">
        <v>552723.35</v>
      </c>
      <c r="U56">
        <v>167072</v>
      </c>
      <c r="W56">
        <v>406357</v>
      </c>
      <c r="Y56">
        <v>507851</v>
      </c>
      <c r="AB56">
        <v>182230.45</v>
      </c>
      <c r="AC56">
        <v>7000</v>
      </c>
    </row>
    <row r="57" spans="1:33" x14ac:dyDescent="0.25">
      <c r="A57" t="s">
        <v>2234</v>
      </c>
      <c r="B57">
        <v>2515900.4300000002</v>
      </c>
      <c r="C57">
        <v>859458.8</v>
      </c>
      <c r="D57">
        <v>189143.66</v>
      </c>
      <c r="G57">
        <v>702247.11</v>
      </c>
      <c r="H57">
        <v>659659.57999999996</v>
      </c>
      <c r="K57">
        <v>9730.9</v>
      </c>
      <c r="L57">
        <v>203457.33</v>
      </c>
      <c r="N57">
        <v>9847.1299999999992</v>
      </c>
      <c r="R57">
        <v>2318884.0499999998</v>
      </c>
      <c r="S57">
        <v>2222830.41</v>
      </c>
      <c r="T57">
        <v>899265.42</v>
      </c>
      <c r="W57">
        <v>249774</v>
      </c>
      <c r="Y57">
        <v>639594</v>
      </c>
      <c r="AB57">
        <v>270425.86</v>
      </c>
      <c r="AC57">
        <v>77359.8</v>
      </c>
    </row>
    <row r="58" spans="1:33" x14ac:dyDescent="0.25">
      <c r="A58" t="s">
        <v>2235</v>
      </c>
      <c r="B58">
        <v>4510418.4800000004</v>
      </c>
      <c r="C58">
        <v>45176.61</v>
      </c>
      <c r="D58">
        <v>96215.9</v>
      </c>
      <c r="G58">
        <v>1855463.96</v>
      </c>
      <c r="H58">
        <v>3628340.72</v>
      </c>
      <c r="I58">
        <v>9900</v>
      </c>
      <c r="K58">
        <v>56000</v>
      </c>
      <c r="L58">
        <v>84998.8</v>
      </c>
      <c r="N58">
        <v>6420.25</v>
      </c>
      <c r="R58">
        <v>129309.18</v>
      </c>
      <c r="S58">
        <v>7696912.6699999999</v>
      </c>
      <c r="T58">
        <v>1848470.85</v>
      </c>
      <c r="U58">
        <v>2055748</v>
      </c>
      <c r="W58">
        <v>1159263</v>
      </c>
      <c r="X58">
        <v>18000</v>
      </c>
      <c r="Y58">
        <v>1221332</v>
      </c>
      <c r="Z58">
        <v>34454.230000000003</v>
      </c>
      <c r="AB58">
        <v>1307675.24</v>
      </c>
      <c r="AC58">
        <v>46145.61</v>
      </c>
      <c r="AG58">
        <v>300000</v>
      </c>
    </row>
    <row r="59" spans="1:33" x14ac:dyDescent="0.25">
      <c r="A59" t="s">
        <v>2236</v>
      </c>
      <c r="B59">
        <v>1738219.94</v>
      </c>
      <c r="C59">
        <v>1075534.19</v>
      </c>
      <c r="D59">
        <v>727453.6</v>
      </c>
      <c r="G59">
        <v>167698.62</v>
      </c>
      <c r="H59">
        <v>770356.97</v>
      </c>
      <c r="L59">
        <v>641599.64</v>
      </c>
      <c r="N59">
        <v>1799</v>
      </c>
      <c r="R59">
        <v>1636116.07</v>
      </c>
      <c r="S59">
        <v>2082375.6799999999</v>
      </c>
      <c r="T59">
        <v>848485.66</v>
      </c>
      <c r="U59">
        <v>83536</v>
      </c>
      <c r="W59">
        <v>196924.5</v>
      </c>
      <c r="Y59">
        <v>363782.5</v>
      </c>
      <c r="AB59">
        <v>328522.75</v>
      </c>
      <c r="AC59">
        <v>19267.98</v>
      </c>
      <c r="AG59">
        <v>300000</v>
      </c>
    </row>
    <row r="60" spans="1:33" x14ac:dyDescent="0.25">
      <c r="A60" t="s">
        <v>2237</v>
      </c>
      <c r="B60">
        <v>674492.63</v>
      </c>
      <c r="C60">
        <v>364479.18</v>
      </c>
      <c r="D60">
        <v>72399.92</v>
      </c>
      <c r="G60">
        <v>3214.35</v>
      </c>
      <c r="H60">
        <v>893623.56</v>
      </c>
      <c r="K60">
        <v>15213</v>
      </c>
      <c r="L60">
        <v>46983.3</v>
      </c>
      <c r="N60">
        <v>2113</v>
      </c>
      <c r="Q60">
        <v>1121351.25</v>
      </c>
      <c r="R60">
        <v>4430.6400000000003</v>
      </c>
      <c r="S60">
        <v>817347.99</v>
      </c>
      <c r="T60">
        <v>398521.06</v>
      </c>
      <c r="U60">
        <v>31326</v>
      </c>
      <c r="W60">
        <v>479370</v>
      </c>
      <c r="X60">
        <v>30300</v>
      </c>
      <c r="Y60">
        <v>634455</v>
      </c>
      <c r="AB60">
        <v>218544.37</v>
      </c>
      <c r="AC60">
        <v>85747.23</v>
      </c>
    </row>
    <row r="61" spans="1:33" x14ac:dyDescent="0.25">
      <c r="A61" t="s">
        <v>2238</v>
      </c>
      <c r="B61">
        <v>1949043.06</v>
      </c>
      <c r="C61">
        <v>1252802.99</v>
      </c>
      <c r="D61">
        <v>154684</v>
      </c>
      <c r="G61">
        <v>49748.98</v>
      </c>
      <c r="H61">
        <v>599068.5</v>
      </c>
      <c r="K61">
        <v>6500</v>
      </c>
      <c r="L61">
        <v>59401.279999999999</v>
      </c>
      <c r="N61">
        <v>469.89</v>
      </c>
      <c r="R61">
        <v>2107814.02</v>
      </c>
      <c r="S61">
        <v>1799262.21</v>
      </c>
      <c r="T61">
        <v>987481.75</v>
      </c>
      <c r="W61">
        <v>499968</v>
      </c>
      <c r="X61">
        <v>64000</v>
      </c>
      <c r="Y61">
        <v>679542</v>
      </c>
      <c r="Z61">
        <v>3000</v>
      </c>
      <c r="AB61">
        <v>551686.29</v>
      </c>
      <c r="AC61">
        <v>35321.33</v>
      </c>
      <c r="AG61">
        <v>250000</v>
      </c>
    </row>
    <row r="62" spans="1:33" x14ac:dyDescent="0.25">
      <c r="A62" t="s">
        <v>2239</v>
      </c>
      <c r="B62">
        <v>1373249.3</v>
      </c>
      <c r="C62">
        <v>3405893.55</v>
      </c>
      <c r="D62">
        <v>142443.20000000001</v>
      </c>
      <c r="G62">
        <v>294118.19</v>
      </c>
      <c r="H62">
        <v>1100757.08</v>
      </c>
      <c r="K62">
        <v>9875</v>
      </c>
      <c r="L62">
        <v>135324.13</v>
      </c>
      <c r="N62">
        <v>1743.53</v>
      </c>
      <c r="R62">
        <v>3203644.11</v>
      </c>
      <c r="S62">
        <v>2590732.39</v>
      </c>
      <c r="T62">
        <v>992619.58</v>
      </c>
      <c r="W62">
        <v>758877</v>
      </c>
      <c r="X62">
        <v>4500</v>
      </c>
      <c r="Y62">
        <v>836803</v>
      </c>
      <c r="AB62">
        <v>529711.66</v>
      </c>
      <c r="AC62">
        <v>14339.76</v>
      </c>
    </row>
    <row r="63" spans="1:33" x14ac:dyDescent="0.25">
      <c r="A63" t="s">
        <v>2240</v>
      </c>
      <c r="B63">
        <v>2095260.72</v>
      </c>
      <c r="C63">
        <v>29388.1</v>
      </c>
      <c r="D63">
        <v>66891.58</v>
      </c>
      <c r="G63">
        <v>498588.69</v>
      </c>
      <c r="H63">
        <v>844496.72</v>
      </c>
      <c r="K63">
        <v>4300</v>
      </c>
      <c r="L63">
        <v>73209.240000000005</v>
      </c>
      <c r="N63">
        <v>1238.8</v>
      </c>
      <c r="R63">
        <v>727571.29</v>
      </c>
      <c r="S63">
        <v>2642678.98</v>
      </c>
      <c r="T63">
        <v>769379.46</v>
      </c>
      <c r="W63">
        <v>426237</v>
      </c>
      <c r="X63">
        <v>21400</v>
      </c>
      <c r="Y63">
        <v>510967</v>
      </c>
      <c r="AB63">
        <v>291709.34999999998</v>
      </c>
      <c r="AC63">
        <v>121430.61</v>
      </c>
      <c r="AE63">
        <v>7282</v>
      </c>
      <c r="AG63">
        <v>200000</v>
      </c>
    </row>
    <row r="64" spans="1:33" x14ac:dyDescent="0.25">
      <c r="A64" t="s">
        <v>2241</v>
      </c>
      <c r="B64">
        <v>1201159.08</v>
      </c>
      <c r="C64">
        <v>75622.240000000005</v>
      </c>
      <c r="D64">
        <v>176949.26</v>
      </c>
      <c r="G64">
        <v>303131</v>
      </c>
      <c r="H64">
        <v>1168632.1599999999</v>
      </c>
      <c r="K64">
        <v>0</v>
      </c>
      <c r="L64">
        <v>86250</v>
      </c>
      <c r="N64">
        <v>1543.32</v>
      </c>
      <c r="R64">
        <v>-309505.99</v>
      </c>
      <c r="S64">
        <v>2996104.65</v>
      </c>
      <c r="T64">
        <v>572066.91</v>
      </c>
      <c r="U64">
        <v>365470</v>
      </c>
      <c r="W64">
        <v>622842</v>
      </c>
      <c r="X64">
        <v>12000</v>
      </c>
      <c r="Y64">
        <v>726928</v>
      </c>
      <c r="AB64">
        <v>521931.19</v>
      </c>
      <c r="AC64">
        <v>29151</v>
      </c>
      <c r="AE64">
        <v>43266.96</v>
      </c>
      <c r="AG64">
        <v>100000</v>
      </c>
    </row>
    <row r="65" spans="1:33" x14ac:dyDescent="0.25">
      <c r="A65" t="s">
        <v>2242</v>
      </c>
      <c r="B65">
        <v>811705.43</v>
      </c>
      <c r="C65">
        <v>3706.69</v>
      </c>
      <c r="D65">
        <v>159086.23000000001</v>
      </c>
      <c r="G65">
        <v>1016005.01</v>
      </c>
      <c r="H65">
        <v>796279.02</v>
      </c>
      <c r="K65">
        <v>7500</v>
      </c>
      <c r="L65">
        <v>101044.92</v>
      </c>
      <c r="N65">
        <v>11890.89</v>
      </c>
      <c r="R65">
        <v>-780644.98</v>
      </c>
      <c r="S65">
        <v>3470807.24</v>
      </c>
      <c r="T65">
        <v>422611.89</v>
      </c>
      <c r="W65">
        <v>514615.5</v>
      </c>
      <c r="X65">
        <v>4500</v>
      </c>
      <c r="Y65">
        <v>686130.5</v>
      </c>
      <c r="AB65">
        <v>261904.58</v>
      </c>
      <c r="AC65">
        <v>17508</v>
      </c>
    </row>
    <row r="66" spans="1:33" x14ac:dyDescent="0.25">
      <c r="A66" t="s">
        <v>2243</v>
      </c>
      <c r="B66">
        <v>546374.68000000005</v>
      </c>
      <c r="C66">
        <v>1805888.51</v>
      </c>
      <c r="D66">
        <v>107623.71</v>
      </c>
      <c r="G66">
        <v>100661.16</v>
      </c>
      <c r="H66">
        <v>1077112.47</v>
      </c>
      <c r="K66">
        <v>7900</v>
      </c>
      <c r="L66">
        <v>47257.59</v>
      </c>
      <c r="N66">
        <v>2826</v>
      </c>
      <c r="Q66">
        <v>1000</v>
      </c>
      <c r="R66">
        <v>1920891.07</v>
      </c>
      <c r="S66">
        <v>1569595.32</v>
      </c>
      <c r="T66">
        <v>659529.17000000004</v>
      </c>
      <c r="W66">
        <v>216940.5</v>
      </c>
      <c r="Y66">
        <v>410007.5</v>
      </c>
      <c r="AB66">
        <v>218260.66</v>
      </c>
      <c r="AC66">
        <v>137230.96</v>
      </c>
      <c r="AG66">
        <v>22780</v>
      </c>
    </row>
    <row r="67" spans="1:33" x14ac:dyDescent="0.25">
      <c r="A67" t="s">
        <v>2244</v>
      </c>
      <c r="B67">
        <v>649697.27</v>
      </c>
      <c r="C67">
        <v>685210.35</v>
      </c>
      <c r="D67">
        <v>764274.4</v>
      </c>
      <c r="G67">
        <v>581157</v>
      </c>
      <c r="H67">
        <v>852866.06</v>
      </c>
      <c r="K67">
        <v>3000</v>
      </c>
      <c r="L67">
        <v>99976.61</v>
      </c>
      <c r="N67">
        <v>1972.97</v>
      </c>
      <c r="R67">
        <v>2147617.9500000002</v>
      </c>
      <c r="S67">
        <v>934454.85</v>
      </c>
      <c r="T67">
        <v>786923.05</v>
      </c>
      <c r="W67">
        <v>650733</v>
      </c>
      <c r="X67">
        <v>4500</v>
      </c>
      <c r="Y67">
        <v>744360</v>
      </c>
      <c r="AB67">
        <v>349506.45</v>
      </c>
      <c r="AC67">
        <v>2106.9</v>
      </c>
    </row>
    <row r="68" spans="1:33" x14ac:dyDescent="0.25">
      <c r="A68" t="s">
        <v>2245</v>
      </c>
      <c r="B68">
        <v>1610989.49</v>
      </c>
      <c r="C68">
        <v>73011.8</v>
      </c>
      <c r="D68">
        <v>45197.35</v>
      </c>
      <c r="G68">
        <v>8</v>
      </c>
      <c r="H68">
        <v>397497.86</v>
      </c>
      <c r="K68">
        <v>5500</v>
      </c>
      <c r="L68">
        <v>53827.49</v>
      </c>
      <c r="N68">
        <v>1937.66</v>
      </c>
      <c r="R68">
        <v>-1496499.35</v>
      </c>
      <c r="S68">
        <v>2618687.59</v>
      </c>
      <c r="T68">
        <v>784484.54</v>
      </c>
      <c r="U68">
        <v>636962</v>
      </c>
      <c r="W68">
        <v>87890.4</v>
      </c>
      <c r="X68">
        <v>5600</v>
      </c>
      <c r="Y68">
        <v>227836.4</v>
      </c>
      <c r="AB68">
        <v>205676.22</v>
      </c>
      <c r="AC68">
        <v>38173.21</v>
      </c>
      <c r="AD68">
        <v>100000</v>
      </c>
    </row>
    <row r="69" spans="1:33" x14ac:dyDescent="0.25">
      <c r="A69" t="s">
        <v>2246</v>
      </c>
      <c r="B69">
        <v>1188962.52</v>
      </c>
      <c r="C69">
        <v>1164643.3500000001</v>
      </c>
      <c r="D69">
        <v>150533.82999999999</v>
      </c>
      <c r="G69">
        <v>719.57</v>
      </c>
      <c r="H69">
        <v>990773.34</v>
      </c>
      <c r="K69">
        <v>2500</v>
      </c>
      <c r="L69">
        <v>51180</v>
      </c>
      <c r="N69">
        <v>2000</v>
      </c>
      <c r="P69">
        <v>670988</v>
      </c>
      <c r="R69">
        <v>699911.6</v>
      </c>
      <c r="S69">
        <v>1881601.57</v>
      </c>
      <c r="T69">
        <v>609557.06000000006</v>
      </c>
      <c r="W69">
        <v>574000.19999999995</v>
      </c>
      <c r="X69">
        <v>35100</v>
      </c>
      <c r="Y69">
        <v>700380.2</v>
      </c>
      <c r="AB69">
        <v>257390.15</v>
      </c>
      <c r="AC69">
        <v>73435.47</v>
      </c>
    </row>
    <row r="70" spans="1:33" x14ac:dyDescent="0.25">
      <c r="A70" t="s">
        <v>2247</v>
      </c>
      <c r="B70">
        <v>975121.65</v>
      </c>
      <c r="C70">
        <v>918472.22</v>
      </c>
      <c r="D70">
        <v>108183.38</v>
      </c>
      <c r="G70">
        <v>4381.28</v>
      </c>
      <c r="H70">
        <v>357697.29</v>
      </c>
      <c r="K70">
        <v>2500</v>
      </c>
      <c r="L70">
        <v>87312.8</v>
      </c>
      <c r="N70">
        <v>3799.75</v>
      </c>
      <c r="P70">
        <v>929338</v>
      </c>
      <c r="R70">
        <v>-775660.14</v>
      </c>
      <c r="S70">
        <v>2255161.35</v>
      </c>
      <c r="T70">
        <v>393982.22</v>
      </c>
      <c r="W70">
        <v>446629.5</v>
      </c>
      <c r="X70">
        <v>110500</v>
      </c>
      <c r="Y70">
        <v>539183.5</v>
      </c>
      <c r="Z70">
        <v>26405.64</v>
      </c>
      <c r="AB70">
        <v>481406.35</v>
      </c>
      <c r="AC70">
        <v>42712.17</v>
      </c>
    </row>
    <row r="71" spans="1:33" x14ac:dyDescent="0.25">
      <c r="A71" t="s">
        <v>2248</v>
      </c>
      <c r="B71">
        <v>2127842.21</v>
      </c>
      <c r="C71">
        <v>2927161.48</v>
      </c>
      <c r="D71">
        <v>147880.60999999999</v>
      </c>
      <c r="G71">
        <v>249990.49</v>
      </c>
      <c r="H71">
        <v>2884401.84</v>
      </c>
      <c r="K71">
        <v>5000</v>
      </c>
      <c r="L71">
        <v>124626.01</v>
      </c>
      <c r="N71">
        <v>8488.06</v>
      </c>
      <c r="R71">
        <v>4693544.93</v>
      </c>
      <c r="S71">
        <v>2065017.96</v>
      </c>
      <c r="T71">
        <v>830344.77</v>
      </c>
      <c r="U71">
        <v>1476366</v>
      </c>
      <c r="W71">
        <v>323346</v>
      </c>
      <c r="Y71">
        <v>568066</v>
      </c>
      <c r="AB71">
        <v>387436.74</v>
      </c>
      <c r="AC71">
        <v>33954.36</v>
      </c>
      <c r="AG71">
        <v>200000</v>
      </c>
    </row>
    <row r="72" spans="1:33" x14ac:dyDescent="0.25">
      <c r="A72" t="s">
        <v>2249</v>
      </c>
      <c r="B72">
        <v>2383886.4</v>
      </c>
      <c r="C72">
        <v>1137494.5</v>
      </c>
      <c r="D72">
        <v>269093.44</v>
      </c>
      <c r="G72">
        <v>288972.38</v>
      </c>
      <c r="H72">
        <v>959891.93</v>
      </c>
      <c r="K72">
        <v>0</v>
      </c>
      <c r="L72">
        <v>170226.74</v>
      </c>
      <c r="M72">
        <v>365470</v>
      </c>
      <c r="N72">
        <v>11414.35</v>
      </c>
      <c r="P72">
        <v>60300.01</v>
      </c>
      <c r="R72">
        <v>1942954.23</v>
      </c>
      <c r="S72">
        <v>2127187.88</v>
      </c>
      <c r="T72">
        <v>1287381.6100000001</v>
      </c>
      <c r="U72">
        <v>25200</v>
      </c>
      <c r="W72">
        <v>383111.4</v>
      </c>
      <c r="X72">
        <v>250000</v>
      </c>
      <c r="Y72">
        <v>641513.4</v>
      </c>
      <c r="AB72">
        <v>671978.42</v>
      </c>
      <c r="AC72">
        <v>20415.75</v>
      </c>
      <c r="AG72">
        <v>250000</v>
      </c>
    </row>
    <row r="73" spans="1:33" x14ac:dyDescent="0.25">
      <c r="A73" t="s">
        <v>2250</v>
      </c>
      <c r="B73">
        <v>1608368.1</v>
      </c>
      <c r="C73">
        <v>556398.07999999996</v>
      </c>
      <c r="D73">
        <v>82551.28</v>
      </c>
      <c r="G73">
        <v>50674.59</v>
      </c>
      <c r="H73">
        <v>291746.25</v>
      </c>
      <c r="K73">
        <v>4000</v>
      </c>
      <c r="L73">
        <v>75326.460000000006</v>
      </c>
      <c r="N73">
        <v>3030.99</v>
      </c>
      <c r="R73">
        <v>-1966274.27</v>
      </c>
      <c r="S73">
        <v>3692657.78</v>
      </c>
      <c r="T73">
        <v>383047.46</v>
      </c>
      <c r="U73">
        <v>783150</v>
      </c>
      <c r="W73">
        <v>734317.5</v>
      </c>
      <c r="X73">
        <v>29000</v>
      </c>
      <c r="Y73">
        <v>866852.5</v>
      </c>
      <c r="AB73">
        <v>219237.67</v>
      </c>
      <c r="AC73">
        <v>62427.45</v>
      </c>
    </row>
    <row r="74" spans="1:33" x14ac:dyDescent="0.25">
      <c r="A74" t="s">
        <v>2251</v>
      </c>
      <c r="B74">
        <v>1160533.6599999999</v>
      </c>
      <c r="C74">
        <v>186642</v>
      </c>
      <c r="D74">
        <v>52020.11</v>
      </c>
      <c r="G74">
        <v>1273481</v>
      </c>
      <c r="H74">
        <v>424183.16</v>
      </c>
      <c r="L74">
        <v>93233</v>
      </c>
      <c r="N74">
        <v>1189</v>
      </c>
      <c r="R74">
        <v>868515.92</v>
      </c>
      <c r="S74">
        <v>2241713.0099999998</v>
      </c>
      <c r="T74">
        <v>484569.13</v>
      </c>
      <c r="W74">
        <v>560511</v>
      </c>
      <c r="X74">
        <v>26323</v>
      </c>
      <c r="Y74">
        <v>764234</v>
      </c>
      <c r="AA74">
        <v>1740</v>
      </c>
      <c r="AB74">
        <v>328070.46999999997</v>
      </c>
      <c r="AC74">
        <v>85149.66</v>
      </c>
    </row>
    <row r="75" spans="1:33" x14ac:dyDescent="0.25">
      <c r="A75" t="s">
        <v>2252</v>
      </c>
      <c r="B75">
        <v>962608.95</v>
      </c>
      <c r="C75">
        <v>413755</v>
      </c>
      <c r="D75">
        <v>76950.600000000006</v>
      </c>
      <c r="G75">
        <v>460427.86</v>
      </c>
      <c r="H75">
        <v>298896.3</v>
      </c>
      <c r="K75">
        <v>4500</v>
      </c>
      <c r="L75">
        <v>127335.43</v>
      </c>
      <c r="M75">
        <v>0</v>
      </c>
      <c r="N75">
        <v>1523.8</v>
      </c>
      <c r="R75">
        <v>178377.81</v>
      </c>
      <c r="S75">
        <v>1881918.88</v>
      </c>
      <c r="T75">
        <v>881985.09</v>
      </c>
      <c r="W75">
        <v>630145.5</v>
      </c>
      <c r="Y75">
        <v>779181.5</v>
      </c>
      <c r="Z75">
        <v>12070</v>
      </c>
      <c r="AB75">
        <v>413950.54</v>
      </c>
      <c r="AC75">
        <v>42555.76</v>
      </c>
      <c r="AD75">
        <v>245390</v>
      </c>
    </row>
    <row r="76" spans="1:33" x14ac:dyDescent="0.25">
      <c r="A76" t="s">
        <v>2253</v>
      </c>
      <c r="B76">
        <v>730381.12</v>
      </c>
      <c r="C76">
        <v>216150.7</v>
      </c>
      <c r="D76">
        <v>57040.89</v>
      </c>
      <c r="G76">
        <v>122825.14</v>
      </c>
      <c r="H76">
        <v>1067252.54</v>
      </c>
      <c r="K76">
        <v>0</v>
      </c>
      <c r="L76">
        <v>101917.98</v>
      </c>
      <c r="N76">
        <v>369.75</v>
      </c>
      <c r="R76">
        <v>98174.43</v>
      </c>
      <c r="S76">
        <v>1941230.36</v>
      </c>
      <c r="T76">
        <v>589399.80000000005</v>
      </c>
      <c r="W76">
        <v>242434.5</v>
      </c>
      <c r="X76">
        <v>17116</v>
      </c>
      <c r="Y76">
        <v>488311.5</v>
      </c>
      <c r="Z76">
        <v>2020</v>
      </c>
      <c r="AB76">
        <v>248833.25</v>
      </c>
      <c r="AC76">
        <v>57827.68</v>
      </c>
    </row>
    <row r="77" spans="1:33" x14ac:dyDescent="0.25">
      <c r="A77" t="s">
        <v>2254</v>
      </c>
      <c r="B77">
        <v>838244.39</v>
      </c>
      <c r="C77">
        <v>1513216.2</v>
      </c>
      <c r="D77">
        <v>69770.759999999995</v>
      </c>
      <c r="G77">
        <v>466862.08000000002</v>
      </c>
      <c r="H77">
        <v>582800.75</v>
      </c>
      <c r="K77">
        <v>0</v>
      </c>
      <c r="L77">
        <v>231167.66</v>
      </c>
      <c r="N77">
        <v>1110</v>
      </c>
      <c r="P77">
        <v>5000</v>
      </c>
      <c r="R77">
        <v>1232086.44</v>
      </c>
      <c r="S77">
        <v>1940061.77</v>
      </c>
      <c r="T77">
        <v>1012944.78</v>
      </c>
      <c r="U77">
        <v>3634.5</v>
      </c>
      <c r="W77">
        <v>529074</v>
      </c>
      <c r="X77">
        <v>11317</v>
      </c>
      <c r="Y77">
        <v>818987</v>
      </c>
      <c r="Z77">
        <v>5330</v>
      </c>
      <c r="AB77">
        <v>542605.06000000006</v>
      </c>
      <c r="AC77">
        <v>128579.91</v>
      </c>
    </row>
    <row r="78" spans="1:33" x14ac:dyDescent="0.25">
      <c r="A78" t="s">
        <v>2255</v>
      </c>
      <c r="B78">
        <v>1403800.66</v>
      </c>
      <c r="C78">
        <v>44189.26</v>
      </c>
      <c r="D78">
        <v>16570.54</v>
      </c>
      <c r="G78">
        <v>378003.98</v>
      </c>
      <c r="H78">
        <v>900633.8</v>
      </c>
      <c r="K78">
        <v>1870</v>
      </c>
      <c r="L78">
        <v>80765</v>
      </c>
      <c r="N78">
        <v>822.75</v>
      </c>
      <c r="R78">
        <v>719475.34</v>
      </c>
      <c r="S78">
        <v>2076384.94</v>
      </c>
      <c r="T78">
        <v>297891.96000000002</v>
      </c>
      <c r="W78">
        <v>155557.5</v>
      </c>
      <c r="X78">
        <v>104500</v>
      </c>
      <c r="Y78">
        <v>327169.5</v>
      </c>
      <c r="Z78">
        <v>2590</v>
      </c>
      <c r="AB78">
        <v>301152.56</v>
      </c>
      <c r="AC78">
        <v>63157.19</v>
      </c>
    </row>
    <row r="79" spans="1:33" x14ac:dyDescent="0.25">
      <c r="A79" t="s">
        <v>2256</v>
      </c>
      <c r="B79">
        <v>1287300.95</v>
      </c>
      <c r="C79">
        <v>0</v>
      </c>
      <c r="D79">
        <v>86694.720000000001</v>
      </c>
      <c r="G79">
        <v>1770400.5</v>
      </c>
      <c r="H79">
        <v>230624.76</v>
      </c>
      <c r="K79">
        <v>19955</v>
      </c>
      <c r="L79">
        <v>37074</v>
      </c>
      <c r="M79">
        <v>108000</v>
      </c>
      <c r="N79">
        <v>0</v>
      </c>
      <c r="P79">
        <v>10000</v>
      </c>
      <c r="R79">
        <v>657589.26</v>
      </c>
      <c r="S79">
        <v>1879892.65</v>
      </c>
      <c r="T79">
        <v>1166037.6000000001</v>
      </c>
      <c r="W79">
        <v>349471.5</v>
      </c>
      <c r="Y79">
        <v>507071.5</v>
      </c>
      <c r="Z79">
        <v>1680</v>
      </c>
      <c r="AB79">
        <v>242422.63</v>
      </c>
      <c r="AC79">
        <v>101824.95</v>
      </c>
    </row>
    <row r="80" spans="1:33" x14ac:dyDescent="0.25">
      <c r="A80" t="s">
        <v>2257</v>
      </c>
      <c r="B80">
        <v>300752.75</v>
      </c>
      <c r="C80">
        <v>1396074.48</v>
      </c>
      <c r="D80">
        <v>43865.07</v>
      </c>
      <c r="G80">
        <v>420479.69</v>
      </c>
      <c r="H80">
        <v>435736.69</v>
      </c>
      <c r="K80">
        <v>0</v>
      </c>
      <c r="L80">
        <v>128770</v>
      </c>
      <c r="N80">
        <v>2620</v>
      </c>
      <c r="R80">
        <v>533573.65</v>
      </c>
      <c r="S80">
        <v>1840507.51</v>
      </c>
      <c r="T80">
        <v>535580.57999999996</v>
      </c>
      <c r="W80">
        <v>351060</v>
      </c>
      <c r="X80">
        <v>33754.5</v>
      </c>
      <c r="Y80">
        <v>542438.5</v>
      </c>
      <c r="Z80">
        <v>3660</v>
      </c>
      <c r="AB80">
        <v>202593.52</v>
      </c>
      <c r="AC80">
        <v>80265.539999999994</v>
      </c>
    </row>
    <row r="81" spans="1:33" x14ac:dyDescent="0.25">
      <c r="A81" t="s">
        <v>2258</v>
      </c>
      <c r="B81">
        <v>248636.21</v>
      </c>
      <c r="C81">
        <v>364886.15</v>
      </c>
      <c r="D81">
        <v>17319.240000000002</v>
      </c>
      <c r="G81">
        <v>1324649.01</v>
      </c>
      <c r="H81">
        <v>25867.41</v>
      </c>
      <c r="K81">
        <v>0</v>
      </c>
      <c r="L81">
        <v>31890</v>
      </c>
      <c r="N81">
        <v>2129</v>
      </c>
      <c r="R81">
        <v>-456677.45</v>
      </c>
      <c r="S81">
        <v>2241713.0099999998</v>
      </c>
      <c r="T81">
        <v>436489.98</v>
      </c>
      <c r="X81">
        <v>13312</v>
      </c>
      <c r="Y81">
        <v>139044</v>
      </c>
      <c r="Z81">
        <v>1560</v>
      </c>
      <c r="AB81">
        <v>87074.52</v>
      </c>
      <c r="AC81">
        <v>44970</v>
      </c>
      <c r="AG81">
        <v>14850</v>
      </c>
    </row>
    <row r="82" spans="1:33" x14ac:dyDescent="0.25">
      <c r="A82" t="s">
        <v>2259</v>
      </c>
      <c r="B82">
        <v>600353.47</v>
      </c>
      <c r="C82">
        <v>437532.2</v>
      </c>
      <c r="D82">
        <v>23083.66</v>
      </c>
      <c r="G82">
        <v>28102</v>
      </c>
      <c r="H82">
        <v>97329.11</v>
      </c>
      <c r="K82">
        <v>0</v>
      </c>
      <c r="L82">
        <v>36575.93</v>
      </c>
      <c r="N82">
        <v>10.99</v>
      </c>
      <c r="R82">
        <v>-2126323.4900000002</v>
      </c>
      <c r="S82">
        <v>3200752.69</v>
      </c>
      <c r="T82">
        <v>400148.34</v>
      </c>
      <c r="W82">
        <v>309708</v>
      </c>
      <c r="X82">
        <v>16300</v>
      </c>
      <c r="Y82">
        <v>447140</v>
      </c>
      <c r="AA82">
        <v>4240</v>
      </c>
      <c r="AB82">
        <v>147430.5</v>
      </c>
      <c r="AC82">
        <v>51961.52</v>
      </c>
    </row>
    <row r="83" spans="1:33" x14ac:dyDescent="0.25">
      <c r="A83" t="s">
        <v>2260</v>
      </c>
      <c r="B83">
        <v>1130084.51</v>
      </c>
      <c r="C83">
        <v>211456.91</v>
      </c>
      <c r="D83">
        <v>64114.28</v>
      </c>
      <c r="G83">
        <v>-577210.64</v>
      </c>
      <c r="H83">
        <v>1253201.02</v>
      </c>
      <c r="K83">
        <v>2200</v>
      </c>
      <c r="L83">
        <v>58344.93</v>
      </c>
      <c r="N83">
        <v>125385.96</v>
      </c>
      <c r="R83">
        <v>937269.55</v>
      </c>
      <c r="S83">
        <v>1037408.38</v>
      </c>
      <c r="T83">
        <v>360511.1</v>
      </c>
      <c r="W83">
        <v>562582.5</v>
      </c>
      <c r="X83">
        <v>11556</v>
      </c>
      <c r="Y83">
        <v>693919.5</v>
      </c>
      <c r="Z83">
        <v>8290</v>
      </c>
      <c r="AB83">
        <v>223746.62</v>
      </c>
      <c r="AC83">
        <v>63369.24</v>
      </c>
      <c r="AG83">
        <v>24286.98</v>
      </c>
    </row>
    <row r="84" spans="1:33" x14ac:dyDescent="0.25">
      <c r="A84" t="s">
        <v>2261</v>
      </c>
      <c r="B84">
        <v>2320374.41</v>
      </c>
      <c r="C84">
        <v>65083.8</v>
      </c>
      <c r="D84">
        <v>167077.25</v>
      </c>
      <c r="G84">
        <v>1053438.32</v>
      </c>
      <c r="H84">
        <v>768560.45</v>
      </c>
      <c r="K84">
        <v>14510.75</v>
      </c>
      <c r="L84">
        <v>107641.43</v>
      </c>
      <c r="N84">
        <v>295678.25</v>
      </c>
      <c r="R84">
        <v>576106.91</v>
      </c>
      <c r="S84">
        <v>3848145.72</v>
      </c>
      <c r="T84">
        <v>707045.23</v>
      </c>
      <c r="U84">
        <v>50020</v>
      </c>
      <c r="W84">
        <v>535397</v>
      </c>
      <c r="X84">
        <v>18291.16</v>
      </c>
      <c r="Y84">
        <v>873212</v>
      </c>
      <c r="Z84">
        <v>4000</v>
      </c>
      <c r="AB84">
        <v>708140.96</v>
      </c>
      <c r="AC84">
        <v>160997.99</v>
      </c>
      <c r="AG84">
        <v>31951.27</v>
      </c>
    </row>
    <row r="85" spans="1:33" x14ac:dyDescent="0.25">
      <c r="A85" t="s">
        <v>2262</v>
      </c>
      <c r="B85">
        <v>4740157.16</v>
      </c>
      <c r="C85">
        <v>146714.29999999999</v>
      </c>
      <c r="D85">
        <v>146128.32000000001</v>
      </c>
      <c r="G85">
        <v>793416.94</v>
      </c>
      <c r="H85">
        <v>1616417.35</v>
      </c>
      <c r="K85">
        <v>3410</v>
      </c>
      <c r="L85">
        <v>53388.37</v>
      </c>
      <c r="N85">
        <v>1033010.61</v>
      </c>
      <c r="P85">
        <v>25620</v>
      </c>
      <c r="R85">
        <v>4065812.18</v>
      </c>
      <c r="S85">
        <v>2477300.52</v>
      </c>
      <c r="T85">
        <v>483842.81</v>
      </c>
      <c r="W85">
        <v>507003.01</v>
      </c>
      <c r="X85">
        <v>4500</v>
      </c>
      <c r="Y85">
        <v>708376.01</v>
      </c>
      <c r="Z85">
        <v>13764.07</v>
      </c>
      <c r="AB85">
        <v>343748.2</v>
      </c>
      <c r="AC85">
        <v>129691.47</v>
      </c>
      <c r="AG85">
        <v>15473.68</v>
      </c>
    </row>
    <row r="86" spans="1:33" x14ac:dyDescent="0.25">
      <c r="A86" t="s">
        <v>2263</v>
      </c>
      <c r="B86">
        <v>2138532.27</v>
      </c>
      <c r="C86">
        <v>57428.88</v>
      </c>
      <c r="D86">
        <v>216493.92</v>
      </c>
      <c r="G86">
        <v>573021.89</v>
      </c>
      <c r="H86">
        <v>525257.21</v>
      </c>
      <c r="K86">
        <v>2200</v>
      </c>
      <c r="L86">
        <v>72246.179999999993</v>
      </c>
      <c r="N86">
        <v>6657.99</v>
      </c>
      <c r="P86">
        <v>2026080.8</v>
      </c>
      <c r="Q86">
        <v>736.99</v>
      </c>
      <c r="R86">
        <v>-175047.37</v>
      </c>
      <c r="S86">
        <v>1537645.9</v>
      </c>
      <c r="T86">
        <v>614803.43999999994</v>
      </c>
      <c r="U86">
        <v>221280</v>
      </c>
      <c r="W86">
        <v>542598</v>
      </c>
      <c r="X86">
        <v>21000</v>
      </c>
      <c r="Y86">
        <v>790632</v>
      </c>
      <c r="AA86">
        <v>8750</v>
      </c>
      <c r="AB86">
        <v>509395.71</v>
      </c>
      <c r="AC86">
        <v>31325.91</v>
      </c>
      <c r="AG86">
        <v>19364.14</v>
      </c>
    </row>
    <row r="87" spans="1:33" x14ac:dyDescent="0.25">
      <c r="A87" t="s">
        <v>2264</v>
      </c>
      <c r="B87">
        <v>692111.11</v>
      </c>
      <c r="C87">
        <v>276272.86</v>
      </c>
      <c r="D87">
        <v>137005.21</v>
      </c>
      <c r="G87">
        <v>1899734.68</v>
      </c>
      <c r="H87">
        <v>606775.93000000005</v>
      </c>
      <c r="K87">
        <v>0</v>
      </c>
      <c r="L87">
        <v>55602.6</v>
      </c>
      <c r="N87">
        <v>806485.99</v>
      </c>
      <c r="P87">
        <v>5274.5</v>
      </c>
      <c r="R87">
        <v>1040104.95</v>
      </c>
      <c r="S87">
        <v>1677376.63</v>
      </c>
      <c r="T87">
        <v>646579.93000000005</v>
      </c>
      <c r="U87">
        <v>24000</v>
      </c>
      <c r="W87">
        <v>409460.6</v>
      </c>
      <c r="X87">
        <v>4500</v>
      </c>
      <c r="Y87">
        <v>647810.6</v>
      </c>
      <c r="AA87">
        <v>4410</v>
      </c>
      <c r="AB87">
        <v>279251.09000000003</v>
      </c>
      <c r="AC87">
        <v>103974.91</v>
      </c>
      <c r="AG87">
        <v>22038.81</v>
      </c>
    </row>
    <row r="88" spans="1:33" x14ac:dyDescent="0.25">
      <c r="A88" t="s">
        <v>2265</v>
      </c>
      <c r="B88">
        <v>2349424.37</v>
      </c>
      <c r="C88">
        <v>384482.03</v>
      </c>
      <c r="D88">
        <v>200373.99</v>
      </c>
      <c r="G88">
        <v>413945.79</v>
      </c>
      <c r="H88">
        <v>1036707.4</v>
      </c>
      <c r="K88">
        <v>1500</v>
      </c>
      <c r="L88">
        <v>74104</v>
      </c>
      <c r="N88">
        <v>78671.990000000005</v>
      </c>
      <c r="R88">
        <v>2479560.35</v>
      </c>
      <c r="S88">
        <v>1937621.24</v>
      </c>
      <c r="T88">
        <v>749179.42</v>
      </c>
      <c r="U88">
        <v>9000</v>
      </c>
      <c r="W88">
        <v>517650</v>
      </c>
      <c r="X88">
        <v>27900</v>
      </c>
      <c r="Y88">
        <v>891402</v>
      </c>
      <c r="Z88">
        <v>14620</v>
      </c>
      <c r="AB88">
        <v>380432.42</v>
      </c>
      <c r="AC88">
        <v>122085.48</v>
      </c>
      <c r="AG88">
        <v>81713.52</v>
      </c>
    </row>
    <row r="89" spans="1:33" x14ac:dyDescent="0.25">
      <c r="A89" t="s">
        <v>2266</v>
      </c>
      <c r="B89">
        <v>696502.2</v>
      </c>
      <c r="C89">
        <v>40205.15</v>
      </c>
      <c r="D89">
        <v>185447.7</v>
      </c>
      <c r="G89">
        <v>371867.52</v>
      </c>
      <c r="H89">
        <v>674959.79</v>
      </c>
      <c r="K89">
        <v>5350</v>
      </c>
      <c r="L89">
        <v>123370</v>
      </c>
      <c r="M89">
        <v>113679.16</v>
      </c>
      <c r="N89">
        <v>981584.25</v>
      </c>
      <c r="P89">
        <v>132392.32999999999</v>
      </c>
      <c r="R89">
        <v>-3399068.33</v>
      </c>
      <c r="S89">
        <v>4355323.6100000003</v>
      </c>
      <c r="T89">
        <v>148414.78</v>
      </c>
      <c r="V89">
        <v>1392.5</v>
      </c>
      <c r="W89">
        <v>271097.28000000003</v>
      </c>
      <c r="X89">
        <v>3000</v>
      </c>
      <c r="Y89">
        <v>487427.28</v>
      </c>
      <c r="AB89">
        <v>168923.17</v>
      </c>
      <c r="AC89">
        <v>67823.06</v>
      </c>
      <c r="AG89">
        <v>43379.71</v>
      </c>
    </row>
    <row r="90" spans="1:33" x14ac:dyDescent="0.25">
      <c r="A90" t="s">
        <v>2267</v>
      </c>
      <c r="B90">
        <v>1920581.19</v>
      </c>
      <c r="C90">
        <v>101441.27</v>
      </c>
      <c r="D90">
        <v>98522.08</v>
      </c>
      <c r="G90">
        <v>527271.24</v>
      </c>
      <c r="H90">
        <v>1148262.31</v>
      </c>
      <c r="K90">
        <v>4260</v>
      </c>
      <c r="L90">
        <v>82872.62</v>
      </c>
      <c r="N90">
        <v>160559.78</v>
      </c>
      <c r="R90">
        <v>1027289.5</v>
      </c>
      <c r="S90">
        <v>2312272.9300000002</v>
      </c>
      <c r="T90">
        <v>823379.33</v>
      </c>
      <c r="W90">
        <v>694722</v>
      </c>
      <c r="X90">
        <v>33572</v>
      </c>
      <c r="Y90">
        <v>931875</v>
      </c>
      <c r="AB90">
        <v>291903.18</v>
      </c>
      <c r="AC90">
        <v>67263.39</v>
      </c>
      <c r="AG90">
        <v>51808.5</v>
      </c>
    </row>
    <row r="91" spans="1:33" x14ac:dyDescent="0.25">
      <c r="A91" t="s">
        <v>2268</v>
      </c>
      <c r="B91">
        <v>1734183.41</v>
      </c>
      <c r="C91">
        <v>123077.48</v>
      </c>
      <c r="D91">
        <v>94445.21</v>
      </c>
      <c r="G91">
        <v>596401.71</v>
      </c>
      <c r="H91">
        <v>448732.45</v>
      </c>
      <c r="K91">
        <v>4000</v>
      </c>
      <c r="L91">
        <v>76368.3</v>
      </c>
      <c r="N91">
        <v>22302.44</v>
      </c>
      <c r="R91">
        <v>1407661.61</v>
      </c>
      <c r="S91">
        <v>1586779.38</v>
      </c>
      <c r="T91">
        <v>412849.55</v>
      </c>
      <c r="U91">
        <v>17400</v>
      </c>
      <c r="W91">
        <v>398117.5</v>
      </c>
      <c r="X91">
        <v>4500</v>
      </c>
      <c r="Y91">
        <v>560300.5</v>
      </c>
      <c r="AB91">
        <v>252177.2</v>
      </c>
      <c r="AC91">
        <v>96106.08</v>
      </c>
      <c r="AG91">
        <v>24554.74</v>
      </c>
    </row>
    <row r="92" spans="1:33" x14ac:dyDescent="0.25">
      <c r="A92" t="s">
        <v>2269</v>
      </c>
      <c r="B92">
        <v>2683914.19</v>
      </c>
      <c r="C92">
        <v>221353.35</v>
      </c>
      <c r="D92">
        <v>246897.96</v>
      </c>
      <c r="G92">
        <v>969645.77</v>
      </c>
      <c r="H92">
        <v>842981.63</v>
      </c>
      <c r="K92">
        <v>1560</v>
      </c>
      <c r="L92">
        <v>60999.93</v>
      </c>
      <c r="N92">
        <v>186.48</v>
      </c>
      <c r="R92">
        <v>643651.07999999996</v>
      </c>
      <c r="S92">
        <v>4249528.84</v>
      </c>
      <c r="T92">
        <v>568732.06000000006</v>
      </c>
      <c r="W92">
        <v>561751.5</v>
      </c>
      <c r="X92">
        <v>13400</v>
      </c>
      <c r="Y92">
        <v>692719.5</v>
      </c>
      <c r="AB92">
        <v>337053.66</v>
      </c>
      <c r="AC92">
        <v>78984.600000000006</v>
      </c>
      <c r="AG92">
        <v>26259.23</v>
      </c>
    </row>
    <row r="93" spans="1:33" x14ac:dyDescent="0.25">
      <c r="A93" t="s">
        <v>2270</v>
      </c>
      <c r="B93">
        <v>1976458.66</v>
      </c>
      <c r="C93">
        <v>108835.54</v>
      </c>
      <c r="D93">
        <v>108149.12</v>
      </c>
      <c r="G93">
        <v>267334.38</v>
      </c>
      <c r="H93">
        <v>885152.9</v>
      </c>
      <c r="K93">
        <v>3000</v>
      </c>
      <c r="L93">
        <v>72833.86</v>
      </c>
      <c r="N93">
        <v>8227.5499999999993</v>
      </c>
      <c r="R93">
        <v>1452646.09</v>
      </c>
      <c r="S93">
        <v>1939533.85</v>
      </c>
      <c r="T93">
        <v>369756.67</v>
      </c>
      <c r="U93">
        <v>126696</v>
      </c>
      <c r="W93">
        <v>343133</v>
      </c>
      <c r="X93">
        <v>5000</v>
      </c>
      <c r="Y93">
        <v>520180</v>
      </c>
      <c r="AB93">
        <v>321768.78000000003</v>
      </c>
      <c r="AC93">
        <v>95247.34</v>
      </c>
      <c r="AG93">
        <v>37700.300000000003</v>
      </c>
    </row>
    <row r="94" spans="1:33" x14ac:dyDescent="0.25">
      <c r="A94" t="s">
        <v>2271</v>
      </c>
      <c r="B94">
        <v>874884.68</v>
      </c>
      <c r="C94">
        <v>206283.16</v>
      </c>
      <c r="D94">
        <v>78304.81</v>
      </c>
      <c r="G94">
        <v>1187912.43</v>
      </c>
      <c r="H94">
        <v>793730.66</v>
      </c>
      <c r="K94">
        <v>6030</v>
      </c>
      <c r="L94">
        <v>60602.2</v>
      </c>
      <c r="N94">
        <v>110089.81</v>
      </c>
      <c r="R94">
        <v>428441.03</v>
      </c>
      <c r="S94">
        <v>2506558.63</v>
      </c>
      <c r="T94">
        <v>669601.82999999996</v>
      </c>
      <c r="W94">
        <v>409638.5</v>
      </c>
      <c r="X94">
        <v>7500</v>
      </c>
      <c r="Y94">
        <v>643407.5</v>
      </c>
      <c r="AB94">
        <v>299748.99</v>
      </c>
      <c r="AC94">
        <v>100219.77</v>
      </c>
      <c r="AG94">
        <v>13970</v>
      </c>
    </row>
    <row r="95" spans="1:33" x14ac:dyDescent="0.25">
      <c r="A95" t="s">
        <v>2272</v>
      </c>
      <c r="B95">
        <v>1308034.01</v>
      </c>
      <c r="C95">
        <v>373531.23</v>
      </c>
      <c r="D95">
        <v>160702.70000000001</v>
      </c>
      <c r="G95">
        <v>2013355.42</v>
      </c>
      <c r="H95">
        <v>737777.55</v>
      </c>
      <c r="K95">
        <v>14550</v>
      </c>
      <c r="L95">
        <v>75457.600000000006</v>
      </c>
      <c r="N95">
        <v>90.74</v>
      </c>
      <c r="R95">
        <v>2759342.7</v>
      </c>
      <c r="S95">
        <v>1606333.65</v>
      </c>
      <c r="T95">
        <v>826611.88</v>
      </c>
      <c r="W95">
        <v>813666</v>
      </c>
      <c r="X95">
        <v>57400</v>
      </c>
      <c r="Y95">
        <v>1037551</v>
      </c>
      <c r="AB95">
        <v>374950.14</v>
      </c>
      <c r="AC95">
        <v>99077.58</v>
      </c>
      <c r="AG95">
        <v>48472.94</v>
      </c>
    </row>
    <row r="96" spans="1:33" x14ac:dyDescent="0.25">
      <c r="A96" t="s">
        <v>2273</v>
      </c>
      <c r="B96">
        <v>1460961.51</v>
      </c>
      <c r="C96">
        <v>125278.38</v>
      </c>
      <c r="D96">
        <v>98829.86</v>
      </c>
      <c r="G96">
        <v>722309.58</v>
      </c>
      <c r="H96">
        <v>1122190.32</v>
      </c>
      <c r="K96">
        <v>7050</v>
      </c>
      <c r="L96">
        <v>84898.26</v>
      </c>
      <c r="N96">
        <v>30271.94</v>
      </c>
      <c r="R96">
        <v>987133.11</v>
      </c>
      <c r="S96">
        <v>2538238.23</v>
      </c>
      <c r="T96">
        <v>483204.03</v>
      </c>
      <c r="U96">
        <v>110320</v>
      </c>
      <c r="W96">
        <v>368995.1</v>
      </c>
      <c r="X96">
        <v>8100</v>
      </c>
      <c r="Y96">
        <v>638185.1</v>
      </c>
      <c r="AB96">
        <v>340816.05</v>
      </c>
      <c r="AC96">
        <v>97799.58</v>
      </c>
      <c r="AG96">
        <v>11840.29</v>
      </c>
    </row>
    <row r="97" spans="1:33" x14ac:dyDescent="0.25">
      <c r="A97" t="s">
        <v>2274</v>
      </c>
      <c r="B97">
        <v>1036826.88</v>
      </c>
      <c r="C97">
        <v>38838.86</v>
      </c>
      <c r="D97">
        <v>142163.66</v>
      </c>
      <c r="G97">
        <v>985501</v>
      </c>
      <c r="H97">
        <v>216246.7</v>
      </c>
      <c r="K97">
        <v>0</v>
      </c>
      <c r="L97">
        <v>53005</v>
      </c>
      <c r="N97">
        <v>366.2</v>
      </c>
      <c r="P97">
        <v>82262</v>
      </c>
      <c r="R97">
        <v>416111.63</v>
      </c>
      <c r="S97">
        <v>1774553.91</v>
      </c>
      <c r="T97">
        <v>513852.92</v>
      </c>
      <c r="U97">
        <v>41768</v>
      </c>
      <c r="W97">
        <v>276449.40000000002</v>
      </c>
      <c r="X97">
        <v>12000</v>
      </c>
      <c r="Y97">
        <v>420083.4</v>
      </c>
      <c r="AB97">
        <v>240711.12</v>
      </c>
      <c r="AC97">
        <v>49627.95</v>
      </c>
      <c r="AG97">
        <v>40369.49</v>
      </c>
    </row>
    <row r="98" spans="1:33" x14ac:dyDescent="0.25">
      <c r="A98" t="s">
        <v>2275</v>
      </c>
      <c r="B98">
        <v>1314091.2</v>
      </c>
      <c r="C98">
        <v>104954.86</v>
      </c>
      <c r="D98">
        <v>67305.710000000006</v>
      </c>
      <c r="G98">
        <v>644518.21</v>
      </c>
      <c r="H98">
        <v>354428.53</v>
      </c>
      <c r="K98">
        <v>0</v>
      </c>
      <c r="L98">
        <v>85425</v>
      </c>
      <c r="N98">
        <v>0</v>
      </c>
      <c r="R98">
        <v>801699.66</v>
      </c>
      <c r="S98">
        <v>1563007.5</v>
      </c>
      <c r="T98">
        <v>642443.41</v>
      </c>
      <c r="W98">
        <v>590938.5</v>
      </c>
      <c r="X98">
        <v>12000</v>
      </c>
      <c r="Y98">
        <v>753106.5</v>
      </c>
      <c r="AB98">
        <v>384977.75</v>
      </c>
      <c r="AC98">
        <v>72131.31</v>
      </c>
    </row>
    <row r="99" spans="1:33" x14ac:dyDescent="0.25">
      <c r="A99" t="s">
        <v>2276</v>
      </c>
      <c r="B99">
        <v>669914.27</v>
      </c>
      <c r="C99">
        <v>55938.37</v>
      </c>
      <c r="D99">
        <v>54510.15</v>
      </c>
      <c r="G99">
        <v>730764.69</v>
      </c>
      <c r="H99">
        <v>423496.51</v>
      </c>
      <c r="K99">
        <v>0</v>
      </c>
      <c r="L99">
        <v>38649.26</v>
      </c>
      <c r="M99">
        <v>62652</v>
      </c>
      <c r="N99">
        <v>51.4</v>
      </c>
      <c r="R99">
        <v>-435575.23</v>
      </c>
      <c r="S99">
        <v>2046781.46</v>
      </c>
      <c r="T99">
        <v>551877.34</v>
      </c>
      <c r="W99">
        <v>613968.5</v>
      </c>
      <c r="Y99">
        <v>726662.5</v>
      </c>
      <c r="AB99">
        <v>145639</v>
      </c>
      <c r="AC99">
        <v>63639.81</v>
      </c>
      <c r="AG99">
        <v>7839.43</v>
      </c>
    </row>
    <row r="100" spans="1:33" x14ac:dyDescent="0.25">
      <c r="A100" t="s">
        <v>2277</v>
      </c>
      <c r="B100">
        <v>553506.18999999994</v>
      </c>
      <c r="C100">
        <v>74632.94</v>
      </c>
      <c r="D100">
        <v>28270.959999999999</v>
      </c>
      <c r="G100">
        <v>822526.01</v>
      </c>
      <c r="H100">
        <v>376326.23</v>
      </c>
      <c r="K100">
        <v>450</v>
      </c>
      <c r="L100">
        <v>71277.8</v>
      </c>
      <c r="N100">
        <v>0</v>
      </c>
      <c r="R100">
        <v>-1539661.28</v>
      </c>
      <c r="S100">
        <v>3243756.17</v>
      </c>
      <c r="T100">
        <v>451744.67</v>
      </c>
      <c r="W100">
        <v>571373</v>
      </c>
      <c r="X100">
        <v>15200</v>
      </c>
      <c r="Y100">
        <v>683609</v>
      </c>
      <c r="AB100">
        <v>214944.8</v>
      </c>
      <c r="AC100">
        <v>60324.23</v>
      </c>
    </row>
    <row r="101" spans="1:33" x14ac:dyDescent="0.25">
      <c r="A101" t="s">
        <v>2278</v>
      </c>
      <c r="B101">
        <v>565291.42000000004</v>
      </c>
      <c r="C101">
        <v>42931.27</v>
      </c>
      <c r="D101">
        <v>37975.35</v>
      </c>
      <c r="G101">
        <v>355027.3</v>
      </c>
      <c r="H101">
        <v>75414.48</v>
      </c>
      <c r="I101">
        <v>-132357.76999999999</v>
      </c>
      <c r="K101">
        <v>3000</v>
      </c>
      <c r="L101">
        <v>40065.300000000003</v>
      </c>
      <c r="M101">
        <v>4500</v>
      </c>
      <c r="N101">
        <v>51.4</v>
      </c>
      <c r="R101">
        <v>-385862.33</v>
      </c>
      <c r="S101">
        <v>1111772.6200000001</v>
      </c>
      <c r="T101">
        <v>457404.4</v>
      </c>
      <c r="W101">
        <v>388538.5</v>
      </c>
      <c r="X101">
        <v>9000</v>
      </c>
      <c r="Y101">
        <v>461462.5</v>
      </c>
      <c r="AB101">
        <v>154707.41</v>
      </c>
      <c r="AC101">
        <v>56552.38</v>
      </c>
      <c r="AG101">
        <v>11465.55</v>
      </c>
    </row>
    <row r="102" spans="1:33" x14ac:dyDescent="0.25">
      <c r="A102" t="s">
        <v>2279</v>
      </c>
      <c r="B102">
        <v>413036.74</v>
      </c>
      <c r="C102">
        <v>144513.9</v>
      </c>
      <c r="D102">
        <v>36492.769999999997</v>
      </c>
      <c r="G102">
        <v>593487.42000000004</v>
      </c>
      <c r="H102">
        <v>87753.56</v>
      </c>
      <c r="K102">
        <v>0</v>
      </c>
      <c r="L102">
        <v>41925</v>
      </c>
      <c r="M102">
        <v>24000</v>
      </c>
      <c r="N102">
        <v>0</v>
      </c>
      <c r="R102">
        <v>-516623.83</v>
      </c>
      <c r="S102">
        <v>1695120.4</v>
      </c>
      <c r="T102">
        <v>295622.19</v>
      </c>
      <c r="U102">
        <v>18000</v>
      </c>
      <c r="V102">
        <v>0.5</v>
      </c>
      <c r="W102">
        <v>654271.69999999995</v>
      </c>
      <c r="Y102">
        <v>730126.7</v>
      </c>
      <c r="AB102">
        <v>146428.51</v>
      </c>
      <c r="AC102">
        <v>49592.61</v>
      </c>
      <c r="AG102">
        <v>10883.75</v>
      </c>
    </row>
    <row r="103" spans="1:33" x14ac:dyDescent="0.25">
      <c r="A103" t="s">
        <v>2280</v>
      </c>
      <c r="B103">
        <v>691399.4</v>
      </c>
      <c r="C103">
        <v>160447.25</v>
      </c>
      <c r="D103">
        <v>120099.49</v>
      </c>
      <c r="G103">
        <v>612654.91</v>
      </c>
      <c r="H103">
        <v>299654.18</v>
      </c>
      <c r="K103">
        <v>33034</v>
      </c>
      <c r="L103">
        <v>72780</v>
      </c>
      <c r="N103">
        <v>464.64</v>
      </c>
      <c r="R103">
        <v>556648.21</v>
      </c>
      <c r="S103">
        <v>1187793.3799999999</v>
      </c>
      <c r="T103">
        <v>177688.33</v>
      </c>
      <c r="W103">
        <v>413960</v>
      </c>
      <c r="X103">
        <v>268992.44</v>
      </c>
      <c r="Y103">
        <v>486176</v>
      </c>
      <c r="AB103">
        <v>280289.46999999997</v>
      </c>
      <c r="AC103">
        <v>57560.3</v>
      </c>
      <c r="AG103">
        <v>3080</v>
      </c>
    </row>
    <row r="104" spans="1:33" x14ac:dyDescent="0.25">
      <c r="A104" t="s">
        <v>2281</v>
      </c>
      <c r="B104">
        <v>1377645.8</v>
      </c>
      <c r="C104">
        <v>21181.45</v>
      </c>
      <c r="D104">
        <v>271407.26</v>
      </c>
      <c r="G104">
        <v>-12416120.27</v>
      </c>
      <c r="H104">
        <v>705258.35</v>
      </c>
      <c r="K104">
        <v>9000</v>
      </c>
      <c r="L104">
        <v>137235</v>
      </c>
      <c r="N104">
        <v>1381.8</v>
      </c>
      <c r="R104">
        <v>-14299080.539999999</v>
      </c>
      <c r="S104">
        <v>4063874.12</v>
      </c>
      <c r="T104">
        <v>1056749.3899999999</v>
      </c>
      <c r="W104">
        <v>651940</v>
      </c>
      <c r="X104">
        <v>12000</v>
      </c>
      <c r="Y104">
        <v>1012126</v>
      </c>
      <c r="AB104">
        <v>516163.47</v>
      </c>
      <c r="AC104">
        <v>48524.31</v>
      </c>
      <c r="AF104">
        <v>96913.4</v>
      </c>
    </row>
    <row r="105" spans="1:33" x14ac:dyDescent="0.25">
      <c r="A105" t="s">
        <v>2282</v>
      </c>
      <c r="B105">
        <v>221644.72</v>
      </c>
      <c r="C105">
        <v>434574.21</v>
      </c>
      <c r="D105">
        <v>437256.73</v>
      </c>
      <c r="G105">
        <v>984772.17</v>
      </c>
      <c r="H105">
        <v>574171.97</v>
      </c>
      <c r="K105">
        <v>51860</v>
      </c>
      <c r="L105">
        <v>50955.199999999997</v>
      </c>
      <c r="M105">
        <v>150</v>
      </c>
      <c r="N105">
        <v>5845.97</v>
      </c>
      <c r="R105">
        <v>43460.14</v>
      </c>
      <c r="S105">
        <v>2324775.44</v>
      </c>
      <c r="T105">
        <v>681821.33</v>
      </c>
      <c r="W105">
        <v>546540</v>
      </c>
      <c r="X105">
        <v>47700</v>
      </c>
      <c r="Y105">
        <v>696155</v>
      </c>
      <c r="AB105">
        <v>344570.63</v>
      </c>
      <c r="AC105">
        <v>59962.65</v>
      </c>
    </row>
    <row r="106" spans="1:33" x14ac:dyDescent="0.25">
      <c r="A106" t="s">
        <v>2283</v>
      </c>
      <c r="B106">
        <v>272689.24</v>
      </c>
      <c r="C106">
        <v>428874.4</v>
      </c>
      <c r="D106">
        <v>275333.48</v>
      </c>
      <c r="G106">
        <v>455370.43</v>
      </c>
      <c r="H106">
        <v>444455.25</v>
      </c>
      <c r="K106">
        <v>25960</v>
      </c>
      <c r="L106">
        <v>75963.929999999993</v>
      </c>
      <c r="M106">
        <v>200</v>
      </c>
      <c r="N106">
        <v>854.54</v>
      </c>
      <c r="R106">
        <v>-997866.62</v>
      </c>
      <c r="S106">
        <v>2620032.73</v>
      </c>
      <c r="T106">
        <v>518750.01</v>
      </c>
      <c r="W106">
        <v>311620</v>
      </c>
      <c r="X106">
        <v>395444.7</v>
      </c>
      <c r="Y106">
        <v>556002</v>
      </c>
      <c r="AB106">
        <v>352318.41</v>
      </c>
      <c r="AC106">
        <v>57123.48</v>
      </c>
      <c r="AG106">
        <v>108792.6</v>
      </c>
    </row>
    <row r="107" spans="1:33" x14ac:dyDescent="0.25">
      <c r="A107" t="s">
        <v>2284</v>
      </c>
      <c r="B107">
        <v>746982.47</v>
      </c>
      <c r="C107">
        <v>12171.97</v>
      </c>
      <c r="D107">
        <v>157412.18</v>
      </c>
      <c r="G107">
        <v>2</v>
      </c>
      <c r="H107">
        <v>113536.56</v>
      </c>
      <c r="K107">
        <v>3500</v>
      </c>
      <c r="L107">
        <v>63040.86</v>
      </c>
      <c r="N107">
        <v>4193.8500000000004</v>
      </c>
      <c r="R107">
        <v>-195329.51</v>
      </c>
      <c r="S107">
        <v>961037.76</v>
      </c>
      <c r="T107">
        <v>930203.46</v>
      </c>
      <c r="W107">
        <v>587544</v>
      </c>
      <c r="X107">
        <v>60484.08</v>
      </c>
      <c r="Y107">
        <v>724550</v>
      </c>
      <c r="AB107">
        <v>281036.82</v>
      </c>
      <c r="AC107">
        <v>12076.99</v>
      </c>
      <c r="AG107">
        <v>366905.51</v>
      </c>
    </row>
    <row r="108" spans="1:33" x14ac:dyDescent="0.25">
      <c r="A108" t="s">
        <v>2285</v>
      </c>
      <c r="B108">
        <v>503801.21</v>
      </c>
      <c r="C108">
        <v>14320</v>
      </c>
      <c r="D108">
        <v>173070.1</v>
      </c>
      <c r="G108">
        <v>2</v>
      </c>
      <c r="H108">
        <v>347629.56</v>
      </c>
      <c r="K108">
        <v>3000</v>
      </c>
      <c r="L108">
        <v>54437.17</v>
      </c>
      <c r="N108">
        <v>487.38</v>
      </c>
      <c r="R108">
        <v>91815.48</v>
      </c>
      <c r="S108">
        <v>852668.5</v>
      </c>
      <c r="T108">
        <v>388285.88</v>
      </c>
      <c r="W108">
        <v>297937.5</v>
      </c>
      <c r="X108">
        <v>63921.22</v>
      </c>
      <c r="Y108">
        <v>414046.5</v>
      </c>
      <c r="AB108">
        <v>259727.35999999999</v>
      </c>
      <c r="AC108">
        <v>27507.9</v>
      </c>
      <c r="AG108">
        <v>12448.5</v>
      </c>
    </row>
    <row r="109" spans="1:33" x14ac:dyDescent="0.25">
      <c r="A109" t="s">
        <v>2286</v>
      </c>
      <c r="B109">
        <v>265000.5</v>
      </c>
      <c r="C109">
        <v>2678.25</v>
      </c>
      <c r="D109">
        <v>184917.38</v>
      </c>
      <c r="G109">
        <v>141173.60999999999</v>
      </c>
      <c r="H109">
        <v>101987.29</v>
      </c>
      <c r="K109">
        <v>2000</v>
      </c>
      <c r="L109">
        <v>31784.3</v>
      </c>
      <c r="N109">
        <v>555.14</v>
      </c>
      <c r="R109">
        <v>-1378397.45</v>
      </c>
      <c r="S109">
        <v>1993338.97</v>
      </c>
      <c r="T109">
        <v>416397.27</v>
      </c>
      <c r="W109">
        <v>112371</v>
      </c>
      <c r="X109">
        <v>30732.18</v>
      </c>
      <c r="Y109">
        <v>216909</v>
      </c>
      <c r="AB109">
        <v>154204.23000000001</v>
      </c>
      <c r="AC109">
        <v>27069.07</v>
      </c>
      <c r="AG109">
        <v>114842.08</v>
      </c>
    </row>
    <row r="110" spans="1:33" x14ac:dyDescent="0.25">
      <c r="A110" t="s">
        <v>2287</v>
      </c>
      <c r="B110">
        <v>381384.96000000002</v>
      </c>
      <c r="C110">
        <v>140906.97</v>
      </c>
      <c r="D110">
        <v>435608.96</v>
      </c>
      <c r="G110">
        <v>5</v>
      </c>
      <c r="H110">
        <v>188304.01</v>
      </c>
      <c r="K110">
        <v>1500</v>
      </c>
      <c r="L110">
        <v>48315.89</v>
      </c>
      <c r="N110">
        <v>4682.97</v>
      </c>
      <c r="R110">
        <v>-2308675.48</v>
      </c>
      <c r="S110">
        <v>3276385.87</v>
      </c>
      <c r="T110">
        <v>424389.86</v>
      </c>
      <c r="W110">
        <v>163401</v>
      </c>
      <c r="X110">
        <v>28176.45</v>
      </c>
      <c r="Y110">
        <v>314362</v>
      </c>
      <c r="AB110">
        <v>153644.42000000001</v>
      </c>
      <c r="AC110">
        <v>10477.35</v>
      </c>
      <c r="AG110">
        <v>13482.89</v>
      </c>
    </row>
    <row r="111" spans="1:33" x14ac:dyDescent="0.25">
      <c r="A111" t="s">
        <v>2288</v>
      </c>
      <c r="B111">
        <v>359979.13</v>
      </c>
      <c r="C111">
        <v>2761</v>
      </c>
      <c r="D111">
        <v>300287.40000000002</v>
      </c>
      <c r="G111">
        <v>56003.66</v>
      </c>
      <c r="H111">
        <v>348645.82</v>
      </c>
      <c r="K111">
        <v>4000</v>
      </c>
      <c r="L111">
        <v>48360.28</v>
      </c>
      <c r="N111">
        <v>586.36</v>
      </c>
      <c r="R111">
        <v>-2879145.67</v>
      </c>
      <c r="S111">
        <v>3690825.96</v>
      </c>
      <c r="T111">
        <v>431375.19</v>
      </c>
      <c r="U111">
        <v>135746</v>
      </c>
      <c r="W111">
        <v>450637.5</v>
      </c>
      <c r="X111">
        <v>40664.81</v>
      </c>
      <c r="Y111">
        <v>570344.5</v>
      </c>
      <c r="AB111">
        <v>228195.43</v>
      </c>
      <c r="AC111">
        <v>33324.15</v>
      </c>
      <c r="AG111">
        <v>23509.34</v>
      </c>
    </row>
    <row r="112" spans="1:33" x14ac:dyDescent="0.25">
      <c r="A112" t="s">
        <v>2289</v>
      </c>
      <c r="B112">
        <v>365928.09</v>
      </c>
      <c r="C112">
        <v>26979.8</v>
      </c>
      <c r="D112">
        <v>235590.5</v>
      </c>
      <c r="G112">
        <v>102443.21</v>
      </c>
      <c r="H112">
        <v>88007.56</v>
      </c>
      <c r="K112">
        <v>2500</v>
      </c>
      <c r="L112">
        <v>38948.76</v>
      </c>
      <c r="N112">
        <v>2098.1</v>
      </c>
      <c r="R112">
        <v>-1159431.76</v>
      </c>
      <c r="S112">
        <v>1854865.59</v>
      </c>
      <c r="T112">
        <v>428471.53</v>
      </c>
      <c r="W112">
        <v>277515</v>
      </c>
      <c r="X112">
        <v>27183.439999999999</v>
      </c>
      <c r="Y112">
        <v>418603</v>
      </c>
      <c r="AB112">
        <v>184792.16</v>
      </c>
      <c r="AC112">
        <v>20557.11</v>
      </c>
      <c r="AG112">
        <v>29249.23</v>
      </c>
    </row>
    <row r="113" spans="1:33" x14ac:dyDescent="0.25">
      <c r="A113" t="s">
        <v>2290</v>
      </c>
      <c r="B113">
        <v>257218.24</v>
      </c>
      <c r="C113">
        <v>27486.95</v>
      </c>
      <c r="D113">
        <v>36467.78</v>
      </c>
      <c r="G113">
        <v>46799.61</v>
      </c>
      <c r="H113">
        <v>457038.85</v>
      </c>
      <c r="K113">
        <v>2500</v>
      </c>
      <c r="L113">
        <v>23221.3</v>
      </c>
      <c r="N113">
        <v>60.74</v>
      </c>
      <c r="R113">
        <v>-988314.92</v>
      </c>
      <c r="S113">
        <v>1808375.97</v>
      </c>
      <c r="T113">
        <v>447140.07</v>
      </c>
      <c r="W113">
        <v>455910</v>
      </c>
      <c r="X113">
        <v>41063.96</v>
      </c>
      <c r="Y113">
        <v>607674</v>
      </c>
      <c r="AB113">
        <v>244775.58</v>
      </c>
      <c r="AC113">
        <v>47009.97</v>
      </c>
      <c r="AG113">
        <v>65486.14</v>
      </c>
    </row>
    <row r="114" spans="1:33" x14ac:dyDescent="0.25">
      <c r="A114" t="s">
        <v>2291</v>
      </c>
      <c r="B114">
        <v>1358901.75</v>
      </c>
      <c r="C114">
        <v>52819.65</v>
      </c>
      <c r="D114">
        <v>134408.49</v>
      </c>
      <c r="G114">
        <v>197185.73</v>
      </c>
      <c r="H114">
        <v>187310.99</v>
      </c>
      <c r="K114">
        <v>7000</v>
      </c>
      <c r="L114">
        <v>43264.12</v>
      </c>
      <c r="N114">
        <v>0</v>
      </c>
      <c r="R114">
        <v>-487071.65</v>
      </c>
      <c r="S114">
        <v>2329931.42</v>
      </c>
      <c r="T114">
        <v>527311.56999999995</v>
      </c>
      <c r="W114">
        <v>398389.5</v>
      </c>
      <c r="X114">
        <v>48933.17</v>
      </c>
      <c r="Y114">
        <v>574161.5</v>
      </c>
      <c r="Z114">
        <v>1500</v>
      </c>
      <c r="AB114">
        <v>251468.85</v>
      </c>
      <c r="AC114">
        <v>36937.379999999997</v>
      </c>
      <c r="AG114">
        <v>73063.789999999994</v>
      </c>
    </row>
    <row r="115" spans="1:33" x14ac:dyDescent="0.25">
      <c r="A115" t="s">
        <v>2292</v>
      </c>
      <c r="B115">
        <v>1111106.6200000001</v>
      </c>
      <c r="C115">
        <v>51609.1</v>
      </c>
      <c r="D115">
        <v>79811.09</v>
      </c>
      <c r="G115">
        <v>774866.93</v>
      </c>
      <c r="H115">
        <v>108726.77</v>
      </c>
      <c r="K115">
        <v>4000</v>
      </c>
      <c r="L115">
        <v>37337</v>
      </c>
      <c r="N115">
        <v>271.04000000000002</v>
      </c>
      <c r="R115">
        <v>1154050.1599999999</v>
      </c>
      <c r="S115">
        <v>857017.52</v>
      </c>
      <c r="T115">
        <v>420759.95</v>
      </c>
      <c r="W115">
        <v>49833</v>
      </c>
      <c r="X115">
        <v>25020.21</v>
      </c>
      <c r="Y115">
        <v>156840</v>
      </c>
      <c r="AB115">
        <v>196004.25</v>
      </c>
      <c r="AC115">
        <v>47346.77</v>
      </c>
      <c r="AG115">
        <v>21977.35</v>
      </c>
    </row>
    <row r="116" spans="1:33" x14ac:dyDescent="0.25">
      <c r="A116" t="s">
        <v>2293</v>
      </c>
      <c r="B116">
        <v>213734.05</v>
      </c>
      <c r="C116">
        <v>20992.43</v>
      </c>
      <c r="D116">
        <v>178079.28</v>
      </c>
      <c r="G116">
        <v>1998730.32</v>
      </c>
      <c r="H116">
        <v>20040.21</v>
      </c>
      <c r="K116">
        <v>141420</v>
      </c>
      <c r="L116">
        <v>39573.18</v>
      </c>
      <c r="N116">
        <v>0</v>
      </c>
      <c r="R116">
        <v>-549996.06000000006</v>
      </c>
      <c r="S116">
        <v>2768353.45</v>
      </c>
      <c r="T116">
        <v>320742.83</v>
      </c>
      <c r="W116">
        <v>152077.20000000001</v>
      </c>
      <c r="X116">
        <v>15836.9</v>
      </c>
      <c r="Y116">
        <v>256690.2</v>
      </c>
      <c r="AB116">
        <v>139296.95999999999</v>
      </c>
      <c r="AC116">
        <v>21477.57</v>
      </c>
      <c r="AG116">
        <v>38966.480000000003</v>
      </c>
    </row>
    <row r="117" spans="1:33" x14ac:dyDescent="0.25">
      <c r="A117" t="s">
        <v>2294</v>
      </c>
      <c r="B117">
        <v>491206.37</v>
      </c>
      <c r="C117">
        <v>10900.36</v>
      </c>
      <c r="D117">
        <v>39020.75</v>
      </c>
      <c r="G117">
        <v>100217.23</v>
      </c>
      <c r="H117">
        <v>875426.05</v>
      </c>
      <c r="K117">
        <v>4000</v>
      </c>
      <c r="L117">
        <v>48481.65</v>
      </c>
      <c r="N117">
        <v>4348.12</v>
      </c>
      <c r="R117">
        <v>-1570899.74</v>
      </c>
      <c r="S117">
        <v>3313708.59</v>
      </c>
      <c r="T117">
        <v>549015.12</v>
      </c>
      <c r="W117">
        <v>394180.5</v>
      </c>
      <c r="X117">
        <v>40849.980000000003</v>
      </c>
      <c r="Y117">
        <v>508891.5</v>
      </c>
      <c r="AB117">
        <v>528552.34</v>
      </c>
      <c r="AC117">
        <v>53596.02</v>
      </c>
      <c r="AF117">
        <v>6717.81</v>
      </c>
      <c r="AG117">
        <v>169155.79</v>
      </c>
    </row>
    <row r="118" spans="1:33" x14ac:dyDescent="0.25">
      <c r="A118" t="s">
        <v>2295</v>
      </c>
      <c r="B118">
        <v>556905.05000000005</v>
      </c>
      <c r="C118">
        <v>63500.5</v>
      </c>
      <c r="D118">
        <v>98461.54</v>
      </c>
      <c r="G118">
        <v>65338.12</v>
      </c>
      <c r="H118">
        <v>184562.7</v>
      </c>
      <c r="K118">
        <v>4000</v>
      </c>
      <c r="L118">
        <v>62716.3</v>
      </c>
      <c r="N118">
        <v>5414.93</v>
      </c>
      <c r="R118">
        <v>-2760152.16</v>
      </c>
      <c r="S118">
        <v>3532326.06</v>
      </c>
      <c r="T118">
        <v>694093.34</v>
      </c>
      <c r="U118">
        <v>240166</v>
      </c>
      <c r="W118">
        <v>259444.5</v>
      </c>
      <c r="X118">
        <v>36987.230000000003</v>
      </c>
      <c r="Y118">
        <v>467848.5</v>
      </c>
      <c r="AB118">
        <v>538230.74</v>
      </c>
      <c r="AC118">
        <v>46516.3</v>
      </c>
      <c r="AG118">
        <v>53632.75</v>
      </c>
    </row>
    <row r="119" spans="1:33" x14ac:dyDescent="0.25">
      <c r="A119" t="s">
        <v>2296</v>
      </c>
      <c r="B119">
        <v>1663294.96</v>
      </c>
      <c r="C119">
        <v>0</v>
      </c>
      <c r="D119">
        <v>190332.07</v>
      </c>
      <c r="G119">
        <v>2</v>
      </c>
      <c r="H119">
        <v>34921.82</v>
      </c>
      <c r="L119">
        <v>45550</v>
      </c>
      <c r="N119">
        <v>7.8</v>
      </c>
      <c r="Q119">
        <v>-547343.16</v>
      </c>
      <c r="R119">
        <v>707363.85</v>
      </c>
      <c r="S119">
        <v>1454124.22</v>
      </c>
      <c r="T119">
        <v>926917.14</v>
      </c>
      <c r="W119">
        <v>514450.5</v>
      </c>
      <c r="X119">
        <v>18000</v>
      </c>
      <c r="Y119">
        <v>638041.5</v>
      </c>
      <c r="AB119">
        <v>191861.37</v>
      </c>
      <c r="AC119">
        <v>2379.9899999999998</v>
      </c>
      <c r="AG119">
        <v>398236.64</v>
      </c>
    </row>
    <row r="120" spans="1:33" x14ac:dyDescent="0.25">
      <c r="A120" t="s">
        <v>2297</v>
      </c>
      <c r="B120">
        <v>650615.18999999994</v>
      </c>
      <c r="C120">
        <v>0</v>
      </c>
      <c r="D120">
        <v>61484.54</v>
      </c>
      <c r="G120">
        <v>117281.83</v>
      </c>
      <c r="H120">
        <v>66068.259999999995</v>
      </c>
      <c r="K120">
        <v>17000</v>
      </c>
      <c r="L120">
        <v>80654.179999999993</v>
      </c>
      <c r="N120">
        <v>52751.8</v>
      </c>
      <c r="Q120">
        <v>355880.14</v>
      </c>
      <c r="R120">
        <v>-4805891.9400000004</v>
      </c>
      <c r="S120">
        <v>5145573.0199999996</v>
      </c>
      <c r="T120">
        <v>457981.81</v>
      </c>
      <c r="W120">
        <v>453085.53</v>
      </c>
      <c r="X120">
        <v>15000</v>
      </c>
      <c r="Y120">
        <v>634273.53</v>
      </c>
      <c r="AB120">
        <v>177528.82</v>
      </c>
      <c r="AC120">
        <v>12532.56</v>
      </c>
      <c r="AG120">
        <v>52249.81</v>
      </c>
    </row>
    <row r="121" spans="1:33" x14ac:dyDescent="0.25">
      <c r="A121" t="s">
        <v>2298</v>
      </c>
      <c r="B121">
        <v>223968.29</v>
      </c>
      <c r="C121">
        <v>0</v>
      </c>
      <c r="D121">
        <v>207803.62</v>
      </c>
      <c r="G121">
        <v>1</v>
      </c>
      <c r="H121">
        <v>59947.38</v>
      </c>
      <c r="K121">
        <v>3000</v>
      </c>
      <c r="L121">
        <v>52739.4</v>
      </c>
      <c r="N121">
        <v>1552.7</v>
      </c>
      <c r="Q121">
        <v>2820431.71</v>
      </c>
      <c r="R121">
        <v>-5297122.92</v>
      </c>
      <c r="S121">
        <v>2682356.15</v>
      </c>
      <c r="T121">
        <v>231569</v>
      </c>
      <c r="U121">
        <v>208840</v>
      </c>
      <c r="W121">
        <v>328530</v>
      </c>
      <c r="X121">
        <v>21100</v>
      </c>
      <c r="Y121">
        <v>353730</v>
      </c>
      <c r="AB121">
        <v>153594.81</v>
      </c>
      <c r="AC121">
        <v>3349.94</v>
      </c>
      <c r="AG121">
        <v>50601</v>
      </c>
    </row>
    <row r="122" spans="1:33" x14ac:dyDescent="0.25">
      <c r="A122" t="s">
        <v>2299</v>
      </c>
      <c r="B122">
        <v>1385900.08</v>
      </c>
      <c r="C122">
        <v>0</v>
      </c>
      <c r="D122">
        <v>25513.06</v>
      </c>
      <c r="G122">
        <v>4</v>
      </c>
      <c r="H122">
        <v>117425.05</v>
      </c>
      <c r="K122">
        <v>9000</v>
      </c>
      <c r="L122">
        <v>47902</v>
      </c>
      <c r="N122">
        <v>0</v>
      </c>
      <c r="Q122">
        <v>1270310.74</v>
      </c>
      <c r="R122">
        <v>-2155963.0299999998</v>
      </c>
      <c r="S122">
        <v>2132666.9300000002</v>
      </c>
      <c r="T122">
        <v>397641.18</v>
      </c>
      <c r="U122">
        <v>167072</v>
      </c>
      <c r="W122">
        <v>238453.5</v>
      </c>
      <c r="X122">
        <v>11200</v>
      </c>
      <c r="Y122">
        <v>383452.5</v>
      </c>
      <c r="AA122">
        <v>490</v>
      </c>
      <c r="AB122">
        <v>194027</v>
      </c>
      <c r="AC122">
        <v>8271.6299999999992</v>
      </c>
      <c r="AG122">
        <v>3200</v>
      </c>
    </row>
    <row r="123" spans="1:33" x14ac:dyDescent="0.25">
      <c r="A123" t="s">
        <v>2300</v>
      </c>
      <c r="B123">
        <v>889917.26</v>
      </c>
      <c r="C123">
        <v>0</v>
      </c>
      <c r="D123">
        <v>149389.20000000001</v>
      </c>
      <c r="G123">
        <v>686222.87</v>
      </c>
      <c r="H123">
        <v>793007.56</v>
      </c>
      <c r="L123">
        <v>55305</v>
      </c>
      <c r="N123">
        <v>0</v>
      </c>
      <c r="Q123">
        <v>-870751.37</v>
      </c>
      <c r="R123">
        <v>-125703.75</v>
      </c>
      <c r="S123">
        <v>2748053.22</v>
      </c>
      <c r="T123">
        <v>1413518</v>
      </c>
      <c r="W123">
        <v>353541</v>
      </c>
      <c r="X123">
        <v>41500</v>
      </c>
      <c r="Y123">
        <v>576936</v>
      </c>
      <c r="Z123">
        <v>1040</v>
      </c>
      <c r="AA123">
        <v>4330</v>
      </c>
      <c r="AB123">
        <v>405768.19</v>
      </c>
      <c r="AC123">
        <v>52075.34</v>
      </c>
      <c r="AG123">
        <v>56775.68</v>
      </c>
    </row>
    <row r="124" spans="1:33" x14ac:dyDescent="0.25">
      <c r="A124" t="s">
        <v>2301</v>
      </c>
      <c r="B124">
        <v>855057.67</v>
      </c>
      <c r="C124">
        <v>0</v>
      </c>
      <c r="D124">
        <v>151119.07</v>
      </c>
      <c r="G124">
        <v>248024.88</v>
      </c>
      <c r="H124">
        <v>404375.35</v>
      </c>
      <c r="L124">
        <v>71835</v>
      </c>
      <c r="N124">
        <v>0</v>
      </c>
      <c r="Q124">
        <v>-908602.71</v>
      </c>
      <c r="S124">
        <v>2407634.36</v>
      </c>
      <c r="T124">
        <v>430419.69</v>
      </c>
      <c r="W124">
        <v>85365</v>
      </c>
      <c r="X124">
        <v>37530</v>
      </c>
      <c r="Y124">
        <v>192990</v>
      </c>
      <c r="AB124">
        <v>222723.7</v>
      </c>
      <c r="AC124">
        <v>8403.81</v>
      </c>
      <c r="AG124">
        <v>41486.86</v>
      </c>
    </row>
    <row r="125" spans="1:33" x14ac:dyDescent="0.25">
      <c r="A125" t="s">
        <v>2302</v>
      </c>
      <c r="B125">
        <v>602559.61</v>
      </c>
      <c r="C125">
        <v>0</v>
      </c>
      <c r="D125">
        <v>215005.14</v>
      </c>
      <c r="G125">
        <v>1933450.05</v>
      </c>
      <c r="H125">
        <v>43862.400000000001</v>
      </c>
      <c r="K125">
        <v>4600</v>
      </c>
      <c r="L125">
        <v>60699.519999999997</v>
      </c>
      <c r="N125">
        <v>365.04</v>
      </c>
      <c r="Q125">
        <v>240289.25</v>
      </c>
      <c r="R125">
        <v>-1107538.04</v>
      </c>
      <c r="S125">
        <v>3580405.02</v>
      </c>
      <c r="T125">
        <v>397807.88</v>
      </c>
      <c r="W125">
        <v>224763</v>
      </c>
      <c r="X125">
        <v>39728.080000000002</v>
      </c>
      <c r="Y125">
        <v>396711</v>
      </c>
      <c r="AB125">
        <v>229119.04</v>
      </c>
      <c r="AC125">
        <v>18312.509999999998</v>
      </c>
      <c r="AG125">
        <v>2100</v>
      </c>
    </row>
    <row r="126" spans="1:33" x14ac:dyDescent="0.25">
      <c r="A126" t="s">
        <v>2303</v>
      </c>
      <c r="B126">
        <v>1602487.76</v>
      </c>
      <c r="C126">
        <v>0</v>
      </c>
      <c r="D126">
        <v>102450.72</v>
      </c>
      <c r="G126">
        <v>1</v>
      </c>
      <c r="H126">
        <v>27461.52</v>
      </c>
      <c r="L126">
        <v>35325</v>
      </c>
      <c r="N126">
        <v>0</v>
      </c>
      <c r="Q126">
        <v>1522028.46</v>
      </c>
      <c r="R126">
        <v>-2172064.33</v>
      </c>
      <c r="S126">
        <v>2242898.44</v>
      </c>
      <c r="T126">
        <v>292150.37</v>
      </c>
      <c r="U126">
        <v>177514</v>
      </c>
      <c r="W126">
        <v>339630</v>
      </c>
      <c r="X126">
        <v>8400</v>
      </c>
      <c r="Y126">
        <v>379509</v>
      </c>
      <c r="AB126">
        <v>332816.94</v>
      </c>
      <c r="AC126">
        <v>1155</v>
      </c>
    </row>
    <row r="127" spans="1:33" x14ac:dyDescent="0.25">
      <c r="A127" t="s">
        <v>2304</v>
      </c>
      <c r="B127">
        <v>861653.93</v>
      </c>
      <c r="C127">
        <v>0</v>
      </c>
      <c r="D127">
        <v>128589.39</v>
      </c>
      <c r="G127">
        <v>1</v>
      </c>
      <c r="H127">
        <v>613453.22</v>
      </c>
      <c r="L127">
        <v>40025</v>
      </c>
      <c r="N127">
        <v>8928</v>
      </c>
      <c r="Q127">
        <v>-2588963.2799999998</v>
      </c>
      <c r="S127">
        <v>3888577.4</v>
      </c>
      <c r="T127">
        <v>326060</v>
      </c>
      <c r="U127">
        <v>114862</v>
      </c>
      <c r="W127">
        <v>245436</v>
      </c>
      <c r="X127">
        <v>12200</v>
      </c>
      <c r="Y127">
        <v>291204</v>
      </c>
      <c r="AB127">
        <v>147173.57999999999</v>
      </c>
      <c r="AC127">
        <v>5050</v>
      </c>
    </row>
    <row r="128" spans="1:33" x14ac:dyDescent="0.25">
      <c r="A128" t="s">
        <v>2305</v>
      </c>
      <c r="B128">
        <v>317672.34000000003</v>
      </c>
      <c r="C128">
        <v>0</v>
      </c>
      <c r="D128">
        <v>25330.9</v>
      </c>
      <c r="G128">
        <v>2545878.7599999998</v>
      </c>
      <c r="H128">
        <v>12</v>
      </c>
      <c r="L128">
        <v>55740</v>
      </c>
      <c r="N128">
        <v>0</v>
      </c>
      <c r="Q128">
        <v>-4470355.9000000004</v>
      </c>
      <c r="R128">
        <v>1256109.97</v>
      </c>
      <c r="S128">
        <v>6097995.7300000004</v>
      </c>
      <c r="T128">
        <v>334568.40000000002</v>
      </c>
      <c r="W128">
        <v>175675.5</v>
      </c>
      <c r="X128">
        <v>8800</v>
      </c>
      <c r="Y128">
        <v>308899.5</v>
      </c>
      <c r="AB128">
        <v>172720.79</v>
      </c>
      <c r="AC128">
        <v>50690.01</v>
      </c>
      <c r="AG128">
        <v>37329.4</v>
      </c>
    </row>
    <row r="129" spans="1:33" x14ac:dyDescent="0.25">
      <c r="A129" t="s">
        <v>2306</v>
      </c>
      <c r="B129">
        <v>1146138.32</v>
      </c>
      <c r="C129">
        <v>147663</v>
      </c>
      <c r="D129">
        <v>588549.56000000006</v>
      </c>
      <c r="G129">
        <v>283918.18</v>
      </c>
      <c r="H129">
        <v>631269.81999999995</v>
      </c>
      <c r="K129">
        <v>0</v>
      </c>
      <c r="L129">
        <v>102624.51</v>
      </c>
      <c r="N129">
        <v>5148</v>
      </c>
      <c r="P129">
        <v>110153</v>
      </c>
      <c r="R129">
        <v>-1405944.05</v>
      </c>
      <c r="S129">
        <v>3801437.29</v>
      </c>
      <c r="T129">
        <v>784865.51</v>
      </c>
      <c r="W129">
        <v>637746.9</v>
      </c>
      <c r="X129">
        <v>210644.4</v>
      </c>
      <c r="Y129">
        <v>801508.9</v>
      </c>
      <c r="AB129">
        <v>421914.78</v>
      </c>
      <c r="AC129">
        <v>59203</v>
      </c>
      <c r="AG129">
        <v>166510</v>
      </c>
    </row>
    <row r="130" spans="1:33" x14ac:dyDescent="0.25">
      <c r="A130" t="s">
        <v>2307</v>
      </c>
      <c r="B130">
        <v>228200.9</v>
      </c>
      <c r="C130">
        <v>82594.67</v>
      </c>
      <c r="D130">
        <v>417071.68</v>
      </c>
      <c r="E130">
        <v>0</v>
      </c>
      <c r="F130">
        <v>0</v>
      </c>
      <c r="G130">
        <v>241628.5</v>
      </c>
      <c r="H130">
        <v>120815.59</v>
      </c>
      <c r="I130">
        <v>0</v>
      </c>
      <c r="J130">
        <v>0</v>
      </c>
      <c r="K130">
        <v>3500</v>
      </c>
      <c r="L130">
        <v>40260.99</v>
      </c>
      <c r="M130">
        <v>0</v>
      </c>
      <c r="N130">
        <v>3890</v>
      </c>
      <c r="O130">
        <v>0</v>
      </c>
      <c r="P130">
        <v>66450</v>
      </c>
      <c r="Q130">
        <v>0</v>
      </c>
      <c r="R130">
        <v>-1702952.27</v>
      </c>
      <c r="S130">
        <v>2453088.7400000002</v>
      </c>
      <c r="T130">
        <v>452674.68</v>
      </c>
      <c r="U130">
        <v>1000</v>
      </c>
      <c r="W130">
        <v>539465.25</v>
      </c>
      <c r="X130">
        <v>250344.57</v>
      </c>
      <c r="Y130">
        <v>661940.25</v>
      </c>
      <c r="AB130">
        <v>243096.43</v>
      </c>
      <c r="AC130">
        <v>14536.35</v>
      </c>
      <c r="AG130">
        <v>97837.59</v>
      </c>
    </row>
    <row r="131" spans="1:33" x14ac:dyDescent="0.25">
      <c r="A131" t="s">
        <v>2308</v>
      </c>
      <c r="B131">
        <v>1820088.39</v>
      </c>
      <c r="C131">
        <v>573757.91</v>
      </c>
      <c r="D131">
        <v>750622.75</v>
      </c>
      <c r="G131">
        <v>165123.89000000001</v>
      </c>
      <c r="H131">
        <v>260875.63</v>
      </c>
      <c r="K131">
        <v>0</v>
      </c>
      <c r="L131">
        <v>192963.03</v>
      </c>
      <c r="N131">
        <v>5820</v>
      </c>
      <c r="P131">
        <v>698200</v>
      </c>
      <c r="R131">
        <v>-907639.1</v>
      </c>
      <c r="S131">
        <v>3154881.69</v>
      </c>
      <c r="T131">
        <v>1549559.61</v>
      </c>
      <c r="W131">
        <v>691551</v>
      </c>
      <c r="X131">
        <v>84000</v>
      </c>
      <c r="Y131">
        <v>840681</v>
      </c>
      <c r="Z131">
        <v>3760</v>
      </c>
      <c r="AB131">
        <v>860617.46</v>
      </c>
      <c r="AC131">
        <v>65856.3</v>
      </c>
      <c r="AG131">
        <v>127952.9</v>
      </c>
    </row>
    <row r="132" spans="1:33" x14ac:dyDescent="0.25">
      <c r="A132" t="s">
        <v>2309</v>
      </c>
      <c r="B132">
        <v>1281933.8799999999</v>
      </c>
      <c r="C132">
        <v>139081.18</v>
      </c>
      <c r="D132">
        <v>163786.04</v>
      </c>
      <c r="G132">
        <v>63846.38</v>
      </c>
      <c r="H132">
        <v>414420.22</v>
      </c>
      <c r="K132">
        <v>0</v>
      </c>
      <c r="L132">
        <v>95288.47</v>
      </c>
      <c r="N132">
        <v>6232</v>
      </c>
      <c r="P132">
        <v>79875</v>
      </c>
      <c r="R132">
        <v>431071.92</v>
      </c>
      <c r="S132">
        <v>1192306.58</v>
      </c>
      <c r="T132">
        <v>1045498.63</v>
      </c>
      <c r="U132">
        <v>36000</v>
      </c>
      <c r="W132">
        <v>392102.5</v>
      </c>
      <c r="X132">
        <v>71200</v>
      </c>
      <c r="Y132">
        <v>627048.5</v>
      </c>
      <c r="Z132">
        <v>11410</v>
      </c>
      <c r="AB132">
        <v>432618.03</v>
      </c>
      <c r="AC132">
        <v>40571.67</v>
      </c>
      <c r="AG132">
        <v>174859.2</v>
      </c>
    </row>
    <row r="133" spans="1:33" x14ac:dyDescent="0.25">
      <c r="A133" t="s">
        <v>2310</v>
      </c>
      <c r="B133">
        <v>704883.66</v>
      </c>
      <c r="C133">
        <v>215665.38</v>
      </c>
      <c r="D133">
        <v>132801.60000000001</v>
      </c>
      <c r="G133">
        <v>168174.6</v>
      </c>
      <c r="H133">
        <v>191271.1</v>
      </c>
      <c r="K133">
        <v>4000</v>
      </c>
      <c r="L133">
        <v>105841.55</v>
      </c>
      <c r="N133">
        <v>4239.0200000000004</v>
      </c>
      <c r="R133">
        <v>-907724.05</v>
      </c>
      <c r="S133">
        <v>2072080.16</v>
      </c>
      <c r="T133">
        <v>1788592.26</v>
      </c>
      <c r="W133">
        <v>414519</v>
      </c>
      <c r="X133">
        <v>44800</v>
      </c>
      <c r="Y133">
        <v>543199</v>
      </c>
      <c r="Z133">
        <v>1030</v>
      </c>
      <c r="AA133">
        <v>790</v>
      </c>
      <c r="AB133">
        <v>332888.27</v>
      </c>
      <c r="AC133">
        <v>34021.620000000003</v>
      </c>
      <c r="AG133">
        <v>1201622.71</v>
      </c>
    </row>
    <row r="134" spans="1:33" x14ac:dyDescent="0.25">
      <c r="A134" t="s">
        <v>2311</v>
      </c>
      <c r="B134">
        <v>1259315.44</v>
      </c>
      <c r="C134">
        <v>142936.63</v>
      </c>
      <c r="D134">
        <v>372339.96</v>
      </c>
      <c r="G134">
        <v>261177.21</v>
      </c>
      <c r="H134">
        <v>195175.26</v>
      </c>
      <c r="K134">
        <v>0</v>
      </c>
      <c r="L134">
        <v>331218.25</v>
      </c>
      <c r="N134">
        <v>5810.9</v>
      </c>
      <c r="P134">
        <v>900</v>
      </c>
      <c r="R134">
        <v>-1906780.78</v>
      </c>
      <c r="S134">
        <v>3517785.78</v>
      </c>
      <c r="T134">
        <v>1495843.58</v>
      </c>
      <c r="W134">
        <v>586669.5</v>
      </c>
      <c r="Y134">
        <v>760844.5</v>
      </c>
      <c r="AB134">
        <v>586864.44999999995</v>
      </c>
      <c r="AC134">
        <v>21549.33</v>
      </c>
      <c r="AG134">
        <v>431244.45</v>
      </c>
    </row>
    <row r="135" spans="1:33" x14ac:dyDescent="0.25">
      <c r="A135" t="s">
        <v>2312</v>
      </c>
      <c r="B135">
        <v>526911.84</v>
      </c>
      <c r="C135">
        <v>69172.73</v>
      </c>
      <c r="D135">
        <v>22943.43</v>
      </c>
      <c r="G135">
        <v>182707.28</v>
      </c>
      <c r="H135">
        <v>59848.97</v>
      </c>
      <c r="K135">
        <v>0</v>
      </c>
      <c r="L135">
        <v>132545.46</v>
      </c>
      <c r="N135">
        <v>3602</v>
      </c>
      <c r="R135">
        <v>-1978166.1</v>
      </c>
      <c r="S135">
        <v>2461639.23</v>
      </c>
      <c r="T135">
        <v>935619.09</v>
      </c>
      <c r="W135">
        <v>576170</v>
      </c>
      <c r="Y135">
        <v>689633</v>
      </c>
      <c r="Z135">
        <v>3600</v>
      </c>
      <c r="AB135">
        <v>397138.91</v>
      </c>
      <c r="AC135">
        <v>23720.82</v>
      </c>
      <c r="AG135">
        <v>155732.70000000001</v>
      </c>
    </row>
    <row r="136" spans="1:33" x14ac:dyDescent="0.25">
      <c r="A136" t="s">
        <v>2313</v>
      </c>
      <c r="B136">
        <v>529717.06999999995</v>
      </c>
      <c r="C136">
        <v>55441.120000000003</v>
      </c>
      <c r="D136">
        <v>237599.01</v>
      </c>
      <c r="G136">
        <v>1159850.3899999999</v>
      </c>
      <c r="H136">
        <v>279267.55</v>
      </c>
      <c r="K136">
        <v>0</v>
      </c>
      <c r="L136">
        <v>73321.17</v>
      </c>
      <c r="N136">
        <v>3068</v>
      </c>
      <c r="P136">
        <v>94919.5</v>
      </c>
      <c r="R136">
        <v>287646.94</v>
      </c>
      <c r="S136">
        <v>1490475.39</v>
      </c>
      <c r="T136">
        <v>662505.93999999994</v>
      </c>
      <c r="W136">
        <v>523550</v>
      </c>
      <c r="X136">
        <v>69438.7</v>
      </c>
      <c r="Y136">
        <v>636955.69999999995</v>
      </c>
      <c r="AB136">
        <v>199983.13</v>
      </c>
      <c r="AC136">
        <v>52986.33</v>
      </c>
      <c r="AG136">
        <v>53125.34</v>
      </c>
    </row>
    <row r="137" spans="1:33" x14ac:dyDescent="0.25">
      <c r="A137" t="s">
        <v>2314</v>
      </c>
      <c r="B137">
        <v>1154935.02</v>
      </c>
      <c r="C137">
        <v>65982.95</v>
      </c>
      <c r="D137">
        <v>379767.11</v>
      </c>
      <c r="G137">
        <v>888835.29</v>
      </c>
      <c r="H137">
        <v>453516.45</v>
      </c>
      <c r="K137">
        <v>4000</v>
      </c>
      <c r="L137">
        <v>115041.9</v>
      </c>
      <c r="N137">
        <v>7576</v>
      </c>
      <c r="R137">
        <v>-1067363.28</v>
      </c>
      <c r="S137">
        <v>3529981.97</v>
      </c>
      <c r="T137">
        <v>1199918.19</v>
      </c>
      <c r="W137">
        <v>505290.6</v>
      </c>
      <c r="X137">
        <v>87200</v>
      </c>
      <c r="Y137">
        <v>739989.6</v>
      </c>
      <c r="Z137">
        <v>3000</v>
      </c>
      <c r="AB137">
        <v>503592.43</v>
      </c>
      <c r="AC137">
        <v>54945.03</v>
      </c>
      <c r="AD137">
        <v>78420</v>
      </c>
      <c r="AG137">
        <v>58661.5</v>
      </c>
    </row>
    <row r="138" spans="1:33" x14ac:dyDescent="0.25">
      <c r="A138" t="s">
        <v>2315</v>
      </c>
      <c r="B138">
        <v>840332.09</v>
      </c>
      <c r="C138">
        <v>80340.399999999994</v>
      </c>
      <c r="D138">
        <v>184465.45</v>
      </c>
      <c r="G138">
        <v>228754.82</v>
      </c>
      <c r="H138">
        <v>118446.16</v>
      </c>
      <c r="K138">
        <v>0</v>
      </c>
      <c r="L138">
        <v>61955</v>
      </c>
      <c r="N138">
        <v>2253.19</v>
      </c>
      <c r="P138">
        <v>12000</v>
      </c>
      <c r="R138">
        <v>-596176.85</v>
      </c>
      <c r="S138">
        <v>1467910.57</v>
      </c>
      <c r="T138">
        <v>1269204.8799999999</v>
      </c>
      <c r="U138">
        <v>9000</v>
      </c>
      <c r="W138">
        <v>374123.5</v>
      </c>
      <c r="X138">
        <v>195922.31</v>
      </c>
      <c r="Y138">
        <v>491473.5</v>
      </c>
      <c r="AB138">
        <v>282871.78000000003</v>
      </c>
      <c r="AC138">
        <v>22579.5</v>
      </c>
      <c r="AD138">
        <v>42690</v>
      </c>
      <c r="AG138">
        <v>504238.9</v>
      </c>
    </row>
    <row r="139" spans="1:33" x14ac:dyDescent="0.25">
      <c r="A139" t="s">
        <v>2316</v>
      </c>
      <c r="B139">
        <v>884277.16</v>
      </c>
      <c r="C139">
        <v>221827.20000000001</v>
      </c>
      <c r="D139">
        <v>57375.72</v>
      </c>
      <c r="G139">
        <v>152553.91</v>
      </c>
      <c r="H139">
        <v>691274.82</v>
      </c>
      <c r="K139">
        <v>0</v>
      </c>
      <c r="L139">
        <v>80089.27</v>
      </c>
      <c r="N139">
        <v>4444.9799999999996</v>
      </c>
      <c r="P139">
        <v>43127</v>
      </c>
      <c r="R139">
        <v>1285688.3</v>
      </c>
      <c r="S139">
        <v>431311.75</v>
      </c>
      <c r="T139">
        <v>957808.16</v>
      </c>
      <c r="U139">
        <v>18000</v>
      </c>
      <c r="W139">
        <v>561197.9</v>
      </c>
      <c r="Y139">
        <v>716536.9</v>
      </c>
      <c r="AB139">
        <v>291397.40000000002</v>
      </c>
      <c r="AC139">
        <v>60548.85</v>
      </c>
      <c r="AG139">
        <v>305875.40000000002</v>
      </c>
    </row>
    <row r="140" spans="1:33" x14ac:dyDescent="0.25">
      <c r="A140" t="s">
        <v>2317</v>
      </c>
      <c r="B140">
        <v>328251.40000000002</v>
      </c>
      <c r="C140">
        <v>77199.77</v>
      </c>
      <c r="D140">
        <v>167925.9</v>
      </c>
      <c r="G140">
        <v>301340.33</v>
      </c>
      <c r="H140">
        <v>205961.25</v>
      </c>
      <c r="K140">
        <v>5000</v>
      </c>
      <c r="L140">
        <v>58820</v>
      </c>
      <c r="N140">
        <v>3325</v>
      </c>
      <c r="P140">
        <v>45085</v>
      </c>
      <c r="R140">
        <v>-1169343.06</v>
      </c>
      <c r="S140">
        <v>2115546</v>
      </c>
      <c r="T140">
        <v>600210.63</v>
      </c>
      <c r="U140">
        <v>153313</v>
      </c>
      <c r="W140">
        <v>423684.5</v>
      </c>
      <c r="X140">
        <v>16200</v>
      </c>
      <c r="Y140">
        <v>523957.5</v>
      </c>
      <c r="Z140">
        <v>4930</v>
      </c>
      <c r="AB140">
        <v>524970.68999999994</v>
      </c>
      <c r="AC140">
        <v>36836.22</v>
      </c>
      <c r="AG140">
        <v>80468.009999999995</v>
      </c>
    </row>
    <row r="141" spans="1:33" x14ac:dyDescent="0.25">
      <c r="A141" t="s">
        <v>2318</v>
      </c>
      <c r="B141">
        <v>248764.14</v>
      </c>
      <c r="C141">
        <v>41867.589999999997</v>
      </c>
      <c r="D141">
        <v>179748.56</v>
      </c>
      <c r="G141">
        <v>540330.26</v>
      </c>
      <c r="H141">
        <v>129897.65</v>
      </c>
      <c r="K141">
        <v>0</v>
      </c>
      <c r="L141">
        <v>169533.87</v>
      </c>
      <c r="N141">
        <v>4392</v>
      </c>
      <c r="P141">
        <v>126865</v>
      </c>
      <c r="R141">
        <v>-1426303.61</v>
      </c>
      <c r="S141">
        <v>2263113.85</v>
      </c>
      <c r="T141">
        <v>303228.64</v>
      </c>
      <c r="U141">
        <v>49213</v>
      </c>
      <c r="W141">
        <v>399820.5</v>
      </c>
      <c r="Y141">
        <v>541440.5</v>
      </c>
      <c r="AB141">
        <v>159044.96</v>
      </c>
      <c r="AC141">
        <v>23608.12</v>
      </c>
      <c r="AG141">
        <v>25161.47</v>
      </c>
    </row>
    <row r="142" spans="1:33" x14ac:dyDescent="0.25">
      <c r="A142" t="s">
        <v>2319</v>
      </c>
      <c r="B142">
        <v>445736.75</v>
      </c>
      <c r="C142">
        <v>395809.32</v>
      </c>
      <c r="D142">
        <v>649256.47</v>
      </c>
      <c r="G142">
        <v>422786.58</v>
      </c>
      <c r="H142">
        <v>220199.48</v>
      </c>
      <c r="K142">
        <v>4500</v>
      </c>
      <c r="L142">
        <v>123872.28</v>
      </c>
      <c r="M142">
        <v>13663</v>
      </c>
      <c r="N142">
        <v>9685.09</v>
      </c>
      <c r="P142">
        <v>13493</v>
      </c>
      <c r="R142">
        <v>-900497.96</v>
      </c>
      <c r="S142">
        <v>2512572.4500000002</v>
      </c>
      <c r="T142">
        <v>986565.78</v>
      </c>
      <c r="U142">
        <v>39000</v>
      </c>
      <c r="W142">
        <v>727286</v>
      </c>
      <c r="X142">
        <v>49600</v>
      </c>
      <c r="Y142">
        <v>990966.09</v>
      </c>
      <c r="Z142">
        <v>1460</v>
      </c>
      <c r="AB142">
        <v>306384.39</v>
      </c>
      <c r="AC142">
        <v>30668.86</v>
      </c>
      <c r="AG142">
        <v>116471.7</v>
      </c>
    </row>
    <row r="143" spans="1:33" x14ac:dyDescent="0.25">
      <c r="A143" t="s">
        <v>2320</v>
      </c>
      <c r="B143">
        <v>1577943.38</v>
      </c>
      <c r="C143">
        <v>313367.51</v>
      </c>
      <c r="D143">
        <v>350128.95</v>
      </c>
      <c r="G143">
        <v>1138729.2</v>
      </c>
      <c r="H143">
        <v>249348.19</v>
      </c>
      <c r="K143">
        <v>0</v>
      </c>
      <c r="L143">
        <v>221096.29</v>
      </c>
      <c r="N143">
        <v>14232</v>
      </c>
      <c r="P143">
        <v>446843</v>
      </c>
      <c r="R143">
        <v>1379975.61</v>
      </c>
      <c r="S143">
        <v>1298036.29</v>
      </c>
      <c r="T143">
        <v>1061644.1599999999</v>
      </c>
      <c r="U143">
        <v>40500</v>
      </c>
      <c r="W143">
        <v>609020.30000000005</v>
      </c>
      <c r="X143">
        <v>2100</v>
      </c>
      <c r="Y143">
        <v>798683.3</v>
      </c>
      <c r="AB143">
        <v>426486.17</v>
      </c>
      <c r="AC143">
        <v>71067.77</v>
      </c>
      <c r="AG143">
        <v>147693.18</v>
      </c>
    </row>
    <row r="144" spans="1:33" x14ac:dyDescent="0.25">
      <c r="A144" t="s">
        <v>2321</v>
      </c>
      <c r="B144">
        <v>574556.53</v>
      </c>
      <c r="C144">
        <v>87100.58</v>
      </c>
      <c r="D144">
        <v>437136.32</v>
      </c>
      <c r="G144">
        <v>315601.88</v>
      </c>
      <c r="H144">
        <v>31966.06</v>
      </c>
      <c r="K144">
        <v>4300</v>
      </c>
      <c r="L144">
        <v>54389</v>
      </c>
      <c r="N144">
        <v>1185</v>
      </c>
      <c r="R144">
        <v>-394101.7</v>
      </c>
      <c r="S144">
        <v>1854562.35</v>
      </c>
      <c r="T144">
        <v>270496.21999999997</v>
      </c>
      <c r="W144">
        <v>334246.5</v>
      </c>
      <c r="X144">
        <v>24083.360000000001</v>
      </c>
      <c r="Y144">
        <v>393786.5</v>
      </c>
      <c r="AB144">
        <v>245767.67</v>
      </c>
      <c r="AC144">
        <v>48369.19</v>
      </c>
      <c r="AG144">
        <v>14876</v>
      </c>
    </row>
    <row r="145" spans="1:33" x14ac:dyDescent="0.25">
      <c r="A145" t="s">
        <v>2322</v>
      </c>
      <c r="B145">
        <v>2477387.41</v>
      </c>
      <c r="C145">
        <v>286955.15000000002</v>
      </c>
      <c r="D145">
        <v>576389.96</v>
      </c>
      <c r="G145">
        <v>229172.12</v>
      </c>
      <c r="H145">
        <v>536200.69999999995</v>
      </c>
      <c r="K145">
        <v>600</v>
      </c>
      <c r="L145">
        <v>97619.14</v>
      </c>
      <c r="N145">
        <v>1024.6400000000001</v>
      </c>
      <c r="R145">
        <v>151812.37</v>
      </c>
      <c r="S145">
        <v>3974625.34</v>
      </c>
      <c r="T145">
        <v>662724.61</v>
      </c>
      <c r="W145">
        <v>609651</v>
      </c>
      <c r="X145">
        <v>22900</v>
      </c>
      <c r="Y145">
        <v>927342</v>
      </c>
      <c r="Z145">
        <v>5620</v>
      </c>
      <c r="AB145">
        <v>351266.5</v>
      </c>
      <c r="AC145">
        <v>83091.27</v>
      </c>
      <c r="AG145">
        <v>47531.99</v>
      </c>
    </row>
    <row r="146" spans="1:33" x14ac:dyDescent="0.25">
      <c r="A146" t="s">
        <v>2323</v>
      </c>
      <c r="B146">
        <v>899283.98</v>
      </c>
      <c r="C146">
        <v>498546.7</v>
      </c>
      <c r="D146">
        <v>88453.46</v>
      </c>
      <c r="G146">
        <v>666196.53</v>
      </c>
      <c r="H146">
        <v>314271.21000000002</v>
      </c>
      <c r="K146">
        <v>5000</v>
      </c>
      <c r="L146">
        <v>56610.38</v>
      </c>
      <c r="N146">
        <v>1208</v>
      </c>
      <c r="R146">
        <v>-312771.68</v>
      </c>
      <c r="S146">
        <v>2427116.52</v>
      </c>
      <c r="T146">
        <v>358021.73</v>
      </c>
      <c r="U146">
        <v>187956</v>
      </c>
      <c r="W146">
        <v>326707.5</v>
      </c>
      <c r="X146">
        <v>51415.66</v>
      </c>
      <c r="Y146">
        <v>407431.75</v>
      </c>
      <c r="AB146">
        <v>196309.72</v>
      </c>
      <c r="AC146">
        <v>30770.76</v>
      </c>
    </row>
    <row r="147" spans="1:33" x14ac:dyDescent="0.25">
      <c r="A147" t="s">
        <v>2324</v>
      </c>
      <c r="B147">
        <v>1488085.65</v>
      </c>
      <c r="C147">
        <v>420736.58</v>
      </c>
      <c r="D147">
        <v>30544.95</v>
      </c>
      <c r="G147">
        <v>362480.2</v>
      </c>
      <c r="H147">
        <v>661203.43000000005</v>
      </c>
      <c r="K147">
        <v>0</v>
      </c>
      <c r="L147">
        <v>102935.93</v>
      </c>
      <c r="N147">
        <v>2441</v>
      </c>
      <c r="R147">
        <v>-220931.76</v>
      </c>
      <c r="S147">
        <v>2538450.7999999998</v>
      </c>
      <c r="T147">
        <v>742902.01</v>
      </c>
      <c r="U147">
        <v>292376</v>
      </c>
      <c r="W147">
        <v>500713.5</v>
      </c>
      <c r="X147">
        <v>28662.400000000001</v>
      </c>
      <c r="Y147">
        <v>673451.5</v>
      </c>
      <c r="Z147">
        <v>13500</v>
      </c>
      <c r="AB147">
        <v>323093.65999999997</v>
      </c>
      <c r="AC147">
        <v>14453.91</v>
      </c>
      <c r="AG147">
        <v>0</v>
      </c>
    </row>
    <row r="148" spans="1:33" x14ac:dyDescent="0.25">
      <c r="A148" t="s">
        <v>2325</v>
      </c>
      <c r="B148">
        <v>2505165.27</v>
      </c>
      <c r="C148">
        <v>361220.15</v>
      </c>
      <c r="D148">
        <v>620385.88</v>
      </c>
      <c r="G148">
        <v>484198.19</v>
      </c>
      <c r="H148">
        <v>126380.57</v>
      </c>
      <c r="K148">
        <v>4500</v>
      </c>
      <c r="L148">
        <v>164791.85999999999</v>
      </c>
      <c r="N148">
        <v>0</v>
      </c>
      <c r="R148">
        <v>159817.16</v>
      </c>
      <c r="S148">
        <v>3053279.47</v>
      </c>
      <c r="T148">
        <v>731160.34</v>
      </c>
      <c r="U148">
        <v>668288</v>
      </c>
      <c r="W148">
        <v>642694.5</v>
      </c>
      <c r="X148">
        <v>53915.92</v>
      </c>
      <c r="Y148">
        <v>817900.5</v>
      </c>
      <c r="AB148">
        <v>413080.12</v>
      </c>
      <c r="AC148">
        <v>29471.01</v>
      </c>
      <c r="AG148">
        <v>120645.56</v>
      </c>
    </row>
    <row r="149" spans="1:33" x14ac:dyDescent="0.25">
      <c r="A149" t="s">
        <v>2326</v>
      </c>
      <c r="B149">
        <v>1628471.4</v>
      </c>
      <c r="C149">
        <v>70499.11</v>
      </c>
      <c r="D149">
        <v>251135.55</v>
      </c>
      <c r="G149">
        <v>150020.60999999999</v>
      </c>
      <c r="H149">
        <v>296441.21000000002</v>
      </c>
      <c r="K149">
        <v>2000</v>
      </c>
      <c r="L149">
        <v>67187.44</v>
      </c>
      <c r="N149">
        <v>0</v>
      </c>
      <c r="R149">
        <v>428716.93</v>
      </c>
      <c r="S149">
        <v>1819262.69</v>
      </c>
      <c r="T149">
        <v>570670.01</v>
      </c>
      <c r="W149">
        <v>405526.76</v>
      </c>
      <c r="X149">
        <v>60435.49</v>
      </c>
      <c r="Y149">
        <v>655225.76</v>
      </c>
      <c r="Z149">
        <v>1160</v>
      </c>
      <c r="AB149">
        <v>269649.48</v>
      </c>
      <c r="AC149">
        <v>12825.01</v>
      </c>
      <c r="AG149">
        <v>18371.189999999999</v>
      </c>
    </row>
    <row r="150" spans="1:33" x14ac:dyDescent="0.25">
      <c r="A150" t="s">
        <v>2327</v>
      </c>
      <c r="B150">
        <v>726598.07</v>
      </c>
      <c r="C150">
        <v>90274.36</v>
      </c>
      <c r="D150">
        <v>924061.12</v>
      </c>
      <c r="G150">
        <v>370024.51</v>
      </c>
      <c r="H150">
        <v>382148.64</v>
      </c>
      <c r="K150">
        <v>4400</v>
      </c>
      <c r="L150">
        <v>61565.97</v>
      </c>
      <c r="N150">
        <v>0</v>
      </c>
      <c r="R150">
        <v>-254823.61</v>
      </c>
      <c r="S150">
        <v>2522678.58</v>
      </c>
      <c r="T150">
        <v>379863.93</v>
      </c>
      <c r="U150">
        <v>198398</v>
      </c>
      <c r="W150">
        <v>434703.5</v>
      </c>
      <c r="X150">
        <v>39851.919999999998</v>
      </c>
      <c r="Y150">
        <v>619782.5</v>
      </c>
      <c r="AB150">
        <v>224028.45</v>
      </c>
      <c r="AC150">
        <v>24112.44</v>
      </c>
      <c r="AG150">
        <v>25608.2</v>
      </c>
    </row>
    <row r="151" spans="1:33" x14ac:dyDescent="0.25">
      <c r="A151" t="s">
        <v>2328</v>
      </c>
      <c r="B151">
        <v>717938.7</v>
      </c>
      <c r="C151">
        <v>20334.07</v>
      </c>
      <c r="D151">
        <v>159543.42000000001</v>
      </c>
      <c r="G151">
        <v>322544.44</v>
      </c>
      <c r="H151">
        <v>211595.67</v>
      </c>
      <c r="K151">
        <v>16000</v>
      </c>
      <c r="L151">
        <v>59052.99</v>
      </c>
      <c r="N151">
        <v>200.93</v>
      </c>
      <c r="R151">
        <v>-3387472.13</v>
      </c>
      <c r="S151">
        <v>4801199.47</v>
      </c>
      <c r="T151">
        <v>294990.93</v>
      </c>
      <c r="W151">
        <v>446442.5</v>
      </c>
      <c r="X151">
        <v>40859.839999999997</v>
      </c>
      <c r="Y151">
        <v>531737.5</v>
      </c>
      <c r="AB151">
        <v>253579.8</v>
      </c>
      <c r="AC151">
        <v>38030.89</v>
      </c>
      <c r="AG151">
        <v>15970.04</v>
      </c>
    </row>
    <row r="152" spans="1:33" x14ac:dyDescent="0.25">
      <c r="A152" t="s">
        <v>2329</v>
      </c>
      <c r="B152">
        <v>635798.24</v>
      </c>
      <c r="C152">
        <v>166645.95000000001</v>
      </c>
      <c r="D152">
        <v>119293.31</v>
      </c>
      <c r="G152">
        <v>375412.81</v>
      </c>
      <c r="H152">
        <v>403502.67</v>
      </c>
      <c r="K152">
        <v>4900</v>
      </c>
      <c r="L152">
        <v>80520.460000000006</v>
      </c>
      <c r="R152">
        <v>-3485220.71</v>
      </c>
      <c r="S152">
        <v>5209136.26</v>
      </c>
      <c r="T152">
        <v>307538.59999999998</v>
      </c>
      <c r="W152">
        <v>560952</v>
      </c>
      <c r="X152">
        <v>37626.199999999997</v>
      </c>
      <c r="Y152">
        <v>644992</v>
      </c>
      <c r="AB152">
        <v>326888.74</v>
      </c>
      <c r="AC152">
        <v>32918.589999999997</v>
      </c>
      <c r="AG152">
        <v>10000.5</v>
      </c>
    </row>
    <row r="153" spans="1:33" x14ac:dyDescent="0.25">
      <c r="A153" t="s">
        <v>2330</v>
      </c>
      <c r="B153">
        <v>496553.91</v>
      </c>
      <c r="C153">
        <v>71983.289999999994</v>
      </c>
      <c r="D153">
        <v>138126.28</v>
      </c>
      <c r="G153">
        <v>223017.38</v>
      </c>
      <c r="H153">
        <v>162051.54</v>
      </c>
      <c r="K153">
        <v>3000</v>
      </c>
      <c r="L153">
        <v>49536.92</v>
      </c>
      <c r="N153">
        <v>0</v>
      </c>
      <c r="R153">
        <v>-1451611.57</v>
      </c>
      <c r="S153">
        <v>2453318.4700000002</v>
      </c>
      <c r="T153">
        <v>422768.13</v>
      </c>
      <c r="W153">
        <v>283416</v>
      </c>
      <c r="X153">
        <v>40849.279999999999</v>
      </c>
      <c r="Y153">
        <v>445602</v>
      </c>
      <c r="AB153">
        <v>211489.83</v>
      </c>
      <c r="AC153">
        <v>35828.019999999997</v>
      </c>
      <c r="AG153">
        <v>16624.98</v>
      </c>
    </row>
    <row r="154" spans="1:33" x14ac:dyDescent="0.25">
      <c r="A154" t="s">
        <v>2331</v>
      </c>
      <c r="B154">
        <v>3932275.67</v>
      </c>
      <c r="C154">
        <v>120850.29</v>
      </c>
      <c r="D154">
        <v>140636.04</v>
      </c>
      <c r="G154">
        <v>340141.96</v>
      </c>
      <c r="H154">
        <v>1011939.83</v>
      </c>
      <c r="K154">
        <v>6000</v>
      </c>
      <c r="L154">
        <v>131097.75</v>
      </c>
      <c r="N154">
        <v>0</v>
      </c>
      <c r="R154">
        <v>1194843.27</v>
      </c>
      <c r="S154">
        <v>4517827.99</v>
      </c>
      <c r="T154">
        <v>674852.1</v>
      </c>
      <c r="W154">
        <v>854007</v>
      </c>
      <c r="X154">
        <v>84094.720000000001</v>
      </c>
      <c r="Y154">
        <v>1259031</v>
      </c>
      <c r="Z154">
        <v>2200</v>
      </c>
      <c r="AB154">
        <v>531936.43000000005</v>
      </c>
      <c r="AC154">
        <v>96545.36</v>
      </c>
      <c r="AG154">
        <v>27166.25</v>
      </c>
    </row>
    <row r="155" spans="1:33" x14ac:dyDescent="0.25">
      <c r="A155" t="s">
        <v>2332</v>
      </c>
      <c r="B155">
        <v>680993.89</v>
      </c>
      <c r="C155">
        <v>219777.54</v>
      </c>
      <c r="D155">
        <v>786812.36</v>
      </c>
      <c r="G155">
        <v>298231.39</v>
      </c>
      <c r="H155">
        <v>137683.24</v>
      </c>
      <c r="K155">
        <v>3500</v>
      </c>
      <c r="L155">
        <v>56241</v>
      </c>
      <c r="N155">
        <v>0</v>
      </c>
      <c r="R155">
        <v>-1076258.69</v>
      </c>
      <c r="S155">
        <v>3061336.79</v>
      </c>
      <c r="T155">
        <v>577021.61</v>
      </c>
      <c r="W155">
        <v>556143</v>
      </c>
      <c r="X155">
        <v>12340</v>
      </c>
      <c r="Y155">
        <v>726825</v>
      </c>
      <c r="AB155">
        <v>296495.52</v>
      </c>
      <c r="AC155">
        <v>11721.67</v>
      </c>
      <c r="AG155">
        <v>31783.1</v>
      </c>
    </row>
    <row r="156" spans="1:33" x14ac:dyDescent="0.25">
      <c r="A156" t="s">
        <v>2333</v>
      </c>
      <c r="B156">
        <v>576878.03</v>
      </c>
      <c r="C156">
        <v>922</v>
      </c>
      <c r="D156">
        <v>22433.45</v>
      </c>
      <c r="G156">
        <v>1562807.72</v>
      </c>
      <c r="H156">
        <v>377303.94</v>
      </c>
      <c r="L156">
        <v>111465.51</v>
      </c>
      <c r="N156">
        <v>2497.9499999999998</v>
      </c>
      <c r="R156">
        <v>-3372.12</v>
      </c>
      <c r="S156">
        <v>2227904.62</v>
      </c>
      <c r="T156">
        <v>381679.23</v>
      </c>
      <c r="U156">
        <v>187956</v>
      </c>
      <c r="W156">
        <v>263781</v>
      </c>
      <c r="X156">
        <v>44802.559999999998</v>
      </c>
      <c r="Y156">
        <v>423146.2</v>
      </c>
      <c r="AB156">
        <v>210215.9</v>
      </c>
      <c r="AC156">
        <v>11743.26</v>
      </c>
      <c r="AG156">
        <v>31264.25</v>
      </c>
    </row>
    <row r="157" spans="1:33" x14ac:dyDescent="0.25">
      <c r="A157" t="s">
        <v>2334</v>
      </c>
      <c r="B157">
        <v>778061.61</v>
      </c>
      <c r="C157">
        <v>9867</v>
      </c>
      <c r="D157">
        <v>787314.34</v>
      </c>
      <c r="G157">
        <v>1094286.57</v>
      </c>
      <c r="H157">
        <v>847413.24</v>
      </c>
      <c r="K157">
        <v>2500</v>
      </c>
      <c r="L157">
        <v>87656.01</v>
      </c>
      <c r="N157">
        <v>0</v>
      </c>
      <c r="R157">
        <v>1781768.24</v>
      </c>
      <c r="S157">
        <v>1652500.79</v>
      </c>
      <c r="T157">
        <v>308222.75</v>
      </c>
      <c r="W157">
        <v>265445.5</v>
      </c>
      <c r="X157">
        <v>42727.68</v>
      </c>
      <c r="Y157">
        <v>337439.5</v>
      </c>
      <c r="AB157">
        <v>255796.23</v>
      </c>
      <c r="AC157">
        <v>30642.48</v>
      </c>
    </row>
    <row r="158" spans="1:33" x14ac:dyDescent="0.25">
      <c r="A158" t="s">
        <v>2335</v>
      </c>
      <c r="B158">
        <v>968566.52</v>
      </c>
      <c r="C158">
        <v>0</v>
      </c>
      <c r="D158">
        <v>541328.1</v>
      </c>
      <c r="G158">
        <v>761520.63</v>
      </c>
      <c r="H158">
        <v>929714.64</v>
      </c>
      <c r="K158">
        <v>3100</v>
      </c>
      <c r="L158">
        <v>82170.3</v>
      </c>
      <c r="N158">
        <v>1500</v>
      </c>
      <c r="R158">
        <v>922676.73</v>
      </c>
      <c r="S158">
        <v>2038406.69</v>
      </c>
      <c r="T158">
        <v>635005.23</v>
      </c>
      <c r="W158">
        <v>245910</v>
      </c>
      <c r="X158">
        <v>27777.759999999998</v>
      </c>
      <c r="Y158">
        <v>457710</v>
      </c>
      <c r="AB158">
        <v>236883.84</v>
      </c>
      <c r="AC158">
        <v>60822.98</v>
      </c>
    </row>
    <row r="159" spans="1:33" x14ac:dyDescent="0.25">
      <c r="A159" t="s">
        <v>2336</v>
      </c>
      <c r="B159">
        <v>1267885.42</v>
      </c>
      <c r="C159">
        <v>24604.880000000001</v>
      </c>
      <c r="D159">
        <v>70407.199999999997</v>
      </c>
      <c r="G159">
        <v>911181.87</v>
      </c>
      <c r="H159">
        <v>227695.68</v>
      </c>
      <c r="K159">
        <v>0</v>
      </c>
      <c r="L159">
        <v>70760</v>
      </c>
      <c r="N159">
        <v>1035</v>
      </c>
      <c r="R159">
        <v>-1050.95</v>
      </c>
      <c r="S159">
        <v>2546107.46</v>
      </c>
      <c r="T159">
        <v>339166.36</v>
      </c>
      <c r="W159">
        <v>603347.5</v>
      </c>
      <c r="X159">
        <v>61564.61</v>
      </c>
      <c r="Y159">
        <v>676515.75</v>
      </c>
      <c r="Z159">
        <v>9748</v>
      </c>
      <c r="AB159">
        <v>338284.09</v>
      </c>
      <c r="AC159">
        <v>72338.19</v>
      </c>
      <c r="AG159">
        <v>22268.9</v>
      </c>
    </row>
    <row r="160" spans="1:33" x14ac:dyDescent="0.25">
      <c r="A160" t="s">
        <v>2337</v>
      </c>
      <c r="B160">
        <v>512347.17</v>
      </c>
      <c r="C160">
        <v>42904.54</v>
      </c>
      <c r="D160">
        <v>137303.54</v>
      </c>
      <c r="G160">
        <v>362331.68</v>
      </c>
      <c r="H160">
        <v>924766.75</v>
      </c>
      <c r="K160">
        <v>4900</v>
      </c>
      <c r="L160">
        <v>44216.800000000003</v>
      </c>
      <c r="N160">
        <v>0</v>
      </c>
      <c r="R160">
        <v>-445492.65</v>
      </c>
      <c r="S160">
        <v>2320392.7599999998</v>
      </c>
      <c r="T160">
        <v>567047.79</v>
      </c>
      <c r="W160">
        <v>398695.5</v>
      </c>
      <c r="X160">
        <v>31089.37</v>
      </c>
      <c r="Y160">
        <v>491339.75</v>
      </c>
      <c r="AB160">
        <v>185158.11</v>
      </c>
      <c r="AC160">
        <v>8389.5300000000007</v>
      </c>
      <c r="AG160">
        <v>256308.5</v>
      </c>
    </row>
    <row r="161" spans="1:33" x14ac:dyDescent="0.25">
      <c r="A161" t="s">
        <v>2338</v>
      </c>
      <c r="B161">
        <v>797602.94</v>
      </c>
      <c r="C161">
        <v>133435.29999999999</v>
      </c>
      <c r="D161">
        <v>81205.97</v>
      </c>
      <c r="G161">
        <v>408667.4</v>
      </c>
      <c r="H161">
        <v>324579.69</v>
      </c>
      <c r="K161">
        <v>2971.96</v>
      </c>
      <c r="L161">
        <v>54338</v>
      </c>
      <c r="N161">
        <v>28.04</v>
      </c>
      <c r="R161">
        <v>-1054471.9099999999</v>
      </c>
      <c r="S161">
        <v>2754433.99</v>
      </c>
      <c r="T161">
        <v>354153.59</v>
      </c>
      <c r="W161">
        <v>472538.85</v>
      </c>
      <c r="X161">
        <v>34077.440000000002</v>
      </c>
      <c r="Y161">
        <v>573642.85</v>
      </c>
      <c r="AB161">
        <v>214171.65</v>
      </c>
      <c r="AC161">
        <v>63685.83</v>
      </c>
      <c r="AG161">
        <v>21078.33</v>
      </c>
    </row>
    <row r="162" spans="1:33" x14ac:dyDescent="0.25">
      <c r="A162" t="s">
        <v>2339</v>
      </c>
      <c r="B162">
        <v>496272.53</v>
      </c>
      <c r="C162">
        <v>66263.78</v>
      </c>
      <c r="D162">
        <v>55498.92</v>
      </c>
      <c r="G162">
        <v>305565</v>
      </c>
      <c r="H162">
        <v>580841.66</v>
      </c>
      <c r="K162">
        <v>11200</v>
      </c>
      <c r="L162">
        <v>70413.09</v>
      </c>
      <c r="N162">
        <v>4572</v>
      </c>
      <c r="P162">
        <v>2694</v>
      </c>
      <c r="R162">
        <v>-2874578.13</v>
      </c>
      <c r="S162">
        <v>4163724</v>
      </c>
      <c r="T162">
        <v>471293.91</v>
      </c>
      <c r="U162">
        <v>99710</v>
      </c>
      <c r="W162">
        <v>502198.76</v>
      </c>
      <c r="X162">
        <v>36075.56</v>
      </c>
      <c r="Y162">
        <v>625138.76</v>
      </c>
      <c r="AB162">
        <v>296714.46000000002</v>
      </c>
      <c r="AC162">
        <v>15267.72</v>
      </c>
      <c r="AG162">
        <v>45740.36</v>
      </c>
    </row>
    <row r="163" spans="1:33" x14ac:dyDescent="0.25">
      <c r="A163" t="s">
        <v>2340</v>
      </c>
      <c r="B163">
        <v>987303.88</v>
      </c>
      <c r="C163">
        <v>7472.62</v>
      </c>
      <c r="D163">
        <v>485912.64</v>
      </c>
      <c r="G163">
        <v>561374.24</v>
      </c>
      <c r="H163">
        <v>93030.56</v>
      </c>
      <c r="K163">
        <v>24000</v>
      </c>
      <c r="L163">
        <v>92972.79</v>
      </c>
      <c r="N163">
        <v>432</v>
      </c>
      <c r="R163">
        <v>-1236324.3600000001</v>
      </c>
      <c r="S163">
        <v>3254719.47</v>
      </c>
      <c r="T163">
        <v>240070.72</v>
      </c>
      <c r="W163">
        <v>438238.5</v>
      </c>
      <c r="X163">
        <v>26418.880000000001</v>
      </c>
      <c r="Y163">
        <v>511203.5</v>
      </c>
      <c r="AB163">
        <v>185906.99</v>
      </c>
      <c r="AC163">
        <v>3745</v>
      </c>
      <c r="AG163">
        <v>4578.57</v>
      </c>
    </row>
    <row r="164" spans="1:33" x14ac:dyDescent="0.25">
      <c r="A164" t="s">
        <v>2341</v>
      </c>
      <c r="B164">
        <v>1896252.41</v>
      </c>
      <c r="C164">
        <v>3016355.92</v>
      </c>
      <c r="D164">
        <v>180153.86</v>
      </c>
      <c r="G164">
        <v>222547.08</v>
      </c>
      <c r="H164">
        <v>354324.63</v>
      </c>
      <c r="K164">
        <v>8000</v>
      </c>
      <c r="L164">
        <v>130945.13</v>
      </c>
      <c r="N164">
        <v>203.38</v>
      </c>
      <c r="R164">
        <v>404780.86</v>
      </c>
      <c r="S164">
        <v>5043639.74</v>
      </c>
      <c r="T164">
        <v>733607.96</v>
      </c>
      <c r="U164">
        <v>63186.8</v>
      </c>
      <c r="W164">
        <v>773024.94</v>
      </c>
      <c r="Y164">
        <v>1062725.94</v>
      </c>
      <c r="Z164">
        <v>7720</v>
      </c>
      <c r="AA164">
        <v>20392</v>
      </c>
      <c r="AB164">
        <v>369719.36</v>
      </c>
      <c r="AC164">
        <v>19433.61</v>
      </c>
      <c r="AG164">
        <v>7764</v>
      </c>
    </row>
    <row r="165" spans="1:33" x14ac:dyDescent="0.25">
      <c r="A165" t="s">
        <v>2342</v>
      </c>
      <c r="B165">
        <v>290128.19</v>
      </c>
      <c r="C165">
        <v>515823.27</v>
      </c>
      <c r="D165">
        <v>34001.69</v>
      </c>
      <c r="G165">
        <v>192947.23</v>
      </c>
      <c r="H165">
        <v>280511.32</v>
      </c>
      <c r="K165">
        <v>9000</v>
      </c>
      <c r="L165">
        <v>121425</v>
      </c>
      <c r="N165">
        <v>684.31</v>
      </c>
      <c r="R165">
        <v>-2202408.16</v>
      </c>
      <c r="S165">
        <v>3325480.98</v>
      </c>
      <c r="T165">
        <v>434745.26</v>
      </c>
      <c r="W165">
        <v>278848.5</v>
      </c>
      <c r="X165">
        <v>32480</v>
      </c>
      <c r="Y165">
        <v>431017.5</v>
      </c>
      <c r="Z165">
        <v>480</v>
      </c>
      <c r="AA165">
        <v>2000</v>
      </c>
      <c r="AB165">
        <v>186627.9</v>
      </c>
      <c r="AC165">
        <v>52790.31</v>
      </c>
      <c r="AG165">
        <v>13928.48</v>
      </c>
    </row>
    <row r="166" spans="1:33" x14ac:dyDescent="0.25">
      <c r="A166" t="s">
        <v>2343</v>
      </c>
      <c r="B166">
        <v>359655.89</v>
      </c>
      <c r="C166">
        <v>2931092.2</v>
      </c>
      <c r="D166">
        <v>112787.37</v>
      </c>
      <c r="G166">
        <v>233392.72</v>
      </c>
      <c r="H166">
        <v>740804.86</v>
      </c>
      <c r="K166">
        <v>2500</v>
      </c>
      <c r="L166">
        <v>83653</v>
      </c>
      <c r="N166">
        <v>3905.48</v>
      </c>
      <c r="R166">
        <v>1833734.84</v>
      </c>
      <c r="S166">
        <v>2391351.64</v>
      </c>
      <c r="T166">
        <v>526873.24</v>
      </c>
      <c r="W166">
        <v>462747.84</v>
      </c>
      <c r="X166">
        <v>30875</v>
      </c>
      <c r="Y166">
        <v>576297.84</v>
      </c>
      <c r="Z166">
        <v>2010</v>
      </c>
      <c r="AA166">
        <v>4842</v>
      </c>
      <c r="AB166">
        <v>302162.37</v>
      </c>
      <c r="AC166">
        <v>71489.789999999994</v>
      </c>
      <c r="AG166">
        <v>1106</v>
      </c>
    </row>
    <row r="167" spans="1:33" x14ac:dyDescent="0.25">
      <c r="A167" t="s">
        <v>2344</v>
      </c>
      <c r="B167">
        <v>4335667.99</v>
      </c>
      <c r="C167">
        <v>2049547.35</v>
      </c>
      <c r="D167">
        <v>142029.19</v>
      </c>
      <c r="G167">
        <v>89416.24</v>
      </c>
      <c r="H167">
        <v>714454.9</v>
      </c>
      <c r="L167">
        <v>158630</v>
      </c>
      <c r="N167">
        <v>0</v>
      </c>
      <c r="R167">
        <v>3870372.67</v>
      </c>
      <c r="S167">
        <v>3361619.92</v>
      </c>
      <c r="T167">
        <v>865153.55</v>
      </c>
      <c r="W167">
        <v>472416</v>
      </c>
      <c r="X167">
        <v>46210</v>
      </c>
      <c r="Y167">
        <v>753364</v>
      </c>
      <c r="Z167">
        <v>3990</v>
      </c>
      <c r="AA167">
        <v>3500</v>
      </c>
      <c r="AB167">
        <v>487787.31</v>
      </c>
      <c r="AC167">
        <v>44645.16</v>
      </c>
      <c r="AG167">
        <v>150000</v>
      </c>
    </row>
    <row r="168" spans="1:33" x14ac:dyDescent="0.25">
      <c r="A168" t="s">
        <v>2345</v>
      </c>
      <c r="B168">
        <v>3482470.55</v>
      </c>
      <c r="C168">
        <v>9748326.5899999999</v>
      </c>
      <c r="D168">
        <v>318970.87</v>
      </c>
      <c r="G168">
        <v>173067.23</v>
      </c>
      <c r="H168">
        <v>140743.79999999999</v>
      </c>
      <c r="K168">
        <v>3700</v>
      </c>
      <c r="L168">
        <v>99550.03</v>
      </c>
      <c r="N168">
        <v>194.19</v>
      </c>
      <c r="R168">
        <v>11370296.65</v>
      </c>
      <c r="S168">
        <v>1760380.65</v>
      </c>
      <c r="T168">
        <v>1227199.3999999999</v>
      </c>
      <c r="W168">
        <v>328633.34999999998</v>
      </c>
      <c r="Y168">
        <v>620238.35</v>
      </c>
      <c r="Z168">
        <v>5591</v>
      </c>
      <c r="AA168">
        <v>20262</v>
      </c>
      <c r="AB168">
        <v>275189.67</v>
      </c>
      <c r="AC168">
        <v>5094.21</v>
      </c>
    </row>
    <row r="169" spans="1:33" x14ac:dyDescent="0.25">
      <c r="A169" t="s">
        <v>2346</v>
      </c>
      <c r="B169">
        <v>767431.41</v>
      </c>
      <c r="C169">
        <v>2217418.89</v>
      </c>
      <c r="D169">
        <v>181575.47</v>
      </c>
      <c r="G169">
        <v>97581.04</v>
      </c>
      <c r="H169">
        <v>726253.34</v>
      </c>
      <c r="K169">
        <v>4000</v>
      </c>
      <c r="L169">
        <v>77015</v>
      </c>
      <c r="N169">
        <v>1340.5</v>
      </c>
      <c r="R169">
        <v>1224946.67</v>
      </c>
      <c r="S169">
        <v>2322668.0699999998</v>
      </c>
      <c r="T169">
        <v>825170.99</v>
      </c>
      <c r="U169">
        <v>365470</v>
      </c>
      <c r="W169">
        <v>433389</v>
      </c>
      <c r="Y169">
        <v>599177</v>
      </c>
      <c r="Z169">
        <v>12300</v>
      </c>
      <c r="AA169">
        <v>10346</v>
      </c>
      <c r="AB169">
        <v>596592.28</v>
      </c>
      <c r="AC169">
        <v>45253.3</v>
      </c>
      <c r="AG169">
        <v>71.5</v>
      </c>
    </row>
    <row r="170" spans="1:33" x14ac:dyDescent="0.25">
      <c r="A170" t="s">
        <v>2347</v>
      </c>
      <c r="B170">
        <v>1979152.14</v>
      </c>
      <c r="C170">
        <v>3301991.6</v>
      </c>
      <c r="D170">
        <v>93591.32</v>
      </c>
      <c r="E170">
        <v>0</v>
      </c>
      <c r="F170">
        <v>0</v>
      </c>
      <c r="G170">
        <v>80101.820000000007</v>
      </c>
      <c r="H170">
        <v>287922.65000000002</v>
      </c>
      <c r="I170">
        <v>0</v>
      </c>
      <c r="J170">
        <v>0</v>
      </c>
      <c r="K170">
        <v>4000</v>
      </c>
      <c r="L170">
        <v>95844.4</v>
      </c>
      <c r="M170">
        <v>0</v>
      </c>
      <c r="N170">
        <v>5207.99</v>
      </c>
      <c r="O170">
        <v>0</v>
      </c>
      <c r="P170">
        <v>0</v>
      </c>
      <c r="Q170">
        <v>0</v>
      </c>
      <c r="R170">
        <v>2335505.3199999998</v>
      </c>
      <c r="S170">
        <v>2698130.22</v>
      </c>
      <c r="T170">
        <v>868526.56</v>
      </c>
      <c r="U170">
        <v>751824</v>
      </c>
      <c r="W170">
        <v>293442</v>
      </c>
      <c r="X170">
        <v>45564</v>
      </c>
      <c r="Y170">
        <v>484283</v>
      </c>
      <c r="Z170">
        <v>3459</v>
      </c>
      <c r="AA170">
        <v>7730</v>
      </c>
      <c r="AB170">
        <v>795301.73</v>
      </c>
      <c r="AC170">
        <v>63751.23</v>
      </c>
      <c r="AG170">
        <v>760</v>
      </c>
    </row>
    <row r="171" spans="1:33" x14ac:dyDescent="0.25">
      <c r="A171" t="s">
        <v>2348</v>
      </c>
      <c r="B171">
        <v>827810.37</v>
      </c>
      <c r="C171">
        <v>1398909.15</v>
      </c>
      <c r="D171">
        <v>114525.25</v>
      </c>
      <c r="G171">
        <v>2</v>
      </c>
      <c r="H171">
        <v>407557.07</v>
      </c>
      <c r="L171">
        <v>62140</v>
      </c>
      <c r="N171">
        <v>2008.06</v>
      </c>
      <c r="R171">
        <v>69333.11</v>
      </c>
      <c r="S171">
        <v>2583594.75</v>
      </c>
      <c r="T171">
        <v>409453.65</v>
      </c>
      <c r="W171">
        <v>295911</v>
      </c>
      <c r="X171">
        <v>32600</v>
      </c>
      <c r="Y171">
        <v>433195</v>
      </c>
      <c r="Z171">
        <v>320</v>
      </c>
      <c r="AA171">
        <v>3800</v>
      </c>
      <c r="AB171">
        <v>210115.65</v>
      </c>
      <c r="AC171">
        <v>58411.08</v>
      </c>
      <c r="AG171">
        <v>395</v>
      </c>
    </row>
    <row r="172" spans="1:33" x14ac:dyDescent="0.25">
      <c r="A172" t="s">
        <v>2349</v>
      </c>
      <c r="B172">
        <v>147796.25</v>
      </c>
      <c r="C172">
        <v>367570.24</v>
      </c>
      <c r="D172">
        <v>87537.99</v>
      </c>
      <c r="G172">
        <v>444222.5</v>
      </c>
      <c r="H172">
        <v>66559.490000000005</v>
      </c>
      <c r="K172">
        <v>2000</v>
      </c>
      <c r="L172">
        <v>54129</v>
      </c>
      <c r="N172">
        <v>130.94</v>
      </c>
      <c r="R172">
        <v>-2495387.69</v>
      </c>
      <c r="S172">
        <v>3606433.4</v>
      </c>
      <c r="T172">
        <v>252759.01</v>
      </c>
      <c r="W172">
        <v>284014.5</v>
      </c>
      <c r="X172">
        <v>20576</v>
      </c>
      <c r="Y172">
        <v>406782.5</v>
      </c>
      <c r="Z172">
        <v>420</v>
      </c>
      <c r="AA172">
        <v>2600</v>
      </c>
      <c r="AB172">
        <v>158087.07</v>
      </c>
      <c r="AC172">
        <v>42892.62</v>
      </c>
      <c r="AG172">
        <v>186.5</v>
      </c>
    </row>
    <row r="173" spans="1:33" x14ac:dyDescent="0.25">
      <c r="A173" t="s">
        <v>2350</v>
      </c>
      <c r="B173">
        <v>1013616.99</v>
      </c>
      <c r="C173">
        <v>83108.75</v>
      </c>
      <c r="D173">
        <v>571990.57999999996</v>
      </c>
      <c r="G173">
        <v>1184605.31</v>
      </c>
      <c r="H173">
        <v>295969.55</v>
      </c>
      <c r="K173">
        <v>0</v>
      </c>
      <c r="L173">
        <v>57524.62</v>
      </c>
      <c r="N173">
        <v>88.89</v>
      </c>
      <c r="R173">
        <v>732694.43</v>
      </c>
      <c r="S173">
        <v>1870843.71</v>
      </c>
      <c r="T173">
        <v>965629.38</v>
      </c>
      <c r="U173">
        <v>323656</v>
      </c>
      <c r="W173">
        <v>534610</v>
      </c>
      <c r="X173">
        <v>23000</v>
      </c>
      <c r="Y173">
        <v>857977</v>
      </c>
      <c r="AB173">
        <v>338880.73</v>
      </c>
      <c r="AC173">
        <v>48304.02</v>
      </c>
      <c r="AG173">
        <v>113594.1</v>
      </c>
    </row>
    <row r="174" spans="1:33" x14ac:dyDescent="0.25">
      <c r="A174" t="s">
        <v>2351</v>
      </c>
      <c r="B174">
        <v>679185.29</v>
      </c>
      <c r="C174">
        <v>37196.6</v>
      </c>
      <c r="D174">
        <v>172114.57</v>
      </c>
      <c r="G174">
        <v>292643.52</v>
      </c>
      <c r="H174">
        <v>431223.12</v>
      </c>
      <c r="K174">
        <v>10500</v>
      </c>
      <c r="L174">
        <v>70584.25</v>
      </c>
      <c r="M174">
        <v>214420</v>
      </c>
      <c r="N174">
        <v>0</v>
      </c>
      <c r="R174">
        <v>-2059514.05</v>
      </c>
      <c r="S174">
        <v>3462022.37</v>
      </c>
      <c r="T174">
        <v>411360.31</v>
      </c>
      <c r="W174">
        <v>736034.9</v>
      </c>
      <c r="X174">
        <v>65000</v>
      </c>
      <c r="Y174">
        <v>922747.9</v>
      </c>
      <c r="AB174">
        <v>235664.23</v>
      </c>
      <c r="AC174">
        <v>108549.77</v>
      </c>
      <c r="AG174">
        <v>31082.78</v>
      </c>
    </row>
    <row r="175" spans="1:33" x14ac:dyDescent="0.25">
      <c r="A175" t="s">
        <v>2352</v>
      </c>
      <c r="B175">
        <v>301581.44</v>
      </c>
      <c r="C175">
        <v>46973.31</v>
      </c>
      <c r="D175">
        <v>401456.34</v>
      </c>
      <c r="G175">
        <v>3</v>
      </c>
      <c r="H175">
        <v>308765.65999999997</v>
      </c>
      <c r="K175">
        <v>8990</v>
      </c>
      <c r="L175">
        <v>69088.710000000006</v>
      </c>
      <c r="N175">
        <v>3045.5</v>
      </c>
      <c r="R175">
        <v>-769477.78</v>
      </c>
      <c r="S175">
        <v>1627952.15</v>
      </c>
      <c r="T175">
        <v>795740.35</v>
      </c>
      <c r="W175">
        <v>455892.5</v>
      </c>
      <c r="X175">
        <v>12000</v>
      </c>
      <c r="Y175">
        <v>681721.5</v>
      </c>
      <c r="AB175">
        <v>249485.55</v>
      </c>
      <c r="AC175">
        <v>42845.85</v>
      </c>
      <c r="AG175">
        <v>170398.78</v>
      </c>
    </row>
    <row r="176" spans="1:33" x14ac:dyDescent="0.25">
      <c r="A176" t="s">
        <v>2353</v>
      </c>
      <c r="B176">
        <v>1002452.44</v>
      </c>
      <c r="C176">
        <v>29315.78</v>
      </c>
      <c r="D176">
        <v>290571.58</v>
      </c>
      <c r="G176">
        <v>2</v>
      </c>
      <c r="H176">
        <v>275092.64</v>
      </c>
      <c r="K176">
        <v>4400</v>
      </c>
      <c r="L176">
        <v>19076.599999999999</v>
      </c>
      <c r="N176">
        <v>4118.1499999999996</v>
      </c>
      <c r="R176">
        <v>-2638552.44</v>
      </c>
      <c r="S176">
        <v>4470863.96</v>
      </c>
      <c r="T176">
        <v>662571.48</v>
      </c>
      <c r="W176">
        <v>15641.8</v>
      </c>
      <c r="Y176">
        <v>482361.8</v>
      </c>
      <c r="AB176">
        <v>316729.99</v>
      </c>
      <c r="AC176">
        <v>10822.22</v>
      </c>
      <c r="AG176">
        <v>130771.1</v>
      </c>
    </row>
    <row r="177" spans="1:33" x14ac:dyDescent="0.25">
      <c r="A177" t="s">
        <v>2354</v>
      </c>
      <c r="B177">
        <v>330810.96000000002</v>
      </c>
      <c r="C177">
        <v>32919</v>
      </c>
      <c r="D177">
        <v>182307.82</v>
      </c>
      <c r="G177">
        <v>-6382.7</v>
      </c>
      <c r="H177">
        <v>702159.33</v>
      </c>
      <c r="K177">
        <v>7290</v>
      </c>
      <c r="L177">
        <v>73305.64</v>
      </c>
      <c r="N177">
        <v>12985.24</v>
      </c>
      <c r="R177">
        <v>-481822.17</v>
      </c>
      <c r="S177">
        <v>1561169.34</v>
      </c>
      <c r="T177">
        <v>682877.58</v>
      </c>
      <c r="W177">
        <v>478675.4</v>
      </c>
      <c r="X177">
        <v>14800</v>
      </c>
      <c r="Y177">
        <v>744265.4</v>
      </c>
      <c r="AB177">
        <v>237955.61</v>
      </c>
      <c r="AC177">
        <v>41002.089999999997</v>
      </c>
      <c r="AG177">
        <v>84243.520000000004</v>
      </c>
    </row>
    <row r="178" spans="1:33" x14ac:dyDescent="0.25">
      <c r="A178" t="s">
        <v>2355</v>
      </c>
      <c r="B178">
        <v>824667.4</v>
      </c>
      <c r="C178">
        <v>8010.21</v>
      </c>
      <c r="D178">
        <v>233378.04</v>
      </c>
      <c r="G178">
        <v>108618.37</v>
      </c>
      <c r="H178">
        <v>821459.5</v>
      </c>
      <c r="K178">
        <v>3656</v>
      </c>
      <c r="L178">
        <v>75147.62</v>
      </c>
      <c r="N178">
        <v>102.45</v>
      </c>
      <c r="R178">
        <v>733367.01</v>
      </c>
      <c r="S178">
        <v>1137972.49</v>
      </c>
      <c r="T178">
        <v>578269.46</v>
      </c>
      <c r="U178">
        <v>1789.35</v>
      </c>
      <c r="W178">
        <v>671905.2</v>
      </c>
      <c r="X178">
        <v>17428.25</v>
      </c>
      <c r="Y178">
        <v>810950.45</v>
      </c>
      <c r="AB178">
        <v>292960.90999999997</v>
      </c>
      <c r="AC178">
        <v>93738.4</v>
      </c>
      <c r="AG178">
        <v>25854.55</v>
      </c>
    </row>
    <row r="179" spans="1:33" x14ac:dyDescent="0.25">
      <c r="A179" t="s">
        <v>2356</v>
      </c>
      <c r="B179">
        <v>758180.69</v>
      </c>
      <c r="C179">
        <v>15422.75</v>
      </c>
      <c r="D179">
        <v>143621.1</v>
      </c>
      <c r="G179">
        <v>1623611.85</v>
      </c>
      <c r="H179">
        <v>410410.14</v>
      </c>
      <c r="K179">
        <v>12000</v>
      </c>
      <c r="L179">
        <v>92891.35</v>
      </c>
      <c r="N179">
        <v>242.8</v>
      </c>
      <c r="R179">
        <v>952068.47</v>
      </c>
      <c r="S179">
        <v>1899168.01</v>
      </c>
      <c r="T179">
        <v>951970.37</v>
      </c>
      <c r="W179">
        <v>647916.5</v>
      </c>
      <c r="X179">
        <v>22600</v>
      </c>
      <c r="Y179">
        <v>967340.5</v>
      </c>
      <c r="AB179">
        <v>343281.32</v>
      </c>
      <c r="AC179">
        <v>128292.4</v>
      </c>
      <c r="AG179">
        <v>188696.75</v>
      </c>
    </row>
    <row r="180" spans="1:33" x14ac:dyDescent="0.25">
      <c r="A180" t="s">
        <v>2357</v>
      </c>
      <c r="B180">
        <v>972250.75</v>
      </c>
      <c r="C180">
        <v>63365.52</v>
      </c>
      <c r="D180">
        <v>273514.36</v>
      </c>
      <c r="G180">
        <v>1038312.71</v>
      </c>
      <c r="H180">
        <v>308868.28999999998</v>
      </c>
      <c r="K180">
        <v>2500</v>
      </c>
      <c r="L180">
        <v>73473.52</v>
      </c>
      <c r="N180">
        <v>623.15</v>
      </c>
      <c r="R180">
        <v>-2452297.62</v>
      </c>
      <c r="S180">
        <v>4476501.28</v>
      </c>
      <c r="T180">
        <v>668335.54</v>
      </c>
      <c r="U180">
        <v>428122</v>
      </c>
      <c r="W180">
        <v>438654.9</v>
      </c>
      <c r="X180">
        <v>14600</v>
      </c>
      <c r="Y180">
        <v>610407.9</v>
      </c>
      <c r="AB180">
        <v>295551.95</v>
      </c>
      <c r="AC180">
        <v>66873.72</v>
      </c>
      <c r="AG180">
        <v>21367.57</v>
      </c>
    </row>
    <row r="181" spans="1:33" x14ac:dyDescent="0.25">
      <c r="A181" t="s">
        <v>2358</v>
      </c>
      <c r="B181">
        <v>543993.49</v>
      </c>
      <c r="C181">
        <v>10281</v>
      </c>
      <c r="D181">
        <v>168631.1</v>
      </c>
      <c r="G181">
        <v>184830.6</v>
      </c>
      <c r="H181">
        <v>708224.96</v>
      </c>
      <c r="K181">
        <v>22395</v>
      </c>
      <c r="L181">
        <v>56085.599999999999</v>
      </c>
      <c r="N181">
        <v>35500</v>
      </c>
      <c r="R181">
        <v>-449616.76</v>
      </c>
      <c r="S181">
        <v>1898710.57</v>
      </c>
      <c r="T181">
        <v>556252.35</v>
      </c>
      <c r="W181">
        <v>229898</v>
      </c>
      <c r="X181">
        <v>12200</v>
      </c>
      <c r="Y181">
        <v>385199</v>
      </c>
      <c r="AB181">
        <v>195000.24</v>
      </c>
      <c r="AC181">
        <v>83789.37</v>
      </c>
      <c r="AG181">
        <v>81475</v>
      </c>
    </row>
    <row r="182" spans="1:33" x14ac:dyDescent="0.25">
      <c r="A182" t="s">
        <v>2359</v>
      </c>
      <c r="B182">
        <v>527064.86</v>
      </c>
      <c r="C182">
        <v>34259.46</v>
      </c>
      <c r="D182">
        <v>91967.06</v>
      </c>
      <c r="G182">
        <v>140409.93</v>
      </c>
      <c r="H182">
        <v>439642.21</v>
      </c>
      <c r="K182">
        <v>4000</v>
      </c>
      <c r="L182">
        <v>72964.070000000007</v>
      </c>
      <c r="N182">
        <v>31576.23</v>
      </c>
      <c r="R182">
        <v>-1230158.5</v>
      </c>
      <c r="S182">
        <v>2242933.0699999998</v>
      </c>
      <c r="T182">
        <v>940246.31</v>
      </c>
      <c r="W182">
        <v>754527.5</v>
      </c>
      <c r="X182">
        <v>13400</v>
      </c>
      <c r="Y182">
        <v>1024317.5</v>
      </c>
      <c r="AB182">
        <v>294751.96000000002</v>
      </c>
      <c r="AC182">
        <v>71015.67</v>
      </c>
      <c r="AG182">
        <v>206060.03</v>
      </c>
    </row>
    <row r="183" spans="1:33" x14ac:dyDescent="0.25">
      <c r="A183" t="s">
        <v>2360</v>
      </c>
      <c r="B183">
        <v>435445.03</v>
      </c>
      <c r="C183">
        <v>28774.06</v>
      </c>
      <c r="D183">
        <v>135489.76</v>
      </c>
      <c r="G183">
        <v>137724.04</v>
      </c>
      <c r="H183">
        <v>294496.51</v>
      </c>
      <c r="K183">
        <v>6800</v>
      </c>
      <c r="L183">
        <v>63085.4</v>
      </c>
      <c r="N183">
        <v>1098</v>
      </c>
      <c r="R183">
        <v>-2301970.92</v>
      </c>
      <c r="S183">
        <v>3271789.71</v>
      </c>
      <c r="T183">
        <v>335482.61</v>
      </c>
      <c r="W183">
        <v>447096.2</v>
      </c>
      <c r="X183">
        <v>12200</v>
      </c>
      <c r="Y183">
        <v>558483.19999999995</v>
      </c>
      <c r="AB183">
        <v>173616.35</v>
      </c>
      <c r="AC183">
        <v>50684.55</v>
      </c>
      <c r="AG183">
        <v>20867.5</v>
      </c>
    </row>
    <row r="184" spans="1:33" x14ac:dyDescent="0.25">
      <c r="A184" t="s">
        <v>2361</v>
      </c>
      <c r="B184">
        <v>550229.4</v>
      </c>
      <c r="C184">
        <v>23475.51</v>
      </c>
      <c r="D184">
        <v>186774.7</v>
      </c>
      <c r="G184">
        <v>616987.82999999996</v>
      </c>
      <c r="H184">
        <v>446132.98</v>
      </c>
      <c r="K184">
        <v>3250</v>
      </c>
      <c r="L184">
        <v>81820.42</v>
      </c>
      <c r="N184">
        <v>2832.6</v>
      </c>
      <c r="R184">
        <v>-2022343</v>
      </c>
      <c r="S184">
        <v>3600900</v>
      </c>
      <c r="T184">
        <v>763414.12</v>
      </c>
      <c r="U184">
        <v>146188</v>
      </c>
      <c r="W184">
        <v>662627.54</v>
      </c>
      <c r="X184">
        <v>18200</v>
      </c>
      <c r="Y184">
        <v>877195.54</v>
      </c>
      <c r="AB184">
        <v>391806.79</v>
      </c>
      <c r="AC184">
        <v>102032.7</v>
      </c>
      <c r="AG184">
        <v>62254.23</v>
      </c>
    </row>
    <row r="185" spans="1:33" x14ac:dyDescent="0.25">
      <c r="A185" t="s">
        <v>2362</v>
      </c>
      <c r="B185">
        <v>402713.29</v>
      </c>
      <c r="C185">
        <v>4000</v>
      </c>
      <c r="D185">
        <v>36304.879999999997</v>
      </c>
      <c r="G185">
        <v>375283.05</v>
      </c>
      <c r="H185">
        <v>46753.64</v>
      </c>
      <c r="K185">
        <v>1000</v>
      </c>
      <c r="L185">
        <v>73039.070000000007</v>
      </c>
      <c r="N185">
        <v>15.9</v>
      </c>
      <c r="R185">
        <v>-2326255.4300000002</v>
      </c>
      <c r="S185">
        <v>2938659.03</v>
      </c>
      <c r="T185">
        <v>606609.98</v>
      </c>
      <c r="W185">
        <v>277253.40000000002</v>
      </c>
      <c r="Y185">
        <v>463772.4</v>
      </c>
      <c r="AB185">
        <v>211162.86</v>
      </c>
      <c r="AC185">
        <v>18331.830000000002</v>
      </c>
      <c r="AG185">
        <v>12000</v>
      </c>
    </row>
    <row r="186" spans="1:33" x14ac:dyDescent="0.25">
      <c r="A186" t="s">
        <v>2363</v>
      </c>
      <c r="B186">
        <v>776106.13</v>
      </c>
      <c r="C186">
        <v>16300</v>
      </c>
      <c r="D186">
        <v>96584.99</v>
      </c>
      <c r="G186">
        <v>522091.52000000002</v>
      </c>
      <c r="H186">
        <v>310986.58</v>
      </c>
      <c r="K186">
        <v>0</v>
      </c>
      <c r="L186">
        <v>67060</v>
      </c>
      <c r="N186">
        <v>15.4</v>
      </c>
      <c r="R186">
        <v>1058065.51</v>
      </c>
      <c r="S186">
        <v>514242.15</v>
      </c>
      <c r="T186">
        <v>489143.74</v>
      </c>
      <c r="W186">
        <v>439559.9</v>
      </c>
      <c r="X186">
        <v>10000</v>
      </c>
      <c r="Y186">
        <v>584958.9</v>
      </c>
      <c r="Z186">
        <v>800</v>
      </c>
      <c r="AA186">
        <v>960</v>
      </c>
      <c r="AB186">
        <v>183210.9</v>
      </c>
      <c r="AC186">
        <v>74087.679999999993</v>
      </c>
      <c r="AG186">
        <v>12000</v>
      </c>
    </row>
    <row r="187" spans="1:33" x14ac:dyDescent="0.25">
      <c r="A187" t="s">
        <v>2364</v>
      </c>
      <c r="B187">
        <v>1213677.08</v>
      </c>
      <c r="C187">
        <v>203576.41</v>
      </c>
      <c r="D187">
        <v>290754.48</v>
      </c>
      <c r="G187">
        <v>1383198.22</v>
      </c>
      <c r="H187">
        <v>230398.38</v>
      </c>
      <c r="K187">
        <v>2800</v>
      </c>
      <c r="L187">
        <v>80385</v>
      </c>
      <c r="N187">
        <v>12.4</v>
      </c>
      <c r="R187">
        <v>-103361.72</v>
      </c>
      <c r="S187">
        <v>2920045.89</v>
      </c>
      <c r="T187">
        <v>788802.48</v>
      </c>
      <c r="W187">
        <v>720403.9</v>
      </c>
      <c r="X187">
        <v>19975</v>
      </c>
      <c r="Y187">
        <v>824864.9</v>
      </c>
      <c r="AB187">
        <v>208798</v>
      </c>
      <c r="AC187">
        <v>61795.48</v>
      </c>
      <c r="AG187">
        <v>12000</v>
      </c>
    </row>
    <row r="188" spans="1:33" x14ac:dyDescent="0.25">
      <c r="A188" t="s">
        <v>2365</v>
      </c>
      <c r="B188">
        <v>200894.34</v>
      </c>
      <c r="C188">
        <v>7400</v>
      </c>
      <c r="D188">
        <v>65510.34</v>
      </c>
      <c r="G188">
        <v>176034.79</v>
      </c>
      <c r="H188">
        <v>43885.95</v>
      </c>
      <c r="K188">
        <v>2500</v>
      </c>
      <c r="L188">
        <v>62505</v>
      </c>
      <c r="N188">
        <v>56.22</v>
      </c>
      <c r="R188">
        <v>-2226148.2400000002</v>
      </c>
      <c r="S188">
        <v>2662416.9900000002</v>
      </c>
      <c r="T188">
        <v>553701.56999999995</v>
      </c>
      <c r="X188">
        <v>4500</v>
      </c>
      <c r="Y188">
        <v>92217</v>
      </c>
      <c r="AB188">
        <v>190325.31</v>
      </c>
      <c r="AC188">
        <v>15735.81</v>
      </c>
      <c r="AG188">
        <v>267528</v>
      </c>
    </row>
    <row r="189" spans="1:33" x14ac:dyDescent="0.25">
      <c r="A189" t="s">
        <v>2366</v>
      </c>
      <c r="B189">
        <v>849685.53</v>
      </c>
      <c r="C189">
        <v>7636.85</v>
      </c>
      <c r="D189">
        <v>73372.39</v>
      </c>
      <c r="G189">
        <v>4</v>
      </c>
      <c r="H189">
        <v>46922.22</v>
      </c>
      <c r="K189">
        <v>3000</v>
      </c>
      <c r="L189">
        <v>56185</v>
      </c>
      <c r="N189">
        <v>18</v>
      </c>
      <c r="R189">
        <v>-1957350.02</v>
      </c>
      <c r="S189">
        <v>2577037.9500000002</v>
      </c>
      <c r="T189">
        <v>749947.32</v>
      </c>
      <c r="W189">
        <v>213118.5</v>
      </c>
      <c r="Y189">
        <v>469588.5</v>
      </c>
      <c r="AB189">
        <v>170828.02</v>
      </c>
      <c r="AC189">
        <v>11919.24</v>
      </c>
      <c r="AG189">
        <v>12000</v>
      </c>
    </row>
    <row r="190" spans="1:33" x14ac:dyDescent="0.25">
      <c r="A190" t="s">
        <v>2367</v>
      </c>
      <c r="B190">
        <v>1022507.17</v>
      </c>
      <c r="C190">
        <v>3587</v>
      </c>
      <c r="D190">
        <v>269501.68</v>
      </c>
      <c r="G190">
        <v>234419.1</v>
      </c>
      <c r="H190">
        <v>-243956.42</v>
      </c>
      <c r="K190">
        <v>57620.56</v>
      </c>
      <c r="L190">
        <v>406045</v>
      </c>
      <c r="N190">
        <v>101354.57</v>
      </c>
      <c r="R190">
        <v>-2363490.98</v>
      </c>
      <c r="S190">
        <v>2987149.95</v>
      </c>
      <c r="T190">
        <v>614984.69999999995</v>
      </c>
      <c r="U190">
        <v>250608</v>
      </c>
      <c r="W190">
        <v>280170</v>
      </c>
      <c r="X190">
        <v>200</v>
      </c>
      <c r="Y190">
        <v>421890</v>
      </c>
      <c r="AB190">
        <v>568413.17000000004</v>
      </c>
      <c r="AC190">
        <v>58280.1</v>
      </c>
    </row>
    <row r="191" spans="1:33" x14ac:dyDescent="0.25">
      <c r="A191" t="s">
        <v>2368</v>
      </c>
      <c r="B191">
        <v>1163594.04</v>
      </c>
      <c r="C191">
        <v>1377285.41</v>
      </c>
      <c r="D191">
        <v>317048.03000000003</v>
      </c>
      <c r="G191">
        <v>3252177.18</v>
      </c>
      <c r="H191">
        <v>863989.89</v>
      </c>
      <c r="K191">
        <v>51000</v>
      </c>
      <c r="L191">
        <v>0</v>
      </c>
      <c r="N191">
        <v>1000.32</v>
      </c>
      <c r="P191">
        <v>2</v>
      </c>
      <c r="R191">
        <v>2897954.31</v>
      </c>
      <c r="S191">
        <v>2987149.95</v>
      </c>
      <c r="T191">
        <v>1408610.66</v>
      </c>
      <c r="W191">
        <v>399346.5</v>
      </c>
      <c r="X191">
        <v>7800</v>
      </c>
      <c r="Y191">
        <v>488995.5</v>
      </c>
      <c r="Z191">
        <v>14826</v>
      </c>
      <c r="AB191">
        <v>263045.46000000002</v>
      </c>
      <c r="AC191">
        <v>1780.77</v>
      </c>
      <c r="AG191">
        <v>10121.459999999999</v>
      </c>
    </row>
    <row r="192" spans="1:33" x14ac:dyDescent="0.25">
      <c r="A192" t="s">
        <v>2369</v>
      </c>
      <c r="B192">
        <v>869795.39</v>
      </c>
      <c r="C192">
        <v>16200</v>
      </c>
      <c r="D192">
        <v>12807.19</v>
      </c>
      <c r="G192">
        <v>126250.65</v>
      </c>
      <c r="H192">
        <v>842331.71</v>
      </c>
      <c r="L192">
        <v>44085</v>
      </c>
      <c r="N192">
        <v>21987.71</v>
      </c>
      <c r="P192">
        <v>1127</v>
      </c>
      <c r="R192">
        <v>-561352.61</v>
      </c>
      <c r="S192">
        <v>2090614.96</v>
      </c>
      <c r="T192">
        <v>698490.79</v>
      </c>
      <c r="U192">
        <v>438564</v>
      </c>
      <c r="W192">
        <v>555528.1</v>
      </c>
      <c r="Y192">
        <v>731304.1</v>
      </c>
      <c r="Z192">
        <v>8000</v>
      </c>
      <c r="AB192">
        <v>579245.16</v>
      </c>
      <c r="AC192">
        <v>89423.25</v>
      </c>
      <c r="AG192">
        <v>13687.5</v>
      </c>
    </row>
    <row r="193" spans="1:33" x14ac:dyDescent="0.25">
      <c r="A193" t="s">
        <v>2370</v>
      </c>
      <c r="B193">
        <v>1179598.77</v>
      </c>
      <c r="C193">
        <v>16000</v>
      </c>
      <c r="D193">
        <v>90337.23</v>
      </c>
      <c r="G193">
        <v>636302.59</v>
      </c>
      <c r="H193">
        <v>1010377.59</v>
      </c>
      <c r="K193">
        <v>8000</v>
      </c>
      <c r="L193">
        <v>0</v>
      </c>
      <c r="M193">
        <v>5390</v>
      </c>
      <c r="N193">
        <v>3000</v>
      </c>
      <c r="P193">
        <v>9382.5</v>
      </c>
      <c r="R193">
        <v>2251421.4</v>
      </c>
      <c r="S193">
        <v>433496.95</v>
      </c>
      <c r="T193">
        <v>645310.11</v>
      </c>
      <c r="W193">
        <v>0</v>
      </c>
      <c r="X193">
        <v>400</v>
      </c>
      <c r="Y193">
        <v>92645</v>
      </c>
      <c r="Z193">
        <v>900</v>
      </c>
      <c r="AB193">
        <v>259325.19</v>
      </c>
      <c r="AC193">
        <v>54618.39</v>
      </c>
      <c r="AG193">
        <v>16296.2</v>
      </c>
    </row>
    <row r="194" spans="1:33" x14ac:dyDescent="0.25">
      <c r="A194" t="s">
        <v>2371</v>
      </c>
      <c r="B194">
        <v>1538008.21</v>
      </c>
      <c r="C194">
        <v>34800</v>
      </c>
      <c r="D194">
        <v>40778.01</v>
      </c>
      <c r="G194">
        <v>76740.06</v>
      </c>
      <c r="H194">
        <v>508336.53</v>
      </c>
      <c r="K194">
        <v>4025</v>
      </c>
      <c r="L194">
        <v>34226.21</v>
      </c>
      <c r="N194">
        <v>0</v>
      </c>
      <c r="P194">
        <v>4979</v>
      </c>
      <c r="Q194">
        <v>-8078856.1100000003</v>
      </c>
      <c r="R194">
        <v>5241070.72</v>
      </c>
      <c r="S194">
        <v>4047651.72</v>
      </c>
      <c r="T194">
        <v>1553463.14</v>
      </c>
      <c r="W194">
        <v>323610</v>
      </c>
      <c r="Y194">
        <v>633132</v>
      </c>
      <c r="Z194">
        <v>4870</v>
      </c>
      <c r="AA194">
        <v>17550</v>
      </c>
      <c r="AB194">
        <v>258412.58</v>
      </c>
      <c r="AC194">
        <v>17542.29</v>
      </c>
    </row>
    <row r="195" spans="1:33" x14ac:dyDescent="0.25">
      <c r="A195" t="s">
        <v>2372</v>
      </c>
      <c r="B195">
        <v>1306561.42</v>
      </c>
      <c r="C195">
        <v>34100</v>
      </c>
      <c r="D195">
        <v>49549.7</v>
      </c>
      <c r="G195">
        <v>346396.67</v>
      </c>
      <c r="H195">
        <v>291720.94</v>
      </c>
      <c r="K195">
        <v>797193.1</v>
      </c>
      <c r="L195">
        <v>62830</v>
      </c>
      <c r="N195">
        <v>0</v>
      </c>
      <c r="Q195">
        <v>327749.2</v>
      </c>
      <c r="R195">
        <v>-587104.4</v>
      </c>
      <c r="S195">
        <v>769808.6</v>
      </c>
      <c r="T195">
        <v>1173253.6100000001</v>
      </c>
      <c r="W195">
        <v>263789.7</v>
      </c>
      <c r="Y195">
        <v>475943.7</v>
      </c>
      <c r="AA195">
        <v>10160</v>
      </c>
      <c r="AB195">
        <v>262050.13</v>
      </c>
      <c r="AC195">
        <v>31037.25</v>
      </c>
    </row>
    <row r="196" spans="1:33" x14ac:dyDescent="0.25">
      <c r="A196" t="s">
        <v>2373</v>
      </c>
      <c r="B196">
        <v>815538.12</v>
      </c>
      <c r="C196">
        <v>111040</v>
      </c>
      <c r="D196">
        <v>49221.59</v>
      </c>
      <c r="G196">
        <v>1059232.1200000001</v>
      </c>
      <c r="H196">
        <v>108223.51</v>
      </c>
      <c r="K196">
        <v>50071.34</v>
      </c>
      <c r="L196">
        <v>101306.61</v>
      </c>
      <c r="M196">
        <v>57679</v>
      </c>
      <c r="N196">
        <v>395</v>
      </c>
      <c r="R196">
        <v>350767.29</v>
      </c>
      <c r="S196">
        <v>1268762.8700000001</v>
      </c>
      <c r="T196">
        <v>945327.15</v>
      </c>
      <c r="W196">
        <v>306852</v>
      </c>
      <c r="Y196">
        <v>553780</v>
      </c>
      <c r="AA196">
        <v>14600</v>
      </c>
      <c r="AB196">
        <v>300300.38</v>
      </c>
      <c r="AC196">
        <v>69225.539999999994</v>
      </c>
    </row>
    <row r="197" spans="1:33" x14ac:dyDescent="0.25">
      <c r="A197" t="s">
        <v>2374</v>
      </c>
      <c r="B197">
        <v>687600.32</v>
      </c>
      <c r="C197">
        <v>35400</v>
      </c>
      <c r="D197">
        <v>91370.66</v>
      </c>
      <c r="G197">
        <v>1431825.22</v>
      </c>
      <c r="H197">
        <v>319530.28000000003</v>
      </c>
      <c r="K197">
        <v>3500</v>
      </c>
      <c r="L197">
        <v>45999.73</v>
      </c>
      <c r="N197">
        <v>0</v>
      </c>
      <c r="R197">
        <v>-235221.63</v>
      </c>
      <c r="S197">
        <v>2466734.7400000002</v>
      </c>
      <c r="T197">
        <v>628053.38</v>
      </c>
      <c r="W197">
        <v>128040</v>
      </c>
      <c r="Y197">
        <v>257582</v>
      </c>
      <c r="Z197">
        <v>1520</v>
      </c>
      <c r="AA197">
        <v>10080</v>
      </c>
      <c r="AB197">
        <v>157540.31</v>
      </c>
      <c r="AC197">
        <v>44657.43</v>
      </c>
    </row>
    <row r="198" spans="1:33" x14ac:dyDescent="0.25">
      <c r="A198" t="s">
        <v>2375</v>
      </c>
      <c r="B198">
        <v>1015860.07</v>
      </c>
      <c r="C198">
        <v>0</v>
      </c>
      <c r="D198">
        <v>37933.67</v>
      </c>
      <c r="G198">
        <v>804828.47</v>
      </c>
      <c r="H198">
        <v>1021719.12</v>
      </c>
      <c r="K198">
        <v>409723</v>
      </c>
      <c r="L198">
        <v>30650.07</v>
      </c>
      <c r="N198">
        <v>4540</v>
      </c>
      <c r="R198">
        <v>-971229.65</v>
      </c>
      <c r="S198">
        <v>2655980.98</v>
      </c>
      <c r="T198">
        <v>1172139.8400000001</v>
      </c>
      <c r="W198">
        <v>135226.5</v>
      </c>
      <c r="Y198">
        <v>303324.5</v>
      </c>
      <c r="Z198">
        <v>1120</v>
      </c>
      <c r="AA198">
        <v>14360</v>
      </c>
      <c r="AB198">
        <v>200525.87</v>
      </c>
      <c r="AC198">
        <v>37359.040000000001</v>
      </c>
    </row>
    <row r="199" spans="1:33" x14ac:dyDescent="0.25">
      <c r="A199" t="s">
        <v>2376</v>
      </c>
      <c r="B199">
        <v>591162.81999999995</v>
      </c>
      <c r="C199">
        <v>24560</v>
      </c>
      <c r="D199">
        <v>2550.92</v>
      </c>
      <c r="G199">
        <v>215357.62</v>
      </c>
      <c r="H199">
        <v>322375.19</v>
      </c>
      <c r="K199">
        <v>6001.8</v>
      </c>
      <c r="L199">
        <v>28973.119999999999</v>
      </c>
      <c r="N199">
        <v>2684</v>
      </c>
      <c r="R199">
        <v>-1604463.94</v>
      </c>
      <c r="S199">
        <v>2312515.77</v>
      </c>
      <c r="T199">
        <v>602527.54</v>
      </c>
      <c r="U199">
        <v>208840</v>
      </c>
      <c r="Y199">
        <v>180742</v>
      </c>
      <c r="Z199">
        <v>10140</v>
      </c>
      <c r="AB199">
        <v>189145.17</v>
      </c>
      <c r="AC199">
        <v>21044.57</v>
      </c>
    </row>
    <row r="200" spans="1:33" x14ac:dyDescent="0.25">
      <c r="A200" t="s">
        <v>2377</v>
      </c>
      <c r="B200">
        <v>1674723.74</v>
      </c>
      <c r="C200">
        <v>27000</v>
      </c>
      <c r="D200">
        <v>117359.12</v>
      </c>
      <c r="G200">
        <v>2369091.7799999998</v>
      </c>
      <c r="H200">
        <v>1316528.32</v>
      </c>
      <c r="K200">
        <v>4500</v>
      </c>
      <c r="L200">
        <v>77410.070000000007</v>
      </c>
      <c r="N200">
        <v>0</v>
      </c>
      <c r="R200">
        <v>1411168.18</v>
      </c>
      <c r="S200">
        <v>4119895.74</v>
      </c>
      <c r="T200">
        <v>480526.6</v>
      </c>
      <c r="V200">
        <v>100</v>
      </c>
      <c r="W200">
        <v>399081.9</v>
      </c>
      <c r="Y200">
        <v>532161.9</v>
      </c>
      <c r="AA200">
        <v>7900</v>
      </c>
      <c r="AB200">
        <v>370147.23</v>
      </c>
      <c r="AC200">
        <v>77770.399999999994</v>
      </c>
    </row>
    <row r="201" spans="1:33" x14ac:dyDescent="0.25">
      <c r="A201" t="s">
        <v>2378</v>
      </c>
      <c r="B201">
        <v>721137.54</v>
      </c>
      <c r="C201">
        <v>0</v>
      </c>
      <c r="D201">
        <v>50716.72</v>
      </c>
      <c r="G201">
        <v>451255.5</v>
      </c>
      <c r="H201">
        <v>774287.54</v>
      </c>
      <c r="K201">
        <v>106090</v>
      </c>
      <c r="L201">
        <v>294029</v>
      </c>
      <c r="N201">
        <v>27413</v>
      </c>
      <c r="R201">
        <v>-1408603.13</v>
      </c>
      <c r="S201">
        <v>2992215.82</v>
      </c>
      <c r="T201">
        <v>572692.87</v>
      </c>
      <c r="W201">
        <v>268358</v>
      </c>
      <c r="Y201">
        <v>375711</v>
      </c>
      <c r="Z201">
        <v>6040</v>
      </c>
      <c r="AA201">
        <v>1060</v>
      </c>
      <c r="AB201">
        <v>439184.81</v>
      </c>
      <c r="AC201">
        <v>32802.449999999997</v>
      </c>
    </row>
    <row r="202" spans="1:33" x14ac:dyDescent="0.25">
      <c r="A202" t="s">
        <v>2379</v>
      </c>
      <c r="B202">
        <v>827417.89</v>
      </c>
      <c r="C202">
        <v>1800</v>
      </c>
      <c r="D202">
        <v>90390</v>
      </c>
      <c r="G202">
        <v>-1150432.4099999999</v>
      </c>
      <c r="H202">
        <v>534344.56000000006</v>
      </c>
      <c r="L202">
        <v>16240</v>
      </c>
      <c r="N202">
        <v>2289</v>
      </c>
      <c r="R202">
        <v>-1058620.31</v>
      </c>
      <c r="S202">
        <v>889745.48</v>
      </c>
      <c r="T202">
        <v>563768.91</v>
      </c>
      <c r="U202">
        <v>240246</v>
      </c>
      <c r="Y202">
        <v>152328</v>
      </c>
      <c r="Z202">
        <v>2040</v>
      </c>
      <c r="AA202">
        <v>12500</v>
      </c>
      <c r="AB202">
        <v>117348.32</v>
      </c>
      <c r="AC202">
        <v>65932.72</v>
      </c>
    </row>
    <row r="203" spans="1:33" x14ac:dyDescent="0.25">
      <c r="A203" t="s">
        <v>2380</v>
      </c>
      <c r="B203">
        <v>1101987.67</v>
      </c>
      <c r="C203">
        <v>333806</v>
      </c>
      <c r="D203">
        <v>36206.959999999999</v>
      </c>
      <c r="G203">
        <v>1766763.18</v>
      </c>
      <c r="H203">
        <v>463290.91</v>
      </c>
      <c r="L203">
        <v>81651.8</v>
      </c>
      <c r="M203">
        <v>12000</v>
      </c>
      <c r="N203">
        <v>4844</v>
      </c>
      <c r="R203">
        <v>2431477.27</v>
      </c>
      <c r="S203">
        <v>574807.30000000005</v>
      </c>
      <c r="T203">
        <v>1134398.3799999999</v>
      </c>
      <c r="U203">
        <v>6000</v>
      </c>
      <c r="W203">
        <v>404243</v>
      </c>
      <c r="X203">
        <v>7250</v>
      </c>
      <c r="Y203">
        <v>670113</v>
      </c>
      <c r="Z203">
        <v>8690</v>
      </c>
      <c r="AB203">
        <v>197985.71</v>
      </c>
      <c r="AC203">
        <v>77828.320000000007</v>
      </c>
    </row>
    <row r="204" spans="1:33" x14ac:dyDescent="0.25">
      <c r="A204" t="s">
        <v>2381</v>
      </c>
      <c r="B204">
        <v>1167444.43</v>
      </c>
      <c r="C204">
        <v>20568</v>
      </c>
      <c r="D204">
        <v>93718.69</v>
      </c>
      <c r="G204">
        <v>533456.61</v>
      </c>
      <c r="H204">
        <v>929936.42</v>
      </c>
      <c r="L204">
        <v>82104.5</v>
      </c>
      <c r="M204">
        <v>22500</v>
      </c>
      <c r="N204">
        <v>9085.48</v>
      </c>
      <c r="R204">
        <v>204528.25</v>
      </c>
      <c r="S204">
        <v>2085517.75</v>
      </c>
      <c r="T204">
        <v>850571.32</v>
      </c>
      <c r="W204">
        <v>306211.5</v>
      </c>
      <c r="X204">
        <v>40600</v>
      </c>
      <c r="Y204">
        <v>521883.5</v>
      </c>
      <c r="Z204">
        <v>1520</v>
      </c>
      <c r="AB204">
        <v>230116.09</v>
      </c>
      <c r="AC204">
        <v>85049.06</v>
      </c>
      <c r="AG204">
        <v>17426</v>
      </c>
    </row>
    <row r="205" spans="1:33" x14ac:dyDescent="0.25">
      <c r="A205" t="s">
        <v>2382</v>
      </c>
      <c r="B205">
        <v>1105938.58</v>
      </c>
      <c r="C205">
        <v>72229</v>
      </c>
      <c r="D205">
        <v>99110.68</v>
      </c>
      <c r="G205">
        <v>1286079.8</v>
      </c>
      <c r="H205">
        <v>301588.59999999998</v>
      </c>
      <c r="K205">
        <v>0</v>
      </c>
      <c r="L205">
        <v>75261.72</v>
      </c>
      <c r="N205">
        <v>2605</v>
      </c>
      <c r="R205">
        <v>-721189.66</v>
      </c>
      <c r="S205">
        <v>2982894.62</v>
      </c>
      <c r="T205">
        <v>994333.4</v>
      </c>
      <c r="W205">
        <v>860054.5</v>
      </c>
      <c r="X205">
        <v>72900</v>
      </c>
      <c r="Y205">
        <v>1042404.5</v>
      </c>
      <c r="AA205">
        <v>2800</v>
      </c>
      <c r="AB205">
        <v>226123.06</v>
      </c>
      <c r="AC205">
        <v>90330.36</v>
      </c>
      <c r="AG205">
        <v>40255</v>
      </c>
    </row>
    <row r="206" spans="1:33" x14ac:dyDescent="0.25">
      <c r="A206" t="s">
        <v>2383</v>
      </c>
      <c r="B206">
        <v>675230.88</v>
      </c>
      <c r="C206">
        <v>19023</v>
      </c>
      <c r="D206">
        <v>57215.71</v>
      </c>
      <c r="G206">
        <v>1671163.02</v>
      </c>
      <c r="H206">
        <v>234285.11</v>
      </c>
      <c r="L206">
        <v>323438.94</v>
      </c>
      <c r="M206">
        <v>296100</v>
      </c>
      <c r="N206">
        <v>2143</v>
      </c>
      <c r="R206">
        <v>-634924.4</v>
      </c>
      <c r="S206">
        <v>2454994.11</v>
      </c>
      <c r="T206">
        <v>632810.23</v>
      </c>
      <c r="W206">
        <v>501110.5</v>
      </c>
      <c r="X206">
        <v>60700</v>
      </c>
      <c r="Y206">
        <v>647599.5</v>
      </c>
      <c r="Z206">
        <v>2920</v>
      </c>
      <c r="AB206">
        <v>228355.53</v>
      </c>
      <c r="AC206">
        <v>91410.63</v>
      </c>
      <c r="AG206">
        <v>9169</v>
      </c>
    </row>
    <row r="207" spans="1:33" x14ac:dyDescent="0.25">
      <c r="A207" t="s">
        <v>2384</v>
      </c>
      <c r="B207">
        <v>1565570.89</v>
      </c>
      <c r="C207">
        <v>53445</v>
      </c>
      <c r="D207">
        <v>113085.88</v>
      </c>
      <c r="G207">
        <v>490430</v>
      </c>
      <c r="H207">
        <v>266033.56</v>
      </c>
      <c r="K207">
        <v>19000</v>
      </c>
      <c r="L207">
        <v>38989.279999999999</v>
      </c>
      <c r="N207">
        <v>4730.95</v>
      </c>
      <c r="R207">
        <v>-542266.43000000005</v>
      </c>
      <c r="S207">
        <v>3300171.5</v>
      </c>
      <c r="T207">
        <v>76081</v>
      </c>
      <c r="U207">
        <v>73094</v>
      </c>
      <c r="W207">
        <v>259110</v>
      </c>
      <c r="Y207">
        <v>409296</v>
      </c>
      <c r="Z207">
        <v>7162</v>
      </c>
      <c r="AB207">
        <v>280306.55</v>
      </c>
      <c r="AC207">
        <v>40308.42</v>
      </c>
      <c r="AE207">
        <v>3242</v>
      </c>
      <c r="AF207">
        <v>30</v>
      </c>
    </row>
    <row r="208" spans="1:33" x14ac:dyDescent="0.25">
      <c r="A208" t="s">
        <v>2385</v>
      </c>
      <c r="B208">
        <v>1666476.95</v>
      </c>
      <c r="C208">
        <v>126186.66</v>
      </c>
      <c r="D208">
        <v>85096.58</v>
      </c>
      <c r="G208">
        <v>621315.81000000006</v>
      </c>
      <c r="H208">
        <v>404883.56</v>
      </c>
      <c r="L208">
        <v>74051</v>
      </c>
      <c r="N208">
        <v>3029.67</v>
      </c>
      <c r="R208">
        <v>1698441.63</v>
      </c>
      <c r="S208">
        <v>1463514.66</v>
      </c>
      <c r="T208">
        <v>8894</v>
      </c>
      <c r="V208">
        <v>237.72</v>
      </c>
      <c r="W208">
        <v>427290</v>
      </c>
      <c r="X208">
        <v>144946</v>
      </c>
      <c r="Y208">
        <v>639292</v>
      </c>
      <c r="Z208">
        <v>690</v>
      </c>
      <c r="AB208">
        <v>185371.98</v>
      </c>
      <c r="AC208">
        <v>82635.3</v>
      </c>
      <c r="AE208">
        <v>8455.84</v>
      </c>
    </row>
    <row r="209" spans="1:33" x14ac:dyDescent="0.25">
      <c r="A209" t="s">
        <v>2386</v>
      </c>
      <c r="B209">
        <v>1110211.05</v>
      </c>
      <c r="C209">
        <v>659644</v>
      </c>
      <c r="D209">
        <v>39188.870000000003</v>
      </c>
      <c r="G209">
        <v>1242424.81</v>
      </c>
      <c r="H209">
        <v>384965.33</v>
      </c>
      <c r="L209">
        <v>80647.03</v>
      </c>
      <c r="N209">
        <v>2656.47</v>
      </c>
      <c r="R209">
        <v>587846.68000000005</v>
      </c>
      <c r="S209">
        <v>3045046</v>
      </c>
      <c r="T209">
        <v>160557.41</v>
      </c>
      <c r="W209">
        <v>175080</v>
      </c>
      <c r="Y209">
        <v>326134</v>
      </c>
      <c r="AB209">
        <v>245696.95</v>
      </c>
      <c r="AC209">
        <v>43568.58</v>
      </c>
    </row>
    <row r="210" spans="1:33" x14ac:dyDescent="0.25">
      <c r="A210" t="s">
        <v>2387</v>
      </c>
      <c r="B210">
        <v>2285677.0699999998</v>
      </c>
      <c r="C210">
        <v>31784.84</v>
      </c>
      <c r="D210">
        <v>120603.44</v>
      </c>
      <c r="G210">
        <v>444397.14</v>
      </c>
      <c r="H210">
        <v>1159051.3899999999</v>
      </c>
      <c r="K210">
        <v>0</v>
      </c>
      <c r="L210">
        <v>47250.54</v>
      </c>
      <c r="N210">
        <v>3030.88</v>
      </c>
      <c r="R210">
        <v>-580946.13</v>
      </c>
      <c r="S210">
        <v>5060758.04</v>
      </c>
      <c r="T210">
        <v>133374.76</v>
      </c>
      <c r="W210">
        <v>612150</v>
      </c>
      <c r="Y210">
        <v>766460</v>
      </c>
      <c r="AA210">
        <v>9664</v>
      </c>
      <c r="AB210">
        <v>424522.23999999999</v>
      </c>
      <c r="AC210">
        <v>30072.81</v>
      </c>
      <c r="AE210">
        <v>3285.16</v>
      </c>
      <c r="AF210">
        <v>100</v>
      </c>
    </row>
    <row r="211" spans="1:33" x14ac:dyDescent="0.25">
      <c r="A211" t="s">
        <v>2388</v>
      </c>
      <c r="B211">
        <v>706908.08</v>
      </c>
      <c r="C211">
        <v>17451.400000000001</v>
      </c>
      <c r="D211">
        <v>84882.6</v>
      </c>
      <c r="G211">
        <v>123042.54</v>
      </c>
      <c r="H211">
        <v>420301.66</v>
      </c>
      <c r="K211">
        <v>8618.6</v>
      </c>
      <c r="L211">
        <v>36449.629999999997</v>
      </c>
      <c r="N211">
        <v>1203.8</v>
      </c>
      <c r="R211">
        <v>-138230.9</v>
      </c>
      <c r="S211">
        <v>1741122.88</v>
      </c>
      <c r="T211">
        <v>70461.509999999995</v>
      </c>
      <c r="U211">
        <v>41768</v>
      </c>
      <c r="W211">
        <v>278160</v>
      </c>
      <c r="X211">
        <v>1060</v>
      </c>
      <c r="Y211">
        <v>440644</v>
      </c>
      <c r="Z211">
        <v>4342</v>
      </c>
      <c r="AB211">
        <v>187563.32</v>
      </c>
      <c r="AC211">
        <v>54943.68</v>
      </c>
      <c r="AE211">
        <v>344.24</v>
      </c>
      <c r="AG211">
        <v>190</v>
      </c>
    </row>
    <row r="212" spans="1:33" x14ac:dyDescent="0.25">
      <c r="A212" t="s">
        <v>2389</v>
      </c>
      <c r="B212">
        <v>1633047.96</v>
      </c>
      <c r="C212">
        <v>0</v>
      </c>
      <c r="D212">
        <v>139105.68</v>
      </c>
      <c r="G212">
        <v>500225.9</v>
      </c>
      <c r="H212">
        <v>854415.56</v>
      </c>
      <c r="K212">
        <v>16000</v>
      </c>
      <c r="L212">
        <v>39625</v>
      </c>
      <c r="N212">
        <v>32553.55</v>
      </c>
      <c r="P212">
        <v>720</v>
      </c>
      <c r="Q212">
        <v>419002.46</v>
      </c>
      <c r="R212">
        <v>-1935687.55</v>
      </c>
      <c r="S212">
        <v>3760347.17</v>
      </c>
      <c r="T212">
        <v>1347928.03</v>
      </c>
      <c r="W212">
        <v>668160</v>
      </c>
      <c r="Y212">
        <v>881455</v>
      </c>
      <c r="AB212">
        <v>298072.78999999998</v>
      </c>
      <c r="AC212">
        <v>8291.76</v>
      </c>
      <c r="AG212">
        <v>34034.01</v>
      </c>
    </row>
    <row r="213" spans="1:33" x14ac:dyDescent="0.25">
      <c r="A213" t="s">
        <v>2390</v>
      </c>
      <c r="B213">
        <v>2130111.83</v>
      </c>
      <c r="C213">
        <v>51279.56</v>
      </c>
      <c r="D213">
        <v>48953.45</v>
      </c>
      <c r="G213">
        <v>979032</v>
      </c>
      <c r="H213">
        <v>279885.78999999998</v>
      </c>
      <c r="K213">
        <v>3000</v>
      </c>
      <c r="L213">
        <v>52158.95</v>
      </c>
      <c r="N213">
        <v>6012.83</v>
      </c>
      <c r="R213">
        <v>965112.92</v>
      </c>
      <c r="S213">
        <v>2267172.48</v>
      </c>
      <c r="T213">
        <v>636304.72</v>
      </c>
      <c r="W213">
        <v>573038</v>
      </c>
      <c r="X213">
        <v>15200</v>
      </c>
      <c r="Y213">
        <v>698669</v>
      </c>
      <c r="AB213">
        <v>192852.48000000001</v>
      </c>
      <c r="AC213">
        <v>51574.53</v>
      </c>
      <c r="AG213">
        <v>85641.26</v>
      </c>
    </row>
    <row r="214" spans="1:33" x14ac:dyDescent="0.25">
      <c r="A214" t="s">
        <v>2391</v>
      </c>
      <c r="B214">
        <v>1070909.46</v>
      </c>
      <c r="C214">
        <v>11920.75</v>
      </c>
      <c r="D214">
        <v>36800</v>
      </c>
      <c r="G214">
        <v>181550.44</v>
      </c>
      <c r="H214">
        <v>651214.42000000004</v>
      </c>
      <c r="K214">
        <v>0</v>
      </c>
      <c r="L214">
        <v>45268</v>
      </c>
      <c r="N214">
        <v>46948.09</v>
      </c>
      <c r="P214">
        <v>2215</v>
      </c>
      <c r="R214">
        <v>-321680.31</v>
      </c>
      <c r="S214">
        <v>1878069.39</v>
      </c>
      <c r="T214">
        <v>674178.8</v>
      </c>
      <c r="V214">
        <v>873.5</v>
      </c>
      <c r="W214">
        <v>547918</v>
      </c>
      <c r="X214">
        <v>1120</v>
      </c>
      <c r="Y214">
        <v>602633</v>
      </c>
      <c r="AB214">
        <v>177119.4</v>
      </c>
      <c r="AC214">
        <v>49429.5</v>
      </c>
      <c r="AG214">
        <v>93333.5</v>
      </c>
    </row>
    <row r="215" spans="1:33" x14ac:dyDescent="0.25">
      <c r="A215" t="s">
        <v>2392</v>
      </c>
      <c r="B215">
        <v>3049402.74</v>
      </c>
      <c r="C215">
        <v>125290.54</v>
      </c>
      <c r="D215">
        <v>76562.759999999995</v>
      </c>
      <c r="G215">
        <v>338848.41</v>
      </c>
      <c r="H215">
        <v>1289963.44</v>
      </c>
      <c r="K215">
        <v>29019</v>
      </c>
      <c r="L215">
        <v>211200.7</v>
      </c>
      <c r="N215">
        <v>15.5</v>
      </c>
      <c r="R215">
        <v>-1263875.92</v>
      </c>
      <c r="S215">
        <v>4524693.96</v>
      </c>
      <c r="T215">
        <v>2310326.1800000002</v>
      </c>
      <c r="U215">
        <v>145900</v>
      </c>
      <c r="W215">
        <v>682109.7</v>
      </c>
      <c r="X215">
        <v>7998.9</v>
      </c>
      <c r="Y215">
        <v>1094700.8999999999</v>
      </c>
      <c r="Z215">
        <v>12604</v>
      </c>
      <c r="AB215">
        <v>384048.28</v>
      </c>
      <c r="AC215">
        <v>91709.01</v>
      </c>
      <c r="AG215">
        <v>184257.94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rgb="FF00B050"/>
  </sheetPr>
  <dimension ref="A1:AQ215"/>
  <sheetViews>
    <sheetView topLeftCell="AB1" zoomScale="96" zoomScaleNormal="96" workbookViewId="0">
      <pane ySplit="3" topLeftCell="A4" activePane="bottomLeft" state="frozen"/>
      <selection pane="bottomLeft" activeCell="AP10" sqref="AP10:AP215"/>
    </sheetView>
  </sheetViews>
  <sheetFormatPr defaultColWidth="9" defaultRowHeight="13.8" x14ac:dyDescent="0.25"/>
  <cols>
    <col min="1" max="1" width="6.69921875" style="115" bestFit="1" customWidth="1"/>
    <col min="2" max="2" width="14.59765625" style="115" customWidth="1"/>
    <col min="3" max="3" width="7.5" style="115" bestFit="1" customWidth="1"/>
    <col min="4" max="4" width="30.19921875" style="115" customWidth="1"/>
    <col min="5" max="5" width="59.09765625" bestFit="1" customWidth="1"/>
    <col min="6" max="31" width="8.796875"/>
    <col min="38" max="38" width="16.3984375" style="123" customWidth="1"/>
    <col min="39" max="39" width="17.09765625" style="144" bestFit="1" customWidth="1"/>
    <col min="40" max="40" width="17.3984375" style="138" bestFit="1" customWidth="1"/>
    <col min="41" max="41" width="17.59765625" style="140" bestFit="1" customWidth="1"/>
    <col min="42" max="42" width="19.09765625" style="141" bestFit="1" customWidth="1"/>
    <col min="43" max="43" width="14.59765625" style="145" bestFit="1" customWidth="1"/>
    <col min="44" max="16384" width="9" style="147"/>
  </cols>
  <sheetData>
    <row r="1" spans="1:43" x14ac:dyDescent="0.25">
      <c r="E1" t="s">
        <v>2052</v>
      </c>
      <c r="F1" t="s">
        <v>2053</v>
      </c>
      <c r="G1" t="s">
        <v>2054</v>
      </c>
      <c r="H1" t="s">
        <v>2055</v>
      </c>
      <c r="I1" t="s">
        <v>2175</v>
      </c>
      <c r="J1" t="s">
        <v>2176</v>
      </c>
      <c r="K1" t="s">
        <v>2056</v>
      </c>
      <c r="L1" t="s">
        <v>2057</v>
      </c>
      <c r="M1" t="s">
        <v>2058</v>
      </c>
      <c r="N1" t="s">
        <v>2177</v>
      </c>
      <c r="O1" t="s">
        <v>2059</v>
      </c>
      <c r="P1" t="s">
        <v>2060</v>
      </c>
      <c r="Q1" t="s">
        <v>2062</v>
      </c>
      <c r="R1" t="s">
        <v>2063</v>
      </c>
      <c r="S1" t="s">
        <v>2064</v>
      </c>
      <c r="T1" t="s">
        <v>2178</v>
      </c>
      <c r="U1" t="s">
        <v>2065</v>
      </c>
      <c r="V1" t="s">
        <v>2066</v>
      </c>
      <c r="W1" t="s">
        <v>2067</v>
      </c>
      <c r="X1" t="s">
        <v>2068</v>
      </c>
      <c r="Y1" t="s">
        <v>2069</v>
      </c>
      <c r="Z1" t="s">
        <v>2070</v>
      </c>
      <c r="AA1" t="s">
        <v>2071</v>
      </c>
      <c r="AB1" t="s">
        <v>2072</v>
      </c>
      <c r="AC1" t="s">
        <v>2073</v>
      </c>
      <c r="AD1" t="s">
        <v>2074</v>
      </c>
      <c r="AE1" t="s">
        <v>2075</v>
      </c>
      <c r="AF1" t="s">
        <v>2076</v>
      </c>
      <c r="AG1" t="s">
        <v>2077</v>
      </c>
      <c r="AH1" t="s">
        <v>2078</v>
      </c>
      <c r="AI1" t="s">
        <v>2179</v>
      </c>
      <c r="AJ1" t="s">
        <v>2180</v>
      </c>
      <c r="AK1" t="s">
        <v>2079</v>
      </c>
      <c r="AL1" s="123" t="s">
        <v>0</v>
      </c>
      <c r="AM1" s="124" t="s">
        <v>1</v>
      </c>
      <c r="AN1" s="138" t="s">
        <v>2</v>
      </c>
      <c r="AO1" s="139" t="s">
        <v>3</v>
      </c>
      <c r="AP1" s="126" t="s">
        <v>4</v>
      </c>
      <c r="AQ1" s="128" t="s">
        <v>5</v>
      </c>
    </row>
    <row r="2" spans="1:43" x14ac:dyDescent="0.25">
      <c r="E2" t="s">
        <v>2080</v>
      </c>
      <c r="F2" t="s">
        <v>2081</v>
      </c>
      <c r="G2" t="s">
        <v>2082</v>
      </c>
      <c r="H2" t="s">
        <v>2083</v>
      </c>
      <c r="I2" t="s">
        <v>2181</v>
      </c>
      <c r="J2" t="s">
        <v>2182</v>
      </c>
      <c r="K2" t="s">
        <v>2084</v>
      </c>
      <c r="L2" t="s">
        <v>2085</v>
      </c>
      <c r="M2" t="s">
        <v>2086</v>
      </c>
      <c r="N2" t="s">
        <v>2183</v>
      </c>
      <c r="O2" t="s">
        <v>2087</v>
      </c>
      <c r="P2" t="s">
        <v>2088</v>
      </c>
      <c r="Q2" t="s">
        <v>2090</v>
      </c>
      <c r="R2" t="s">
        <v>2091</v>
      </c>
      <c r="S2" t="s">
        <v>2092</v>
      </c>
      <c r="T2" t="s">
        <v>2184</v>
      </c>
      <c r="U2" t="s">
        <v>2093</v>
      </c>
      <c r="V2" t="s">
        <v>2094</v>
      </c>
      <c r="W2" t="s">
        <v>2095</v>
      </c>
      <c r="X2" t="s">
        <v>2096</v>
      </c>
      <c r="Y2" t="s">
        <v>2097</v>
      </c>
      <c r="Z2" t="s">
        <v>2098</v>
      </c>
      <c r="AA2" t="s">
        <v>2099</v>
      </c>
      <c r="AB2" t="s">
        <v>2100</v>
      </c>
      <c r="AC2" t="s">
        <v>2101</v>
      </c>
      <c r="AD2" t="s">
        <v>2102</v>
      </c>
      <c r="AE2" t="s">
        <v>2103</v>
      </c>
      <c r="AF2" t="s">
        <v>2104</v>
      </c>
      <c r="AG2" t="s">
        <v>2105</v>
      </c>
      <c r="AH2" t="s">
        <v>2106</v>
      </c>
      <c r="AI2" t="s">
        <v>2185</v>
      </c>
      <c r="AJ2" t="s">
        <v>2186</v>
      </c>
      <c r="AK2" t="s">
        <v>2107</v>
      </c>
      <c r="AM2" s="124"/>
      <c r="AQ2" s="125"/>
    </row>
    <row r="3" spans="1:43" x14ac:dyDescent="0.25">
      <c r="B3" s="115" t="s">
        <v>37</v>
      </c>
      <c r="E3" t="s">
        <v>2108</v>
      </c>
      <c r="F3">
        <v>240012681.86000001</v>
      </c>
      <c r="G3">
        <v>63393631.75</v>
      </c>
      <c r="H3">
        <v>46679869.859999999</v>
      </c>
      <c r="I3">
        <v>0</v>
      </c>
      <c r="J3">
        <v>0</v>
      </c>
      <c r="K3">
        <v>92711912.75</v>
      </c>
      <c r="L3">
        <v>110739761.98</v>
      </c>
      <c r="M3">
        <v>-122457.77</v>
      </c>
      <c r="N3">
        <v>0</v>
      </c>
      <c r="O3">
        <v>2695099.59</v>
      </c>
      <c r="P3">
        <v>18148082.91</v>
      </c>
      <c r="Q3">
        <v>1312758.1599999999</v>
      </c>
      <c r="R3">
        <v>4456606.26</v>
      </c>
      <c r="S3">
        <v>300</v>
      </c>
      <c r="T3">
        <v>5992395.3399999999</v>
      </c>
      <c r="U3">
        <v>-9856192.8900000006</v>
      </c>
      <c r="V3">
        <v>-3503868.65</v>
      </c>
      <c r="W3">
        <v>507607048.93000001</v>
      </c>
      <c r="X3">
        <v>128794168.28</v>
      </c>
      <c r="Y3">
        <v>18220372.649999999</v>
      </c>
      <c r="Z3">
        <v>4797.07</v>
      </c>
      <c r="AA3">
        <v>99321298.560000002</v>
      </c>
      <c r="AB3">
        <v>7403933.4900000002</v>
      </c>
      <c r="AC3">
        <v>135532292.75999999</v>
      </c>
      <c r="AD3">
        <v>337855.94</v>
      </c>
      <c r="AE3">
        <v>210718</v>
      </c>
      <c r="AF3">
        <v>67645143.760000005</v>
      </c>
      <c r="AG3">
        <v>11380811.65</v>
      </c>
      <c r="AH3">
        <v>466500</v>
      </c>
      <c r="AI3">
        <v>88645.2</v>
      </c>
      <c r="AJ3">
        <v>124044.58</v>
      </c>
      <c r="AK3">
        <v>11395387.380000001</v>
      </c>
      <c r="AL3" s="123">
        <f t="shared" ref="AL3:AQ3" si="0">SUM(AL4:AL83)</f>
        <v>144484123.72999999</v>
      </c>
      <c r="AM3" s="124">
        <f t="shared" si="0"/>
        <v>8827763.1100000013</v>
      </c>
      <c r="AN3" s="138">
        <f t="shared" si="0"/>
        <v>135656360.61999997</v>
      </c>
      <c r="AO3" s="140" t="e">
        <f t="shared" si="0"/>
        <v>#REF!</v>
      </c>
      <c r="AP3" s="141" t="e">
        <f t="shared" si="0"/>
        <v>#REF!</v>
      </c>
      <c r="AQ3" s="125" t="e">
        <f t="shared" si="0"/>
        <v>#REF!</v>
      </c>
    </row>
    <row r="4" spans="1:43" x14ac:dyDescent="0.25">
      <c r="D4" s="115" t="s">
        <v>6</v>
      </c>
      <c r="AL4" s="123">
        <f>SUM(S4:U4)</f>
        <v>0</v>
      </c>
      <c r="AM4" s="129">
        <f>SUM(X4:AK4)</f>
        <v>0</v>
      </c>
      <c r="AN4" s="142">
        <f>AL4-AM4</f>
        <v>0</v>
      </c>
      <c r="AO4" s="143" t="e">
        <f>SUM(#REF!)</f>
        <v>#REF!</v>
      </c>
      <c r="AP4" s="130" t="e">
        <f>SUM(#REF!)</f>
        <v>#REF!</v>
      </c>
      <c r="AQ4" s="125" t="e">
        <f>AO4-AP4</f>
        <v>#REF!</v>
      </c>
    </row>
    <row r="5" spans="1:43" x14ac:dyDescent="0.25">
      <c r="D5" s="115" t="s">
        <v>1015</v>
      </c>
      <c r="AL5" s="123">
        <f>SUM(S5:U5)</f>
        <v>0</v>
      </c>
      <c r="AM5" s="129">
        <f>SUM(X5:AK5)</f>
        <v>0</v>
      </c>
      <c r="AN5" s="142">
        <f t="shared" ref="AN5:AN9" si="1">AL5-AM5</f>
        <v>0</v>
      </c>
      <c r="AO5" s="143" t="e">
        <f>SUM(#REF!)</f>
        <v>#REF!</v>
      </c>
      <c r="AP5" s="130" t="e">
        <f>SUM(#REF!)</f>
        <v>#REF!</v>
      </c>
      <c r="AQ5" s="125" t="e">
        <f t="shared" ref="AQ5:AQ65" si="2">AO5-AP5</f>
        <v>#REF!</v>
      </c>
    </row>
    <row r="6" spans="1:43" x14ac:dyDescent="0.25">
      <c r="D6" s="115" t="s">
        <v>7</v>
      </c>
      <c r="AL6" s="123">
        <f>SUM(S6:U6)</f>
        <v>0</v>
      </c>
      <c r="AM6" s="129">
        <f>SUM(X6:AK6)</f>
        <v>0</v>
      </c>
      <c r="AN6" s="142">
        <f t="shared" si="1"/>
        <v>0</v>
      </c>
      <c r="AO6" s="143" t="e">
        <f>SUM(#REF!)</f>
        <v>#REF!</v>
      </c>
      <c r="AP6" s="130" t="e">
        <f>SUM(#REF!)</f>
        <v>#REF!</v>
      </c>
      <c r="AQ6" s="125" t="e">
        <f t="shared" si="2"/>
        <v>#REF!</v>
      </c>
    </row>
    <row r="7" spans="1:43" x14ac:dyDescent="0.25">
      <c r="D7" s="115" t="s">
        <v>8</v>
      </c>
      <c r="AL7" s="123">
        <f>SUM(S7:U7)</f>
        <v>0</v>
      </c>
      <c r="AM7" s="129">
        <f>SUM(X7:AK7)</f>
        <v>0</v>
      </c>
      <c r="AN7" s="142">
        <f t="shared" si="1"/>
        <v>0</v>
      </c>
      <c r="AO7" s="143" t="e">
        <f>SUM(#REF!)</f>
        <v>#REF!</v>
      </c>
      <c r="AP7" s="130" t="e">
        <f>SUM(#REF!)</f>
        <v>#REF!</v>
      </c>
      <c r="AQ7" s="125" t="e">
        <f t="shared" si="2"/>
        <v>#REF!</v>
      </c>
    </row>
    <row r="8" spans="1:43" x14ac:dyDescent="0.25">
      <c r="D8" s="115" t="s">
        <v>9</v>
      </c>
      <c r="AL8" s="123">
        <f>SUM(S8:U8)</f>
        <v>0</v>
      </c>
      <c r="AM8" s="129">
        <f>SUM(X8:AK8)</f>
        <v>0</v>
      </c>
      <c r="AN8" s="142">
        <f t="shared" si="1"/>
        <v>0</v>
      </c>
      <c r="AO8" s="143" t="e">
        <f>SUM(#REF!)</f>
        <v>#REF!</v>
      </c>
      <c r="AP8" s="130" t="e">
        <f>SUM(#REF!)</f>
        <v>#REF!</v>
      </c>
      <c r="AQ8" s="125" t="e">
        <f t="shared" si="2"/>
        <v>#REF!</v>
      </c>
    </row>
    <row r="9" spans="1:43" ht="14.4" thickBot="1" x14ac:dyDescent="0.3">
      <c r="D9" s="115" t="s">
        <v>10</v>
      </c>
      <c r="AL9" s="123">
        <f>SUM(S9:U9)</f>
        <v>0</v>
      </c>
      <c r="AM9" s="129">
        <f>SUM(X9:AK9)</f>
        <v>0</v>
      </c>
      <c r="AN9" s="142">
        <f t="shared" si="1"/>
        <v>0</v>
      </c>
      <c r="AO9" s="143" t="e">
        <f>SUM(#REF!)</f>
        <v>#REF!</v>
      </c>
      <c r="AP9" s="130" t="e">
        <f>SUM(#REF!)</f>
        <v>#REF!</v>
      </c>
      <c r="AQ9" s="125" t="e">
        <f t="shared" si="2"/>
        <v>#REF!</v>
      </c>
    </row>
    <row r="10" spans="1:43" ht="14.4" thickBot="1" x14ac:dyDescent="0.3">
      <c r="A10" s="115" t="s">
        <v>241</v>
      </c>
      <c r="B10" s="115" t="s">
        <v>23</v>
      </c>
      <c r="C10" s="149">
        <v>7817</v>
      </c>
      <c r="D10" s="150" t="s">
        <v>577</v>
      </c>
      <c r="E10" t="s">
        <v>2187</v>
      </c>
      <c r="F10">
        <v>1196713.96</v>
      </c>
      <c r="G10">
        <v>6666.25</v>
      </c>
      <c r="H10">
        <v>378644.96</v>
      </c>
      <c r="K10">
        <v>287469.61</v>
      </c>
      <c r="L10">
        <v>520651.61</v>
      </c>
      <c r="O10">
        <v>12634</v>
      </c>
      <c r="P10">
        <v>95054.77</v>
      </c>
      <c r="R10">
        <v>0</v>
      </c>
      <c r="T10">
        <v>0</v>
      </c>
      <c r="V10">
        <v>1293056.05</v>
      </c>
      <c r="W10">
        <v>1534772.11</v>
      </c>
      <c r="X10">
        <v>309370.45</v>
      </c>
      <c r="Y10">
        <v>1500</v>
      </c>
      <c r="AA10">
        <v>887304.42</v>
      </c>
      <c r="AB10">
        <v>27047</v>
      </c>
      <c r="AC10">
        <v>1105847.42</v>
      </c>
      <c r="AF10">
        <v>588570.1</v>
      </c>
      <c r="AG10">
        <v>76174.89</v>
      </c>
      <c r="AL10" s="123">
        <f>SUM(F10:I10)</f>
        <v>1582025.17</v>
      </c>
      <c r="AM10" s="129">
        <f>SUM(O10:S10)</f>
        <v>107688.77</v>
      </c>
      <c r="AN10" s="142">
        <f>AL10-AM10</f>
        <v>1474336.4</v>
      </c>
      <c r="AO10" s="143">
        <f>SUM(X10:AB10)</f>
        <v>1225221.8700000001</v>
      </c>
      <c r="AP10" s="143">
        <f>SUM(AC10:AK10)</f>
        <v>1770592.41</v>
      </c>
      <c r="AQ10" s="125">
        <f t="shared" si="2"/>
        <v>-545370.5399999998</v>
      </c>
    </row>
    <row r="11" spans="1:43" ht="14.4" thickBot="1" x14ac:dyDescent="0.3">
      <c r="A11" s="115" t="s">
        <v>241</v>
      </c>
      <c r="B11" s="115" t="s">
        <v>23</v>
      </c>
      <c r="C11" s="149">
        <v>5402</v>
      </c>
      <c r="D11" s="150" t="s">
        <v>578</v>
      </c>
      <c r="E11" t="s">
        <v>2188</v>
      </c>
      <c r="F11">
        <v>1446977.78</v>
      </c>
      <c r="G11">
        <v>28600</v>
      </c>
      <c r="H11">
        <v>333980.23</v>
      </c>
      <c r="K11">
        <v>45835.29</v>
      </c>
      <c r="L11">
        <v>1196356.54</v>
      </c>
      <c r="O11">
        <v>15465</v>
      </c>
      <c r="P11">
        <v>108920</v>
      </c>
      <c r="R11">
        <v>1596</v>
      </c>
      <c r="V11">
        <v>2156724.17</v>
      </c>
      <c r="W11">
        <v>1097038.29</v>
      </c>
      <c r="X11">
        <v>435587.32</v>
      </c>
      <c r="AA11">
        <v>652436</v>
      </c>
      <c r="AB11">
        <v>8528</v>
      </c>
      <c r="AC11">
        <v>759370</v>
      </c>
      <c r="AF11">
        <v>391750.05</v>
      </c>
      <c r="AG11">
        <v>273424.89</v>
      </c>
      <c r="AL11" s="123">
        <f t="shared" ref="AL11:AL74" si="3">SUM(F11:I11)</f>
        <v>1809558.01</v>
      </c>
      <c r="AM11" s="129">
        <f t="shared" ref="AM11:AM74" si="4">SUM(O11:S11)</f>
        <v>125981</v>
      </c>
      <c r="AN11" s="142">
        <f t="shared" ref="AN11:AN74" si="5">AL11-AM11</f>
        <v>1683577.01</v>
      </c>
      <c r="AO11" s="143">
        <f t="shared" ref="AO11:AO74" si="6">SUM(X11:AB11)</f>
        <v>1096551.32</v>
      </c>
      <c r="AP11" s="143">
        <f t="shared" ref="AP11:AP74" si="7">SUM(AC11:AK11)</f>
        <v>1424544.94</v>
      </c>
      <c r="AQ11" s="125">
        <f t="shared" si="2"/>
        <v>-327993.61999999988</v>
      </c>
    </row>
    <row r="12" spans="1:43" ht="14.4" thickBot="1" x14ac:dyDescent="0.3">
      <c r="A12" s="115" t="s">
        <v>241</v>
      </c>
      <c r="B12" s="115" t="s">
        <v>23</v>
      </c>
      <c r="C12" s="149">
        <v>4534</v>
      </c>
      <c r="D12" s="150" t="s">
        <v>579</v>
      </c>
      <c r="E12" t="s">
        <v>2189</v>
      </c>
      <c r="F12">
        <v>508493.36</v>
      </c>
      <c r="G12">
        <v>15200</v>
      </c>
      <c r="H12">
        <v>268366.96000000002</v>
      </c>
      <c r="K12">
        <v>1355679.26</v>
      </c>
      <c r="L12">
        <v>980527.42</v>
      </c>
      <c r="O12">
        <v>2042</v>
      </c>
      <c r="P12">
        <v>54554.62</v>
      </c>
      <c r="R12">
        <v>0</v>
      </c>
      <c r="V12">
        <v>1606705.85</v>
      </c>
      <c r="W12">
        <v>1718005.94</v>
      </c>
      <c r="X12">
        <v>142195.37</v>
      </c>
      <c r="AA12">
        <v>510390</v>
      </c>
      <c r="AB12">
        <v>16700</v>
      </c>
      <c r="AC12">
        <v>615990</v>
      </c>
      <c r="AF12">
        <v>192863.82</v>
      </c>
      <c r="AG12">
        <v>113472.96000000001</v>
      </c>
      <c r="AL12" s="123">
        <f t="shared" si="3"/>
        <v>792060.32000000007</v>
      </c>
      <c r="AM12" s="129">
        <f t="shared" si="4"/>
        <v>56596.62</v>
      </c>
      <c r="AN12" s="142">
        <f t="shared" si="5"/>
        <v>735463.70000000007</v>
      </c>
      <c r="AO12" s="143">
        <f t="shared" si="6"/>
        <v>669285.37</v>
      </c>
      <c r="AP12" s="143">
        <f t="shared" si="7"/>
        <v>922326.78</v>
      </c>
      <c r="AQ12" s="125">
        <f t="shared" si="2"/>
        <v>-253041.41000000003</v>
      </c>
    </row>
    <row r="13" spans="1:43" ht="14.4" thickBot="1" x14ac:dyDescent="0.3">
      <c r="A13" s="115" t="s">
        <v>241</v>
      </c>
      <c r="B13" s="115" t="s">
        <v>23</v>
      </c>
      <c r="C13" s="149">
        <v>8215</v>
      </c>
      <c r="D13" s="150" t="s">
        <v>580</v>
      </c>
      <c r="E13" t="s">
        <v>2190</v>
      </c>
      <c r="F13">
        <v>1876357.68</v>
      </c>
      <c r="G13">
        <v>103965.71</v>
      </c>
      <c r="H13">
        <v>776258.15</v>
      </c>
      <c r="K13">
        <v>7</v>
      </c>
      <c r="L13">
        <v>1461690.41</v>
      </c>
      <c r="O13">
        <v>1200</v>
      </c>
      <c r="P13">
        <v>111793.02</v>
      </c>
      <c r="R13">
        <v>31458.69</v>
      </c>
      <c r="T13">
        <v>300</v>
      </c>
      <c r="V13">
        <v>431011.6</v>
      </c>
      <c r="W13">
        <v>3950541.16</v>
      </c>
      <c r="X13">
        <v>444843.84</v>
      </c>
      <c r="AA13">
        <v>1321981.76</v>
      </c>
      <c r="AB13">
        <v>24500</v>
      </c>
      <c r="AC13">
        <v>1449582.76</v>
      </c>
      <c r="AF13">
        <v>563963.93999999994</v>
      </c>
      <c r="AG13">
        <v>81712.42</v>
      </c>
      <c r="AK13">
        <v>4092</v>
      </c>
      <c r="AL13" s="123">
        <f t="shared" si="3"/>
        <v>2756581.54</v>
      </c>
      <c r="AM13" s="129">
        <f t="shared" si="4"/>
        <v>144451.71</v>
      </c>
      <c r="AN13" s="142">
        <f t="shared" si="5"/>
        <v>2612129.83</v>
      </c>
      <c r="AO13" s="143">
        <f t="shared" si="6"/>
        <v>1791325.6</v>
      </c>
      <c r="AP13" s="143">
        <f t="shared" si="7"/>
        <v>2099351.12</v>
      </c>
      <c r="AQ13" s="125">
        <f t="shared" si="2"/>
        <v>-308025.52</v>
      </c>
    </row>
    <row r="14" spans="1:43" ht="14.4" thickBot="1" x14ac:dyDescent="0.3">
      <c r="A14" s="115" t="s">
        <v>241</v>
      </c>
      <c r="B14" s="115" t="s">
        <v>23</v>
      </c>
      <c r="C14" s="149">
        <v>8736</v>
      </c>
      <c r="D14" s="150" t="s">
        <v>581</v>
      </c>
      <c r="E14" t="s">
        <v>2191</v>
      </c>
      <c r="F14">
        <v>2181317.02</v>
      </c>
      <c r="G14">
        <v>66063.929999999993</v>
      </c>
      <c r="H14">
        <v>585895.53</v>
      </c>
      <c r="K14">
        <v>422895.39</v>
      </c>
      <c r="L14">
        <v>355207.63</v>
      </c>
      <c r="O14">
        <v>15700</v>
      </c>
      <c r="P14">
        <v>123154.9</v>
      </c>
      <c r="R14">
        <v>478.01</v>
      </c>
      <c r="S14">
        <v>300</v>
      </c>
      <c r="V14">
        <v>1365454.18</v>
      </c>
      <c r="W14">
        <v>2643840</v>
      </c>
      <c r="X14">
        <v>391355.69</v>
      </c>
      <c r="AA14">
        <v>1172336.32</v>
      </c>
      <c r="AB14">
        <v>46000</v>
      </c>
      <c r="AC14">
        <v>1429480.32</v>
      </c>
      <c r="AF14">
        <v>668517.18999999994</v>
      </c>
      <c r="AG14">
        <v>46177.41</v>
      </c>
      <c r="AK14">
        <v>3064.68</v>
      </c>
      <c r="AL14" s="123">
        <f t="shared" si="3"/>
        <v>2833276.4800000004</v>
      </c>
      <c r="AM14" s="129">
        <f t="shared" si="4"/>
        <v>139632.91</v>
      </c>
      <c r="AN14" s="142">
        <f t="shared" si="5"/>
        <v>2693643.5700000003</v>
      </c>
      <c r="AO14" s="143">
        <f t="shared" si="6"/>
        <v>1609692.01</v>
      </c>
      <c r="AP14" s="143">
        <f t="shared" si="7"/>
        <v>2147239.6</v>
      </c>
      <c r="AQ14" s="125">
        <f t="shared" si="2"/>
        <v>-537547.59000000008</v>
      </c>
    </row>
    <row r="15" spans="1:43" ht="14.4" thickBot="1" x14ac:dyDescent="0.3">
      <c r="A15" s="115" t="s">
        <v>241</v>
      </c>
      <c r="B15" s="115" t="s">
        <v>23</v>
      </c>
      <c r="C15" s="149">
        <v>4649</v>
      </c>
      <c r="D15" s="150" t="s">
        <v>582</v>
      </c>
      <c r="E15" t="s">
        <v>2192</v>
      </c>
      <c r="F15">
        <v>1034556.74</v>
      </c>
      <c r="G15">
        <v>9559</v>
      </c>
      <c r="H15">
        <v>262802.96999999997</v>
      </c>
      <c r="K15">
        <v>365163.85</v>
      </c>
      <c r="L15">
        <v>481370.27</v>
      </c>
      <c r="O15">
        <v>3500</v>
      </c>
      <c r="P15">
        <v>64867.06</v>
      </c>
      <c r="R15">
        <v>56</v>
      </c>
      <c r="V15">
        <v>-221535.71</v>
      </c>
      <c r="W15">
        <v>2287723.02</v>
      </c>
      <c r="X15">
        <v>135668.84</v>
      </c>
      <c r="Y15">
        <v>353254</v>
      </c>
      <c r="AA15">
        <v>362910</v>
      </c>
      <c r="AB15">
        <v>13128.25</v>
      </c>
      <c r="AC15">
        <v>467590.25</v>
      </c>
      <c r="AF15">
        <v>316370.71999999997</v>
      </c>
      <c r="AG15">
        <v>62157.66</v>
      </c>
      <c r="AL15" s="123">
        <f t="shared" si="3"/>
        <v>1306918.71</v>
      </c>
      <c r="AM15" s="129">
        <f t="shared" si="4"/>
        <v>68423.06</v>
      </c>
      <c r="AN15" s="142">
        <f t="shared" si="5"/>
        <v>1238495.6499999999</v>
      </c>
      <c r="AO15" s="143">
        <f t="shared" si="6"/>
        <v>864961.09</v>
      </c>
      <c r="AP15" s="143">
        <f t="shared" si="7"/>
        <v>846118.63</v>
      </c>
      <c r="AQ15" s="125">
        <f t="shared" si="2"/>
        <v>18842.459999999963</v>
      </c>
    </row>
    <row r="16" spans="1:43" ht="14.4" thickBot="1" x14ac:dyDescent="0.3">
      <c r="A16" s="115" t="s">
        <v>241</v>
      </c>
      <c r="B16" s="115" t="s">
        <v>23</v>
      </c>
      <c r="C16" s="149">
        <v>8434</v>
      </c>
      <c r="D16" s="150" t="s">
        <v>583</v>
      </c>
      <c r="E16" t="s">
        <v>2193</v>
      </c>
      <c r="F16">
        <v>897756.85</v>
      </c>
      <c r="G16">
        <v>58021.5</v>
      </c>
      <c r="H16">
        <v>913568.03</v>
      </c>
      <c r="K16">
        <v>477691.01</v>
      </c>
      <c r="L16">
        <v>565086.6</v>
      </c>
      <c r="O16">
        <v>11100</v>
      </c>
      <c r="P16">
        <v>103862.52</v>
      </c>
      <c r="R16">
        <v>28</v>
      </c>
      <c r="V16">
        <v>3150923.17</v>
      </c>
      <c r="W16">
        <v>312292.87</v>
      </c>
      <c r="X16">
        <v>280567.38</v>
      </c>
      <c r="AA16">
        <v>1061764.3400000001</v>
      </c>
      <c r="AB16">
        <v>34800</v>
      </c>
      <c r="AC16">
        <v>1316270.3400000001</v>
      </c>
      <c r="AE16">
        <v>7082</v>
      </c>
      <c r="AF16">
        <v>628984.6</v>
      </c>
      <c r="AG16">
        <v>90877.35</v>
      </c>
      <c r="AL16" s="123">
        <f t="shared" si="3"/>
        <v>1869346.38</v>
      </c>
      <c r="AM16" s="129">
        <f t="shared" si="4"/>
        <v>114990.52</v>
      </c>
      <c r="AN16" s="142">
        <f t="shared" si="5"/>
        <v>1754355.8599999999</v>
      </c>
      <c r="AO16" s="143">
        <f t="shared" si="6"/>
        <v>1377131.7200000002</v>
      </c>
      <c r="AP16" s="143">
        <f t="shared" si="7"/>
        <v>2043214.29</v>
      </c>
      <c r="AQ16" s="125">
        <f t="shared" si="2"/>
        <v>-666082.56999999983</v>
      </c>
    </row>
    <row r="17" spans="1:43" ht="14.4" thickBot="1" x14ac:dyDescent="0.3">
      <c r="A17" s="115" t="s">
        <v>241</v>
      </c>
      <c r="B17" s="115" t="s">
        <v>23</v>
      </c>
      <c r="C17" s="149">
        <v>9149</v>
      </c>
      <c r="D17" s="150" t="s">
        <v>584</v>
      </c>
      <c r="E17" t="s">
        <v>2194</v>
      </c>
      <c r="F17">
        <v>2468838.64</v>
      </c>
      <c r="G17">
        <v>44540.02</v>
      </c>
      <c r="H17">
        <v>1041272.28</v>
      </c>
      <c r="K17">
        <v>824687.59</v>
      </c>
      <c r="L17">
        <v>241395.7</v>
      </c>
      <c r="P17">
        <v>116209.67</v>
      </c>
      <c r="R17">
        <v>3355</v>
      </c>
      <c r="V17">
        <v>4098835.03</v>
      </c>
      <c r="W17">
        <v>928313.81</v>
      </c>
      <c r="X17">
        <v>263247.84000000003</v>
      </c>
      <c r="AA17">
        <v>673375.11</v>
      </c>
      <c r="AB17">
        <v>25271</v>
      </c>
      <c r="AC17">
        <v>895163.11</v>
      </c>
      <c r="AF17">
        <v>527439.9</v>
      </c>
      <c r="AG17">
        <v>64637.34</v>
      </c>
      <c r="AK17">
        <v>632.88</v>
      </c>
      <c r="AL17" s="123">
        <f t="shared" si="3"/>
        <v>3554650.9400000004</v>
      </c>
      <c r="AM17" s="129">
        <f t="shared" si="4"/>
        <v>119564.67</v>
      </c>
      <c r="AN17" s="142">
        <f t="shared" si="5"/>
        <v>3435086.2700000005</v>
      </c>
      <c r="AO17" s="143">
        <f t="shared" si="6"/>
        <v>961893.95</v>
      </c>
      <c r="AP17" s="143">
        <f t="shared" si="7"/>
        <v>1487873.23</v>
      </c>
      <c r="AQ17" s="125">
        <f t="shared" si="2"/>
        <v>-525979.28</v>
      </c>
    </row>
    <row r="18" spans="1:43" ht="14.4" thickBot="1" x14ac:dyDescent="0.3">
      <c r="A18" s="115" t="s">
        <v>241</v>
      </c>
      <c r="B18" s="115" t="s">
        <v>23</v>
      </c>
      <c r="C18" s="149">
        <v>6199</v>
      </c>
      <c r="D18" s="150" t="s">
        <v>585</v>
      </c>
      <c r="E18" t="s">
        <v>2195</v>
      </c>
      <c r="F18">
        <v>2403860.04</v>
      </c>
      <c r="G18">
        <v>82537</v>
      </c>
      <c r="H18">
        <v>281436.26</v>
      </c>
      <c r="K18">
        <v>143347.57999999999</v>
      </c>
      <c r="L18">
        <v>191633.99</v>
      </c>
      <c r="P18">
        <v>106010.93</v>
      </c>
      <c r="R18">
        <v>0</v>
      </c>
      <c r="V18">
        <v>2243179.88</v>
      </c>
      <c r="W18">
        <v>955989.15</v>
      </c>
      <c r="X18">
        <v>305092.63</v>
      </c>
      <c r="AA18">
        <v>946319.05</v>
      </c>
      <c r="AB18">
        <v>23700</v>
      </c>
      <c r="AC18">
        <v>1045829.05</v>
      </c>
      <c r="AF18">
        <v>373589.06</v>
      </c>
      <c r="AG18">
        <v>49986.66</v>
      </c>
      <c r="AK18">
        <v>8072</v>
      </c>
      <c r="AL18" s="123">
        <f t="shared" si="3"/>
        <v>2767833.3</v>
      </c>
      <c r="AM18" s="129">
        <f t="shared" si="4"/>
        <v>106010.93</v>
      </c>
      <c r="AN18" s="142">
        <f t="shared" si="5"/>
        <v>2661822.3699999996</v>
      </c>
      <c r="AO18" s="143">
        <f t="shared" si="6"/>
        <v>1275111.6800000002</v>
      </c>
      <c r="AP18" s="143">
        <f t="shared" si="7"/>
        <v>1477476.77</v>
      </c>
      <c r="AQ18" s="125">
        <f t="shared" si="2"/>
        <v>-202365.08999999985</v>
      </c>
    </row>
    <row r="19" spans="1:43" ht="14.4" thickBot="1" x14ac:dyDescent="0.3">
      <c r="A19" s="115" t="s">
        <v>241</v>
      </c>
      <c r="B19" s="115" t="s">
        <v>23</v>
      </c>
      <c r="C19" s="149">
        <v>5135</v>
      </c>
      <c r="D19" s="150" t="s">
        <v>586</v>
      </c>
      <c r="E19" t="s">
        <v>2196</v>
      </c>
      <c r="F19">
        <v>833321.2</v>
      </c>
      <c r="G19">
        <v>16400</v>
      </c>
      <c r="H19">
        <v>296465.59999999998</v>
      </c>
      <c r="K19">
        <v>1268838.69</v>
      </c>
      <c r="L19">
        <v>777517.55</v>
      </c>
      <c r="O19">
        <v>3302</v>
      </c>
      <c r="P19">
        <v>81928.5</v>
      </c>
      <c r="R19">
        <v>28</v>
      </c>
      <c r="V19">
        <v>2032352.98</v>
      </c>
      <c r="W19">
        <v>1540469.93</v>
      </c>
      <c r="X19">
        <v>122113.97</v>
      </c>
      <c r="AA19">
        <v>930473</v>
      </c>
      <c r="AB19">
        <v>30801.25</v>
      </c>
      <c r="AC19">
        <v>1118639.25</v>
      </c>
      <c r="AD19">
        <v>3000</v>
      </c>
      <c r="AF19">
        <v>325880.07</v>
      </c>
      <c r="AG19">
        <v>101407.27</v>
      </c>
      <c r="AL19" s="123">
        <f t="shared" si="3"/>
        <v>1146186.7999999998</v>
      </c>
      <c r="AM19" s="129">
        <f t="shared" si="4"/>
        <v>85258.5</v>
      </c>
      <c r="AN19" s="142">
        <f t="shared" si="5"/>
        <v>1060928.2999999998</v>
      </c>
      <c r="AO19" s="143">
        <f t="shared" si="6"/>
        <v>1083388.22</v>
      </c>
      <c r="AP19" s="143">
        <f t="shared" si="7"/>
        <v>1548926.59</v>
      </c>
      <c r="AQ19" s="125">
        <f t="shared" si="2"/>
        <v>-465538.37000000011</v>
      </c>
    </row>
    <row r="20" spans="1:43" ht="14.4" thickBot="1" x14ac:dyDescent="0.3">
      <c r="A20" s="115" t="s">
        <v>241</v>
      </c>
      <c r="B20" s="115" t="s">
        <v>23</v>
      </c>
      <c r="C20" s="149">
        <v>10482</v>
      </c>
      <c r="D20" s="150" t="s">
        <v>587</v>
      </c>
      <c r="E20" t="s">
        <v>2197</v>
      </c>
      <c r="F20">
        <v>2002274.98</v>
      </c>
      <c r="G20">
        <v>40913.5</v>
      </c>
      <c r="H20">
        <v>443550.45</v>
      </c>
      <c r="K20">
        <v>1011848.18</v>
      </c>
      <c r="L20">
        <v>1155176.71</v>
      </c>
      <c r="O20">
        <v>2000</v>
      </c>
      <c r="P20">
        <v>119416.14</v>
      </c>
      <c r="R20">
        <v>3753</v>
      </c>
      <c r="V20">
        <v>2747947.67</v>
      </c>
      <c r="W20">
        <v>2399548.4500000002</v>
      </c>
      <c r="X20">
        <v>226435.57</v>
      </c>
      <c r="Y20">
        <v>1200</v>
      </c>
      <c r="AA20">
        <v>1441100.18</v>
      </c>
      <c r="AB20">
        <v>66450</v>
      </c>
      <c r="AC20">
        <v>1721030.18</v>
      </c>
      <c r="AF20">
        <v>526328.98</v>
      </c>
      <c r="AG20">
        <v>98178.03</v>
      </c>
      <c r="AK20">
        <v>8550</v>
      </c>
      <c r="AL20" s="123">
        <f t="shared" si="3"/>
        <v>2486738.9300000002</v>
      </c>
      <c r="AM20" s="129">
        <f t="shared" si="4"/>
        <v>125169.14</v>
      </c>
      <c r="AN20" s="142">
        <f t="shared" si="5"/>
        <v>2361569.79</v>
      </c>
      <c r="AO20" s="143">
        <f t="shared" si="6"/>
        <v>1735185.75</v>
      </c>
      <c r="AP20" s="143">
        <f t="shared" si="7"/>
        <v>2354087.19</v>
      </c>
      <c r="AQ20" s="125">
        <f t="shared" si="2"/>
        <v>-618901.43999999994</v>
      </c>
    </row>
    <row r="21" spans="1:43" ht="14.4" thickBot="1" x14ac:dyDescent="0.3">
      <c r="A21" s="115" t="s">
        <v>241</v>
      </c>
      <c r="B21" s="115" t="s">
        <v>23</v>
      </c>
      <c r="C21" s="149">
        <v>8929</v>
      </c>
      <c r="D21" s="150" t="s">
        <v>588</v>
      </c>
      <c r="E21" t="s">
        <v>2198</v>
      </c>
      <c r="F21">
        <v>836646.86</v>
      </c>
      <c r="G21">
        <v>48100</v>
      </c>
      <c r="H21">
        <v>629207.73</v>
      </c>
      <c r="K21">
        <v>620516.53</v>
      </c>
      <c r="L21">
        <v>1164744.33</v>
      </c>
      <c r="P21">
        <v>94867.81</v>
      </c>
      <c r="R21">
        <v>0</v>
      </c>
      <c r="V21">
        <v>-159943.67999999999</v>
      </c>
      <c r="W21">
        <v>3847094.62</v>
      </c>
      <c r="X21">
        <v>414416.66</v>
      </c>
      <c r="AA21">
        <v>885762.17</v>
      </c>
      <c r="AB21">
        <v>41500</v>
      </c>
      <c r="AC21">
        <v>1154551.17</v>
      </c>
      <c r="AF21">
        <v>555291.9</v>
      </c>
      <c r="AG21">
        <v>114639.06</v>
      </c>
      <c r="AL21" s="123">
        <f t="shared" si="3"/>
        <v>1513954.5899999999</v>
      </c>
      <c r="AM21" s="129">
        <f t="shared" si="4"/>
        <v>94867.81</v>
      </c>
      <c r="AN21" s="142">
        <f t="shared" si="5"/>
        <v>1419086.7799999998</v>
      </c>
      <c r="AO21" s="143">
        <f t="shared" si="6"/>
        <v>1341678.83</v>
      </c>
      <c r="AP21" s="143">
        <f t="shared" si="7"/>
        <v>1824482.13</v>
      </c>
      <c r="AQ21" s="125">
        <f t="shared" si="2"/>
        <v>-482803.29999999981</v>
      </c>
    </row>
    <row r="22" spans="1:43" ht="14.4" thickBot="1" x14ac:dyDescent="0.3">
      <c r="A22" s="115" t="s">
        <v>241</v>
      </c>
      <c r="B22" s="115" t="s">
        <v>23</v>
      </c>
      <c r="C22" s="149">
        <v>13938</v>
      </c>
      <c r="D22" s="150" t="s">
        <v>589</v>
      </c>
      <c r="E22" t="s">
        <v>2199</v>
      </c>
      <c r="F22">
        <v>2613994.81</v>
      </c>
      <c r="G22">
        <v>70553.5</v>
      </c>
      <c r="H22">
        <v>2411082.9900000002</v>
      </c>
      <c r="K22">
        <v>4</v>
      </c>
      <c r="L22">
        <v>1374420.31</v>
      </c>
      <c r="P22">
        <v>157320.91</v>
      </c>
      <c r="R22">
        <v>3490</v>
      </c>
      <c r="V22">
        <v>4646281.33</v>
      </c>
      <c r="W22">
        <v>2781867.7</v>
      </c>
      <c r="X22">
        <v>225395.88</v>
      </c>
      <c r="AA22">
        <v>1081807.3999999999</v>
      </c>
      <c r="AB22">
        <v>31400</v>
      </c>
      <c r="AC22">
        <v>1332116.3999999999</v>
      </c>
      <c r="AD22">
        <v>3000</v>
      </c>
      <c r="AF22">
        <v>1063263.77</v>
      </c>
      <c r="AG22">
        <v>52267.44</v>
      </c>
      <c r="AK22">
        <v>6860</v>
      </c>
      <c r="AL22" s="123">
        <f t="shared" si="3"/>
        <v>5095631.3000000007</v>
      </c>
      <c r="AM22" s="129">
        <f t="shared" si="4"/>
        <v>160810.91</v>
      </c>
      <c r="AN22" s="142">
        <f t="shared" si="5"/>
        <v>4934820.3900000006</v>
      </c>
      <c r="AO22" s="143">
        <f t="shared" si="6"/>
        <v>1338603.2799999998</v>
      </c>
      <c r="AP22" s="143">
        <f t="shared" si="7"/>
        <v>2457507.61</v>
      </c>
      <c r="AQ22" s="125">
        <f t="shared" si="2"/>
        <v>-1118904.33</v>
      </c>
    </row>
    <row r="23" spans="1:43" ht="14.4" thickBot="1" x14ac:dyDescent="0.3">
      <c r="A23" s="115" t="s">
        <v>241</v>
      </c>
      <c r="B23" s="115" t="s">
        <v>23</v>
      </c>
      <c r="C23" s="149">
        <v>6484</v>
      </c>
      <c r="D23" s="150" t="s">
        <v>590</v>
      </c>
      <c r="E23" t="s">
        <v>2200</v>
      </c>
      <c r="F23">
        <v>937742.32</v>
      </c>
      <c r="G23">
        <v>54292.54</v>
      </c>
      <c r="H23">
        <v>188692.12</v>
      </c>
      <c r="K23">
        <v>184166.16</v>
      </c>
      <c r="L23">
        <v>1634201.74</v>
      </c>
      <c r="O23">
        <v>14420</v>
      </c>
      <c r="P23">
        <v>94197.84</v>
      </c>
      <c r="R23">
        <v>665.93</v>
      </c>
      <c r="V23">
        <v>1233849.8999999999</v>
      </c>
      <c r="W23">
        <v>1887309.56</v>
      </c>
      <c r="X23">
        <v>189218.89</v>
      </c>
      <c r="Y23">
        <v>150000</v>
      </c>
      <c r="AA23">
        <v>1127826.93</v>
      </c>
      <c r="AB23">
        <v>34883</v>
      </c>
      <c r="AC23">
        <v>1222727.93</v>
      </c>
      <c r="AF23">
        <v>409523.25</v>
      </c>
      <c r="AG23">
        <v>92525.99</v>
      </c>
      <c r="AK23">
        <v>8500</v>
      </c>
      <c r="AL23" s="123">
        <f t="shared" si="3"/>
        <v>1180726.98</v>
      </c>
      <c r="AM23" s="129">
        <f t="shared" si="4"/>
        <v>109283.76999999999</v>
      </c>
      <c r="AN23" s="142">
        <f t="shared" si="5"/>
        <v>1071443.21</v>
      </c>
      <c r="AO23" s="143">
        <f t="shared" si="6"/>
        <v>1501928.8199999998</v>
      </c>
      <c r="AP23" s="143">
        <f t="shared" si="7"/>
        <v>1733277.17</v>
      </c>
      <c r="AQ23" s="125">
        <f t="shared" si="2"/>
        <v>-231348.35000000009</v>
      </c>
    </row>
    <row r="24" spans="1:43" ht="14.4" thickBot="1" x14ac:dyDescent="0.3">
      <c r="A24" s="115" t="s">
        <v>241</v>
      </c>
      <c r="B24" s="115" t="s">
        <v>23</v>
      </c>
      <c r="C24" s="149">
        <v>4852</v>
      </c>
      <c r="D24" s="150" t="s">
        <v>591</v>
      </c>
      <c r="E24" t="s">
        <v>2201</v>
      </c>
      <c r="F24">
        <v>1926951.39</v>
      </c>
      <c r="G24">
        <v>42658.64</v>
      </c>
      <c r="H24">
        <v>94194.44</v>
      </c>
      <c r="K24">
        <v>429973.95</v>
      </c>
      <c r="L24">
        <v>182910.63</v>
      </c>
      <c r="P24">
        <v>92816</v>
      </c>
      <c r="R24">
        <v>28</v>
      </c>
      <c r="V24">
        <v>483920.35</v>
      </c>
      <c r="W24">
        <v>2302867.0299999998</v>
      </c>
      <c r="X24">
        <v>171376.74</v>
      </c>
      <c r="Y24">
        <v>150000</v>
      </c>
      <c r="AA24">
        <v>546430.65</v>
      </c>
      <c r="AB24">
        <v>18600</v>
      </c>
      <c r="AC24">
        <v>637000.65</v>
      </c>
      <c r="AF24">
        <v>418700.41</v>
      </c>
      <c r="AG24">
        <v>33648.660000000003</v>
      </c>
      <c r="AL24" s="123">
        <f t="shared" si="3"/>
        <v>2063804.4699999997</v>
      </c>
      <c r="AM24" s="129">
        <f t="shared" si="4"/>
        <v>92844</v>
      </c>
      <c r="AN24" s="142">
        <f t="shared" si="5"/>
        <v>1970960.4699999997</v>
      </c>
      <c r="AO24" s="143">
        <f t="shared" si="6"/>
        <v>886407.39</v>
      </c>
      <c r="AP24" s="143">
        <f t="shared" si="7"/>
        <v>1089349.72</v>
      </c>
      <c r="AQ24" s="125">
        <f t="shared" si="2"/>
        <v>-202942.32999999996</v>
      </c>
    </row>
    <row r="25" spans="1:43" ht="14.4" thickBot="1" x14ac:dyDescent="0.3">
      <c r="A25" s="115" t="s">
        <v>241</v>
      </c>
      <c r="B25" s="115" t="s">
        <v>23</v>
      </c>
      <c r="C25" s="149">
        <v>5055</v>
      </c>
      <c r="D25" s="150" t="s">
        <v>592</v>
      </c>
      <c r="E25" t="s">
        <v>2202</v>
      </c>
      <c r="F25">
        <v>2270919.0499999998</v>
      </c>
      <c r="G25">
        <v>3400</v>
      </c>
      <c r="H25">
        <v>514910.21</v>
      </c>
      <c r="K25">
        <v>136242</v>
      </c>
      <c r="L25">
        <v>790344.12</v>
      </c>
      <c r="P25">
        <v>82594.23</v>
      </c>
      <c r="R25">
        <v>0</v>
      </c>
      <c r="V25">
        <v>2299594.7799999998</v>
      </c>
      <c r="W25">
        <v>1722667.58</v>
      </c>
      <c r="X25">
        <v>254083</v>
      </c>
      <c r="AA25">
        <v>782340.5</v>
      </c>
      <c r="AB25">
        <v>22242</v>
      </c>
      <c r="AC25">
        <v>887109.5</v>
      </c>
      <c r="AF25">
        <v>553296.59</v>
      </c>
      <c r="AG25">
        <v>7300.62</v>
      </c>
      <c r="AL25" s="123">
        <f t="shared" si="3"/>
        <v>2789229.26</v>
      </c>
      <c r="AM25" s="129">
        <f t="shared" si="4"/>
        <v>82594.23</v>
      </c>
      <c r="AN25" s="142">
        <f t="shared" si="5"/>
        <v>2706635.03</v>
      </c>
      <c r="AO25" s="143">
        <f t="shared" si="6"/>
        <v>1058665.5</v>
      </c>
      <c r="AP25" s="143">
        <f t="shared" si="7"/>
        <v>1447706.71</v>
      </c>
      <c r="AQ25" s="125">
        <f t="shared" si="2"/>
        <v>-389041.20999999996</v>
      </c>
    </row>
    <row r="26" spans="1:43" ht="14.4" thickBot="1" x14ac:dyDescent="0.3">
      <c r="A26" s="115" t="s">
        <v>241</v>
      </c>
      <c r="B26" s="115" t="s">
        <v>23</v>
      </c>
      <c r="C26" s="149">
        <v>5073</v>
      </c>
      <c r="D26" s="150" t="s">
        <v>593</v>
      </c>
      <c r="E26" t="s">
        <v>2203</v>
      </c>
      <c r="F26">
        <v>1224136.56</v>
      </c>
      <c r="G26">
        <v>4329.74</v>
      </c>
      <c r="H26">
        <v>789348.85</v>
      </c>
      <c r="K26">
        <v>227803.05</v>
      </c>
      <c r="L26">
        <v>753232.4</v>
      </c>
      <c r="O26">
        <v>17029</v>
      </c>
      <c r="P26">
        <v>167220.29999999999</v>
      </c>
      <c r="R26">
        <v>67.8</v>
      </c>
      <c r="V26">
        <v>1195922.21</v>
      </c>
      <c r="W26">
        <v>2074532.05</v>
      </c>
      <c r="X26">
        <v>256088.8</v>
      </c>
      <c r="AA26">
        <v>563811.25</v>
      </c>
      <c r="AB26">
        <v>66600</v>
      </c>
      <c r="AC26">
        <v>689949.25</v>
      </c>
      <c r="AF26">
        <v>571429.87</v>
      </c>
      <c r="AG26">
        <v>74181.69</v>
      </c>
      <c r="AK26">
        <v>6860</v>
      </c>
      <c r="AL26" s="123">
        <f t="shared" si="3"/>
        <v>2017815.15</v>
      </c>
      <c r="AM26" s="129">
        <f t="shared" si="4"/>
        <v>184317.09999999998</v>
      </c>
      <c r="AN26" s="142">
        <f t="shared" si="5"/>
        <v>1833498.0499999998</v>
      </c>
      <c r="AO26" s="143">
        <f t="shared" si="6"/>
        <v>886500.05</v>
      </c>
      <c r="AP26" s="143">
        <f t="shared" si="7"/>
        <v>1342420.81</v>
      </c>
      <c r="AQ26" s="125">
        <f t="shared" si="2"/>
        <v>-455920.76</v>
      </c>
    </row>
    <row r="27" spans="1:43" ht="14.4" thickBot="1" x14ac:dyDescent="0.3">
      <c r="A27" s="115" t="s">
        <v>241</v>
      </c>
      <c r="B27" s="115" t="s">
        <v>23</v>
      </c>
      <c r="C27" s="149">
        <v>4573</v>
      </c>
      <c r="D27" s="150" t="s">
        <v>1016</v>
      </c>
      <c r="E27" t="s">
        <v>2204</v>
      </c>
      <c r="F27">
        <v>829832.21</v>
      </c>
      <c r="G27">
        <v>60489.29</v>
      </c>
      <c r="H27">
        <v>136693.42000000001</v>
      </c>
      <c r="K27">
        <v>131240.73000000001</v>
      </c>
      <c r="L27">
        <v>1327578.17</v>
      </c>
      <c r="P27">
        <v>187659.05</v>
      </c>
      <c r="R27">
        <v>0</v>
      </c>
      <c r="V27">
        <v>1786933.32</v>
      </c>
      <c r="W27">
        <v>900591.29</v>
      </c>
      <c r="X27">
        <v>155810.35999999999</v>
      </c>
      <c r="Y27">
        <v>135746</v>
      </c>
      <c r="Z27">
        <v>2020</v>
      </c>
      <c r="AA27">
        <v>990337.5</v>
      </c>
      <c r="AB27">
        <v>37538.53</v>
      </c>
      <c r="AC27">
        <v>1080926.03</v>
      </c>
      <c r="AF27">
        <v>501210.3</v>
      </c>
      <c r="AG27">
        <v>121170.11</v>
      </c>
      <c r="AK27">
        <v>7495.79</v>
      </c>
      <c r="AL27" s="123">
        <f t="shared" si="3"/>
        <v>1027014.92</v>
      </c>
      <c r="AM27" s="129">
        <f t="shared" si="4"/>
        <v>187659.05</v>
      </c>
      <c r="AN27" s="142">
        <f t="shared" si="5"/>
        <v>839355.87000000011</v>
      </c>
      <c r="AO27" s="143">
        <f t="shared" si="6"/>
        <v>1321452.3899999999</v>
      </c>
      <c r="AP27" s="143">
        <f t="shared" si="7"/>
        <v>1710802.2300000002</v>
      </c>
      <c r="AQ27" s="125">
        <f t="shared" si="2"/>
        <v>-389349.84000000032</v>
      </c>
    </row>
    <row r="28" spans="1:43" ht="14.4" thickBot="1" x14ac:dyDescent="0.3">
      <c r="A28" s="115" t="s">
        <v>241</v>
      </c>
      <c r="B28" s="115" t="s">
        <v>23</v>
      </c>
      <c r="C28" s="149">
        <v>7350</v>
      </c>
      <c r="D28" s="150" t="s">
        <v>595</v>
      </c>
      <c r="E28" t="s">
        <v>2205</v>
      </c>
      <c r="F28">
        <v>738474.12</v>
      </c>
      <c r="G28">
        <v>54983.3</v>
      </c>
      <c r="H28">
        <v>468787.9</v>
      </c>
      <c r="K28">
        <v>163357.59</v>
      </c>
      <c r="L28">
        <v>656942.98</v>
      </c>
      <c r="O28">
        <v>11527</v>
      </c>
      <c r="P28">
        <v>102312.06</v>
      </c>
      <c r="R28">
        <v>35060.39</v>
      </c>
      <c r="V28">
        <v>-252806.76</v>
      </c>
      <c r="W28">
        <v>2673935.1</v>
      </c>
      <c r="X28">
        <v>343210.4</v>
      </c>
      <c r="Z28">
        <v>41.85</v>
      </c>
      <c r="AA28">
        <v>838513.5</v>
      </c>
      <c r="AB28">
        <v>25100</v>
      </c>
      <c r="AC28">
        <v>1035238.5</v>
      </c>
      <c r="AF28">
        <v>575343.79</v>
      </c>
      <c r="AG28">
        <v>83765.36</v>
      </c>
      <c r="AL28" s="123">
        <f t="shared" si="3"/>
        <v>1262245.32</v>
      </c>
      <c r="AM28" s="129">
        <f t="shared" si="4"/>
        <v>148899.45000000001</v>
      </c>
      <c r="AN28" s="142">
        <f t="shared" si="5"/>
        <v>1113345.8700000001</v>
      </c>
      <c r="AO28" s="143">
        <f t="shared" si="6"/>
        <v>1206865.75</v>
      </c>
      <c r="AP28" s="143">
        <f t="shared" si="7"/>
        <v>1694347.6500000001</v>
      </c>
      <c r="AQ28" s="125">
        <f t="shared" si="2"/>
        <v>-487481.90000000014</v>
      </c>
    </row>
    <row r="29" spans="1:43" ht="14.4" thickBot="1" x14ac:dyDescent="0.3">
      <c r="A29" s="115" t="s">
        <v>241</v>
      </c>
      <c r="B29" s="115" t="s">
        <v>23</v>
      </c>
      <c r="C29" s="149">
        <v>5666</v>
      </c>
      <c r="D29" s="150" t="s">
        <v>596</v>
      </c>
      <c r="E29" t="s">
        <v>2206</v>
      </c>
      <c r="F29">
        <v>1343649.09</v>
      </c>
      <c r="G29">
        <v>47379.85</v>
      </c>
      <c r="H29">
        <v>244245.74</v>
      </c>
      <c r="K29">
        <v>745166.91</v>
      </c>
      <c r="L29">
        <v>314981.98</v>
      </c>
      <c r="O29">
        <v>17396.580000000002</v>
      </c>
      <c r="P29">
        <v>50526.32</v>
      </c>
      <c r="R29">
        <v>4418.7299999999996</v>
      </c>
      <c r="V29">
        <v>1060402.53</v>
      </c>
      <c r="W29">
        <v>1942985.43</v>
      </c>
      <c r="X29">
        <v>159304.46</v>
      </c>
      <c r="AA29">
        <v>712488.65</v>
      </c>
      <c r="AB29">
        <v>17950</v>
      </c>
      <c r="AC29">
        <v>798455.65</v>
      </c>
      <c r="AF29">
        <v>365424.15</v>
      </c>
      <c r="AG29">
        <v>99309.33</v>
      </c>
      <c r="AK29">
        <v>6860</v>
      </c>
      <c r="AL29" s="123">
        <f t="shared" si="3"/>
        <v>1635274.6800000002</v>
      </c>
      <c r="AM29" s="129">
        <f t="shared" si="4"/>
        <v>72341.62999999999</v>
      </c>
      <c r="AN29" s="142">
        <f t="shared" si="5"/>
        <v>1562933.0500000003</v>
      </c>
      <c r="AO29" s="143">
        <f t="shared" si="6"/>
        <v>889743.11</v>
      </c>
      <c r="AP29" s="143">
        <f t="shared" si="7"/>
        <v>1270049.1300000001</v>
      </c>
      <c r="AQ29" s="125">
        <f t="shared" si="2"/>
        <v>-380306.02000000014</v>
      </c>
    </row>
    <row r="30" spans="1:43" ht="14.4" thickBot="1" x14ac:dyDescent="0.3">
      <c r="A30" s="115" t="s">
        <v>241</v>
      </c>
      <c r="B30" s="115" t="s">
        <v>23</v>
      </c>
      <c r="C30" s="149">
        <v>5772</v>
      </c>
      <c r="D30" s="150" t="s">
        <v>597</v>
      </c>
      <c r="E30" t="s">
        <v>2207</v>
      </c>
      <c r="F30">
        <v>948336.19</v>
      </c>
      <c r="G30">
        <v>25996.97</v>
      </c>
      <c r="H30">
        <v>244268.93</v>
      </c>
      <c r="K30">
        <v>878463.62</v>
      </c>
      <c r="L30">
        <v>1977299.07</v>
      </c>
      <c r="P30">
        <v>84907</v>
      </c>
      <c r="R30">
        <v>0</v>
      </c>
      <c r="V30">
        <v>1533499.12</v>
      </c>
      <c r="W30">
        <v>2306439.37</v>
      </c>
      <c r="X30">
        <v>269240.53000000003</v>
      </c>
      <c r="Y30">
        <v>657846</v>
      </c>
      <c r="AA30">
        <v>200190</v>
      </c>
      <c r="AB30">
        <v>15600</v>
      </c>
      <c r="AC30">
        <v>330043</v>
      </c>
      <c r="AD30">
        <v>6000</v>
      </c>
      <c r="AF30">
        <v>520850.1</v>
      </c>
      <c r="AG30">
        <v>129604.14</v>
      </c>
      <c r="AK30">
        <v>6860</v>
      </c>
      <c r="AL30" s="123">
        <f t="shared" si="3"/>
        <v>1218602.0899999999</v>
      </c>
      <c r="AM30" s="129">
        <f t="shared" si="4"/>
        <v>84907</v>
      </c>
      <c r="AN30" s="142">
        <f t="shared" si="5"/>
        <v>1133695.0899999999</v>
      </c>
      <c r="AO30" s="143">
        <f t="shared" si="6"/>
        <v>1142876.53</v>
      </c>
      <c r="AP30" s="143">
        <f t="shared" si="7"/>
        <v>993357.24</v>
      </c>
      <c r="AQ30" s="125">
        <f t="shared" si="2"/>
        <v>149519.29000000004</v>
      </c>
    </row>
    <row r="31" spans="1:43" ht="14.4" thickBot="1" x14ac:dyDescent="0.3">
      <c r="A31" s="115" t="s">
        <v>241</v>
      </c>
      <c r="B31" s="115" t="s">
        <v>23</v>
      </c>
      <c r="C31" s="149">
        <v>3690</v>
      </c>
      <c r="D31" s="150" t="s">
        <v>598</v>
      </c>
      <c r="E31" t="s">
        <v>2208</v>
      </c>
      <c r="F31">
        <v>694656.84</v>
      </c>
      <c r="G31">
        <v>5085.82</v>
      </c>
      <c r="H31">
        <v>482084.66</v>
      </c>
      <c r="K31">
        <v>187397.39</v>
      </c>
      <c r="L31">
        <v>1425176.31</v>
      </c>
      <c r="O31">
        <v>8000</v>
      </c>
      <c r="P31">
        <v>59177.7</v>
      </c>
      <c r="R31">
        <v>498.31</v>
      </c>
      <c r="V31">
        <v>1563155.37</v>
      </c>
      <c r="W31">
        <v>1600056.47</v>
      </c>
      <c r="X31">
        <v>153843.9</v>
      </c>
      <c r="AA31">
        <v>583339.12</v>
      </c>
      <c r="AB31">
        <v>11000</v>
      </c>
      <c r="AC31">
        <v>723358.12</v>
      </c>
      <c r="AF31">
        <v>377524.75</v>
      </c>
      <c r="AG31">
        <v>76885.86</v>
      </c>
      <c r="AK31">
        <v>6901.12</v>
      </c>
      <c r="AL31" s="123">
        <f t="shared" si="3"/>
        <v>1181827.3199999998</v>
      </c>
      <c r="AM31" s="129">
        <f t="shared" si="4"/>
        <v>67676.009999999995</v>
      </c>
      <c r="AN31" s="142">
        <f t="shared" si="5"/>
        <v>1114151.3099999998</v>
      </c>
      <c r="AO31" s="143">
        <f t="shared" si="6"/>
        <v>748183.02</v>
      </c>
      <c r="AP31" s="143">
        <f t="shared" si="7"/>
        <v>1184669.8500000003</v>
      </c>
      <c r="AQ31" s="125">
        <f t="shared" si="2"/>
        <v>-436486.83000000031</v>
      </c>
    </row>
    <row r="32" spans="1:43" ht="14.4" thickBot="1" x14ac:dyDescent="0.3">
      <c r="A32" s="115" t="s">
        <v>241</v>
      </c>
      <c r="B32" s="115" t="s">
        <v>23</v>
      </c>
      <c r="C32" s="149">
        <v>6191</v>
      </c>
      <c r="D32" s="150" t="s">
        <v>599</v>
      </c>
      <c r="E32" t="s">
        <v>2209</v>
      </c>
      <c r="F32">
        <v>2130019.4</v>
      </c>
      <c r="G32">
        <v>108500</v>
      </c>
      <c r="H32">
        <v>454378.69</v>
      </c>
      <c r="K32">
        <v>394669.68</v>
      </c>
      <c r="L32">
        <v>1098399.8600000001</v>
      </c>
      <c r="O32">
        <v>10000</v>
      </c>
      <c r="P32">
        <v>99755.19</v>
      </c>
      <c r="R32">
        <v>443</v>
      </c>
      <c r="V32">
        <v>1701864.45</v>
      </c>
      <c r="W32">
        <v>2970314.75</v>
      </c>
      <c r="X32">
        <v>353546.39</v>
      </c>
      <c r="AA32">
        <v>584495</v>
      </c>
      <c r="AB32">
        <v>18350</v>
      </c>
      <c r="AC32">
        <v>816385</v>
      </c>
      <c r="AF32">
        <v>605447.80000000005</v>
      </c>
      <c r="AG32">
        <v>107777.16</v>
      </c>
      <c r="AK32">
        <v>23191.19</v>
      </c>
      <c r="AL32" s="123">
        <f t="shared" si="3"/>
        <v>2692898.09</v>
      </c>
      <c r="AM32" s="129">
        <f t="shared" si="4"/>
        <v>110198.19</v>
      </c>
      <c r="AN32" s="142">
        <f t="shared" si="5"/>
        <v>2582699.9</v>
      </c>
      <c r="AO32" s="143">
        <f t="shared" si="6"/>
        <v>956391.39</v>
      </c>
      <c r="AP32" s="143">
        <f t="shared" si="7"/>
        <v>1552801.15</v>
      </c>
      <c r="AQ32" s="125">
        <f t="shared" si="2"/>
        <v>-596409.75999999989</v>
      </c>
    </row>
    <row r="33" spans="1:43" ht="14.4" thickBot="1" x14ac:dyDescent="0.3">
      <c r="A33" s="115" t="s">
        <v>241</v>
      </c>
      <c r="B33" s="115" t="s">
        <v>23</v>
      </c>
      <c r="C33" s="149">
        <v>2634</v>
      </c>
      <c r="D33" s="150" t="s">
        <v>600</v>
      </c>
      <c r="E33" t="s">
        <v>2210</v>
      </c>
      <c r="F33">
        <v>193957.14</v>
      </c>
      <c r="G33">
        <v>11083.3</v>
      </c>
      <c r="H33">
        <v>367513.82</v>
      </c>
      <c r="K33">
        <v>3</v>
      </c>
      <c r="L33">
        <v>944850.01</v>
      </c>
      <c r="P33">
        <v>40492.800000000003</v>
      </c>
      <c r="R33">
        <v>0</v>
      </c>
      <c r="V33">
        <v>-167168.70000000001</v>
      </c>
      <c r="W33">
        <v>2001291.5</v>
      </c>
      <c r="X33">
        <v>120252.09</v>
      </c>
      <c r="AA33">
        <v>589689.06999999995</v>
      </c>
      <c r="AB33">
        <v>13750</v>
      </c>
      <c r="AC33">
        <v>628453.06999999995</v>
      </c>
      <c r="AD33">
        <v>500</v>
      </c>
      <c r="AF33">
        <v>361298.93</v>
      </c>
      <c r="AG33">
        <v>79787.490000000005</v>
      </c>
      <c r="AK33">
        <v>10860</v>
      </c>
      <c r="AL33" s="123">
        <f t="shared" si="3"/>
        <v>572554.26</v>
      </c>
      <c r="AM33" s="129">
        <f t="shared" si="4"/>
        <v>40492.800000000003</v>
      </c>
      <c r="AN33" s="142">
        <f t="shared" si="5"/>
        <v>532061.46</v>
      </c>
      <c r="AO33" s="143">
        <f t="shared" si="6"/>
        <v>723691.15999999992</v>
      </c>
      <c r="AP33" s="143">
        <f t="shared" si="7"/>
        <v>1080899.49</v>
      </c>
      <c r="AQ33" s="125">
        <f t="shared" si="2"/>
        <v>-357208.33000000007</v>
      </c>
    </row>
    <row r="34" spans="1:43" ht="14.4" thickBot="1" x14ac:dyDescent="0.3">
      <c r="A34" s="115" t="s">
        <v>241</v>
      </c>
      <c r="B34" s="115" t="s">
        <v>23</v>
      </c>
      <c r="C34" s="149">
        <v>5394</v>
      </c>
      <c r="D34" s="150" t="s">
        <v>601</v>
      </c>
      <c r="E34" t="s">
        <v>2211</v>
      </c>
      <c r="F34">
        <v>1985779.42</v>
      </c>
      <c r="G34">
        <v>146904.49</v>
      </c>
      <c r="H34">
        <v>772737.8</v>
      </c>
      <c r="K34">
        <v>1394076.19</v>
      </c>
      <c r="L34">
        <v>477061.26</v>
      </c>
      <c r="P34">
        <v>110483.35</v>
      </c>
      <c r="R34">
        <v>0</v>
      </c>
      <c r="V34">
        <v>795686.14</v>
      </c>
      <c r="W34">
        <v>3800882.66</v>
      </c>
      <c r="X34">
        <v>439996.36</v>
      </c>
      <c r="Y34">
        <v>250608</v>
      </c>
      <c r="AA34">
        <v>886706.86</v>
      </c>
      <c r="AB34">
        <v>24732</v>
      </c>
      <c r="AC34">
        <v>980598.86</v>
      </c>
      <c r="AF34">
        <v>443987.34</v>
      </c>
      <c r="AG34">
        <v>101090.01</v>
      </c>
      <c r="AK34">
        <v>6860</v>
      </c>
      <c r="AL34" s="123">
        <f t="shared" si="3"/>
        <v>2905421.71</v>
      </c>
      <c r="AM34" s="129">
        <f t="shared" si="4"/>
        <v>110483.35</v>
      </c>
      <c r="AN34" s="142">
        <f t="shared" si="5"/>
        <v>2794938.36</v>
      </c>
      <c r="AO34" s="143">
        <f t="shared" si="6"/>
        <v>1602043.22</v>
      </c>
      <c r="AP34" s="143">
        <f t="shared" si="7"/>
        <v>1532536.21</v>
      </c>
      <c r="AQ34" s="125">
        <f t="shared" si="2"/>
        <v>69507.010000000009</v>
      </c>
    </row>
    <row r="35" spans="1:43" ht="14.4" thickBot="1" x14ac:dyDescent="0.3">
      <c r="A35" s="115" t="s">
        <v>245</v>
      </c>
      <c r="B35" s="115" t="s">
        <v>24</v>
      </c>
      <c r="C35" s="149">
        <v>3425</v>
      </c>
      <c r="D35" s="150" t="s">
        <v>602</v>
      </c>
      <c r="E35" t="s">
        <v>2212</v>
      </c>
      <c r="F35">
        <v>1464771.21</v>
      </c>
      <c r="G35">
        <v>21479.75</v>
      </c>
      <c r="H35">
        <v>124125.08</v>
      </c>
      <c r="K35">
        <v>421986.95</v>
      </c>
      <c r="L35">
        <v>458464.13</v>
      </c>
      <c r="O35">
        <v>3000</v>
      </c>
      <c r="P35">
        <v>72672.600000000006</v>
      </c>
      <c r="R35">
        <v>5481.28</v>
      </c>
      <c r="V35">
        <v>-179612.06</v>
      </c>
      <c r="W35">
        <v>2024806.3999999999</v>
      </c>
      <c r="X35">
        <v>885722.86</v>
      </c>
      <c r="Y35">
        <v>452990</v>
      </c>
      <c r="AA35">
        <v>496297.62</v>
      </c>
      <c r="AB35">
        <v>31600</v>
      </c>
      <c r="AC35">
        <v>958204.62</v>
      </c>
      <c r="AF35">
        <v>258229.07</v>
      </c>
      <c r="AG35">
        <v>75357.64</v>
      </c>
      <c r="AK35">
        <v>10340.25</v>
      </c>
      <c r="AL35" s="123">
        <f t="shared" si="3"/>
        <v>1610376.04</v>
      </c>
      <c r="AM35" s="129">
        <f t="shared" si="4"/>
        <v>81153.88</v>
      </c>
      <c r="AN35" s="142">
        <f t="shared" si="5"/>
        <v>1529222.1600000001</v>
      </c>
      <c r="AO35" s="143">
        <f t="shared" si="6"/>
        <v>1866610.48</v>
      </c>
      <c r="AP35" s="143">
        <f t="shared" si="7"/>
        <v>1302131.5799999998</v>
      </c>
      <c r="AQ35" s="125">
        <f t="shared" si="2"/>
        <v>564478.90000000014</v>
      </c>
    </row>
    <row r="36" spans="1:43" ht="14.4" thickBot="1" x14ac:dyDescent="0.3">
      <c r="A36" s="115" t="s">
        <v>245</v>
      </c>
      <c r="B36" s="115" t="s">
        <v>24</v>
      </c>
      <c r="C36" s="149">
        <v>4047</v>
      </c>
      <c r="D36" s="150" t="s">
        <v>603</v>
      </c>
      <c r="E36" t="s">
        <v>2213</v>
      </c>
      <c r="F36">
        <v>2478297.54</v>
      </c>
      <c r="G36">
        <v>12388.15</v>
      </c>
      <c r="H36">
        <v>42166.11</v>
      </c>
      <c r="K36">
        <v>46704.47</v>
      </c>
      <c r="L36">
        <v>744007.12</v>
      </c>
      <c r="O36">
        <v>5100</v>
      </c>
      <c r="P36">
        <v>68476.160000000003</v>
      </c>
      <c r="R36">
        <v>2279.98</v>
      </c>
      <c r="U36">
        <v>43324.39</v>
      </c>
      <c r="V36">
        <v>754342.92</v>
      </c>
      <c r="W36">
        <v>2381908.6800000002</v>
      </c>
      <c r="X36">
        <v>607478.36</v>
      </c>
      <c r="AA36">
        <v>558022.5</v>
      </c>
      <c r="AB36">
        <v>64841.88</v>
      </c>
      <c r="AC36">
        <v>722176.5</v>
      </c>
      <c r="AF36">
        <v>344751</v>
      </c>
      <c r="AG36">
        <v>77708.02</v>
      </c>
      <c r="AK36">
        <v>17575.96</v>
      </c>
      <c r="AL36" s="123">
        <f t="shared" si="3"/>
        <v>2532851.7999999998</v>
      </c>
      <c r="AM36" s="129">
        <f t="shared" si="4"/>
        <v>75856.14</v>
      </c>
      <c r="AN36" s="142">
        <f t="shared" si="5"/>
        <v>2456995.6599999997</v>
      </c>
      <c r="AO36" s="143">
        <f t="shared" si="6"/>
        <v>1230342.7399999998</v>
      </c>
      <c r="AP36" s="143">
        <f t="shared" si="7"/>
        <v>1162211.48</v>
      </c>
      <c r="AQ36" s="125">
        <f t="shared" si="2"/>
        <v>68131.259999999776</v>
      </c>
    </row>
    <row r="37" spans="1:43" ht="14.4" thickBot="1" x14ac:dyDescent="0.3">
      <c r="A37" s="115" t="s">
        <v>245</v>
      </c>
      <c r="B37" s="115" t="s">
        <v>24</v>
      </c>
      <c r="C37" s="149">
        <v>3656</v>
      </c>
      <c r="D37" s="150" t="s">
        <v>604</v>
      </c>
      <c r="E37" t="s">
        <v>2214</v>
      </c>
      <c r="F37">
        <v>640510.74</v>
      </c>
      <c r="G37">
        <v>15145.9</v>
      </c>
      <c r="H37">
        <v>64614.45</v>
      </c>
      <c r="K37">
        <v>448089.12</v>
      </c>
      <c r="L37">
        <v>634244.26</v>
      </c>
      <c r="O37">
        <v>0</v>
      </c>
      <c r="P37">
        <v>67405.600000000006</v>
      </c>
      <c r="R37">
        <v>4326.7299999999996</v>
      </c>
      <c r="V37">
        <v>-1340135.28</v>
      </c>
      <c r="W37">
        <v>2692203.68</v>
      </c>
      <c r="X37">
        <v>1063236.79</v>
      </c>
      <c r="AA37">
        <v>899739.12</v>
      </c>
      <c r="AB37">
        <v>25800</v>
      </c>
      <c r="AC37">
        <v>1179831.1200000001</v>
      </c>
      <c r="AF37">
        <v>294143.78999999998</v>
      </c>
      <c r="AG37">
        <v>82285.11</v>
      </c>
      <c r="AK37">
        <v>53712.15</v>
      </c>
      <c r="AL37" s="123">
        <f t="shared" si="3"/>
        <v>720271.09</v>
      </c>
      <c r="AM37" s="129">
        <f t="shared" si="4"/>
        <v>71732.33</v>
      </c>
      <c r="AN37" s="142">
        <f t="shared" si="5"/>
        <v>648538.76</v>
      </c>
      <c r="AO37" s="143">
        <f t="shared" si="6"/>
        <v>1988775.9100000001</v>
      </c>
      <c r="AP37" s="143">
        <f t="shared" si="7"/>
        <v>1609972.1700000002</v>
      </c>
      <c r="AQ37" s="125">
        <f t="shared" si="2"/>
        <v>378803.74</v>
      </c>
    </row>
    <row r="38" spans="1:43" ht="14.4" thickBot="1" x14ac:dyDescent="0.3">
      <c r="A38" s="115" t="s">
        <v>245</v>
      </c>
      <c r="B38" s="115" t="s">
        <v>24</v>
      </c>
      <c r="C38" s="149">
        <v>3640</v>
      </c>
      <c r="D38" s="150" t="s">
        <v>605</v>
      </c>
      <c r="E38" t="s">
        <v>2215</v>
      </c>
      <c r="F38">
        <v>493792.83</v>
      </c>
      <c r="G38">
        <v>18540</v>
      </c>
      <c r="H38">
        <v>136684.39000000001</v>
      </c>
      <c r="K38">
        <v>60431.26</v>
      </c>
      <c r="L38">
        <v>316444.03999999998</v>
      </c>
      <c r="O38">
        <v>4500</v>
      </c>
      <c r="P38">
        <v>78102.13</v>
      </c>
      <c r="R38">
        <v>0</v>
      </c>
      <c r="V38">
        <v>788690.48</v>
      </c>
      <c r="W38">
        <v>288756.2</v>
      </c>
      <c r="X38">
        <v>472072.64</v>
      </c>
      <c r="AA38">
        <v>323001</v>
      </c>
      <c r="AB38">
        <v>17000</v>
      </c>
      <c r="AC38">
        <v>602939</v>
      </c>
      <c r="AF38">
        <v>284994.19</v>
      </c>
      <c r="AG38">
        <v>41779.74</v>
      </c>
      <c r="AK38">
        <v>16517</v>
      </c>
      <c r="AL38" s="123">
        <f t="shared" si="3"/>
        <v>649017.22</v>
      </c>
      <c r="AM38" s="129">
        <f t="shared" si="4"/>
        <v>82602.13</v>
      </c>
      <c r="AN38" s="142">
        <f t="shared" si="5"/>
        <v>566415.09</v>
      </c>
      <c r="AO38" s="143">
        <f t="shared" si="6"/>
        <v>812073.64</v>
      </c>
      <c r="AP38" s="143">
        <f t="shared" si="7"/>
        <v>946229.92999999993</v>
      </c>
      <c r="AQ38" s="125">
        <f t="shared" si="2"/>
        <v>-134156.28999999992</v>
      </c>
    </row>
    <row r="39" spans="1:43" ht="14.4" thickBot="1" x14ac:dyDescent="0.3">
      <c r="A39" s="115" t="s">
        <v>245</v>
      </c>
      <c r="B39" s="115" t="s">
        <v>24</v>
      </c>
      <c r="C39" s="149">
        <v>7398</v>
      </c>
      <c r="D39" s="150" t="s">
        <v>606</v>
      </c>
      <c r="E39" t="s">
        <v>2216</v>
      </c>
      <c r="F39">
        <v>4376019.66</v>
      </c>
      <c r="G39">
        <v>49529.75</v>
      </c>
      <c r="H39">
        <v>131622.76</v>
      </c>
      <c r="K39">
        <v>94272.3</v>
      </c>
      <c r="L39">
        <v>861309.05</v>
      </c>
      <c r="O39">
        <v>0</v>
      </c>
      <c r="P39">
        <v>86320.73</v>
      </c>
      <c r="R39">
        <v>14.19</v>
      </c>
      <c r="V39">
        <v>1116500.96</v>
      </c>
      <c r="W39">
        <v>3281518.85</v>
      </c>
      <c r="X39">
        <v>1798517.51</v>
      </c>
      <c r="Z39">
        <v>2</v>
      </c>
      <c r="AA39">
        <v>765142.92</v>
      </c>
      <c r="AB39">
        <v>126587.12</v>
      </c>
      <c r="AC39">
        <v>1097621.92</v>
      </c>
      <c r="AF39">
        <v>469963.24</v>
      </c>
      <c r="AG39">
        <v>70656.600000000006</v>
      </c>
      <c r="AI39">
        <v>22769</v>
      </c>
      <c r="AK39">
        <v>840</v>
      </c>
      <c r="AL39" s="123">
        <f t="shared" si="3"/>
        <v>4557172.17</v>
      </c>
      <c r="AM39" s="129">
        <f t="shared" si="4"/>
        <v>86334.92</v>
      </c>
      <c r="AN39" s="142">
        <f t="shared" si="5"/>
        <v>4470837.25</v>
      </c>
      <c r="AO39" s="143">
        <f t="shared" si="6"/>
        <v>2690249.5500000003</v>
      </c>
      <c r="AP39" s="143">
        <f t="shared" si="7"/>
        <v>1661850.76</v>
      </c>
      <c r="AQ39" s="125">
        <f t="shared" si="2"/>
        <v>1028398.7900000003</v>
      </c>
    </row>
    <row r="40" spans="1:43" ht="14.4" thickBot="1" x14ac:dyDescent="0.3">
      <c r="A40" s="115" t="s">
        <v>245</v>
      </c>
      <c r="B40" s="115" t="s">
        <v>24</v>
      </c>
      <c r="C40" s="149">
        <v>7430</v>
      </c>
      <c r="D40" s="150" t="s">
        <v>607</v>
      </c>
      <c r="E40" t="s">
        <v>2217</v>
      </c>
      <c r="F40">
        <v>3125494</v>
      </c>
      <c r="G40">
        <v>22857.200000000001</v>
      </c>
      <c r="H40">
        <v>131504.76999999999</v>
      </c>
      <c r="K40">
        <v>402468.7</v>
      </c>
      <c r="L40">
        <v>394949.75</v>
      </c>
      <c r="O40">
        <v>5680</v>
      </c>
      <c r="P40">
        <v>98832</v>
      </c>
      <c r="R40">
        <v>345.66</v>
      </c>
      <c r="V40">
        <v>-817014.72</v>
      </c>
      <c r="W40">
        <v>3750097.45</v>
      </c>
      <c r="X40">
        <v>830672.64</v>
      </c>
      <c r="Y40">
        <v>929338</v>
      </c>
      <c r="AA40">
        <v>859281.12</v>
      </c>
      <c r="AB40">
        <v>64840.44</v>
      </c>
      <c r="AC40">
        <v>1038955.12</v>
      </c>
      <c r="AF40">
        <v>499814.49</v>
      </c>
      <c r="AG40">
        <v>57051.61</v>
      </c>
      <c r="AK40">
        <v>48976.95</v>
      </c>
      <c r="AL40" s="123">
        <f t="shared" si="3"/>
        <v>3279855.97</v>
      </c>
      <c r="AM40" s="129">
        <f t="shared" si="4"/>
        <v>104857.66</v>
      </c>
      <c r="AN40" s="142">
        <f t="shared" si="5"/>
        <v>3174998.31</v>
      </c>
      <c r="AO40" s="143">
        <f t="shared" si="6"/>
        <v>2684132.2000000002</v>
      </c>
      <c r="AP40" s="143">
        <f t="shared" si="7"/>
        <v>1644798.17</v>
      </c>
      <c r="AQ40" s="125">
        <f t="shared" si="2"/>
        <v>1039334.0300000003</v>
      </c>
    </row>
    <row r="41" spans="1:43" ht="14.4" thickBot="1" x14ac:dyDescent="0.3">
      <c r="A41" s="115" t="s">
        <v>245</v>
      </c>
      <c r="B41" s="115" t="s">
        <v>24</v>
      </c>
      <c r="C41" s="149">
        <v>2978</v>
      </c>
      <c r="D41" s="150" t="s">
        <v>608</v>
      </c>
      <c r="E41" t="s">
        <v>2218</v>
      </c>
      <c r="F41">
        <v>999985.3</v>
      </c>
      <c r="G41">
        <v>7558.47</v>
      </c>
      <c r="H41">
        <v>104770.16</v>
      </c>
      <c r="K41">
        <v>495584.07</v>
      </c>
      <c r="L41">
        <v>217497.4</v>
      </c>
      <c r="O41">
        <v>18800</v>
      </c>
      <c r="P41">
        <v>55890.2</v>
      </c>
      <c r="R41">
        <v>17.98</v>
      </c>
      <c r="V41">
        <v>-322472.77</v>
      </c>
      <c r="W41">
        <v>1851653.95</v>
      </c>
      <c r="X41">
        <v>721618.64</v>
      </c>
      <c r="AA41">
        <v>372342.78</v>
      </c>
      <c r="AB41">
        <v>32313.62</v>
      </c>
      <c r="AC41">
        <v>535521.78</v>
      </c>
      <c r="AD41">
        <v>240</v>
      </c>
      <c r="AE41">
        <v>1780</v>
      </c>
      <c r="AF41">
        <v>290603.46000000002</v>
      </c>
      <c r="AG41">
        <v>62374.15</v>
      </c>
      <c r="AK41">
        <v>14249.61</v>
      </c>
      <c r="AL41" s="123">
        <f t="shared" si="3"/>
        <v>1112313.93</v>
      </c>
      <c r="AM41" s="129">
        <f t="shared" si="4"/>
        <v>74708.179999999993</v>
      </c>
      <c r="AN41" s="142">
        <f t="shared" si="5"/>
        <v>1037605.75</v>
      </c>
      <c r="AO41" s="143">
        <f t="shared" si="6"/>
        <v>1126275.04</v>
      </c>
      <c r="AP41" s="143">
        <f t="shared" si="7"/>
        <v>904769</v>
      </c>
      <c r="AQ41" s="125">
        <f t="shared" si="2"/>
        <v>221506.04000000004</v>
      </c>
    </row>
    <row r="42" spans="1:43" ht="14.4" thickBot="1" x14ac:dyDescent="0.3">
      <c r="A42" s="115" t="s">
        <v>245</v>
      </c>
      <c r="B42" s="115" t="s">
        <v>24</v>
      </c>
      <c r="C42" s="149">
        <v>3394</v>
      </c>
      <c r="D42" s="150" t="s">
        <v>609</v>
      </c>
      <c r="E42" t="s">
        <v>2219</v>
      </c>
      <c r="F42">
        <v>861647.54</v>
      </c>
      <c r="G42">
        <v>8955.14</v>
      </c>
      <c r="H42">
        <v>41581.589999999997</v>
      </c>
      <c r="K42">
        <v>69221.039999999994</v>
      </c>
      <c r="L42">
        <v>972300.9</v>
      </c>
      <c r="O42">
        <v>11000</v>
      </c>
      <c r="P42">
        <v>50008</v>
      </c>
      <c r="R42">
        <v>13.98</v>
      </c>
      <c r="V42">
        <v>-263804.57</v>
      </c>
      <c r="W42">
        <v>1865771.67</v>
      </c>
      <c r="X42">
        <v>900437.92</v>
      </c>
      <c r="AA42">
        <v>168430.5</v>
      </c>
      <c r="AB42">
        <v>83613.55</v>
      </c>
      <c r="AC42">
        <v>474178.5</v>
      </c>
      <c r="AF42">
        <v>296559.03999999998</v>
      </c>
      <c r="AG42">
        <v>84660.33</v>
      </c>
      <c r="AK42">
        <v>6366.97</v>
      </c>
      <c r="AL42" s="123">
        <f t="shared" si="3"/>
        <v>912184.27</v>
      </c>
      <c r="AM42" s="129">
        <f t="shared" si="4"/>
        <v>61021.98</v>
      </c>
      <c r="AN42" s="142">
        <f t="shared" si="5"/>
        <v>851162.29</v>
      </c>
      <c r="AO42" s="143">
        <f t="shared" si="6"/>
        <v>1152481.97</v>
      </c>
      <c r="AP42" s="143">
        <f t="shared" si="7"/>
        <v>861764.84</v>
      </c>
      <c r="AQ42" s="125">
        <f t="shared" si="2"/>
        <v>290717.13</v>
      </c>
    </row>
    <row r="43" spans="1:43" ht="14.4" thickBot="1" x14ac:dyDescent="0.3">
      <c r="A43" s="115" t="s">
        <v>245</v>
      </c>
      <c r="B43" s="115" t="s">
        <v>24</v>
      </c>
      <c r="C43" s="149">
        <v>1969</v>
      </c>
      <c r="D43" s="150" t="s">
        <v>610</v>
      </c>
      <c r="E43" t="s">
        <v>2220</v>
      </c>
      <c r="F43">
        <v>738158.42</v>
      </c>
      <c r="G43">
        <v>4122.2</v>
      </c>
      <c r="H43">
        <v>64162.31</v>
      </c>
      <c r="K43">
        <v>420494.74</v>
      </c>
      <c r="L43">
        <v>315270.19</v>
      </c>
      <c r="P43">
        <v>62212</v>
      </c>
      <c r="R43">
        <v>3537</v>
      </c>
      <c r="V43">
        <v>98932.79</v>
      </c>
      <c r="W43">
        <v>1234901.48</v>
      </c>
      <c r="X43">
        <v>589045.88</v>
      </c>
      <c r="AA43">
        <v>332397</v>
      </c>
      <c r="AB43">
        <v>19268.55</v>
      </c>
      <c r="AC43">
        <v>531450.48</v>
      </c>
      <c r="AF43">
        <v>203936.76</v>
      </c>
      <c r="AG43">
        <v>54556.2</v>
      </c>
      <c r="AK43">
        <v>8143.4</v>
      </c>
      <c r="AL43" s="123">
        <f t="shared" si="3"/>
        <v>806442.92999999993</v>
      </c>
      <c r="AM43" s="129">
        <f t="shared" si="4"/>
        <v>65749</v>
      </c>
      <c r="AN43" s="142">
        <f t="shared" si="5"/>
        <v>740693.92999999993</v>
      </c>
      <c r="AO43" s="143">
        <f t="shared" si="6"/>
        <v>940711.43</v>
      </c>
      <c r="AP43" s="143">
        <f t="shared" si="7"/>
        <v>798086.84</v>
      </c>
      <c r="AQ43" s="125">
        <f t="shared" si="2"/>
        <v>142624.59000000008</v>
      </c>
    </row>
    <row r="44" spans="1:43" ht="14.4" thickBot="1" x14ac:dyDescent="0.3">
      <c r="A44" s="115" t="s">
        <v>245</v>
      </c>
      <c r="B44" s="115" t="s">
        <v>24</v>
      </c>
      <c r="C44" s="149">
        <v>3732</v>
      </c>
      <c r="D44" s="150" t="s">
        <v>611</v>
      </c>
      <c r="E44" t="s">
        <v>2221</v>
      </c>
      <c r="F44">
        <v>870082.78</v>
      </c>
      <c r="G44">
        <v>10846.3</v>
      </c>
      <c r="H44">
        <v>67145.350000000006</v>
      </c>
      <c r="K44">
        <v>383928.09</v>
      </c>
      <c r="L44">
        <v>1238656.52</v>
      </c>
      <c r="O44">
        <v>12000</v>
      </c>
      <c r="P44">
        <v>78868</v>
      </c>
      <c r="R44">
        <v>3966.55</v>
      </c>
      <c r="V44">
        <v>526084.76</v>
      </c>
      <c r="W44">
        <v>2300894.7000000002</v>
      </c>
      <c r="X44">
        <v>594238.96</v>
      </c>
      <c r="AA44">
        <v>413458.5</v>
      </c>
      <c r="AB44">
        <v>69418.17</v>
      </c>
      <c r="AC44">
        <v>634201.5</v>
      </c>
      <c r="AD44">
        <v>3240</v>
      </c>
      <c r="AF44">
        <v>698913.65</v>
      </c>
      <c r="AG44">
        <v>45434.49</v>
      </c>
      <c r="AK44">
        <v>46480.959999999999</v>
      </c>
      <c r="AL44" s="123">
        <f t="shared" si="3"/>
        <v>948074.43</v>
      </c>
      <c r="AM44" s="129">
        <f t="shared" si="4"/>
        <v>94834.55</v>
      </c>
      <c r="AN44" s="142">
        <f t="shared" si="5"/>
        <v>853239.88</v>
      </c>
      <c r="AO44" s="143">
        <f t="shared" si="6"/>
        <v>1077115.6299999999</v>
      </c>
      <c r="AP44" s="143">
        <f t="shared" si="7"/>
        <v>1428270.5999999999</v>
      </c>
      <c r="AQ44" s="125">
        <f t="shared" si="2"/>
        <v>-351154.97</v>
      </c>
    </row>
    <row r="45" spans="1:43" ht="14.4" thickBot="1" x14ac:dyDescent="0.3">
      <c r="A45" s="115" t="s">
        <v>245</v>
      </c>
      <c r="B45" s="115" t="s">
        <v>24</v>
      </c>
      <c r="C45" s="149">
        <v>3225</v>
      </c>
      <c r="D45" s="150" t="s">
        <v>612</v>
      </c>
      <c r="E45" t="s">
        <v>2222</v>
      </c>
      <c r="F45">
        <v>1291653.29</v>
      </c>
      <c r="G45">
        <v>7251.8</v>
      </c>
      <c r="H45">
        <v>46342.95</v>
      </c>
      <c r="K45">
        <v>3361353.28</v>
      </c>
      <c r="L45">
        <v>507154.77</v>
      </c>
      <c r="O45">
        <v>15000</v>
      </c>
      <c r="P45">
        <v>72589.59</v>
      </c>
      <c r="R45">
        <v>0</v>
      </c>
      <c r="V45">
        <v>681975.4</v>
      </c>
      <c r="W45">
        <v>4006426</v>
      </c>
      <c r="X45">
        <v>1024316.58</v>
      </c>
      <c r="AA45">
        <v>369219</v>
      </c>
      <c r="AB45">
        <v>41075.4</v>
      </c>
      <c r="AC45">
        <v>619223</v>
      </c>
      <c r="AF45">
        <v>240396.33</v>
      </c>
      <c r="AG45">
        <v>110979.28</v>
      </c>
      <c r="AJ45">
        <v>20283.37</v>
      </c>
      <c r="AK45">
        <v>5963.9</v>
      </c>
      <c r="AL45" s="123">
        <f t="shared" si="3"/>
        <v>1345248.04</v>
      </c>
      <c r="AM45" s="129">
        <f t="shared" si="4"/>
        <v>87589.59</v>
      </c>
      <c r="AN45" s="142">
        <f t="shared" si="5"/>
        <v>1257658.45</v>
      </c>
      <c r="AO45" s="143">
        <f t="shared" si="6"/>
        <v>1434610.98</v>
      </c>
      <c r="AP45" s="143">
        <f t="shared" si="7"/>
        <v>996845.88</v>
      </c>
      <c r="AQ45" s="125">
        <f t="shared" si="2"/>
        <v>437765.1</v>
      </c>
    </row>
    <row r="46" spans="1:43" ht="14.4" thickBot="1" x14ac:dyDescent="0.3">
      <c r="A46" s="115" t="s">
        <v>11</v>
      </c>
      <c r="B46" s="115" t="s">
        <v>12</v>
      </c>
      <c r="C46" s="149">
        <v>3207</v>
      </c>
      <c r="D46" s="150" t="s">
        <v>613</v>
      </c>
      <c r="E46" t="s">
        <v>2223</v>
      </c>
      <c r="F46">
        <v>784769.62</v>
      </c>
      <c r="G46">
        <v>383702.44</v>
      </c>
      <c r="H46">
        <v>257901.9</v>
      </c>
      <c r="K46">
        <v>4</v>
      </c>
      <c r="L46">
        <v>425544.3</v>
      </c>
      <c r="P46">
        <v>81047.5</v>
      </c>
      <c r="R46">
        <v>1260</v>
      </c>
      <c r="V46">
        <v>-373048.38</v>
      </c>
      <c r="W46">
        <v>1895478.66</v>
      </c>
      <c r="X46">
        <v>536368.62</v>
      </c>
      <c r="AA46">
        <v>322380</v>
      </c>
      <c r="AC46">
        <v>404910</v>
      </c>
      <c r="AF46">
        <v>204173.14</v>
      </c>
      <c r="AG46">
        <v>2481</v>
      </c>
      <c r="AL46" s="123">
        <f t="shared" si="3"/>
        <v>1426373.96</v>
      </c>
      <c r="AM46" s="129">
        <f t="shared" si="4"/>
        <v>82307.5</v>
      </c>
      <c r="AN46" s="142">
        <f t="shared" si="5"/>
        <v>1344066.46</v>
      </c>
      <c r="AO46" s="143">
        <f t="shared" si="6"/>
        <v>858748.62</v>
      </c>
      <c r="AP46" s="143">
        <f t="shared" si="7"/>
        <v>611564.14</v>
      </c>
      <c r="AQ46" s="125">
        <f t="shared" si="2"/>
        <v>247184.47999999998</v>
      </c>
    </row>
    <row r="47" spans="1:43" ht="14.4" thickBot="1" x14ac:dyDescent="0.3">
      <c r="A47" s="115" t="s">
        <v>11</v>
      </c>
      <c r="B47" s="115" t="s">
        <v>12</v>
      </c>
      <c r="C47" s="116">
        <v>3287</v>
      </c>
      <c r="D47" s="117" t="s">
        <v>614</v>
      </c>
      <c r="E47" t="s">
        <v>2224</v>
      </c>
      <c r="F47">
        <v>543066.69999999995</v>
      </c>
      <c r="G47">
        <v>117210.27</v>
      </c>
      <c r="H47">
        <v>88145.65</v>
      </c>
      <c r="K47">
        <v>465732.6</v>
      </c>
      <c r="L47">
        <v>301786.48</v>
      </c>
      <c r="O47">
        <v>5000</v>
      </c>
      <c r="P47">
        <v>78308</v>
      </c>
      <c r="R47">
        <v>3530.79</v>
      </c>
      <c r="V47">
        <v>-1691013.46</v>
      </c>
      <c r="W47">
        <v>2675458.59</v>
      </c>
      <c r="X47">
        <v>873367.12</v>
      </c>
      <c r="AA47">
        <v>718041.72</v>
      </c>
      <c r="AC47">
        <v>820638.71999999997</v>
      </c>
      <c r="AF47">
        <v>295137.63</v>
      </c>
      <c r="AG47">
        <v>18628.259999999998</v>
      </c>
      <c r="AK47">
        <v>12346.45</v>
      </c>
      <c r="AL47" s="123">
        <f t="shared" si="3"/>
        <v>748422.62</v>
      </c>
      <c r="AM47" s="129">
        <f t="shared" si="4"/>
        <v>86838.79</v>
      </c>
      <c r="AN47" s="142">
        <f t="shared" si="5"/>
        <v>661583.82999999996</v>
      </c>
      <c r="AO47" s="143">
        <f t="shared" si="6"/>
        <v>1591408.8399999999</v>
      </c>
      <c r="AP47" s="143">
        <f t="shared" si="7"/>
        <v>1146751.06</v>
      </c>
      <c r="AQ47" s="125">
        <f t="shared" si="2"/>
        <v>444657.7799999998</v>
      </c>
    </row>
    <row r="48" spans="1:43" s="133" customFormat="1" ht="14.4" thickBot="1" x14ac:dyDescent="0.3">
      <c r="A48" s="118" t="s">
        <v>11</v>
      </c>
      <c r="B48" s="118" t="s">
        <v>12</v>
      </c>
      <c r="C48" s="119">
        <v>2936</v>
      </c>
      <c r="D48" s="120" t="s">
        <v>615</v>
      </c>
      <c r="E48" t="s">
        <v>2225</v>
      </c>
      <c r="F48">
        <v>530714.51</v>
      </c>
      <c r="G48">
        <v>56576.25</v>
      </c>
      <c r="H48">
        <v>591872.51</v>
      </c>
      <c r="I48"/>
      <c r="J48"/>
      <c r="K48">
        <v>3</v>
      </c>
      <c r="L48">
        <v>93555.839999999997</v>
      </c>
      <c r="M48"/>
      <c r="N48"/>
      <c r="O48">
        <v>10700</v>
      </c>
      <c r="P48">
        <v>95167.25</v>
      </c>
      <c r="Q48"/>
      <c r="R48">
        <v>15174.29</v>
      </c>
      <c r="S48"/>
      <c r="T48"/>
      <c r="U48"/>
      <c r="V48">
        <v>-557942.41</v>
      </c>
      <c r="W48">
        <v>1985151.03</v>
      </c>
      <c r="X48">
        <v>518800.5</v>
      </c>
      <c r="Y48"/>
      <c r="Z48"/>
      <c r="AA48">
        <v>726717.45</v>
      </c>
      <c r="AB48">
        <v>203212.44</v>
      </c>
      <c r="AC48">
        <v>857043.45</v>
      </c>
      <c r="AD48"/>
      <c r="AE48"/>
      <c r="AF48">
        <v>177036.24</v>
      </c>
      <c r="AG48">
        <v>38548.5</v>
      </c>
      <c r="AH48"/>
      <c r="AI48"/>
      <c r="AJ48"/>
      <c r="AK48">
        <v>651630.25</v>
      </c>
      <c r="AL48" s="123">
        <f t="shared" si="3"/>
        <v>1179163.27</v>
      </c>
      <c r="AM48" s="129">
        <f t="shared" si="4"/>
        <v>121041.54000000001</v>
      </c>
      <c r="AN48" s="142">
        <f t="shared" si="5"/>
        <v>1058121.73</v>
      </c>
      <c r="AO48" s="143">
        <f t="shared" si="6"/>
        <v>1448730.39</v>
      </c>
      <c r="AP48" s="143">
        <f t="shared" si="7"/>
        <v>1724258.44</v>
      </c>
      <c r="AQ48" s="125">
        <f t="shared" si="2"/>
        <v>-275528.05000000005</v>
      </c>
    </row>
    <row r="49" spans="1:43" s="133" customFormat="1" ht="14.4" thickBot="1" x14ac:dyDescent="0.3">
      <c r="A49" s="118" t="s">
        <v>11</v>
      </c>
      <c r="B49" s="118" t="s">
        <v>12</v>
      </c>
      <c r="C49" s="119">
        <v>2495</v>
      </c>
      <c r="D49" s="120" t="s">
        <v>616</v>
      </c>
      <c r="E49" t="s">
        <v>2226</v>
      </c>
      <c r="F49">
        <v>306466.5</v>
      </c>
      <c r="G49">
        <v>99982.1</v>
      </c>
      <c r="H49">
        <v>128210.24000000001</v>
      </c>
      <c r="I49"/>
      <c r="J49"/>
      <c r="K49">
        <v>416633.9</v>
      </c>
      <c r="L49">
        <v>82254.53</v>
      </c>
      <c r="M49"/>
      <c r="N49"/>
      <c r="O49">
        <v>7000</v>
      </c>
      <c r="P49">
        <v>53308.2</v>
      </c>
      <c r="Q49"/>
      <c r="R49">
        <v>0</v>
      </c>
      <c r="S49"/>
      <c r="T49">
        <v>11636</v>
      </c>
      <c r="U49">
        <v>-1073643.94</v>
      </c>
      <c r="V49">
        <v>-302472.01</v>
      </c>
      <c r="W49">
        <v>2220870.62</v>
      </c>
      <c r="X49">
        <v>474311.45</v>
      </c>
      <c r="Y49"/>
      <c r="Z49"/>
      <c r="AA49">
        <v>547767.24</v>
      </c>
      <c r="AB49"/>
      <c r="AC49">
        <v>695592.24</v>
      </c>
      <c r="AD49"/>
      <c r="AE49"/>
      <c r="AF49">
        <v>189323.07</v>
      </c>
      <c r="AG49">
        <v>20314.98</v>
      </c>
      <c r="AH49"/>
      <c r="AI49"/>
      <c r="AJ49"/>
      <c r="AK49"/>
      <c r="AL49" s="123">
        <f t="shared" si="3"/>
        <v>534658.84</v>
      </c>
      <c r="AM49" s="129">
        <f t="shared" si="4"/>
        <v>60308.2</v>
      </c>
      <c r="AN49" s="142">
        <f t="shared" si="5"/>
        <v>474350.63999999996</v>
      </c>
      <c r="AO49" s="143">
        <f t="shared" si="6"/>
        <v>1022078.69</v>
      </c>
      <c r="AP49" s="143">
        <f t="shared" si="7"/>
        <v>905230.29</v>
      </c>
      <c r="AQ49" s="125">
        <f t="shared" si="2"/>
        <v>116848.39999999991</v>
      </c>
    </row>
    <row r="50" spans="1:43" s="133" customFormat="1" ht="14.4" thickBot="1" x14ac:dyDescent="0.3">
      <c r="A50" s="118" t="s">
        <v>11</v>
      </c>
      <c r="B50" s="118" t="s">
        <v>12</v>
      </c>
      <c r="C50" s="119">
        <v>5264</v>
      </c>
      <c r="D50" s="120" t="s">
        <v>617</v>
      </c>
      <c r="E50" t="s">
        <v>2227</v>
      </c>
      <c r="F50">
        <v>687377.97</v>
      </c>
      <c r="G50">
        <v>242059.14</v>
      </c>
      <c r="H50">
        <v>205637.01</v>
      </c>
      <c r="I50"/>
      <c r="J50"/>
      <c r="K50">
        <v>407592.15</v>
      </c>
      <c r="L50">
        <v>601081.97</v>
      </c>
      <c r="M50"/>
      <c r="N50"/>
      <c r="O50">
        <v>20200</v>
      </c>
      <c r="P50">
        <v>85580.38</v>
      </c>
      <c r="Q50"/>
      <c r="R50">
        <v>1894</v>
      </c>
      <c r="S50"/>
      <c r="T50">
        <v>118506</v>
      </c>
      <c r="U50"/>
      <c r="V50">
        <v>227619.88</v>
      </c>
      <c r="W50">
        <v>1260400.73</v>
      </c>
      <c r="X50">
        <v>844970.31</v>
      </c>
      <c r="Y50"/>
      <c r="Z50">
        <v>129</v>
      </c>
      <c r="AA50">
        <v>1002963.9</v>
      </c>
      <c r="AB50">
        <v>18200</v>
      </c>
      <c r="AC50">
        <v>1144839.8999999999</v>
      </c>
      <c r="AD50"/>
      <c r="AE50"/>
      <c r="AF50">
        <v>213019.39</v>
      </c>
      <c r="AG50">
        <v>78856.67</v>
      </c>
      <c r="AH50"/>
      <c r="AI50"/>
      <c r="AJ50"/>
      <c r="AK50"/>
      <c r="AL50" s="123">
        <f t="shared" si="3"/>
        <v>1135074.1200000001</v>
      </c>
      <c r="AM50" s="129">
        <f t="shared" si="4"/>
        <v>107674.38</v>
      </c>
      <c r="AN50" s="142">
        <f t="shared" si="5"/>
        <v>1027399.7400000001</v>
      </c>
      <c r="AO50" s="143">
        <f t="shared" si="6"/>
        <v>1866263.21</v>
      </c>
      <c r="AP50" s="143">
        <f t="shared" si="7"/>
        <v>1436715.96</v>
      </c>
      <c r="AQ50" s="125">
        <f t="shared" si="2"/>
        <v>429547.25</v>
      </c>
    </row>
    <row r="51" spans="1:43" ht="14.4" thickBot="1" x14ac:dyDescent="0.3">
      <c r="A51" s="115" t="s">
        <v>11</v>
      </c>
      <c r="B51" s="115" t="s">
        <v>12</v>
      </c>
      <c r="C51" s="116">
        <v>2213</v>
      </c>
      <c r="D51" s="117" t="s">
        <v>618</v>
      </c>
      <c r="E51" t="s">
        <v>2228</v>
      </c>
      <c r="F51">
        <v>280295.63</v>
      </c>
      <c r="G51">
        <v>174519.08</v>
      </c>
      <c r="H51">
        <v>234419.39</v>
      </c>
      <c r="K51">
        <v>3</v>
      </c>
      <c r="L51">
        <v>292490.31</v>
      </c>
      <c r="O51">
        <v>3000</v>
      </c>
      <c r="P51">
        <v>40600</v>
      </c>
      <c r="T51">
        <v>10</v>
      </c>
      <c r="V51">
        <v>-1380168.82</v>
      </c>
      <c r="W51">
        <v>2172217.19</v>
      </c>
      <c r="X51">
        <v>376348.88</v>
      </c>
      <c r="AA51">
        <v>270577.59999999998</v>
      </c>
      <c r="AC51">
        <v>393803.6</v>
      </c>
      <c r="AF51">
        <v>98403.77</v>
      </c>
      <c r="AG51">
        <v>7729.4</v>
      </c>
      <c r="AK51">
        <v>920.67</v>
      </c>
      <c r="AL51" s="123">
        <f t="shared" si="3"/>
        <v>689234.1</v>
      </c>
      <c r="AM51" s="129">
        <f t="shared" si="4"/>
        <v>43600</v>
      </c>
      <c r="AN51" s="142">
        <f t="shared" si="5"/>
        <v>645634.1</v>
      </c>
      <c r="AO51" s="143">
        <f t="shared" si="6"/>
        <v>646926.48</v>
      </c>
      <c r="AP51" s="143">
        <f t="shared" si="7"/>
        <v>500857.44</v>
      </c>
      <c r="AQ51" s="125">
        <f t="shared" si="2"/>
        <v>146069.03999999998</v>
      </c>
    </row>
    <row r="52" spans="1:43" ht="14.4" thickBot="1" x14ac:dyDescent="0.3">
      <c r="A52" s="115" t="s">
        <v>11</v>
      </c>
      <c r="B52" s="115" t="s">
        <v>12</v>
      </c>
      <c r="C52" s="116">
        <v>2562</v>
      </c>
      <c r="D52" s="117" t="s">
        <v>619</v>
      </c>
      <c r="E52" t="s">
        <v>2229</v>
      </c>
      <c r="F52">
        <v>447829.36</v>
      </c>
      <c r="G52">
        <v>106665.16</v>
      </c>
      <c r="H52">
        <v>141283.95000000001</v>
      </c>
      <c r="K52">
        <v>460083.36</v>
      </c>
      <c r="L52">
        <v>-3079312.66</v>
      </c>
      <c r="O52">
        <v>12500</v>
      </c>
      <c r="P52">
        <v>41638.75</v>
      </c>
      <c r="T52">
        <v>7096</v>
      </c>
      <c r="V52">
        <v>-4282089.67</v>
      </c>
      <c r="W52">
        <v>1936400.69</v>
      </c>
      <c r="X52">
        <v>152419</v>
      </c>
      <c r="Y52">
        <v>532542</v>
      </c>
      <c r="AA52">
        <v>352110</v>
      </c>
      <c r="AC52">
        <v>444079</v>
      </c>
      <c r="AF52">
        <v>194391.22</v>
      </c>
      <c r="AG52">
        <v>37597.379999999997</v>
      </c>
      <c r="AL52" s="123">
        <f t="shared" si="3"/>
        <v>695778.47</v>
      </c>
      <c r="AM52" s="129">
        <f t="shared" si="4"/>
        <v>54138.75</v>
      </c>
      <c r="AN52" s="142">
        <f t="shared" si="5"/>
        <v>641639.72</v>
      </c>
      <c r="AO52" s="143">
        <f t="shared" si="6"/>
        <v>1037071</v>
      </c>
      <c r="AP52" s="143">
        <f t="shared" si="7"/>
        <v>676067.6</v>
      </c>
      <c r="AQ52" s="125">
        <f t="shared" si="2"/>
        <v>361003.4</v>
      </c>
    </row>
    <row r="53" spans="1:43" s="133" customFormat="1" ht="14.4" thickBot="1" x14ac:dyDescent="0.3">
      <c r="A53" s="118" t="s">
        <v>11</v>
      </c>
      <c r="B53" s="118" t="s">
        <v>12</v>
      </c>
      <c r="C53" s="119">
        <v>7114</v>
      </c>
      <c r="D53" s="120" t="s">
        <v>620</v>
      </c>
      <c r="E53" t="s">
        <v>2230</v>
      </c>
      <c r="F53">
        <v>2942418.48</v>
      </c>
      <c r="G53">
        <v>0</v>
      </c>
      <c r="H53">
        <v>610660.52</v>
      </c>
      <c r="I53"/>
      <c r="J53"/>
      <c r="K53">
        <v>-13750.95</v>
      </c>
      <c r="L53">
        <v>759396.05</v>
      </c>
      <c r="M53"/>
      <c r="N53"/>
      <c r="O53">
        <v>2000</v>
      </c>
      <c r="P53">
        <v>95952.639999999999</v>
      </c>
      <c r="Q53"/>
      <c r="R53">
        <v>28.05</v>
      </c>
      <c r="S53"/>
      <c r="T53"/>
      <c r="U53">
        <v>560218.99</v>
      </c>
      <c r="V53">
        <v>261824.08</v>
      </c>
      <c r="W53">
        <v>1262941.0900000001</v>
      </c>
      <c r="X53">
        <v>1262406.6000000001</v>
      </c>
      <c r="Y53">
        <v>1357460</v>
      </c>
      <c r="Z53"/>
      <c r="AA53">
        <v>812237</v>
      </c>
      <c r="AB53"/>
      <c r="AC53">
        <v>1052279</v>
      </c>
      <c r="AD53"/>
      <c r="AE53"/>
      <c r="AF53">
        <v>256647.35</v>
      </c>
      <c r="AG53">
        <v>7418</v>
      </c>
      <c r="AH53"/>
      <c r="AI53"/>
      <c r="AJ53"/>
      <c r="AK53"/>
      <c r="AL53" s="123">
        <f t="shared" si="3"/>
        <v>3553079</v>
      </c>
      <c r="AM53" s="129">
        <f t="shared" si="4"/>
        <v>97980.69</v>
      </c>
      <c r="AN53" s="142">
        <f t="shared" si="5"/>
        <v>3455098.31</v>
      </c>
      <c r="AO53" s="143">
        <f t="shared" si="6"/>
        <v>3432103.6</v>
      </c>
      <c r="AP53" s="143">
        <f t="shared" si="7"/>
        <v>1316344.3500000001</v>
      </c>
      <c r="AQ53" s="125">
        <f t="shared" si="2"/>
        <v>2115759.25</v>
      </c>
    </row>
    <row r="54" spans="1:43" ht="14.4" thickBot="1" x14ac:dyDescent="0.3">
      <c r="A54" s="115" t="s">
        <v>11</v>
      </c>
      <c r="B54" s="115" t="s">
        <v>12</v>
      </c>
      <c r="C54" s="116">
        <v>6804</v>
      </c>
      <c r="D54" s="117" t="s">
        <v>621</v>
      </c>
      <c r="E54" t="s">
        <v>2231</v>
      </c>
      <c r="F54">
        <v>931237.87</v>
      </c>
      <c r="G54">
        <v>249410.97</v>
      </c>
      <c r="H54">
        <v>117558.62</v>
      </c>
      <c r="K54">
        <v>55622.74</v>
      </c>
      <c r="L54">
        <v>600106.86</v>
      </c>
      <c r="O54">
        <v>6500</v>
      </c>
      <c r="P54">
        <v>201737.75</v>
      </c>
      <c r="R54">
        <v>2162</v>
      </c>
      <c r="V54">
        <v>-581449.77</v>
      </c>
      <c r="W54">
        <v>1603718.32</v>
      </c>
      <c r="X54">
        <v>1079560.1299999999</v>
      </c>
      <c r="AB54">
        <v>720699</v>
      </c>
      <c r="AC54">
        <v>862320</v>
      </c>
      <c r="AF54">
        <v>190930.37</v>
      </c>
      <c r="AG54">
        <v>25740</v>
      </c>
      <c r="AL54" s="123">
        <f t="shared" si="3"/>
        <v>1298207.46</v>
      </c>
      <c r="AM54" s="129">
        <f t="shared" si="4"/>
        <v>210399.75</v>
      </c>
      <c r="AN54" s="142">
        <f t="shared" si="5"/>
        <v>1087807.71</v>
      </c>
      <c r="AO54" s="143">
        <f t="shared" si="6"/>
        <v>1800259.13</v>
      </c>
      <c r="AP54" s="143">
        <f t="shared" si="7"/>
        <v>1078990.3700000001</v>
      </c>
      <c r="AQ54" s="125">
        <f t="shared" si="2"/>
        <v>721268.75999999978</v>
      </c>
    </row>
    <row r="55" spans="1:43" s="133" customFormat="1" ht="14.4" thickBot="1" x14ac:dyDescent="0.3">
      <c r="A55" s="118" t="s">
        <v>11</v>
      </c>
      <c r="B55" s="118" t="s">
        <v>12</v>
      </c>
      <c r="C55" s="119">
        <v>3739</v>
      </c>
      <c r="D55" s="120" t="s">
        <v>622</v>
      </c>
      <c r="E55" t="s">
        <v>2232</v>
      </c>
      <c r="F55">
        <v>593586.49</v>
      </c>
      <c r="G55">
        <v>402640.64000000001</v>
      </c>
      <c r="H55">
        <v>695216.25</v>
      </c>
      <c r="I55"/>
      <c r="J55"/>
      <c r="K55">
        <v>-173212.86</v>
      </c>
      <c r="L55">
        <v>256238.62</v>
      </c>
      <c r="M55"/>
      <c r="N55"/>
      <c r="O55"/>
      <c r="P55">
        <v>156147.5</v>
      </c>
      <c r="Q55">
        <v>7260</v>
      </c>
      <c r="R55">
        <v>0</v>
      </c>
      <c r="S55"/>
      <c r="T55">
        <v>140241.70000000001</v>
      </c>
      <c r="U55"/>
      <c r="V55">
        <v>-1230371.44</v>
      </c>
      <c r="W55">
        <v>2378594.3199999998</v>
      </c>
      <c r="X55">
        <v>278181.71999999997</v>
      </c>
      <c r="Y55">
        <v>490774</v>
      </c>
      <c r="Z55"/>
      <c r="AA55">
        <v>495864</v>
      </c>
      <c r="AB55"/>
      <c r="AC55">
        <v>642063</v>
      </c>
      <c r="AD55"/>
      <c r="AE55"/>
      <c r="AF55">
        <v>276488.92</v>
      </c>
      <c r="AG55">
        <v>23670.74</v>
      </c>
      <c r="AH55"/>
      <c r="AI55"/>
      <c r="AJ55"/>
      <c r="AK55"/>
      <c r="AL55" s="123">
        <f t="shared" si="3"/>
        <v>1691443.38</v>
      </c>
      <c r="AM55" s="129">
        <f t="shared" si="4"/>
        <v>163407.5</v>
      </c>
      <c r="AN55" s="142">
        <f t="shared" si="5"/>
        <v>1528035.88</v>
      </c>
      <c r="AO55" s="143">
        <f t="shared" si="6"/>
        <v>1264819.72</v>
      </c>
      <c r="AP55" s="143">
        <f t="shared" si="7"/>
        <v>942222.65999999992</v>
      </c>
      <c r="AQ55" s="125">
        <f t="shared" si="2"/>
        <v>322597.06000000006</v>
      </c>
    </row>
    <row r="56" spans="1:43" s="133" customFormat="1" ht="14.4" thickBot="1" x14ac:dyDescent="0.3">
      <c r="A56" s="118" t="s">
        <v>11</v>
      </c>
      <c r="B56" s="118" t="s">
        <v>12</v>
      </c>
      <c r="C56" s="119">
        <v>2743</v>
      </c>
      <c r="D56" s="120" t="s">
        <v>623</v>
      </c>
      <c r="E56" t="s">
        <v>2233</v>
      </c>
      <c r="F56">
        <v>521313.49</v>
      </c>
      <c r="G56">
        <v>171166.4</v>
      </c>
      <c r="H56">
        <v>548555.18999999994</v>
      </c>
      <c r="I56"/>
      <c r="J56"/>
      <c r="K56">
        <v>1537566.13</v>
      </c>
      <c r="L56">
        <v>208907.12</v>
      </c>
      <c r="M56"/>
      <c r="N56"/>
      <c r="O56">
        <v>10500</v>
      </c>
      <c r="P56">
        <v>237657.51</v>
      </c>
      <c r="Q56">
        <v>5095</v>
      </c>
      <c r="R56">
        <v>943</v>
      </c>
      <c r="S56"/>
      <c r="T56">
        <v>8320</v>
      </c>
      <c r="U56"/>
      <c r="V56">
        <v>-2150826.46</v>
      </c>
      <c r="W56">
        <v>4446748.38</v>
      </c>
      <c r="X56">
        <v>552723.35</v>
      </c>
      <c r="Y56">
        <v>167072</v>
      </c>
      <c r="Z56"/>
      <c r="AA56">
        <v>406357</v>
      </c>
      <c r="AB56"/>
      <c r="AC56">
        <v>507851</v>
      </c>
      <c r="AD56"/>
      <c r="AE56"/>
      <c r="AF56">
        <v>182230.45</v>
      </c>
      <c r="AG56">
        <v>7000</v>
      </c>
      <c r="AH56"/>
      <c r="AI56"/>
      <c r="AJ56"/>
      <c r="AK56"/>
      <c r="AL56" s="123">
        <f t="shared" si="3"/>
        <v>1241035.08</v>
      </c>
      <c r="AM56" s="129">
        <f t="shared" si="4"/>
        <v>254195.51</v>
      </c>
      <c r="AN56" s="142">
        <f t="shared" si="5"/>
        <v>986839.57000000007</v>
      </c>
      <c r="AO56" s="143">
        <f t="shared" si="6"/>
        <v>1126152.3500000001</v>
      </c>
      <c r="AP56" s="143">
        <f t="shared" si="7"/>
        <v>697081.45</v>
      </c>
      <c r="AQ56" s="125">
        <f t="shared" si="2"/>
        <v>429070.90000000014</v>
      </c>
    </row>
    <row r="57" spans="1:43" ht="14.4" thickBot="1" x14ac:dyDescent="0.3">
      <c r="A57" s="115" t="s">
        <v>13</v>
      </c>
      <c r="B57" s="115" t="s">
        <v>14</v>
      </c>
      <c r="C57" s="116">
        <v>4721</v>
      </c>
      <c r="D57" s="117" t="s">
        <v>624</v>
      </c>
      <c r="E57" t="s">
        <v>2234</v>
      </c>
      <c r="F57">
        <v>2515900.4300000002</v>
      </c>
      <c r="G57">
        <v>859458.8</v>
      </c>
      <c r="H57">
        <v>189143.66</v>
      </c>
      <c r="K57">
        <v>702247.11</v>
      </c>
      <c r="L57">
        <v>659659.57999999996</v>
      </c>
      <c r="O57">
        <v>9730.9</v>
      </c>
      <c r="P57">
        <v>203457.33</v>
      </c>
      <c r="R57">
        <v>9847.1299999999992</v>
      </c>
      <c r="V57">
        <v>2318884.0499999998</v>
      </c>
      <c r="W57">
        <v>2222830.41</v>
      </c>
      <c r="X57">
        <v>899265.42</v>
      </c>
      <c r="AA57">
        <v>249774</v>
      </c>
      <c r="AC57">
        <v>639594</v>
      </c>
      <c r="AF57">
        <v>270425.86</v>
      </c>
      <c r="AG57">
        <v>77359.8</v>
      </c>
      <c r="AL57" s="123">
        <f t="shared" si="3"/>
        <v>3564502.8900000006</v>
      </c>
      <c r="AM57" s="129">
        <f t="shared" si="4"/>
        <v>223035.36</v>
      </c>
      <c r="AN57" s="142">
        <f t="shared" si="5"/>
        <v>3341467.5300000007</v>
      </c>
      <c r="AO57" s="143">
        <f t="shared" si="6"/>
        <v>1149039.42</v>
      </c>
      <c r="AP57" s="143">
        <f t="shared" si="7"/>
        <v>987379.66</v>
      </c>
      <c r="AQ57" s="125">
        <f t="shared" si="2"/>
        <v>161659.75999999989</v>
      </c>
    </row>
    <row r="58" spans="1:43" ht="14.4" thickBot="1" x14ac:dyDescent="0.3">
      <c r="A58" s="115" t="s">
        <v>13</v>
      </c>
      <c r="B58" s="115" t="s">
        <v>14</v>
      </c>
      <c r="C58" s="149">
        <v>8384</v>
      </c>
      <c r="D58" s="150" t="s">
        <v>625</v>
      </c>
      <c r="E58" t="s">
        <v>2235</v>
      </c>
      <c r="F58">
        <v>4510418.4800000004</v>
      </c>
      <c r="G58">
        <v>45176.61</v>
      </c>
      <c r="H58">
        <v>96215.9</v>
      </c>
      <c r="K58">
        <v>1855463.96</v>
      </c>
      <c r="L58">
        <v>3628340.72</v>
      </c>
      <c r="M58">
        <v>9900</v>
      </c>
      <c r="O58">
        <v>56000</v>
      </c>
      <c r="P58">
        <v>84998.8</v>
      </c>
      <c r="R58">
        <v>6420.25</v>
      </c>
      <c r="V58">
        <v>129309.18</v>
      </c>
      <c r="W58">
        <v>7696912.6699999999</v>
      </c>
      <c r="X58">
        <v>1848470.85</v>
      </c>
      <c r="Y58">
        <v>2055748</v>
      </c>
      <c r="AA58">
        <v>1159263</v>
      </c>
      <c r="AB58">
        <v>18000</v>
      </c>
      <c r="AC58">
        <v>1221332</v>
      </c>
      <c r="AD58">
        <v>34454.230000000003</v>
      </c>
      <c r="AF58">
        <v>1307675.24</v>
      </c>
      <c r="AG58">
        <v>46145.61</v>
      </c>
      <c r="AK58">
        <v>300000</v>
      </c>
      <c r="AL58" s="123">
        <f t="shared" si="3"/>
        <v>4651810.9900000012</v>
      </c>
      <c r="AM58" s="129">
        <f t="shared" si="4"/>
        <v>147419.04999999999</v>
      </c>
      <c r="AN58" s="142">
        <f t="shared" si="5"/>
        <v>4504391.9400000013</v>
      </c>
      <c r="AO58" s="143">
        <f t="shared" si="6"/>
        <v>5081481.8499999996</v>
      </c>
      <c r="AP58" s="143">
        <f t="shared" si="7"/>
        <v>2909607.0799999996</v>
      </c>
      <c r="AQ58" s="125">
        <f t="shared" si="2"/>
        <v>2171874.77</v>
      </c>
    </row>
    <row r="59" spans="1:43" ht="14.4" thickBot="1" x14ac:dyDescent="0.3">
      <c r="A59" s="115" t="s">
        <v>13</v>
      </c>
      <c r="B59" s="115" t="s">
        <v>14</v>
      </c>
      <c r="C59" s="149">
        <v>4586</v>
      </c>
      <c r="D59" s="150" t="s">
        <v>626</v>
      </c>
      <c r="E59" t="s">
        <v>2236</v>
      </c>
      <c r="F59">
        <v>1738219.94</v>
      </c>
      <c r="G59">
        <v>1075534.19</v>
      </c>
      <c r="H59">
        <v>727453.6</v>
      </c>
      <c r="K59">
        <v>167698.62</v>
      </c>
      <c r="L59">
        <v>770356.97</v>
      </c>
      <c r="P59">
        <v>641599.64</v>
      </c>
      <c r="R59">
        <v>1799</v>
      </c>
      <c r="V59">
        <v>1636116.07</v>
      </c>
      <c r="W59">
        <v>2082375.6799999999</v>
      </c>
      <c r="X59">
        <v>848485.66</v>
      </c>
      <c r="Y59">
        <v>83536</v>
      </c>
      <c r="AA59">
        <v>196924.5</v>
      </c>
      <c r="AC59">
        <v>363782.5</v>
      </c>
      <c r="AF59">
        <v>328522.75</v>
      </c>
      <c r="AG59">
        <v>19267.98</v>
      </c>
      <c r="AK59">
        <v>300000</v>
      </c>
      <c r="AL59" s="123">
        <f t="shared" si="3"/>
        <v>3541207.73</v>
      </c>
      <c r="AM59" s="129">
        <f t="shared" si="4"/>
        <v>643398.64</v>
      </c>
      <c r="AN59" s="142">
        <f t="shared" si="5"/>
        <v>2897809.09</v>
      </c>
      <c r="AO59" s="143">
        <f t="shared" si="6"/>
        <v>1128946.1600000001</v>
      </c>
      <c r="AP59" s="143">
        <f t="shared" si="7"/>
        <v>1011573.23</v>
      </c>
      <c r="AQ59" s="125">
        <f t="shared" si="2"/>
        <v>117372.93000000017</v>
      </c>
    </row>
    <row r="60" spans="1:43" ht="14.4" thickBot="1" x14ac:dyDescent="0.3">
      <c r="A60" s="115" t="s">
        <v>13</v>
      </c>
      <c r="B60" s="115" t="s">
        <v>14</v>
      </c>
      <c r="C60" s="149">
        <v>3004</v>
      </c>
      <c r="D60" s="150" t="s">
        <v>627</v>
      </c>
      <c r="E60" t="s">
        <v>2237</v>
      </c>
      <c r="F60">
        <v>674492.63</v>
      </c>
      <c r="G60">
        <v>364479.18</v>
      </c>
      <c r="H60">
        <v>72399.92</v>
      </c>
      <c r="K60">
        <v>3214.35</v>
      </c>
      <c r="L60">
        <v>893623.56</v>
      </c>
      <c r="O60">
        <v>15213</v>
      </c>
      <c r="P60">
        <v>46983.3</v>
      </c>
      <c r="R60">
        <v>2113</v>
      </c>
      <c r="U60">
        <v>1121351.25</v>
      </c>
      <c r="V60">
        <v>4430.6400000000003</v>
      </c>
      <c r="W60">
        <v>817347.99</v>
      </c>
      <c r="X60">
        <v>398521.06</v>
      </c>
      <c r="Y60">
        <v>31326</v>
      </c>
      <c r="AA60">
        <v>479370</v>
      </c>
      <c r="AB60">
        <v>30300</v>
      </c>
      <c r="AC60">
        <v>634455</v>
      </c>
      <c r="AF60">
        <v>218544.37</v>
      </c>
      <c r="AG60">
        <v>85747.23</v>
      </c>
      <c r="AL60" s="123">
        <f t="shared" si="3"/>
        <v>1111371.73</v>
      </c>
      <c r="AM60" s="129">
        <f t="shared" si="4"/>
        <v>64309.3</v>
      </c>
      <c r="AN60" s="142">
        <f t="shared" si="5"/>
        <v>1047062.4299999999</v>
      </c>
      <c r="AO60" s="143">
        <f t="shared" si="6"/>
        <v>939517.06</v>
      </c>
      <c r="AP60" s="143">
        <f t="shared" si="7"/>
        <v>938746.6</v>
      </c>
      <c r="AQ60" s="125">
        <f t="shared" si="2"/>
        <v>770.46000000007916</v>
      </c>
    </row>
    <row r="61" spans="1:43" ht="14.4" thickBot="1" x14ac:dyDescent="0.3">
      <c r="A61" s="115" t="s">
        <v>13</v>
      </c>
      <c r="B61" s="115" t="s">
        <v>14</v>
      </c>
      <c r="C61" s="149">
        <v>7236</v>
      </c>
      <c r="D61" s="150" t="s">
        <v>628</v>
      </c>
      <c r="E61" t="s">
        <v>2238</v>
      </c>
      <c r="F61">
        <v>1949043.06</v>
      </c>
      <c r="G61">
        <v>1252802.99</v>
      </c>
      <c r="H61">
        <v>154684</v>
      </c>
      <c r="K61">
        <v>49748.98</v>
      </c>
      <c r="L61">
        <v>599068.5</v>
      </c>
      <c r="O61">
        <v>6500</v>
      </c>
      <c r="P61">
        <v>59401.279999999999</v>
      </c>
      <c r="R61">
        <v>469.89</v>
      </c>
      <c r="V61">
        <v>2107814.02</v>
      </c>
      <c r="W61">
        <v>1799262.21</v>
      </c>
      <c r="X61">
        <v>987481.75</v>
      </c>
      <c r="AA61">
        <v>499968</v>
      </c>
      <c r="AB61">
        <v>64000</v>
      </c>
      <c r="AC61">
        <v>679542</v>
      </c>
      <c r="AD61">
        <v>3000</v>
      </c>
      <c r="AF61">
        <v>551686.29</v>
      </c>
      <c r="AG61">
        <v>35321.33</v>
      </c>
      <c r="AK61">
        <v>250000</v>
      </c>
      <c r="AL61" s="123">
        <f t="shared" si="3"/>
        <v>3356530.05</v>
      </c>
      <c r="AM61" s="129">
        <f t="shared" si="4"/>
        <v>66371.17</v>
      </c>
      <c r="AN61" s="142">
        <f t="shared" si="5"/>
        <v>3290158.88</v>
      </c>
      <c r="AO61" s="143">
        <f t="shared" si="6"/>
        <v>1551449.75</v>
      </c>
      <c r="AP61" s="143">
        <f t="shared" si="7"/>
        <v>1519549.62</v>
      </c>
      <c r="AQ61" s="125">
        <f t="shared" si="2"/>
        <v>31900.129999999888</v>
      </c>
    </row>
    <row r="62" spans="1:43" ht="14.4" thickBot="1" x14ac:dyDescent="0.3">
      <c r="A62" s="115" t="s">
        <v>13</v>
      </c>
      <c r="B62" s="115" t="s">
        <v>14</v>
      </c>
      <c r="C62" s="149">
        <v>5706</v>
      </c>
      <c r="D62" s="150" t="s">
        <v>629</v>
      </c>
      <c r="E62" t="s">
        <v>2239</v>
      </c>
      <c r="F62">
        <v>1373249.3</v>
      </c>
      <c r="G62">
        <v>3405893.55</v>
      </c>
      <c r="H62">
        <v>142443.20000000001</v>
      </c>
      <c r="K62">
        <v>294118.19</v>
      </c>
      <c r="L62">
        <v>1100757.08</v>
      </c>
      <c r="O62">
        <v>9875</v>
      </c>
      <c r="P62">
        <v>135324.13</v>
      </c>
      <c r="R62">
        <v>1743.53</v>
      </c>
      <c r="V62">
        <v>3203644.11</v>
      </c>
      <c r="W62">
        <v>2590732.39</v>
      </c>
      <c r="X62">
        <v>992619.58</v>
      </c>
      <c r="AA62">
        <v>758877</v>
      </c>
      <c r="AB62">
        <v>4500</v>
      </c>
      <c r="AC62">
        <v>836803</v>
      </c>
      <c r="AF62">
        <v>529711.66</v>
      </c>
      <c r="AG62">
        <v>14339.76</v>
      </c>
      <c r="AL62" s="123">
        <f t="shared" si="3"/>
        <v>4921586.05</v>
      </c>
      <c r="AM62" s="129">
        <f t="shared" si="4"/>
        <v>146942.66</v>
      </c>
      <c r="AN62" s="142">
        <f t="shared" si="5"/>
        <v>4774643.3899999997</v>
      </c>
      <c r="AO62" s="143">
        <f t="shared" si="6"/>
        <v>1755996.58</v>
      </c>
      <c r="AP62" s="143">
        <f t="shared" si="7"/>
        <v>1380854.4200000002</v>
      </c>
      <c r="AQ62" s="125">
        <f t="shared" si="2"/>
        <v>375142.15999999992</v>
      </c>
    </row>
    <row r="63" spans="1:43" s="146" customFormat="1" ht="14.4" thickBot="1" x14ac:dyDescent="0.3">
      <c r="A63" s="122" t="s">
        <v>13</v>
      </c>
      <c r="B63" s="122" t="s">
        <v>14</v>
      </c>
      <c r="C63" s="151">
        <v>1949</v>
      </c>
      <c r="D63" s="152" t="s">
        <v>630</v>
      </c>
      <c r="E63" t="s">
        <v>2240</v>
      </c>
      <c r="F63">
        <v>2095260.72</v>
      </c>
      <c r="G63">
        <v>29388.1</v>
      </c>
      <c r="H63">
        <v>66891.58</v>
      </c>
      <c r="I63"/>
      <c r="J63"/>
      <c r="K63">
        <v>498588.69</v>
      </c>
      <c r="L63">
        <v>844496.72</v>
      </c>
      <c r="M63"/>
      <c r="N63"/>
      <c r="O63">
        <v>4300</v>
      </c>
      <c r="P63">
        <v>73209.240000000005</v>
      </c>
      <c r="Q63"/>
      <c r="R63">
        <v>1238.8</v>
      </c>
      <c r="S63"/>
      <c r="T63"/>
      <c r="U63"/>
      <c r="V63">
        <v>727571.29</v>
      </c>
      <c r="W63">
        <v>2642678.98</v>
      </c>
      <c r="X63">
        <v>769379.46</v>
      </c>
      <c r="Y63"/>
      <c r="Z63"/>
      <c r="AA63">
        <v>426237</v>
      </c>
      <c r="AB63">
        <v>21400</v>
      </c>
      <c r="AC63">
        <v>510967</v>
      </c>
      <c r="AD63"/>
      <c r="AE63"/>
      <c r="AF63">
        <v>291709.34999999998</v>
      </c>
      <c r="AG63">
        <v>121430.61</v>
      </c>
      <c r="AH63"/>
      <c r="AI63">
        <v>7282</v>
      </c>
      <c r="AJ63"/>
      <c r="AK63">
        <v>200000</v>
      </c>
      <c r="AL63" s="123">
        <f t="shared" si="3"/>
        <v>2191540.4</v>
      </c>
      <c r="AM63" s="129">
        <f t="shared" si="4"/>
        <v>78748.040000000008</v>
      </c>
      <c r="AN63" s="142">
        <f t="shared" si="5"/>
        <v>2112792.36</v>
      </c>
      <c r="AO63" s="143">
        <f t="shared" si="6"/>
        <v>1217016.46</v>
      </c>
      <c r="AP63" s="143">
        <f t="shared" si="7"/>
        <v>1131388.96</v>
      </c>
      <c r="AQ63" s="125">
        <f t="shared" si="2"/>
        <v>85627.5</v>
      </c>
    </row>
    <row r="64" spans="1:43" ht="14.4" thickBot="1" x14ac:dyDescent="0.3">
      <c r="A64" s="115" t="s">
        <v>13</v>
      </c>
      <c r="B64" s="115" t="s">
        <v>14</v>
      </c>
      <c r="C64" s="149">
        <v>3449</v>
      </c>
      <c r="D64" s="150" t="s">
        <v>631</v>
      </c>
      <c r="E64" t="s">
        <v>2241</v>
      </c>
      <c r="F64">
        <v>1201159.08</v>
      </c>
      <c r="G64">
        <v>75622.240000000005</v>
      </c>
      <c r="H64">
        <v>176949.26</v>
      </c>
      <c r="K64">
        <v>303131</v>
      </c>
      <c r="L64">
        <v>1168632.1599999999</v>
      </c>
      <c r="O64">
        <v>0</v>
      </c>
      <c r="P64">
        <v>86250</v>
      </c>
      <c r="R64">
        <v>1543.32</v>
      </c>
      <c r="V64">
        <v>-309505.99</v>
      </c>
      <c r="W64">
        <v>2996104.65</v>
      </c>
      <c r="X64">
        <v>572066.91</v>
      </c>
      <c r="Y64">
        <v>365470</v>
      </c>
      <c r="AA64">
        <v>622842</v>
      </c>
      <c r="AB64">
        <v>12000</v>
      </c>
      <c r="AC64">
        <v>726928</v>
      </c>
      <c r="AF64">
        <v>521931.19</v>
      </c>
      <c r="AG64">
        <v>29151</v>
      </c>
      <c r="AI64">
        <v>43266.96</v>
      </c>
      <c r="AK64">
        <v>100000</v>
      </c>
      <c r="AL64" s="123">
        <f t="shared" si="3"/>
        <v>1453730.58</v>
      </c>
      <c r="AM64" s="129">
        <f t="shared" si="4"/>
        <v>87793.32</v>
      </c>
      <c r="AN64" s="142">
        <f t="shared" si="5"/>
        <v>1365937.26</v>
      </c>
      <c r="AO64" s="143">
        <f t="shared" si="6"/>
        <v>1572378.9100000001</v>
      </c>
      <c r="AP64" s="143">
        <f t="shared" si="7"/>
        <v>1421277.15</v>
      </c>
      <c r="AQ64" s="125">
        <f t="shared" si="2"/>
        <v>151101.76000000024</v>
      </c>
    </row>
    <row r="65" spans="1:43" ht="14.4" thickBot="1" x14ac:dyDescent="0.3">
      <c r="A65" s="115" t="s">
        <v>13</v>
      </c>
      <c r="B65" s="115" t="s">
        <v>14</v>
      </c>
      <c r="C65" s="149">
        <v>4604</v>
      </c>
      <c r="D65" s="150" t="s">
        <v>632</v>
      </c>
      <c r="E65" t="s">
        <v>2242</v>
      </c>
      <c r="F65">
        <v>811705.43</v>
      </c>
      <c r="G65">
        <v>3706.69</v>
      </c>
      <c r="H65">
        <v>159086.23000000001</v>
      </c>
      <c r="K65">
        <v>1016005.01</v>
      </c>
      <c r="L65">
        <v>796279.02</v>
      </c>
      <c r="O65">
        <v>7500</v>
      </c>
      <c r="P65">
        <v>101044.92</v>
      </c>
      <c r="R65">
        <v>11890.89</v>
      </c>
      <c r="V65">
        <v>-780644.98</v>
      </c>
      <c r="W65">
        <v>3470807.24</v>
      </c>
      <c r="X65">
        <v>422611.89</v>
      </c>
      <c r="AA65">
        <v>514615.5</v>
      </c>
      <c r="AB65">
        <v>4500</v>
      </c>
      <c r="AC65">
        <v>686130.5</v>
      </c>
      <c r="AF65">
        <v>261904.58</v>
      </c>
      <c r="AG65">
        <v>17508</v>
      </c>
      <c r="AL65" s="123">
        <f t="shared" si="3"/>
        <v>974498.35</v>
      </c>
      <c r="AM65" s="129">
        <f t="shared" si="4"/>
        <v>120435.81</v>
      </c>
      <c r="AN65" s="142">
        <f t="shared" si="5"/>
        <v>854062.54</v>
      </c>
      <c r="AO65" s="143">
        <f t="shared" si="6"/>
        <v>941727.39</v>
      </c>
      <c r="AP65" s="143">
        <f t="shared" si="7"/>
        <v>965543.08</v>
      </c>
      <c r="AQ65" s="125">
        <f t="shared" si="2"/>
        <v>-23815.689999999944</v>
      </c>
    </row>
    <row r="66" spans="1:43" ht="14.4" thickBot="1" x14ac:dyDescent="0.3">
      <c r="A66" s="115" t="s">
        <v>13</v>
      </c>
      <c r="B66" s="115" t="s">
        <v>14</v>
      </c>
      <c r="C66" s="149">
        <v>2993</v>
      </c>
      <c r="D66" s="150" t="s">
        <v>633</v>
      </c>
      <c r="E66" t="s">
        <v>2243</v>
      </c>
      <c r="F66">
        <v>546374.68000000005</v>
      </c>
      <c r="G66">
        <v>1805888.51</v>
      </c>
      <c r="H66">
        <v>107623.71</v>
      </c>
      <c r="K66">
        <v>100661.16</v>
      </c>
      <c r="L66">
        <v>1077112.47</v>
      </c>
      <c r="O66">
        <v>7900</v>
      </c>
      <c r="P66">
        <v>47257.59</v>
      </c>
      <c r="R66">
        <v>2826</v>
      </c>
      <c r="U66">
        <v>1000</v>
      </c>
      <c r="V66">
        <v>1920891.07</v>
      </c>
      <c r="W66">
        <v>1569595.32</v>
      </c>
      <c r="X66">
        <v>659529.17000000004</v>
      </c>
      <c r="AA66">
        <v>216940.5</v>
      </c>
      <c r="AC66">
        <v>410007.5</v>
      </c>
      <c r="AF66">
        <v>218260.66</v>
      </c>
      <c r="AG66">
        <v>137230.96</v>
      </c>
      <c r="AK66">
        <v>22780</v>
      </c>
      <c r="AL66" s="123">
        <f t="shared" si="3"/>
        <v>2459886.9</v>
      </c>
      <c r="AM66" s="129">
        <f t="shared" si="4"/>
        <v>57983.59</v>
      </c>
      <c r="AN66" s="142">
        <f t="shared" si="5"/>
        <v>2401903.31</v>
      </c>
      <c r="AO66" s="143">
        <f t="shared" si="6"/>
        <v>876469.67</v>
      </c>
      <c r="AP66" s="143">
        <f t="shared" si="7"/>
        <v>788279.12</v>
      </c>
      <c r="AQ66" s="125">
        <f t="shared" ref="AQ66:AQ129" si="8">AO66-AP66</f>
        <v>88190.550000000047</v>
      </c>
    </row>
    <row r="67" spans="1:43" ht="14.4" thickBot="1" x14ac:dyDescent="0.3">
      <c r="A67" s="115" t="s">
        <v>13</v>
      </c>
      <c r="B67" s="115" t="s">
        <v>14</v>
      </c>
      <c r="C67" s="149">
        <v>4393</v>
      </c>
      <c r="D67" s="150" t="s">
        <v>634</v>
      </c>
      <c r="E67" t="s">
        <v>2244</v>
      </c>
      <c r="F67">
        <v>649697.27</v>
      </c>
      <c r="G67">
        <v>685210.35</v>
      </c>
      <c r="H67">
        <v>764274.4</v>
      </c>
      <c r="K67">
        <v>581157</v>
      </c>
      <c r="L67">
        <v>852866.06</v>
      </c>
      <c r="O67">
        <v>3000</v>
      </c>
      <c r="P67">
        <v>99976.61</v>
      </c>
      <c r="R67">
        <v>1972.97</v>
      </c>
      <c r="V67">
        <v>2147617.9500000002</v>
      </c>
      <c r="W67">
        <v>934454.85</v>
      </c>
      <c r="X67">
        <v>786923.05</v>
      </c>
      <c r="AA67">
        <v>650733</v>
      </c>
      <c r="AB67">
        <v>4500</v>
      </c>
      <c r="AC67">
        <v>744360</v>
      </c>
      <c r="AF67">
        <v>349506.45</v>
      </c>
      <c r="AG67">
        <v>2106.9</v>
      </c>
      <c r="AL67" s="123">
        <f t="shared" si="3"/>
        <v>2099182.02</v>
      </c>
      <c r="AM67" s="129">
        <f t="shared" si="4"/>
        <v>104949.58</v>
      </c>
      <c r="AN67" s="142">
        <f t="shared" si="5"/>
        <v>1994232.44</v>
      </c>
      <c r="AO67" s="143">
        <f t="shared" si="6"/>
        <v>1442156.05</v>
      </c>
      <c r="AP67" s="143">
        <f t="shared" si="7"/>
        <v>1095973.3499999999</v>
      </c>
      <c r="AQ67" s="125">
        <f t="shared" si="8"/>
        <v>346182.70000000019</v>
      </c>
    </row>
    <row r="68" spans="1:43" ht="14.4" thickBot="1" x14ac:dyDescent="0.3">
      <c r="A68" s="115" t="s">
        <v>13</v>
      </c>
      <c r="B68" s="115" t="s">
        <v>14</v>
      </c>
      <c r="C68" s="149">
        <v>2760</v>
      </c>
      <c r="D68" s="150" t="s">
        <v>635</v>
      </c>
      <c r="E68" t="s">
        <v>2245</v>
      </c>
      <c r="F68">
        <v>1610989.49</v>
      </c>
      <c r="G68">
        <v>73011.8</v>
      </c>
      <c r="H68">
        <v>45197.35</v>
      </c>
      <c r="K68">
        <v>8</v>
      </c>
      <c r="L68">
        <v>397497.86</v>
      </c>
      <c r="O68">
        <v>5500</v>
      </c>
      <c r="P68">
        <v>53827.49</v>
      </c>
      <c r="R68">
        <v>1937.66</v>
      </c>
      <c r="V68">
        <v>-1496499.35</v>
      </c>
      <c r="W68">
        <v>2618687.59</v>
      </c>
      <c r="X68">
        <v>784484.54</v>
      </c>
      <c r="Y68">
        <v>636962</v>
      </c>
      <c r="AA68">
        <v>87890.4</v>
      </c>
      <c r="AB68">
        <v>5600</v>
      </c>
      <c r="AC68">
        <v>227836.4</v>
      </c>
      <c r="AF68">
        <v>205676.22</v>
      </c>
      <c r="AG68">
        <v>38173.21</v>
      </c>
      <c r="AH68">
        <v>100000</v>
      </c>
      <c r="AL68" s="123">
        <f t="shared" si="3"/>
        <v>1729198.6400000001</v>
      </c>
      <c r="AM68" s="129">
        <f t="shared" si="4"/>
        <v>61265.15</v>
      </c>
      <c r="AN68" s="142">
        <f t="shared" si="5"/>
        <v>1667933.4900000002</v>
      </c>
      <c r="AO68" s="143">
        <f t="shared" si="6"/>
        <v>1514936.94</v>
      </c>
      <c r="AP68" s="143">
        <f t="shared" si="7"/>
        <v>571685.83000000007</v>
      </c>
      <c r="AQ68" s="125">
        <f t="shared" si="8"/>
        <v>943251.10999999987</v>
      </c>
    </row>
    <row r="69" spans="1:43" ht="14.4" thickBot="1" x14ac:dyDescent="0.3">
      <c r="A69" s="115" t="s">
        <v>13</v>
      </c>
      <c r="B69" s="115" t="s">
        <v>14</v>
      </c>
      <c r="C69" s="149">
        <v>4335</v>
      </c>
      <c r="D69" s="150" t="s">
        <v>636</v>
      </c>
      <c r="E69" t="s">
        <v>2246</v>
      </c>
      <c r="F69">
        <v>1188962.52</v>
      </c>
      <c r="G69">
        <v>1164643.3500000001</v>
      </c>
      <c r="H69">
        <v>150533.82999999999</v>
      </c>
      <c r="K69">
        <v>719.57</v>
      </c>
      <c r="L69">
        <v>990773.34</v>
      </c>
      <c r="O69">
        <v>2500</v>
      </c>
      <c r="P69">
        <v>51180</v>
      </c>
      <c r="R69">
        <v>2000</v>
      </c>
      <c r="T69">
        <v>670988</v>
      </c>
      <c r="V69">
        <v>699911.6</v>
      </c>
      <c r="W69">
        <v>1881601.57</v>
      </c>
      <c r="X69">
        <v>609557.06000000006</v>
      </c>
      <c r="AA69">
        <v>574000.19999999995</v>
      </c>
      <c r="AB69">
        <v>35100</v>
      </c>
      <c r="AC69">
        <v>700380.2</v>
      </c>
      <c r="AF69">
        <v>257390.15</v>
      </c>
      <c r="AG69">
        <v>73435.47</v>
      </c>
      <c r="AL69" s="123">
        <f t="shared" si="3"/>
        <v>2504139.7000000002</v>
      </c>
      <c r="AM69" s="129">
        <f t="shared" si="4"/>
        <v>55680</v>
      </c>
      <c r="AN69" s="142">
        <f t="shared" si="5"/>
        <v>2448459.7000000002</v>
      </c>
      <c r="AO69" s="143">
        <f t="shared" si="6"/>
        <v>1218657.26</v>
      </c>
      <c r="AP69" s="143">
        <f t="shared" si="7"/>
        <v>1031205.82</v>
      </c>
      <c r="AQ69" s="125">
        <f t="shared" si="8"/>
        <v>187451.44000000006</v>
      </c>
    </row>
    <row r="70" spans="1:43" ht="14.4" thickBot="1" x14ac:dyDescent="0.3">
      <c r="A70" s="115" t="s">
        <v>13</v>
      </c>
      <c r="B70" s="115" t="s">
        <v>14</v>
      </c>
      <c r="C70" s="149">
        <v>2477</v>
      </c>
      <c r="D70" s="150" t="s">
        <v>637</v>
      </c>
      <c r="E70" t="s">
        <v>2247</v>
      </c>
      <c r="F70">
        <v>975121.65</v>
      </c>
      <c r="G70">
        <v>918472.22</v>
      </c>
      <c r="H70">
        <v>108183.38</v>
      </c>
      <c r="K70">
        <v>4381.28</v>
      </c>
      <c r="L70">
        <v>357697.29</v>
      </c>
      <c r="O70">
        <v>2500</v>
      </c>
      <c r="P70">
        <v>87312.8</v>
      </c>
      <c r="R70">
        <v>3799.75</v>
      </c>
      <c r="T70">
        <v>929338</v>
      </c>
      <c r="V70">
        <v>-775660.14</v>
      </c>
      <c r="W70">
        <v>2255161.35</v>
      </c>
      <c r="X70">
        <v>393982.22</v>
      </c>
      <c r="AA70">
        <v>446629.5</v>
      </c>
      <c r="AB70">
        <v>110500</v>
      </c>
      <c r="AC70">
        <v>539183.5</v>
      </c>
      <c r="AD70">
        <v>26405.64</v>
      </c>
      <c r="AF70">
        <v>481406.35</v>
      </c>
      <c r="AG70">
        <v>42712.17</v>
      </c>
      <c r="AL70" s="123">
        <f t="shared" si="3"/>
        <v>2001777.25</v>
      </c>
      <c r="AM70" s="129">
        <f t="shared" si="4"/>
        <v>93612.55</v>
      </c>
      <c r="AN70" s="142">
        <f t="shared" si="5"/>
        <v>1908164.7</v>
      </c>
      <c r="AO70" s="143">
        <f t="shared" si="6"/>
        <v>951111.72</v>
      </c>
      <c r="AP70" s="143">
        <f t="shared" si="7"/>
        <v>1089707.6599999999</v>
      </c>
      <c r="AQ70" s="125">
        <f t="shared" si="8"/>
        <v>-138595.93999999994</v>
      </c>
    </row>
    <row r="71" spans="1:43" ht="14.4" thickBot="1" x14ac:dyDescent="0.3">
      <c r="A71" s="115" t="s">
        <v>13</v>
      </c>
      <c r="B71" s="115" t="s">
        <v>14</v>
      </c>
      <c r="C71" s="149">
        <v>5216</v>
      </c>
      <c r="D71" s="150" t="s">
        <v>638</v>
      </c>
      <c r="E71" t="s">
        <v>2248</v>
      </c>
      <c r="F71">
        <v>2127842.21</v>
      </c>
      <c r="G71">
        <v>2927161.48</v>
      </c>
      <c r="H71">
        <v>147880.60999999999</v>
      </c>
      <c r="K71">
        <v>249990.49</v>
      </c>
      <c r="L71">
        <v>2884401.84</v>
      </c>
      <c r="O71">
        <v>5000</v>
      </c>
      <c r="P71">
        <v>124626.01</v>
      </c>
      <c r="R71">
        <v>8488.06</v>
      </c>
      <c r="V71">
        <v>4693544.93</v>
      </c>
      <c r="W71">
        <v>2065017.96</v>
      </c>
      <c r="X71">
        <v>830344.77</v>
      </c>
      <c r="Y71">
        <v>1476366</v>
      </c>
      <c r="AA71">
        <v>323346</v>
      </c>
      <c r="AC71">
        <v>568066</v>
      </c>
      <c r="AF71">
        <v>387436.74</v>
      </c>
      <c r="AG71">
        <v>33954.36</v>
      </c>
      <c r="AK71">
        <v>200000</v>
      </c>
      <c r="AL71" s="123">
        <f t="shared" si="3"/>
        <v>5202884.3</v>
      </c>
      <c r="AM71" s="129">
        <f t="shared" si="4"/>
        <v>138114.07</v>
      </c>
      <c r="AN71" s="142">
        <f t="shared" si="5"/>
        <v>5064770.2299999995</v>
      </c>
      <c r="AO71" s="143">
        <f t="shared" si="6"/>
        <v>2630056.77</v>
      </c>
      <c r="AP71" s="143">
        <f t="shared" si="7"/>
        <v>1189457.1000000001</v>
      </c>
      <c r="AQ71" s="125">
        <f t="shared" si="8"/>
        <v>1440599.67</v>
      </c>
    </row>
    <row r="72" spans="1:43" s="123" customFormat="1" ht="14.4" thickBot="1" x14ac:dyDescent="0.3">
      <c r="A72" s="115" t="s">
        <v>13</v>
      </c>
      <c r="B72" s="115" t="s">
        <v>14</v>
      </c>
      <c r="C72" s="149">
        <v>5544</v>
      </c>
      <c r="D72" s="150" t="s">
        <v>639</v>
      </c>
      <c r="E72" t="s">
        <v>2249</v>
      </c>
      <c r="F72">
        <v>2383886.4</v>
      </c>
      <c r="G72">
        <v>1137494.5</v>
      </c>
      <c r="H72">
        <v>269093.44</v>
      </c>
      <c r="I72"/>
      <c r="J72"/>
      <c r="K72">
        <v>288972.38</v>
      </c>
      <c r="L72">
        <v>959891.93</v>
      </c>
      <c r="M72"/>
      <c r="N72"/>
      <c r="O72">
        <v>0</v>
      </c>
      <c r="P72">
        <v>170226.74</v>
      </c>
      <c r="Q72">
        <v>365470</v>
      </c>
      <c r="R72">
        <v>11414.35</v>
      </c>
      <c r="S72"/>
      <c r="T72">
        <v>60300.01</v>
      </c>
      <c r="U72"/>
      <c r="V72">
        <v>1942954.23</v>
      </c>
      <c r="W72">
        <v>2127187.88</v>
      </c>
      <c r="X72">
        <v>1287381.6100000001</v>
      </c>
      <c r="Y72">
        <v>25200</v>
      </c>
      <c r="Z72"/>
      <c r="AA72">
        <v>383111.4</v>
      </c>
      <c r="AB72">
        <v>250000</v>
      </c>
      <c r="AC72">
        <v>641513.4</v>
      </c>
      <c r="AD72"/>
      <c r="AE72"/>
      <c r="AF72">
        <v>671978.42</v>
      </c>
      <c r="AG72">
        <v>20415.75</v>
      </c>
      <c r="AH72"/>
      <c r="AI72"/>
      <c r="AJ72"/>
      <c r="AK72">
        <v>250000</v>
      </c>
      <c r="AL72" s="123">
        <f t="shared" si="3"/>
        <v>3790474.34</v>
      </c>
      <c r="AM72" s="129">
        <f t="shared" si="4"/>
        <v>547111.09</v>
      </c>
      <c r="AN72" s="142">
        <f t="shared" si="5"/>
        <v>3243363.25</v>
      </c>
      <c r="AO72" s="143">
        <f t="shared" si="6"/>
        <v>1945693.0100000002</v>
      </c>
      <c r="AP72" s="143">
        <f t="shared" si="7"/>
        <v>1583907.57</v>
      </c>
      <c r="AQ72" s="125">
        <f t="shared" si="8"/>
        <v>361785.44000000018</v>
      </c>
    </row>
    <row r="73" spans="1:43" ht="14.4" thickBot="1" x14ac:dyDescent="0.3">
      <c r="A73" s="115" t="s">
        <v>13</v>
      </c>
      <c r="B73" s="115" t="s">
        <v>14</v>
      </c>
      <c r="C73" s="149">
        <v>2866</v>
      </c>
      <c r="D73" s="150" t="s">
        <v>640</v>
      </c>
      <c r="E73" t="s">
        <v>2250</v>
      </c>
      <c r="F73">
        <v>1608368.1</v>
      </c>
      <c r="G73">
        <v>556398.07999999996</v>
      </c>
      <c r="H73">
        <v>82551.28</v>
      </c>
      <c r="K73">
        <v>50674.59</v>
      </c>
      <c r="L73">
        <v>291746.25</v>
      </c>
      <c r="O73">
        <v>4000</v>
      </c>
      <c r="P73">
        <v>75326.460000000006</v>
      </c>
      <c r="R73">
        <v>3030.99</v>
      </c>
      <c r="V73">
        <v>-1966274.27</v>
      </c>
      <c r="W73">
        <v>3692657.78</v>
      </c>
      <c r="X73">
        <v>383047.46</v>
      </c>
      <c r="Y73">
        <v>783150</v>
      </c>
      <c r="AA73">
        <v>734317.5</v>
      </c>
      <c r="AB73">
        <v>29000</v>
      </c>
      <c r="AC73">
        <v>866852.5</v>
      </c>
      <c r="AF73">
        <v>219237.67</v>
      </c>
      <c r="AG73">
        <v>62427.45</v>
      </c>
      <c r="AL73" s="123">
        <f t="shared" si="3"/>
        <v>2247317.46</v>
      </c>
      <c r="AM73" s="129">
        <f t="shared" si="4"/>
        <v>82357.450000000012</v>
      </c>
      <c r="AN73" s="142">
        <f t="shared" si="5"/>
        <v>2164960.0099999998</v>
      </c>
      <c r="AO73" s="143">
        <f t="shared" si="6"/>
        <v>1929514.96</v>
      </c>
      <c r="AP73" s="143">
        <f t="shared" si="7"/>
        <v>1148517.6199999999</v>
      </c>
      <c r="AQ73" s="125">
        <f t="shared" si="8"/>
        <v>780997.34000000008</v>
      </c>
    </row>
    <row r="74" spans="1:43" ht="14.4" thickBot="1" x14ac:dyDescent="0.3">
      <c r="A74" s="115" t="s">
        <v>15</v>
      </c>
      <c r="B74" s="115" t="s">
        <v>16</v>
      </c>
      <c r="C74" s="149">
        <v>3680</v>
      </c>
      <c r="D74" s="150" t="s">
        <v>641</v>
      </c>
      <c r="E74" t="s">
        <v>2251</v>
      </c>
      <c r="F74">
        <v>1160533.6599999999</v>
      </c>
      <c r="G74">
        <v>186642</v>
      </c>
      <c r="H74">
        <v>52020.11</v>
      </c>
      <c r="K74">
        <v>1273481</v>
      </c>
      <c r="L74">
        <v>424183.16</v>
      </c>
      <c r="P74">
        <v>93233</v>
      </c>
      <c r="R74">
        <v>1189</v>
      </c>
      <c r="V74">
        <v>868515.92</v>
      </c>
      <c r="W74">
        <v>2241713.0099999998</v>
      </c>
      <c r="X74">
        <v>484569.13</v>
      </c>
      <c r="AA74">
        <v>560511</v>
      </c>
      <c r="AB74">
        <v>26323</v>
      </c>
      <c r="AC74">
        <v>764234</v>
      </c>
      <c r="AE74">
        <v>1740</v>
      </c>
      <c r="AF74">
        <v>328070.46999999997</v>
      </c>
      <c r="AG74">
        <v>85149.66</v>
      </c>
      <c r="AL74" s="123">
        <f t="shared" si="3"/>
        <v>1399195.77</v>
      </c>
      <c r="AM74" s="129">
        <f t="shared" si="4"/>
        <v>94422</v>
      </c>
      <c r="AN74" s="142">
        <f t="shared" si="5"/>
        <v>1304773.77</v>
      </c>
      <c r="AO74" s="143">
        <f t="shared" si="6"/>
        <v>1071403.1299999999</v>
      </c>
      <c r="AP74" s="143">
        <f t="shared" si="7"/>
        <v>1179194.1299999999</v>
      </c>
      <c r="AQ74" s="125">
        <f t="shared" si="8"/>
        <v>-107791</v>
      </c>
    </row>
    <row r="75" spans="1:43" ht="14.4" thickBot="1" x14ac:dyDescent="0.3">
      <c r="A75" s="115" t="s">
        <v>15</v>
      </c>
      <c r="B75" s="115" t="s">
        <v>16</v>
      </c>
      <c r="C75" s="149">
        <v>5005</v>
      </c>
      <c r="D75" s="150" t="s">
        <v>642</v>
      </c>
      <c r="E75" t="s">
        <v>2252</v>
      </c>
      <c r="F75">
        <v>962608.95</v>
      </c>
      <c r="G75">
        <v>413755</v>
      </c>
      <c r="H75">
        <v>76950.600000000006</v>
      </c>
      <c r="K75">
        <v>460427.86</v>
      </c>
      <c r="L75">
        <v>298896.3</v>
      </c>
      <c r="O75">
        <v>4500</v>
      </c>
      <c r="P75">
        <v>127335.43</v>
      </c>
      <c r="Q75">
        <v>0</v>
      </c>
      <c r="R75">
        <v>1523.8</v>
      </c>
      <c r="V75">
        <v>178377.81</v>
      </c>
      <c r="W75">
        <v>1881918.88</v>
      </c>
      <c r="X75">
        <v>881985.09</v>
      </c>
      <c r="AA75">
        <v>630145.5</v>
      </c>
      <c r="AC75">
        <v>779181.5</v>
      </c>
      <c r="AD75">
        <v>12070</v>
      </c>
      <c r="AF75">
        <v>413950.54</v>
      </c>
      <c r="AG75">
        <v>42555.76</v>
      </c>
      <c r="AH75">
        <v>245390</v>
      </c>
      <c r="AL75" s="123">
        <f t="shared" ref="AL75:AL138" si="9">SUM(F75:I75)</f>
        <v>1453314.55</v>
      </c>
      <c r="AM75" s="129">
        <f t="shared" ref="AM75:AM138" si="10">SUM(O75:S75)</f>
        <v>133359.22999999998</v>
      </c>
      <c r="AN75" s="142">
        <f t="shared" ref="AN75:AN138" si="11">AL75-AM75</f>
        <v>1319955.32</v>
      </c>
      <c r="AO75" s="143">
        <f t="shared" ref="AO75:AO138" si="12">SUM(X75:AB75)</f>
        <v>1512130.5899999999</v>
      </c>
      <c r="AP75" s="143">
        <f t="shared" ref="AP75:AP138" si="13">SUM(AC75:AK75)</f>
        <v>1493147.8</v>
      </c>
      <c r="AQ75" s="125">
        <f t="shared" si="8"/>
        <v>18982.789999999804</v>
      </c>
    </row>
    <row r="76" spans="1:43" ht="14.4" thickBot="1" x14ac:dyDescent="0.3">
      <c r="A76" s="115" t="s">
        <v>15</v>
      </c>
      <c r="B76" s="115" t="s">
        <v>16</v>
      </c>
      <c r="C76" s="149">
        <v>3048</v>
      </c>
      <c r="D76" s="150" t="s">
        <v>643</v>
      </c>
      <c r="E76" t="s">
        <v>2253</v>
      </c>
      <c r="F76">
        <v>730381.12</v>
      </c>
      <c r="G76">
        <v>216150.7</v>
      </c>
      <c r="H76">
        <v>57040.89</v>
      </c>
      <c r="K76">
        <v>122825.14</v>
      </c>
      <c r="L76">
        <v>1067252.54</v>
      </c>
      <c r="O76">
        <v>0</v>
      </c>
      <c r="P76">
        <v>101917.98</v>
      </c>
      <c r="R76">
        <v>369.75</v>
      </c>
      <c r="V76">
        <v>98174.43</v>
      </c>
      <c r="W76">
        <v>1941230.36</v>
      </c>
      <c r="X76">
        <v>589399.80000000005</v>
      </c>
      <c r="AA76">
        <v>242434.5</v>
      </c>
      <c r="AB76">
        <v>17116</v>
      </c>
      <c r="AC76">
        <v>488311.5</v>
      </c>
      <c r="AD76">
        <v>2020</v>
      </c>
      <c r="AF76">
        <v>248833.25</v>
      </c>
      <c r="AG76">
        <v>57827.68</v>
      </c>
      <c r="AL76" s="123">
        <f t="shared" si="9"/>
        <v>1003572.7100000001</v>
      </c>
      <c r="AM76" s="129">
        <f t="shared" si="10"/>
        <v>102287.73</v>
      </c>
      <c r="AN76" s="142">
        <f t="shared" si="11"/>
        <v>901284.9800000001</v>
      </c>
      <c r="AO76" s="143">
        <f t="shared" si="12"/>
        <v>848950.3</v>
      </c>
      <c r="AP76" s="143">
        <f t="shared" si="13"/>
        <v>796992.43</v>
      </c>
      <c r="AQ76" s="125">
        <f t="shared" si="8"/>
        <v>51957.869999999995</v>
      </c>
    </row>
    <row r="77" spans="1:43" ht="14.4" thickBot="1" x14ac:dyDescent="0.3">
      <c r="A77" s="115" t="s">
        <v>15</v>
      </c>
      <c r="B77" s="115" t="s">
        <v>16</v>
      </c>
      <c r="C77" s="149">
        <v>6117</v>
      </c>
      <c r="D77" s="150" t="s">
        <v>644</v>
      </c>
      <c r="E77" t="s">
        <v>2254</v>
      </c>
      <c r="F77">
        <v>838244.39</v>
      </c>
      <c r="G77">
        <v>1513216.2</v>
      </c>
      <c r="H77">
        <v>69770.759999999995</v>
      </c>
      <c r="K77">
        <v>466862.08000000002</v>
      </c>
      <c r="L77">
        <v>582800.75</v>
      </c>
      <c r="O77">
        <v>0</v>
      </c>
      <c r="P77">
        <v>231167.66</v>
      </c>
      <c r="R77">
        <v>1110</v>
      </c>
      <c r="T77">
        <v>5000</v>
      </c>
      <c r="V77">
        <v>1232086.44</v>
      </c>
      <c r="W77">
        <v>1940061.77</v>
      </c>
      <c r="X77">
        <v>1012944.78</v>
      </c>
      <c r="Y77">
        <v>3634.5</v>
      </c>
      <c r="AA77">
        <v>529074</v>
      </c>
      <c r="AB77">
        <v>11317</v>
      </c>
      <c r="AC77">
        <v>818987</v>
      </c>
      <c r="AD77">
        <v>5330</v>
      </c>
      <c r="AF77">
        <v>542605.06000000006</v>
      </c>
      <c r="AG77">
        <v>128579.91</v>
      </c>
      <c r="AL77" s="123">
        <f t="shared" si="9"/>
        <v>2421231.3499999996</v>
      </c>
      <c r="AM77" s="129">
        <f t="shared" si="10"/>
        <v>232277.66</v>
      </c>
      <c r="AN77" s="142">
        <f t="shared" si="11"/>
        <v>2188953.6899999995</v>
      </c>
      <c r="AO77" s="143">
        <f t="shared" si="12"/>
        <v>1556970.28</v>
      </c>
      <c r="AP77" s="143">
        <f t="shared" si="13"/>
        <v>1495501.97</v>
      </c>
      <c r="AQ77" s="125">
        <f t="shared" si="8"/>
        <v>61468.310000000056</v>
      </c>
    </row>
    <row r="78" spans="1:43" ht="14.4" thickBot="1" x14ac:dyDescent="0.3">
      <c r="A78" s="115" t="s">
        <v>15</v>
      </c>
      <c r="B78" s="115" t="s">
        <v>16</v>
      </c>
      <c r="C78" s="149">
        <v>3261</v>
      </c>
      <c r="D78" s="150" t="s">
        <v>645</v>
      </c>
      <c r="E78" t="s">
        <v>2255</v>
      </c>
      <c r="F78">
        <v>1403800.66</v>
      </c>
      <c r="G78">
        <v>44189.26</v>
      </c>
      <c r="H78">
        <v>16570.54</v>
      </c>
      <c r="K78">
        <v>378003.98</v>
      </c>
      <c r="L78">
        <v>900633.8</v>
      </c>
      <c r="O78">
        <v>1870</v>
      </c>
      <c r="P78">
        <v>80765</v>
      </c>
      <c r="R78">
        <v>822.75</v>
      </c>
      <c r="V78">
        <v>719475.34</v>
      </c>
      <c r="W78">
        <v>2076384.94</v>
      </c>
      <c r="X78">
        <v>297891.96000000002</v>
      </c>
      <c r="AA78">
        <v>155557.5</v>
      </c>
      <c r="AB78">
        <v>104500</v>
      </c>
      <c r="AC78">
        <v>327169.5</v>
      </c>
      <c r="AD78">
        <v>2590</v>
      </c>
      <c r="AF78">
        <v>301152.56</v>
      </c>
      <c r="AG78">
        <v>63157.19</v>
      </c>
      <c r="AL78" s="123">
        <f t="shared" si="9"/>
        <v>1464560.46</v>
      </c>
      <c r="AM78" s="129">
        <f t="shared" si="10"/>
        <v>83457.75</v>
      </c>
      <c r="AN78" s="142">
        <f t="shared" si="11"/>
        <v>1381102.71</v>
      </c>
      <c r="AO78" s="143">
        <f t="shared" si="12"/>
        <v>557949.46</v>
      </c>
      <c r="AP78" s="143">
        <f t="shared" si="13"/>
        <v>694069.25</v>
      </c>
      <c r="AQ78" s="125">
        <f t="shared" si="8"/>
        <v>-136119.79000000004</v>
      </c>
    </row>
    <row r="79" spans="1:43" ht="14.4" thickBot="1" x14ac:dyDescent="0.3">
      <c r="A79" s="115" t="s">
        <v>15</v>
      </c>
      <c r="B79" s="115" t="s">
        <v>16</v>
      </c>
      <c r="C79" s="149">
        <v>2381</v>
      </c>
      <c r="D79" s="150" t="s">
        <v>646</v>
      </c>
      <c r="E79" t="s">
        <v>2256</v>
      </c>
      <c r="F79">
        <v>1287300.95</v>
      </c>
      <c r="G79">
        <v>0</v>
      </c>
      <c r="H79">
        <v>86694.720000000001</v>
      </c>
      <c r="K79">
        <v>1770400.5</v>
      </c>
      <c r="L79">
        <v>230624.76</v>
      </c>
      <c r="O79">
        <v>19955</v>
      </c>
      <c r="P79">
        <v>37074</v>
      </c>
      <c r="Q79">
        <v>108000</v>
      </c>
      <c r="R79">
        <v>0</v>
      </c>
      <c r="T79">
        <v>10000</v>
      </c>
      <c r="V79">
        <v>657589.26</v>
      </c>
      <c r="W79">
        <v>1879892.65</v>
      </c>
      <c r="X79">
        <v>1166037.6000000001</v>
      </c>
      <c r="AA79">
        <v>349471.5</v>
      </c>
      <c r="AC79">
        <v>507071.5</v>
      </c>
      <c r="AD79">
        <v>1680</v>
      </c>
      <c r="AF79">
        <v>242422.63</v>
      </c>
      <c r="AG79">
        <v>101824.95</v>
      </c>
      <c r="AL79" s="123">
        <f t="shared" si="9"/>
        <v>1373995.67</v>
      </c>
      <c r="AM79" s="129">
        <f t="shared" si="10"/>
        <v>165029</v>
      </c>
      <c r="AN79" s="142">
        <f t="shared" si="11"/>
        <v>1208966.67</v>
      </c>
      <c r="AO79" s="143">
        <f t="shared" si="12"/>
        <v>1515509.1</v>
      </c>
      <c r="AP79" s="143">
        <f t="shared" si="13"/>
        <v>852999.08</v>
      </c>
      <c r="AQ79" s="125">
        <f t="shared" si="8"/>
        <v>662510.02000000014</v>
      </c>
    </row>
    <row r="80" spans="1:43" ht="14.4" thickBot="1" x14ac:dyDescent="0.3">
      <c r="A80" s="115" t="s">
        <v>15</v>
      </c>
      <c r="B80" s="115" t="s">
        <v>16</v>
      </c>
      <c r="C80" s="149">
        <v>2712</v>
      </c>
      <c r="D80" s="150" t="s">
        <v>647</v>
      </c>
      <c r="E80" t="s">
        <v>2257</v>
      </c>
      <c r="F80">
        <v>300752.75</v>
      </c>
      <c r="G80">
        <v>1396074.48</v>
      </c>
      <c r="H80">
        <v>43865.07</v>
      </c>
      <c r="K80">
        <v>420479.69</v>
      </c>
      <c r="L80">
        <v>435736.69</v>
      </c>
      <c r="O80">
        <v>0</v>
      </c>
      <c r="P80">
        <v>128770</v>
      </c>
      <c r="R80">
        <v>2620</v>
      </c>
      <c r="V80">
        <v>533573.65</v>
      </c>
      <c r="W80">
        <v>1840507.51</v>
      </c>
      <c r="X80">
        <v>535580.57999999996</v>
      </c>
      <c r="AA80">
        <v>351060</v>
      </c>
      <c r="AB80">
        <v>33754.5</v>
      </c>
      <c r="AC80">
        <v>542438.5</v>
      </c>
      <c r="AD80">
        <v>3660</v>
      </c>
      <c r="AF80">
        <v>202593.52</v>
      </c>
      <c r="AG80">
        <v>80265.539999999994</v>
      </c>
      <c r="AL80" s="123">
        <f t="shared" si="9"/>
        <v>1740692.3</v>
      </c>
      <c r="AM80" s="129">
        <f t="shared" si="10"/>
        <v>131390</v>
      </c>
      <c r="AN80" s="142">
        <f t="shared" si="11"/>
        <v>1609302.3</v>
      </c>
      <c r="AO80" s="143">
        <f t="shared" si="12"/>
        <v>920395.08</v>
      </c>
      <c r="AP80" s="143">
        <f t="shared" si="13"/>
        <v>828957.56</v>
      </c>
      <c r="AQ80" s="125">
        <f t="shared" si="8"/>
        <v>91437.519999999902</v>
      </c>
    </row>
    <row r="81" spans="1:43" ht="14.4" thickBot="1" x14ac:dyDescent="0.3">
      <c r="A81" s="115" t="s">
        <v>15</v>
      </c>
      <c r="B81" s="115" t="s">
        <v>16</v>
      </c>
      <c r="C81" s="149">
        <v>1686</v>
      </c>
      <c r="D81" s="150" t="s">
        <v>648</v>
      </c>
      <c r="E81" t="s">
        <v>2258</v>
      </c>
      <c r="F81">
        <v>248636.21</v>
      </c>
      <c r="G81">
        <v>364886.15</v>
      </c>
      <c r="H81">
        <v>17319.240000000002</v>
      </c>
      <c r="K81">
        <v>1324649.01</v>
      </c>
      <c r="L81">
        <v>25867.41</v>
      </c>
      <c r="O81">
        <v>0</v>
      </c>
      <c r="P81">
        <v>31890</v>
      </c>
      <c r="R81">
        <v>2129</v>
      </c>
      <c r="V81">
        <v>-456677.45</v>
      </c>
      <c r="W81">
        <v>2241713.0099999998</v>
      </c>
      <c r="X81">
        <v>436489.98</v>
      </c>
      <c r="AB81">
        <v>13312</v>
      </c>
      <c r="AC81">
        <v>139044</v>
      </c>
      <c r="AD81">
        <v>1560</v>
      </c>
      <c r="AF81">
        <v>87074.52</v>
      </c>
      <c r="AG81">
        <v>44970</v>
      </c>
      <c r="AK81">
        <v>14850</v>
      </c>
      <c r="AL81" s="123">
        <f t="shared" si="9"/>
        <v>630841.59999999998</v>
      </c>
      <c r="AM81" s="129">
        <f t="shared" si="10"/>
        <v>34019</v>
      </c>
      <c r="AN81" s="142">
        <f t="shared" si="11"/>
        <v>596822.6</v>
      </c>
      <c r="AO81" s="143">
        <f t="shared" si="12"/>
        <v>449801.98</v>
      </c>
      <c r="AP81" s="143">
        <f t="shared" si="13"/>
        <v>287498.52</v>
      </c>
      <c r="AQ81" s="125">
        <f t="shared" si="8"/>
        <v>162303.45999999996</v>
      </c>
    </row>
    <row r="82" spans="1:43" ht="14.4" thickBot="1" x14ac:dyDescent="0.3">
      <c r="A82" s="115" t="s">
        <v>15</v>
      </c>
      <c r="B82" s="115" t="s">
        <v>16</v>
      </c>
      <c r="C82" s="149">
        <v>2512</v>
      </c>
      <c r="D82" s="150" t="s">
        <v>649</v>
      </c>
      <c r="E82" t="s">
        <v>2259</v>
      </c>
      <c r="F82">
        <v>600353.47</v>
      </c>
      <c r="G82">
        <v>437532.2</v>
      </c>
      <c r="H82">
        <v>23083.66</v>
      </c>
      <c r="K82">
        <v>28102</v>
      </c>
      <c r="L82">
        <v>97329.11</v>
      </c>
      <c r="O82">
        <v>0</v>
      </c>
      <c r="P82">
        <v>36575.93</v>
      </c>
      <c r="R82">
        <v>10.99</v>
      </c>
      <c r="V82">
        <v>-2126323.4900000002</v>
      </c>
      <c r="W82">
        <v>3200752.69</v>
      </c>
      <c r="X82">
        <v>400148.34</v>
      </c>
      <c r="AA82">
        <v>309708</v>
      </c>
      <c r="AB82">
        <v>16300</v>
      </c>
      <c r="AC82">
        <v>447140</v>
      </c>
      <c r="AE82">
        <v>4240</v>
      </c>
      <c r="AF82">
        <v>147430.5</v>
      </c>
      <c r="AG82">
        <v>51961.52</v>
      </c>
      <c r="AL82" s="123">
        <f t="shared" si="9"/>
        <v>1060969.3299999998</v>
      </c>
      <c r="AM82" s="129">
        <f t="shared" si="10"/>
        <v>36586.92</v>
      </c>
      <c r="AN82" s="142">
        <f t="shared" si="11"/>
        <v>1024382.4099999998</v>
      </c>
      <c r="AO82" s="143">
        <f t="shared" si="12"/>
        <v>726156.34000000008</v>
      </c>
      <c r="AP82" s="143">
        <f t="shared" si="13"/>
        <v>650772.02</v>
      </c>
      <c r="AQ82" s="125">
        <f t="shared" si="8"/>
        <v>75384.320000000065</v>
      </c>
    </row>
    <row r="83" spans="1:43" ht="14.4" thickBot="1" x14ac:dyDescent="0.3">
      <c r="A83" s="115" t="s">
        <v>254</v>
      </c>
      <c r="B83" s="115" t="s">
        <v>26</v>
      </c>
      <c r="C83" s="149">
        <v>3664</v>
      </c>
      <c r="D83" s="150" t="s">
        <v>650</v>
      </c>
      <c r="E83" t="s">
        <v>2260</v>
      </c>
      <c r="F83">
        <v>1130084.51</v>
      </c>
      <c r="G83">
        <v>211456.91</v>
      </c>
      <c r="H83">
        <v>64114.28</v>
      </c>
      <c r="K83">
        <v>-577210.64</v>
      </c>
      <c r="L83">
        <v>1253201.02</v>
      </c>
      <c r="O83">
        <v>2200</v>
      </c>
      <c r="P83">
        <v>58344.93</v>
      </c>
      <c r="R83">
        <v>125385.96</v>
      </c>
      <c r="V83">
        <v>937269.55</v>
      </c>
      <c r="W83">
        <v>1037408.38</v>
      </c>
      <c r="X83">
        <v>360511.1</v>
      </c>
      <c r="AA83">
        <v>562582.5</v>
      </c>
      <c r="AB83">
        <v>11556</v>
      </c>
      <c r="AC83">
        <v>693919.5</v>
      </c>
      <c r="AD83">
        <v>8290</v>
      </c>
      <c r="AF83">
        <v>223746.62</v>
      </c>
      <c r="AG83">
        <v>63369.24</v>
      </c>
      <c r="AK83">
        <v>24286.98</v>
      </c>
      <c r="AL83" s="123">
        <f t="shared" si="9"/>
        <v>1405655.7</v>
      </c>
      <c r="AM83" s="129">
        <f t="shared" si="10"/>
        <v>185930.89</v>
      </c>
      <c r="AN83" s="142">
        <f t="shared" si="11"/>
        <v>1219724.81</v>
      </c>
      <c r="AO83" s="143">
        <f t="shared" si="12"/>
        <v>934649.6</v>
      </c>
      <c r="AP83" s="143">
        <f t="shared" si="13"/>
        <v>1013612.34</v>
      </c>
      <c r="AQ83" s="125">
        <f t="shared" si="8"/>
        <v>-78962.739999999991</v>
      </c>
    </row>
    <row r="84" spans="1:43" ht="14.4" thickBot="1" x14ac:dyDescent="0.3">
      <c r="A84" s="115" t="s">
        <v>254</v>
      </c>
      <c r="B84" s="115" t="s">
        <v>26</v>
      </c>
      <c r="C84" s="149">
        <v>7927</v>
      </c>
      <c r="D84" s="150" t="s">
        <v>651</v>
      </c>
      <c r="E84" t="s">
        <v>2261</v>
      </c>
      <c r="F84">
        <v>2320374.41</v>
      </c>
      <c r="G84">
        <v>65083.8</v>
      </c>
      <c r="H84">
        <v>167077.25</v>
      </c>
      <c r="K84">
        <v>1053438.32</v>
      </c>
      <c r="L84">
        <v>768560.45</v>
      </c>
      <c r="O84">
        <v>14510.75</v>
      </c>
      <c r="P84">
        <v>107641.43</v>
      </c>
      <c r="R84">
        <v>295678.25</v>
      </c>
      <c r="V84">
        <v>576106.91</v>
      </c>
      <c r="W84">
        <v>3848145.72</v>
      </c>
      <c r="X84">
        <v>707045.23</v>
      </c>
      <c r="Y84">
        <v>50020</v>
      </c>
      <c r="AA84">
        <v>535397</v>
      </c>
      <c r="AB84">
        <v>18291.16</v>
      </c>
      <c r="AC84">
        <v>873212</v>
      </c>
      <c r="AD84">
        <v>4000</v>
      </c>
      <c r="AF84">
        <v>708140.96</v>
      </c>
      <c r="AG84">
        <v>160997.99</v>
      </c>
      <c r="AK84">
        <v>31951.27</v>
      </c>
      <c r="AL84" s="123">
        <f t="shared" si="9"/>
        <v>2552535.46</v>
      </c>
      <c r="AM84" s="129">
        <f t="shared" si="10"/>
        <v>417830.43</v>
      </c>
      <c r="AN84" s="142">
        <f t="shared" si="11"/>
        <v>2134705.0299999998</v>
      </c>
      <c r="AO84" s="143">
        <f t="shared" si="12"/>
        <v>1310753.3899999999</v>
      </c>
      <c r="AP84" s="143">
        <f t="shared" si="13"/>
        <v>1778302.22</v>
      </c>
      <c r="AQ84" s="125">
        <f t="shared" si="8"/>
        <v>-467548.83000000007</v>
      </c>
    </row>
    <row r="85" spans="1:43" ht="14.4" thickBot="1" x14ac:dyDescent="0.3">
      <c r="A85" s="115" t="s">
        <v>254</v>
      </c>
      <c r="B85" s="115" t="s">
        <v>26</v>
      </c>
      <c r="C85" s="149">
        <v>7609</v>
      </c>
      <c r="D85" s="150" t="s">
        <v>652</v>
      </c>
      <c r="E85" t="s">
        <v>2262</v>
      </c>
      <c r="F85">
        <v>4740157.16</v>
      </c>
      <c r="G85">
        <v>146714.29999999999</v>
      </c>
      <c r="H85">
        <v>146128.32000000001</v>
      </c>
      <c r="K85">
        <v>793416.94</v>
      </c>
      <c r="L85">
        <v>1616417.35</v>
      </c>
      <c r="O85">
        <v>3410</v>
      </c>
      <c r="P85">
        <v>53388.37</v>
      </c>
      <c r="R85">
        <v>1033010.61</v>
      </c>
      <c r="T85">
        <v>25620</v>
      </c>
      <c r="V85">
        <v>4065812.18</v>
      </c>
      <c r="W85">
        <v>2477300.52</v>
      </c>
      <c r="X85">
        <v>483842.81</v>
      </c>
      <c r="AA85">
        <v>507003.01</v>
      </c>
      <c r="AB85">
        <v>4500</v>
      </c>
      <c r="AC85">
        <v>708376.01</v>
      </c>
      <c r="AD85">
        <v>13764.07</v>
      </c>
      <c r="AF85">
        <v>343748.2</v>
      </c>
      <c r="AG85">
        <v>129691.47</v>
      </c>
      <c r="AK85">
        <v>15473.68</v>
      </c>
      <c r="AL85" s="123">
        <f t="shared" si="9"/>
        <v>5032999.78</v>
      </c>
      <c r="AM85" s="129">
        <f t="shared" si="10"/>
        <v>1089808.98</v>
      </c>
      <c r="AN85" s="142">
        <f t="shared" si="11"/>
        <v>3943190.8000000003</v>
      </c>
      <c r="AO85" s="143">
        <f t="shared" si="12"/>
        <v>995345.82000000007</v>
      </c>
      <c r="AP85" s="143">
        <f t="shared" si="13"/>
        <v>1211053.43</v>
      </c>
      <c r="AQ85" s="125">
        <f t="shared" si="8"/>
        <v>-215707.60999999987</v>
      </c>
    </row>
    <row r="86" spans="1:43" ht="14.4" thickBot="1" x14ac:dyDescent="0.3">
      <c r="A86" s="115" t="s">
        <v>254</v>
      </c>
      <c r="B86" s="115" t="s">
        <v>26</v>
      </c>
      <c r="C86" s="149">
        <v>6471</v>
      </c>
      <c r="D86" s="150" t="s">
        <v>653</v>
      </c>
      <c r="E86" t="s">
        <v>2263</v>
      </c>
      <c r="F86">
        <v>2138532.27</v>
      </c>
      <c r="G86">
        <v>57428.88</v>
      </c>
      <c r="H86">
        <v>216493.92</v>
      </c>
      <c r="K86">
        <v>573021.89</v>
      </c>
      <c r="L86">
        <v>525257.21</v>
      </c>
      <c r="O86">
        <v>2200</v>
      </c>
      <c r="P86">
        <v>72246.179999999993</v>
      </c>
      <c r="R86">
        <v>6657.99</v>
      </c>
      <c r="T86">
        <v>2026080.8</v>
      </c>
      <c r="U86">
        <v>736.99</v>
      </c>
      <c r="V86">
        <v>-175047.37</v>
      </c>
      <c r="W86">
        <v>1537645.9</v>
      </c>
      <c r="X86">
        <v>614803.43999999994</v>
      </c>
      <c r="Y86">
        <v>221280</v>
      </c>
      <c r="AA86">
        <v>542598</v>
      </c>
      <c r="AB86">
        <v>21000</v>
      </c>
      <c r="AC86">
        <v>790632</v>
      </c>
      <c r="AE86">
        <v>8750</v>
      </c>
      <c r="AF86">
        <v>509395.71</v>
      </c>
      <c r="AG86">
        <v>31325.91</v>
      </c>
      <c r="AK86">
        <v>19364.14</v>
      </c>
      <c r="AL86" s="123">
        <f t="shared" si="9"/>
        <v>2412455.0699999998</v>
      </c>
      <c r="AM86" s="129">
        <f t="shared" si="10"/>
        <v>81104.17</v>
      </c>
      <c r="AN86" s="142">
        <f t="shared" si="11"/>
        <v>2331350.9</v>
      </c>
      <c r="AO86" s="143">
        <f t="shared" si="12"/>
        <v>1399681.44</v>
      </c>
      <c r="AP86" s="143">
        <f t="shared" si="13"/>
        <v>1359467.7599999998</v>
      </c>
      <c r="AQ86" s="125">
        <f t="shared" si="8"/>
        <v>40213.680000000168</v>
      </c>
    </row>
    <row r="87" spans="1:43" ht="14.4" thickBot="1" x14ac:dyDescent="0.3">
      <c r="A87" s="115" t="s">
        <v>254</v>
      </c>
      <c r="B87" s="115" t="s">
        <v>26</v>
      </c>
      <c r="C87" s="149">
        <v>4146</v>
      </c>
      <c r="D87" s="150" t="s">
        <v>654</v>
      </c>
      <c r="E87" t="s">
        <v>2264</v>
      </c>
      <c r="F87">
        <v>692111.11</v>
      </c>
      <c r="G87">
        <v>276272.86</v>
      </c>
      <c r="H87">
        <v>137005.21</v>
      </c>
      <c r="K87">
        <v>1899734.68</v>
      </c>
      <c r="L87">
        <v>606775.93000000005</v>
      </c>
      <c r="O87">
        <v>0</v>
      </c>
      <c r="P87">
        <v>55602.6</v>
      </c>
      <c r="R87">
        <v>806485.99</v>
      </c>
      <c r="T87">
        <v>5274.5</v>
      </c>
      <c r="V87">
        <v>1040104.95</v>
      </c>
      <c r="W87">
        <v>1677376.63</v>
      </c>
      <c r="X87">
        <v>646579.93000000005</v>
      </c>
      <c r="Y87">
        <v>24000</v>
      </c>
      <c r="AA87">
        <v>409460.6</v>
      </c>
      <c r="AB87">
        <v>4500</v>
      </c>
      <c r="AC87">
        <v>647810.6</v>
      </c>
      <c r="AE87">
        <v>4410</v>
      </c>
      <c r="AF87">
        <v>279251.09000000003</v>
      </c>
      <c r="AG87">
        <v>103974.91</v>
      </c>
      <c r="AK87">
        <v>22038.81</v>
      </c>
      <c r="AL87" s="123">
        <f t="shared" si="9"/>
        <v>1105389.18</v>
      </c>
      <c r="AM87" s="129">
        <f t="shared" si="10"/>
        <v>862088.59</v>
      </c>
      <c r="AN87" s="142">
        <f t="shared" si="11"/>
        <v>243300.58999999997</v>
      </c>
      <c r="AO87" s="143">
        <f t="shared" si="12"/>
        <v>1084540.53</v>
      </c>
      <c r="AP87" s="143">
        <f t="shared" si="13"/>
        <v>1057485.4099999999</v>
      </c>
      <c r="AQ87" s="125">
        <f t="shared" si="8"/>
        <v>27055.120000000112</v>
      </c>
    </row>
    <row r="88" spans="1:43" ht="14.4" thickBot="1" x14ac:dyDescent="0.3">
      <c r="A88" s="115" t="s">
        <v>254</v>
      </c>
      <c r="B88" s="115" t="s">
        <v>26</v>
      </c>
      <c r="C88" s="149">
        <v>8209</v>
      </c>
      <c r="D88" s="150" t="s">
        <v>655</v>
      </c>
      <c r="E88" t="s">
        <v>2265</v>
      </c>
      <c r="F88">
        <v>2349424.37</v>
      </c>
      <c r="G88">
        <v>384482.03</v>
      </c>
      <c r="H88">
        <v>200373.99</v>
      </c>
      <c r="K88">
        <v>413945.79</v>
      </c>
      <c r="L88">
        <v>1036707.4</v>
      </c>
      <c r="O88">
        <v>1500</v>
      </c>
      <c r="P88">
        <v>74104</v>
      </c>
      <c r="R88">
        <v>78671.990000000005</v>
      </c>
      <c r="V88">
        <v>2479560.35</v>
      </c>
      <c r="W88">
        <v>1937621.24</v>
      </c>
      <c r="X88">
        <v>749179.42</v>
      </c>
      <c r="Y88">
        <v>9000</v>
      </c>
      <c r="AA88">
        <v>517650</v>
      </c>
      <c r="AB88">
        <v>27900</v>
      </c>
      <c r="AC88">
        <v>891402</v>
      </c>
      <c r="AD88">
        <v>14620</v>
      </c>
      <c r="AF88">
        <v>380432.42</v>
      </c>
      <c r="AG88">
        <v>122085.48</v>
      </c>
      <c r="AK88">
        <v>81713.52</v>
      </c>
      <c r="AL88" s="123">
        <f t="shared" si="9"/>
        <v>2934280.3900000006</v>
      </c>
      <c r="AM88" s="129">
        <f t="shared" si="10"/>
        <v>154275.99</v>
      </c>
      <c r="AN88" s="142">
        <f t="shared" si="11"/>
        <v>2780004.4000000004</v>
      </c>
      <c r="AO88" s="143">
        <f t="shared" si="12"/>
        <v>1303729.42</v>
      </c>
      <c r="AP88" s="143">
        <f t="shared" si="13"/>
        <v>1490253.42</v>
      </c>
      <c r="AQ88" s="125">
        <f t="shared" si="8"/>
        <v>-186524</v>
      </c>
    </row>
    <row r="89" spans="1:43" ht="14.4" thickBot="1" x14ac:dyDescent="0.3">
      <c r="A89" s="115" t="s">
        <v>254</v>
      </c>
      <c r="B89" s="115" t="s">
        <v>26</v>
      </c>
      <c r="C89" s="149">
        <v>4164</v>
      </c>
      <c r="D89" s="150" t="s">
        <v>656</v>
      </c>
      <c r="E89" t="s">
        <v>2266</v>
      </c>
      <c r="F89">
        <v>696502.2</v>
      </c>
      <c r="G89">
        <v>40205.15</v>
      </c>
      <c r="H89">
        <v>185447.7</v>
      </c>
      <c r="K89">
        <v>371867.52</v>
      </c>
      <c r="L89">
        <v>674959.79</v>
      </c>
      <c r="O89">
        <v>5350</v>
      </c>
      <c r="P89">
        <v>123370</v>
      </c>
      <c r="Q89">
        <v>113679.16</v>
      </c>
      <c r="R89">
        <v>981584.25</v>
      </c>
      <c r="T89">
        <v>132392.32999999999</v>
      </c>
      <c r="V89">
        <v>-3399068.33</v>
      </c>
      <c r="W89">
        <v>4355323.6100000003</v>
      </c>
      <c r="X89">
        <v>148414.78</v>
      </c>
      <c r="Z89">
        <v>1392.5</v>
      </c>
      <c r="AA89">
        <v>271097.28000000003</v>
      </c>
      <c r="AB89">
        <v>3000</v>
      </c>
      <c r="AC89">
        <v>487427.28</v>
      </c>
      <c r="AF89">
        <v>168923.17</v>
      </c>
      <c r="AG89">
        <v>67823.06</v>
      </c>
      <c r="AK89">
        <v>43379.71</v>
      </c>
      <c r="AL89" s="123">
        <f t="shared" si="9"/>
        <v>922155.05</v>
      </c>
      <c r="AM89" s="129">
        <f t="shared" si="10"/>
        <v>1223983.4099999999</v>
      </c>
      <c r="AN89" s="142">
        <f t="shared" si="11"/>
        <v>-301828.35999999987</v>
      </c>
      <c r="AO89" s="143">
        <f t="shared" si="12"/>
        <v>423904.56000000006</v>
      </c>
      <c r="AP89" s="143">
        <f t="shared" si="13"/>
        <v>767553.22</v>
      </c>
      <c r="AQ89" s="125">
        <f t="shared" si="8"/>
        <v>-343648.65999999992</v>
      </c>
    </row>
    <row r="90" spans="1:43" ht="14.4" thickBot="1" x14ac:dyDescent="0.3">
      <c r="A90" s="115" t="s">
        <v>254</v>
      </c>
      <c r="B90" s="115" t="s">
        <v>26</v>
      </c>
      <c r="C90" s="149">
        <v>5920</v>
      </c>
      <c r="D90" s="150" t="s">
        <v>657</v>
      </c>
      <c r="E90" t="s">
        <v>2267</v>
      </c>
      <c r="F90">
        <v>1920581.19</v>
      </c>
      <c r="G90">
        <v>101441.27</v>
      </c>
      <c r="H90">
        <v>98522.08</v>
      </c>
      <c r="K90">
        <v>527271.24</v>
      </c>
      <c r="L90">
        <v>1148262.31</v>
      </c>
      <c r="O90">
        <v>4260</v>
      </c>
      <c r="P90">
        <v>82872.62</v>
      </c>
      <c r="R90">
        <v>160559.78</v>
      </c>
      <c r="V90">
        <v>1027289.5</v>
      </c>
      <c r="W90">
        <v>2312272.9300000002</v>
      </c>
      <c r="X90">
        <v>823379.33</v>
      </c>
      <c r="AA90">
        <v>694722</v>
      </c>
      <c r="AB90">
        <v>33572</v>
      </c>
      <c r="AC90">
        <v>931875</v>
      </c>
      <c r="AF90">
        <v>291903.18</v>
      </c>
      <c r="AG90">
        <v>67263.39</v>
      </c>
      <c r="AK90">
        <v>51808.5</v>
      </c>
      <c r="AL90" s="123">
        <f t="shared" si="9"/>
        <v>2120544.54</v>
      </c>
      <c r="AM90" s="129">
        <f t="shared" si="10"/>
        <v>247692.4</v>
      </c>
      <c r="AN90" s="142">
        <f t="shared" si="11"/>
        <v>1872852.1400000001</v>
      </c>
      <c r="AO90" s="143">
        <f t="shared" si="12"/>
        <v>1551673.33</v>
      </c>
      <c r="AP90" s="143">
        <f t="shared" si="13"/>
        <v>1342850.0699999998</v>
      </c>
      <c r="AQ90" s="125">
        <f t="shared" si="8"/>
        <v>208823.26000000024</v>
      </c>
    </row>
    <row r="91" spans="1:43" ht="14.4" thickBot="1" x14ac:dyDescent="0.3">
      <c r="A91" s="115" t="s">
        <v>254</v>
      </c>
      <c r="B91" s="115" t="s">
        <v>26</v>
      </c>
      <c r="C91" s="149">
        <v>4614</v>
      </c>
      <c r="D91" s="150" t="s">
        <v>658</v>
      </c>
      <c r="E91" t="s">
        <v>2268</v>
      </c>
      <c r="F91">
        <v>1734183.41</v>
      </c>
      <c r="G91">
        <v>123077.48</v>
      </c>
      <c r="H91">
        <v>94445.21</v>
      </c>
      <c r="K91">
        <v>596401.71</v>
      </c>
      <c r="L91">
        <v>448732.45</v>
      </c>
      <c r="O91">
        <v>4000</v>
      </c>
      <c r="P91">
        <v>76368.3</v>
      </c>
      <c r="R91">
        <v>22302.44</v>
      </c>
      <c r="V91">
        <v>1407661.61</v>
      </c>
      <c r="W91">
        <v>1586779.38</v>
      </c>
      <c r="X91">
        <v>412849.55</v>
      </c>
      <c r="Y91">
        <v>17400</v>
      </c>
      <c r="AA91">
        <v>398117.5</v>
      </c>
      <c r="AB91">
        <v>4500</v>
      </c>
      <c r="AC91">
        <v>560300.5</v>
      </c>
      <c r="AF91">
        <v>252177.2</v>
      </c>
      <c r="AG91">
        <v>96106.08</v>
      </c>
      <c r="AK91">
        <v>24554.74</v>
      </c>
      <c r="AL91" s="123">
        <f t="shared" si="9"/>
        <v>1951706.0999999999</v>
      </c>
      <c r="AM91" s="129">
        <f t="shared" si="10"/>
        <v>102670.74</v>
      </c>
      <c r="AN91" s="142">
        <f t="shared" si="11"/>
        <v>1849035.3599999999</v>
      </c>
      <c r="AO91" s="143">
        <f t="shared" si="12"/>
        <v>832867.05</v>
      </c>
      <c r="AP91" s="143">
        <f t="shared" si="13"/>
        <v>933138.5199999999</v>
      </c>
      <c r="AQ91" s="125">
        <f t="shared" si="8"/>
        <v>-100271.46999999986</v>
      </c>
    </row>
    <row r="92" spans="1:43" ht="14.4" thickBot="1" x14ac:dyDescent="0.3">
      <c r="A92" s="115" t="s">
        <v>254</v>
      </c>
      <c r="B92" s="115" t="s">
        <v>26</v>
      </c>
      <c r="C92" s="149">
        <v>6523</v>
      </c>
      <c r="D92" s="150" t="s">
        <v>659</v>
      </c>
      <c r="E92" t="s">
        <v>2269</v>
      </c>
      <c r="F92">
        <v>2683914.19</v>
      </c>
      <c r="G92">
        <v>221353.35</v>
      </c>
      <c r="H92">
        <v>246897.96</v>
      </c>
      <c r="K92">
        <v>969645.77</v>
      </c>
      <c r="L92">
        <v>842981.63</v>
      </c>
      <c r="O92">
        <v>1560</v>
      </c>
      <c r="P92">
        <v>60999.93</v>
      </c>
      <c r="R92">
        <v>186.48</v>
      </c>
      <c r="V92">
        <v>643651.07999999996</v>
      </c>
      <c r="W92">
        <v>4249528.84</v>
      </c>
      <c r="X92">
        <v>568732.06000000006</v>
      </c>
      <c r="AA92">
        <v>561751.5</v>
      </c>
      <c r="AB92">
        <v>13400</v>
      </c>
      <c r="AC92">
        <v>692719.5</v>
      </c>
      <c r="AF92">
        <v>337053.66</v>
      </c>
      <c r="AG92">
        <v>78984.600000000006</v>
      </c>
      <c r="AK92">
        <v>26259.23</v>
      </c>
      <c r="AL92" s="123">
        <f t="shared" si="9"/>
        <v>3152165.5</v>
      </c>
      <c r="AM92" s="129">
        <f t="shared" si="10"/>
        <v>62746.41</v>
      </c>
      <c r="AN92" s="142">
        <f t="shared" si="11"/>
        <v>3089419.09</v>
      </c>
      <c r="AO92" s="143">
        <f t="shared" si="12"/>
        <v>1143883.56</v>
      </c>
      <c r="AP92" s="143">
        <f t="shared" si="13"/>
        <v>1135016.99</v>
      </c>
      <c r="AQ92" s="125">
        <f t="shared" si="8"/>
        <v>8866.5700000000652</v>
      </c>
    </row>
    <row r="93" spans="1:43" ht="14.4" thickBot="1" x14ac:dyDescent="0.3">
      <c r="A93" s="115" t="s">
        <v>254</v>
      </c>
      <c r="B93" s="115" t="s">
        <v>26</v>
      </c>
      <c r="C93" s="149">
        <v>4131</v>
      </c>
      <c r="D93" s="150" t="s">
        <v>660</v>
      </c>
      <c r="E93" t="s">
        <v>2270</v>
      </c>
      <c r="F93">
        <v>1976458.66</v>
      </c>
      <c r="G93">
        <v>108835.54</v>
      </c>
      <c r="H93">
        <v>108149.12</v>
      </c>
      <c r="K93">
        <v>267334.38</v>
      </c>
      <c r="L93">
        <v>885152.9</v>
      </c>
      <c r="O93">
        <v>3000</v>
      </c>
      <c r="P93">
        <v>72833.86</v>
      </c>
      <c r="R93">
        <v>8227.5499999999993</v>
      </c>
      <c r="V93">
        <v>1452646.09</v>
      </c>
      <c r="W93">
        <v>1939533.85</v>
      </c>
      <c r="X93">
        <v>369756.67</v>
      </c>
      <c r="Y93">
        <v>126696</v>
      </c>
      <c r="AA93">
        <v>343133</v>
      </c>
      <c r="AB93">
        <v>5000</v>
      </c>
      <c r="AC93">
        <v>520180</v>
      </c>
      <c r="AF93">
        <v>321768.78000000003</v>
      </c>
      <c r="AG93">
        <v>95247.34</v>
      </c>
      <c r="AK93">
        <v>37700.300000000003</v>
      </c>
      <c r="AL93" s="123">
        <f t="shared" si="9"/>
        <v>2193443.3199999998</v>
      </c>
      <c r="AM93" s="129">
        <f t="shared" si="10"/>
        <v>84061.41</v>
      </c>
      <c r="AN93" s="142">
        <f t="shared" si="11"/>
        <v>2109381.9099999997</v>
      </c>
      <c r="AO93" s="143">
        <f t="shared" si="12"/>
        <v>844585.66999999993</v>
      </c>
      <c r="AP93" s="143">
        <f t="shared" si="13"/>
        <v>974896.42</v>
      </c>
      <c r="AQ93" s="125">
        <f t="shared" si="8"/>
        <v>-130310.75000000012</v>
      </c>
    </row>
    <row r="94" spans="1:43" ht="14.4" thickBot="1" x14ac:dyDescent="0.3">
      <c r="A94" s="115" t="s">
        <v>254</v>
      </c>
      <c r="B94" s="115" t="s">
        <v>26</v>
      </c>
      <c r="C94" s="149">
        <v>5378</v>
      </c>
      <c r="D94" s="150" t="s">
        <v>661</v>
      </c>
      <c r="E94" t="s">
        <v>2271</v>
      </c>
      <c r="F94">
        <v>874884.68</v>
      </c>
      <c r="G94">
        <v>206283.16</v>
      </c>
      <c r="H94">
        <v>78304.81</v>
      </c>
      <c r="K94">
        <v>1187912.43</v>
      </c>
      <c r="L94">
        <v>793730.66</v>
      </c>
      <c r="O94">
        <v>6030</v>
      </c>
      <c r="P94">
        <v>60602.2</v>
      </c>
      <c r="R94">
        <v>110089.81</v>
      </c>
      <c r="V94">
        <v>428441.03</v>
      </c>
      <c r="W94">
        <v>2506558.63</v>
      </c>
      <c r="X94">
        <v>669601.82999999996</v>
      </c>
      <c r="AA94">
        <v>409638.5</v>
      </c>
      <c r="AB94">
        <v>7500</v>
      </c>
      <c r="AC94">
        <v>643407.5</v>
      </c>
      <c r="AF94">
        <v>299748.99</v>
      </c>
      <c r="AG94">
        <v>100219.77</v>
      </c>
      <c r="AK94">
        <v>13970</v>
      </c>
      <c r="AL94" s="123">
        <f t="shared" si="9"/>
        <v>1159472.6500000001</v>
      </c>
      <c r="AM94" s="129">
        <f t="shared" si="10"/>
        <v>176722.01</v>
      </c>
      <c r="AN94" s="142">
        <f t="shared" si="11"/>
        <v>982750.64000000013</v>
      </c>
      <c r="AO94" s="143">
        <f t="shared" si="12"/>
        <v>1086740.33</v>
      </c>
      <c r="AP94" s="143">
        <f t="shared" si="13"/>
        <v>1057346.26</v>
      </c>
      <c r="AQ94" s="125">
        <f t="shared" si="8"/>
        <v>29394.070000000065</v>
      </c>
    </row>
    <row r="95" spans="1:43" ht="14.4" thickBot="1" x14ac:dyDescent="0.3">
      <c r="A95" s="115" t="s">
        <v>254</v>
      </c>
      <c r="B95" s="115" t="s">
        <v>26</v>
      </c>
      <c r="C95" s="149">
        <v>4212</v>
      </c>
      <c r="D95" s="150" t="s">
        <v>662</v>
      </c>
      <c r="E95" t="s">
        <v>2272</v>
      </c>
      <c r="F95">
        <v>1308034.01</v>
      </c>
      <c r="G95">
        <v>373531.23</v>
      </c>
      <c r="H95">
        <v>160702.70000000001</v>
      </c>
      <c r="K95">
        <v>2013355.42</v>
      </c>
      <c r="L95">
        <v>737777.55</v>
      </c>
      <c r="O95">
        <v>14550</v>
      </c>
      <c r="P95">
        <v>75457.600000000006</v>
      </c>
      <c r="R95">
        <v>90.74</v>
      </c>
      <c r="V95">
        <v>2759342.7</v>
      </c>
      <c r="W95">
        <v>1606333.65</v>
      </c>
      <c r="X95">
        <v>826611.88</v>
      </c>
      <c r="AA95">
        <v>813666</v>
      </c>
      <c r="AB95">
        <v>57400</v>
      </c>
      <c r="AC95">
        <v>1037551</v>
      </c>
      <c r="AF95">
        <v>374950.14</v>
      </c>
      <c r="AG95">
        <v>99077.58</v>
      </c>
      <c r="AK95">
        <v>48472.94</v>
      </c>
      <c r="AL95" s="123">
        <f t="shared" si="9"/>
        <v>1842267.94</v>
      </c>
      <c r="AM95" s="129">
        <f t="shared" si="10"/>
        <v>90098.340000000011</v>
      </c>
      <c r="AN95" s="142">
        <f t="shared" si="11"/>
        <v>1752169.5999999999</v>
      </c>
      <c r="AO95" s="143">
        <f t="shared" si="12"/>
        <v>1697677.88</v>
      </c>
      <c r="AP95" s="143">
        <f t="shared" si="13"/>
        <v>1560051.6600000001</v>
      </c>
      <c r="AQ95" s="125">
        <f t="shared" si="8"/>
        <v>137626.21999999974</v>
      </c>
    </row>
    <row r="96" spans="1:43" ht="14.4" thickBot="1" x14ac:dyDescent="0.3">
      <c r="A96" s="115" t="s">
        <v>254</v>
      </c>
      <c r="B96" s="115" t="s">
        <v>26</v>
      </c>
      <c r="C96" s="149">
        <v>3326</v>
      </c>
      <c r="D96" s="150" t="s">
        <v>663</v>
      </c>
      <c r="E96" t="s">
        <v>2273</v>
      </c>
      <c r="F96">
        <v>1460961.51</v>
      </c>
      <c r="G96">
        <v>125278.38</v>
      </c>
      <c r="H96">
        <v>98829.86</v>
      </c>
      <c r="K96">
        <v>722309.58</v>
      </c>
      <c r="L96">
        <v>1122190.32</v>
      </c>
      <c r="O96">
        <v>7050</v>
      </c>
      <c r="P96">
        <v>84898.26</v>
      </c>
      <c r="R96">
        <v>30271.94</v>
      </c>
      <c r="V96">
        <v>987133.11</v>
      </c>
      <c r="W96">
        <v>2538238.23</v>
      </c>
      <c r="X96">
        <v>483204.03</v>
      </c>
      <c r="Y96">
        <v>110320</v>
      </c>
      <c r="AA96">
        <v>368995.1</v>
      </c>
      <c r="AB96">
        <v>8100</v>
      </c>
      <c r="AC96">
        <v>638185.1</v>
      </c>
      <c r="AF96">
        <v>340816.05</v>
      </c>
      <c r="AG96">
        <v>97799.58</v>
      </c>
      <c r="AK96">
        <v>11840.29</v>
      </c>
      <c r="AL96" s="123">
        <f t="shared" si="9"/>
        <v>1685069.7500000002</v>
      </c>
      <c r="AM96" s="129">
        <f t="shared" si="10"/>
        <v>122220.2</v>
      </c>
      <c r="AN96" s="142">
        <f t="shared" si="11"/>
        <v>1562849.5500000003</v>
      </c>
      <c r="AO96" s="143">
        <f t="shared" si="12"/>
        <v>970619.13</v>
      </c>
      <c r="AP96" s="143">
        <f t="shared" si="13"/>
        <v>1088641.02</v>
      </c>
      <c r="AQ96" s="125">
        <f t="shared" si="8"/>
        <v>-118021.89000000001</v>
      </c>
    </row>
    <row r="97" spans="1:43" ht="14.4" thickBot="1" x14ac:dyDescent="0.3">
      <c r="A97" s="115" t="s">
        <v>257</v>
      </c>
      <c r="B97" s="115" t="s">
        <v>27</v>
      </c>
      <c r="C97" s="149">
        <v>2523</v>
      </c>
      <c r="D97" s="150" t="s">
        <v>664</v>
      </c>
      <c r="E97" t="s">
        <v>2274</v>
      </c>
      <c r="F97">
        <v>1036826.88</v>
      </c>
      <c r="G97">
        <v>38838.86</v>
      </c>
      <c r="H97">
        <v>142163.66</v>
      </c>
      <c r="K97">
        <v>985501</v>
      </c>
      <c r="L97">
        <v>216246.7</v>
      </c>
      <c r="O97">
        <v>0</v>
      </c>
      <c r="P97">
        <v>53005</v>
      </c>
      <c r="R97">
        <v>366.2</v>
      </c>
      <c r="T97">
        <v>82262</v>
      </c>
      <c r="V97">
        <v>416111.63</v>
      </c>
      <c r="W97">
        <v>1774553.91</v>
      </c>
      <c r="X97">
        <v>513852.92</v>
      </c>
      <c r="Y97">
        <v>41768</v>
      </c>
      <c r="AA97">
        <v>276449.40000000002</v>
      </c>
      <c r="AB97">
        <v>12000</v>
      </c>
      <c r="AC97">
        <v>420083.4</v>
      </c>
      <c r="AF97">
        <v>240711.12</v>
      </c>
      <c r="AG97">
        <v>49627.95</v>
      </c>
      <c r="AK97">
        <v>40369.49</v>
      </c>
      <c r="AL97" s="123">
        <f t="shared" si="9"/>
        <v>1217829.3999999999</v>
      </c>
      <c r="AM97" s="129">
        <f t="shared" si="10"/>
        <v>53371.199999999997</v>
      </c>
      <c r="AN97" s="142">
        <f t="shared" si="11"/>
        <v>1164458.2</v>
      </c>
      <c r="AO97" s="143">
        <f t="shared" si="12"/>
        <v>844070.32</v>
      </c>
      <c r="AP97" s="143">
        <f t="shared" si="13"/>
        <v>750791.96</v>
      </c>
      <c r="AQ97" s="125">
        <f t="shared" si="8"/>
        <v>93278.359999999986</v>
      </c>
    </row>
    <row r="98" spans="1:43" ht="14.4" thickBot="1" x14ac:dyDescent="0.3">
      <c r="A98" s="115" t="s">
        <v>257</v>
      </c>
      <c r="B98" s="115" t="s">
        <v>27</v>
      </c>
      <c r="C98" s="149">
        <v>5391</v>
      </c>
      <c r="D98" s="150" t="s">
        <v>665</v>
      </c>
      <c r="E98" t="s">
        <v>2275</v>
      </c>
      <c r="F98">
        <v>1314091.2</v>
      </c>
      <c r="G98">
        <v>104954.86</v>
      </c>
      <c r="H98">
        <v>67305.710000000006</v>
      </c>
      <c r="K98">
        <v>644518.21</v>
      </c>
      <c r="L98">
        <v>354428.53</v>
      </c>
      <c r="O98">
        <v>0</v>
      </c>
      <c r="P98">
        <v>85425</v>
      </c>
      <c r="R98">
        <v>0</v>
      </c>
      <c r="V98">
        <v>801699.66</v>
      </c>
      <c r="W98">
        <v>1563007.5</v>
      </c>
      <c r="X98">
        <v>642443.41</v>
      </c>
      <c r="AA98">
        <v>590938.5</v>
      </c>
      <c r="AB98">
        <v>12000</v>
      </c>
      <c r="AC98">
        <v>753106.5</v>
      </c>
      <c r="AF98">
        <v>384977.75</v>
      </c>
      <c r="AG98">
        <v>72131.31</v>
      </c>
      <c r="AL98" s="123">
        <f t="shared" si="9"/>
        <v>1486351.77</v>
      </c>
      <c r="AM98" s="129">
        <f t="shared" si="10"/>
        <v>85425</v>
      </c>
      <c r="AN98" s="142">
        <f t="shared" si="11"/>
        <v>1400926.77</v>
      </c>
      <c r="AO98" s="143">
        <f t="shared" si="12"/>
        <v>1245381.9100000001</v>
      </c>
      <c r="AP98" s="143">
        <f t="shared" si="13"/>
        <v>1210215.56</v>
      </c>
      <c r="AQ98" s="125">
        <f t="shared" si="8"/>
        <v>35166.350000000093</v>
      </c>
    </row>
    <row r="99" spans="1:43" ht="14.4" thickBot="1" x14ac:dyDescent="0.3">
      <c r="A99" s="115" t="s">
        <v>257</v>
      </c>
      <c r="B99" s="115" t="s">
        <v>27</v>
      </c>
      <c r="C99" s="149">
        <v>2709</v>
      </c>
      <c r="D99" s="150" t="s">
        <v>666</v>
      </c>
      <c r="E99" t="s">
        <v>2276</v>
      </c>
      <c r="F99">
        <v>669914.27</v>
      </c>
      <c r="G99">
        <v>55938.37</v>
      </c>
      <c r="H99">
        <v>54510.15</v>
      </c>
      <c r="K99">
        <v>730764.69</v>
      </c>
      <c r="L99">
        <v>423496.51</v>
      </c>
      <c r="O99">
        <v>0</v>
      </c>
      <c r="P99">
        <v>38649.26</v>
      </c>
      <c r="Q99">
        <v>62652</v>
      </c>
      <c r="R99">
        <v>51.4</v>
      </c>
      <c r="V99">
        <v>-435575.23</v>
      </c>
      <c r="W99">
        <v>2046781.46</v>
      </c>
      <c r="X99">
        <v>551877.34</v>
      </c>
      <c r="AA99">
        <v>613968.5</v>
      </c>
      <c r="AC99">
        <v>726662.5</v>
      </c>
      <c r="AF99">
        <v>145639</v>
      </c>
      <c r="AG99">
        <v>63639.81</v>
      </c>
      <c r="AK99">
        <v>7839.43</v>
      </c>
      <c r="AL99" s="123">
        <f t="shared" si="9"/>
        <v>780362.79</v>
      </c>
      <c r="AM99" s="129">
        <f t="shared" si="10"/>
        <v>101352.66</v>
      </c>
      <c r="AN99" s="142">
        <f t="shared" si="11"/>
        <v>679010.13</v>
      </c>
      <c r="AO99" s="143">
        <f t="shared" si="12"/>
        <v>1165845.8399999999</v>
      </c>
      <c r="AP99" s="143">
        <f t="shared" si="13"/>
        <v>943780.74000000011</v>
      </c>
      <c r="AQ99" s="125">
        <f t="shared" si="8"/>
        <v>222065.09999999974</v>
      </c>
    </row>
    <row r="100" spans="1:43" ht="14.4" thickBot="1" x14ac:dyDescent="0.3">
      <c r="A100" s="115" t="s">
        <v>257</v>
      </c>
      <c r="B100" s="115" t="s">
        <v>27</v>
      </c>
      <c r="C100" s="149">
        <v>3276</v>
      </c>
      <c r="D100" s="150" t="s">
        <v>667</v>
      </c>
      <c r="E100" t="s">
        <v>2277</v>
      </c>
      <c r="F100">
        <v>553506.18999999994</v>
      </c>
      <c r="G100">
        <v>74632.94</v>
      </c>
      <c r="H100">
        <v>28270.959999999999</v>
      </c>
      <c r="K100">
        <v>822526.01</v>
      </c>
      <c r="L100">
        <v>376326.23</v>
      </c>
      <c r="O100">
        <v>450</v>
      </c>
      <c r="P100">
        <v>71277.8</v>
      </c>
      <c r="R100">
        <v>0</v>
      </c>
      <c r="V100">
        <v>-1539661.28</v>
      </c>
      <c r="W100">
        <v>3243756.17</v>
      </c>
      <c r="X100">
        <v>451744.67</v>
      </c>
      <c r="AA100">
        <v>571373</v>
      </c>
      <c r="AB100">
        <v>15200</v>
      </c>
      <c r="AC100">
        <v>683609</v>
      </c>
      <c r="AF100">
        <v>214944.8</v>
      </c>
      <c r="AG100">
        <v>60324.23</v>
      </c>
      <c r="AL100" s="123">
        <f t="shared" si="9"/>
        <v>656410.08999999985</v>
      </c>
      <c r="AM100" s="129">
        <f t="shared" si="10"/>
        <v>71727.8</v>
      </c>
      <c r="AN100" s="142">
        <f t="shared" si="11"/>
        <v>584682.2899999998</v>
      </c>
      <c r="AO100" s="143">
        <f t="shared" si="12"/>
        <v>1038317.6699999999</v>
      </c>
      <c r="AP100" s="143">
        <f t="shared" si="13"/>
        <v>958878.03</v>
      </c>
      <c r="AQ100" s="125">
        <f t="shared" si="8"/>
        <v>79439.639999999898</v>
      </c>
    </row>
    <row r="101" spans="1:43" ht="14.4" thickBot="1" x14ac:dyDescent="0.3">
      <c r="A101" s="115" t="s">
        <v>257</v>
      </c>
      <c r="B101" s="115" t="s">
        <v>27</v>
      </c>
      <c r="C101" s="149">
        <v>1694</v>
      </c>
      <c r="D101" s="150" t="s">
        <v>668</v>
      </c>
      <c r="E101" t="s">
        <v>2278</v>
      </c>
      <c r="F101">
        <v>565291.42000000004</v>
      </c>
      <c r="G101">
        <v>42931.27</v>
      </c>
      <c r="H101">
        <v>37975.35</v>
      </c>
      <c r="K101">
        <v>355027.3</v>
      </c>
      <c r="L101">
        <v>75414.48</v>
      </c>
      <c r="M101">
        <v>-132357.76999999999</v>
      </c>
      <c r="O101">
        <v>3000</v>
      </c>
      <c r="P101">
        <v>40065.300000000003</v>
      </c>
      <c r="Q101">
        <v>4500</v>
      </c>
      <c r="R101">
        <v>51.4</v>
      </c>
      <c r="V101">
        <v>-385862.33</v>
      </c>
      <c r="W101">
        <v>1111772.6200000001</v>
      </c>
      <c r="X101">
        <v>457404.4</v>
      </c>
      <c r="AA101">
        <v>388538.5</v>
      </c>
      <c r="AB101">
        <v>9000</v>
      </c>
      <c r="AC101">
        <v>461462.5</v>
      </c>
      <c r="AF101">
        <v>154707.41</v>
      </c>
      <c r="AG101">
        <v>56552.38</v>
      </c>
      <c r="AK101">
        <v>11465.55</v>
      </c>
      <c r="AL101" s="123">
        <f t="shared" si="9"/>
        <v>646198.04</v>
      </c>
      <c r="AM101" s="129">
        <f t="shared" si="10"/>
        <v>47616.700000000004</v>
      </c>
      <c r="AN101" s="142">
        <f t="shared" si="11"/>
        <v>598581.34000000008</v>
      </c>
      <c r="AO101" s="143">
        <f t="shared" si="12"/>
        <v>854942.9</v>
      </c>
      <c r="AP101" s="143">
        <f t="shared" si="13"/>
        <v>684187.84000000008</v>
      </c>
      <c r="AQ101" s="125">
        <f t="shared" si="8"/>
        <v>170755.05999999994</v>
      </c>
    </row>
    <row r="102" spans="1:43" ht="14.4" thickBot="1" x14ac:dyDescent="0.3">
      <c r="A102" s="115" t="s">
        <v>257</v>
      </c>
      <c r="B102" s="115" t="s">
        <v>27</v>
      </c>
      <c r="C102" s="149">
        <v>2072</v>
      </c>
      <c r="D102" s="150" t="s">
        <v>669</v>
      </c>
      <c r="E102" t="s">
        <v>2279</v>
      </c>
      <c r="F102">
        <v>413036.74</v>
      </c>
      <c r="G102">
        <v>144513.9</v>
      </c>
      <c r="H102">
        <v>36492.769999999997</v>
      </c>
      <c r="K102">
        <v>593487.42000000004</v>
      </c>
      <c r="L102">
        <v>87753.56</v>
      </c>
      <c r="O102">
        <v>0</v>
      </c>
      <c r="P102">
        <v>41925</v>
      </c>
      <c r="Q102">
        <v>24000</v>
      </c>
      <c r="R102">
        <v>0</v>
      </c>
      <c r="V102">
        <v>-516623.83</v>
      </c>
      <c r="W102">
        <v>1695120.4</v>
      </c>
      <c r="X102">
        <v>295622.19</v>
      </c>
      <c r="Y102">
        <v>18000</v>
      </c>
      <c r="Z102">
        <v>0.5</v>
      </c>
      <c r="AA102">
        <v>654271.69999999995</v>
      </c>
      <c r="AC102">
        <v>730126.7</v>
      </c>
      <c r="AF102">
        <v>146428.51</v>
      </c>
      <c r="AG102">
        <v>49592.61</v>
      </c>
      <c r="AK102">
        <v>10883.75</v>
      </c>
      <c r="AL102" s="123">
        <f t="shared" si="9"/>
        <v>594043.41</v>
      </c>
      <c r="AM102" s="129">
        <f t="shared" si="10"/>
        <v>65925</v>
      </c>
      <c r="AN102" s="142">
        <f t="shared" si="11"/>
        <v>528118.41</v>
      </c>
      <c r="AO102" s="143">
        <f t="shared" si="12"/>
        <v>967894.3899999999</v>
      </c>
      <c r="AP102" s="143">
        <f t="shared" si="13"/>
        <v>937031.57</v>
      </c>
      <c r="AQ102" s="125">
        <f t="shared" si="8"/>
        <v>30862.819999999949</v>
      </c>
    </row>
    <row r="103" spans="1:43" ht="14.4" thickBot="1" x14ac:dyDescent="0.3">
      <c r="A103" s="115" t="s">
        <v>17</v>
      </c>
      <c r="B103" s="115" t="s">
        <v>18</v>
      </c>
      <c r="C103" s="149">
        <v>2599</v>
      </c>
      <c r="D103" s="150" t="s">
        <v>670</v>
      </c>
      <c r="E103" t="s">
        <v>2280</v>
      </c>
      <c r="F103">
        <v>691399.4</v>
      </c>
      <c r="G103">
        <v>160447.25</v>
      </c>
      <c r="H103">
        <v>120099.49</v>
      </c>
      <c r="K103">
        <v>612654.91</v>
      </c>
      <c r="L103">
        <v>299654.18</v>
      </c>
      <c r="O103">
        <v>33034</v>
      </c>
      <c r="P103">
        <v>72780</v>
      </c>
      <c r="R103">
        <v>464.64</v>
      </c>
      <c r="V103">
        <v>556648.21</v>
      </c>
      <c r="W103">
        <v>1187793.3799999999</v>
      </c>
      <c r="X103">
        <v>177688.33</v>
      </c>
      <c r="AA103">
        <v>413960</v>
      </c>
      <c r="AB103">
        <v>268992.44</v>
      </c>
      <c r="AC103">
        <v>486176</v>
      </c>
      <c r="AF103">
        <v>280289.46999999997</v>
      </c>
      <c r="AG103">
        <v>57560.3</v>
      </c>
      <c r="AK103">
        <v>3080</v>
      </c>
      <c r="AL103" s="123">
        <f t="shared" si="9"/>
        <v>971946.14</v>
      </c>
      <c r="AM103" s="129">
        <f t="shared" si="10"/>
        <v>106278.64</v>
      </c>
      <c r="AN103" s="142">
        <f t="shared" si="11"/>
        <v>865667.5</v>
      </c>
      <c r="AO103" s="143">
        <f t="shared" si="12"/>
        <v>860640.77</v>
      </c>
      <c r="AP103" s="143">
        <f t="shared" si="13"/>
        <v>827105.77</v>
      </c>
      <c r="AQ103" s="125">
        <f t="shared" si="8"/>
        <v>33535</v>
      </c>
    </row>
    <row r="104" spans="1:43" ht="14.4" thickBot="1" x14ac:dyDescent="0.3">
      <c r="A104" s="115" t="s">
        <v>17</v>
      </c>
      <c r="B104" s="115" t="s">
        <v>18</v>
      </c>
      <c r="C104" s="149">
        <v>7351</v>
      </c>
      <c r="D104" s="150" t="s">
        <v>671</v>
      </c>
      <c r="E104" t="s">
        <v>2281</v>
      </c>
      <c r="F104">
        <v>1377645.8</v>
      </c>
      <c r="G104">
        <v>21181.45</v>
      </c>
      <c r="H104">
        <v>271407.26</v>
      </c>
      <c r="K104">
        <v>-12416120.27</v>
      </c>
      <c r="L104">
        <v>705258.35</v>
      </c>
      <c r="O104">
        <v>9000</v>
      </c>
      <c r="P104">
        <v>137235</v>
      </c>
      <c r="R104">
        <v>1381.8</v>
      </c>
      <c r="V104">
        <v>-14299080.539999999</v>
      </c>
      <c r="W104">
        <v>4063874.12</v>
      </c>
      <c r="X104">
        <v>1056749.3899999999</v>
      </c>
      <c r="AA104">
        <v>651940</v>
      </c>
      <c r="AB104">
        <v>12000</v>
      </c>
      <c r="AC104">
        <v>1012126</v>
      </c>
      <c r="AF104">
        <v>516163.47</v>
      </c>
      <c r="AG104">
        <v>48524.31</v>
      </c>
      <c r="AJ104">
        <v>96913.4</v>
      </c>
      <c r="AL104" s="123">
        <f t="shared" si="9"/>
        <v>1670234.51</v>
      </c>
      <c r="AM104" s="129">
        <f t="shared" si="10"/>
        <v>147616.79999999999</v>
      </c>
      <c r="AN104" s="142">
        <f t="shared" si="11"/>
        <v>1522617.71</v>
      </c>
      <c r="AO104" s="143">
        <f t="shared" si="12"/>
        <v>1720689.39</v>
      </c>
      <c r="AP104" s="143">
        <f t="shared" si="13"/>
        <v>1673727.18</v>
      </c>
      <c r="AQ104" s="125">
        <f t="shared" si="8"/>
        <v>46962.209999999963</v>
      </c>
    </row>
    <row r="105" spans="1:43" ht="14.4" thickBot="1" x14ac:dyDescent="0.3">
      <c r="A105" s="115" t="s">
        <v>17</v>
      </c>
      <c r="B105" s="115" t="s">
        <v>18</v>
      </c>
      <c r="C105" s="149">
        <v>6204</v>
      </c>
      <c r="D105" s="150" t="s">
        <v>672</v>
      </c>
      <c r="E105" t="s">
        <v>2282</v>
      </c>
      <c r="F105">
        <v>221644.72</v>
      </c>
      <c r="G105">
        <v>434574.21</v>
      </c>
      <c r="H105">
        <v>437256.73</v>
      </c>
      <c r="K105">
        <v>984772.17</v>
      </c>
      <c r="L105">
        <v>574171.97</v>
      </c>
      <c r="O105">
        <v>51860</v>
      </c>
      <c r="P105">
        <v>50955.199999999997</v>
      </c>
      <c r="Q105">
        <v>150</v>
      </c>
      <c r="R105">
        <v>5845.97</v>
      </c>
      <c r="V105">
        <v>43460.14</v>
      </c>
      <c r="W105">
        <v>2324775.44</v>
      </c>
      <c r="X105">
        <v>681821.33</v>
      </c>
      <c r="AA105">
        <v>546540</v>
      </c>
      <c r="AB105">
        <v>47700</v>
      </c>
      <c r="AC105">
        <v>696155</v>
      </c>
      <c r="AF105">
        <v>344570.63</v>
      </c>
      <c r="AG105">
        <v>59962.65</v>
      </c>
      <c r="AL105" s="123">
        <f t="shared" si="9"/>
        <v>1093475.6600000001</v>
      </c>
      <c r="AM105" s="129">
        <f t="shared" si="10"/>
        <v>108811.17</v>
      </c>
      <c r="AN105" s="142">
        <f t="shared" si="11"/>
        <v>984664.49000000011</v>
      </c>
      <c r="AO105" s="143">
        <f t="shared" si="12"/>
        <v>1276061.33</v>
      </c>
      <c r="AP105" s="143">
        <f t="shared" si="13"/>
        <v>1100688.28</v>
      </c>
      <c r="AQ105" s="125">
        <f t="shared" si="8"/>
        <v>175373.05000000005</v>
      </c>
    </row>
    <row r="106" spans="1:43" ht="14.4" thickBot="1" x14ac:dyDescent="0.3">
      <c r="A106" s="115" t="s">
        <v>17</v>
      </c>
      <c r="B106" s="115" t="s">
        <v>18</v>
      </c>
      <c r="C106" s="149">
        <v>5587</v>
      </c>
      <c r="D106" s="150" t="s">
        <v>673</v>
      </c>
      <c r="E106" t="s">
        <v>2283</v>
      </c>
      <c r="F106">
        <v>272689.24</v>
      </c>
      <c r="G106">
        <v>428874.4</v>
      </c>
      <c r="H106">
        <v>275333.48</v>
      </c>
      <c r="K106">
        <v>455370.43</v>
      </c>
      <c r="L106">
        <v>444455.25</v>
      </c>
      <c r="O106">
        <v>25960</v>
      </c>
      <c r="P106">
        <v>75963.929999999993</v>
      </c>
      <c r="Q106">
        <v>200</v>
      </c>
      <c r="R106">
        <v>854.54</v>
      </c>
      <c r="V106">
        <v>-997866.62</v>
      </c>
      <c r="W106">
        <v>2620032.73</v>
      </c>
      <c r="X106">
        <v>518750.01</v>
      </c>
      <c r="AA106">
        <v>311620</v>
      </c>
      <c r="AB106">
        <v>395444.7</v>
      </c>
      <c r="AC106">
        <v>556002</v>
      </c>
      <c r="AF106">
        <v>352318.41</v>
      </c>
      <c r="AG106">
        <v>57123.48</v>
      </c>
      <c r="AK106">
        <v>108792.6</v>
      </c>
      <c r="AL106" s="123">
        <f t="shared" si="9"/>
        <v>976897.12</v>
      </c>
      <c r="AM106" s="129">
        <f t="shared" si="10"/>
        <v>102978.46999999999</v>
      </c>
      <c r="AN106" s="142">
        <f t="shared" si="11"/>
        <v>873918.65</v>
      </c>
      <c r="AO106" s="143">
        <f t="shared" si="12"/>
        <v>1225814.71</v>
      </c>
      <c r="AP106" s="143">
        <f t="shared" si="13"/>
        <v>1074236.49</v>
      </c>
      <c r="AQ106" s="125">
        <f t="shared" si="8"/>
        <v>151578.21999999997</v>
      </c>
    </row>
    <row r="107" spans="1:43" ht="14.4" thickBot="1" x14ac:dyDescent="0.3">
      <c r="A107" s="115" t="s">
        <v>262</v>
      </c>
      <c r="B107" s="115" t="s">
        <v>28</v>
      </c>
      <c r="C107" s="149">
        <v>3439</v>
      </c>
      <c r="D107" s="150" t="s">
        <v>674</v>
      </c>
      <c r="E107" t="s">
        <v>2284</v>
      </c>
      <c r="F107">
        <v>746982.47</v>
      </c>
      <c r="G107">
        <v>12171.97</v>
      </c>
      <c r="H107">
        <v>157412.18</v>
      </c>
      <c r="K107">
        <v>2</v>
      </c>
      <c r="L107">
        <v>113536.56</v>
      </c>
      <c r="O107">
        <v>3500</v>
      </c>
      <c r="P107">
        <v>63040.86</v>
      </c>
      <c r="R107">
        <v>4193.8500000000004</v>
      </c>
      <c r="V107">
        <v>-195329.51</v>
      </c>
      <c r="W107">
        <v>961037.76</v>
      </c>
      <c r="X107">
        <v>930203.46</v>
      </c>
      <c r="AA107">
        <v>587544</v>
      </c>
      <c r="AB107">
        <v>60484.08</v>
      </c>
      <c r="AC107">
        <v>724550</v>
      </c>
      <c r="AF107">
        <v>281036.82</v>
      </c>
      <c r="AG107">
        <v>12076.99</v>
      </c>
      <c r="AK107">
        <v>366905.51</v>
      </c>
      <c r="AL107" s="123">
        <f t="shared" si="9"/>
        <v>916566.61999999988</v>
      </c>
      <c r="AM107" s="129">
        <f t="shared" si="10"/>
        <v>70734.710000000006</v>
      </c>
      <c r="AN107" s="142">
        <f t="shared" si="11"/>
        <v>845831.90999999992</v>
      </c>
      <c r="AO107" s="143">
        <f t="shared" si="12"/>
        <v>1578231.54</v>
      </c>
      <c r="AP107" s="143">
        <f t="shared" si="13"/>
        <v>1384569.32</v>
      </c>
      <c r="AQ107" s="125">
        <f t="shared" si="8"/>
        <v>193662.21999999997</v>
      </c>
    </row>
    <row r="108" spans="1:43" ht="14.4" thickBot="1" x14ac:dyDescent="0.3">
      <c r="A108" s="115" t="s">
        <v>262</v>
      </c>
      <c r="B108" s="115" t="s">
        <v>28</v>
      </c>
      <c r="C108" s="149">
        <v>2930</v>
      </c>
      <c r="D108" s="150" t="s">
        <v>675</v>
      </c>
      <c r="E108" t="s">
        <v>2285</v>
      </c>
      <c r="F108">
        <v>503801.21</v>
      </c>
      <c r="G108">
        <v>14320</v>
      </c>
      <c r="H108">
        <v>173070.1</v>
      </c>
      <c r="K108">
        <v>2</v>
      </c>
      <c r="L108">
        <v>347629.56</v>
      </c>
      <c r="O108">
        <v>3000</v>
      </c>
      <c r="P108">
        <v>54437.17</v>
      </c>
      <c r="R108">
        <v>487.38</v>
      </c>
      <c r="V108">
        <v>91815.48</v>
      </c>
      <c r="W108">
        <v>852668.5</v>
      </c>
      <c r="X108">
        <v>388285.88</v>
      </c>
      <c r="AA108">
        <v>297937.5</v>
      </c>
      <c r="AB108">
        <v>63921.22</v>
      </c>
      <c r="AC108">
        <v>414046.5</v>
      </c>
      <c r="AF108">
        <v>259727.35999999999</v>
      </c>
      <c r="AG108">
        <v>27507.9</v>
      </c>
      <c r="AK108">
        <v>12448.5</v>
      </c>
      <c r="AL108" s="123">
        <f t="shared" si="9"/>
        <v>691191.31</v>
      </c>
      <c r="AM108" s="129">
        <f t="shared" si="10"/>
        <v>57924.549999999996</v>
      </c>
      <c r="AN108" s="142">
        <f t="shared" si="11"/>
        <v>633266.76</v>
      </c>
      <c r="AO108" s="143">
        <f t="shared" si="12"/>
        <v>750144.6</v>
      </c>
      <c r="AP108" s="143">
        <f t="shared" si="13"/>
        <v>713730.26</v>
      </c>
      <c r="AQ108" s="125">
        <f t="shared" si="8"/>
        <v>36414.339999999967</v>
      </c>
    </row>
    <row r="109" spans="1:43" ht="14.4" thickBot="1" x14ac:dyDescent="0.3">
      <c r="A109" s="115" t="s">
        <v>262</v>
      </c>
      <c r="B109" s="115" t="s">
        <v>28</v>
      </c>
      <c r="C109" s="149">
        <v>1981</v>
      </c>
      <c r="D109" s="150" t="s">
        <v>676</v>
      </c>
      <c r="E109" t="s">
        <v>2286</v>
      </c>
      <c r="F109">
        <v>265000.5</v>
      </c>
      <c r="G109">
        <v>2678.25</v>
      </c>
      <c r="H109">
        <v>184917.38</v>
      </c>
      <c r="K109">
        <v>141173.60999999999</v>
      </c>
      <c r="L109">
        <v>101987.29</v>
      </c>
      <c r="O109">
        <v>2000</v>
      </c>
      <c r="P109">
        <v>31784.3</v>
      </c>
      <c r="R109">
        <v>555.14</v>
      </c>
      <c r="V109">
        <v>-1378397.45</v>
      </c>
      <c r="W109">
        <v>1993338.97</v>
      </c>
      <c r="X109">
        <v>416397.27</v>
      </c>
      <c r="AA109">
        <v>112371</v>
      </c>
      <c r="AB109">
        <v>30732.18</v>
      </c>
      <c r="AC109">
        <v>216909</v>
      </c>
      <c r="AF109">
        <v>154204.23000000001</v>
      </c>
      <c r="AG109">
        <v>27069.07</v>
      </c>
      <c r="AK109">
        <v>114842.08</v>
      </c>
      <c r="AL109" s="123">
        <f t="shared" si="9"/>
        <v>452596.13</v>
      </c>
      <c r="AM109" s="129">
        <f t="shared" si="10"/>
        <v>34339.440000000002</v>
      </c>
      <c r="AN109" s="142">
        <f t="shared" si="11"/>
        <v>418256.69</v>
      </c>
      <c r="AO109" s="143">
        <f t="shared" si="12"/>
        <v>559500.45000000007</v>
      </c>
      <c r="AP109" s="143">
        <f t="shared" si="13"/>
        <v>513024.38</v>
      </c>
      <c r="AQ109" s="125">
        <f t="shared" si="8"/>
        <v>46476.070000000065</v>
      </c>
    </row>
    <row r="110" spans="1:43" ht="14.4" thickBot="1" x14ac:dyDescent="0.3">
      <c r="A110" s="115" t="s">
        <v>262</v>
      </c>
      <c r="B110" s="115" t="s">
        <v>28</v>
      </c>
      <c r="C110" s="149">
        <v>1907</v>
      </c>
      <c r="D110" s="150" t="s">
        <v>677</v>
      </c>
      <c r="E110" t="s">
        <v>2287</v>
      </c>
      <c r="F110">
        <v>381384.96000000002</v>
      </c>
      <c r="G110">
        <v>140906.97</v>
      </c>
      <c r="H110">
        <v>435608.96</v>
      </c>
      <c r="K110">
        <v>5</v>
      </c>
      <c r="L110">
        <v>188304.01</v>
      </c>
      <c r="O110">
        <v>1500</v>
      </c>
      <c r="P110">
        <v>48315.89</v>
      </c>
      <c r="R110">
        <v>4682.97</v>
      </c>
      <c r="V110">
        <v>-2308675.48</v>
      </c>
      <c r="W110">
        <v>3276385.87</v>
      </c>
      <c r="X110">
        <v>424389.86</v>
      </c>
      <c r="AA110">
        <v>163401</v>
      </c>
      <c r="AB110">
        <v>28176.45</v>
      </c>
      <c r="AC110">
        <v>314362</v>
      </c>
      <c r="AF110">
        <v>153644.42000000001</v>
      </c>
      <c r="AG110">
        <v>10477.35</v>
      </c>
      <c r="AK110">
        <v>13482.89</v>
      </c>
      <c r="AL110" s="123">
        <f t="shared" si="9"/>
        <v>957900.89000000013</v>
      </c>
      <c r="AM110" s="129">
        <f t="shared" si="10"/>
        <v>54498.86</v>
      </c>
      <c r="AN110" s="142">
        <f t="shared" si="11"/>
        <v>903402.03000000014</v>
      </c>
      <c r="AO110" s="143">
        <f t="shared" si="12"/>
        <v>615967.30999999994</v>
      </c>
      <c r="AP110" s="143">
        <f t="shared" si="13"/>
        <v>491966.66000000003</v>
      </c>
      <c r="AQ110" s="125">
        <f t="shared" si="8"/>
        <v>124000.64999999991</v>
      </c>
    </row>
    <row r="111" spans="1:43" ht="14.4" thickBot="1" x14ac:dyDescent="0.3">
      <c r="A111" s="115" t="s">
        <v>262</v>
      </c>
      <c r="B111" s="115" t="s">
        <v>28</v>
      </c>
      <c r="C111" s="149">
        <v>3127</v>
      </c>
      <c r="D111" s="150" t="s">
        <v>678</v>
      </c>
      <c r="E111" t="s">
        <v>2288</v>
      </c>
      <c r="F111">
        <v>359979.13</v>
      </c>
      <c r="G111">
        <v>2761</v>
      </c>
      <c r="H111">
        <v>300287.40000000002</v>
      </c>
      <c r="K111">
        <v>56003.66</v>
      </c>
      <c r="L111">
        <v>348645.82</v>
      </c>
      <c r="O111">
        <v>4000</v>
      </c>
      <c r="P111">
        <v>48360.28</v>
      </c>
      <c r="R111">
        <v>586.36</v>
      </c>
      <c r="V111">
        <v>-2879145.67</v>
      </c>
      <c r="W111">
        <v>3690825.96</v>
      </c>
      <c r="X111">
        <v>431375.19</v>
      </c>
      <c r="Y111">
        <v>135746</v>
      </c>
      <c r="AA111">
        <v>450637.5</v>
      </c>
      <c r="AB111">
        <v>40664.81</v>
      </c>
      <c r="AC111">
        <v>570344.5</v>
      </c>
      <c r="AF111">
        <v>228195.43</v>
      </c>
      <c r="AG111">
        <v>33324.15</v>
      </c>
      <c r="AK111">
        <v>23509.34</v>
      </c>
      <c r="AL111" s="123">
        <f t="shared" si="9"/>
        <v>663027.53</v>
      </c>
      <c r="AM111" s="129">
        <f t="shared" si="10"/>
        <v>52946.64</v>
      </c>
      <c r="AN111" s="142">
        <f t="shared" si="11"/>
        <v>610080.89</v>
      </c>
      <c r="AO111" s="143">
        <f t="shared" si="12"/>
        <v>1058423.5</v>
      </c>
      <c r="AP111" s="143">
        <f t="shared" si="13"/>
        <v>855373.41999999993</v>
      </c>
      <c r="AQ111" s="125">
        <f t="shared" si="8"/>
        <v>203050.08000000007</v>
      </c>
    </row>
    <row r="112" spans="1:43" ht="14.4" thickBot="1" x14ac:dyDescent="0.3">
      <c r="A112" s="115" t="s">
        <v>262</v>
      </c>
      <c r="B112" s="115" t="s">
        <v>28</v>
      </c>
      <c r="C112" s="149">
        <v>2860</v>
      </c>
      <c r="D112" s="150" t="s">
        <v>679</v>
      </c>
      <c r="E112" t="s">
        <v>2289</v>
      </c>
      <c r="F112">
        <v>365928.09</v>
      </c>
      <c r="G112">
        <v>26979.8</v>
      </c>
      <c r="H112">
        <v>235590.5</v>
      </c>
      <c r="K112">
        <v>102443.21</v>
      </c>
      <c r="L112">
        <v>88007.56</v>
      </c>
      <c r="O112">
        <v>2500</v>
      </c>
      <c r="P112">
        <v>38948.76</v>
      </c>
      <c r="R112">
        <v>2098.1</v>
      </c>
      <c r="V112">
        <v>-1159431.76</v>
      </c>
      <c r="W112">
        <v>1854865.59</v>
      </c>
      <c r="X112">
        <v>428471.53</v>
      </c>
      <c r="AA112">
        <v>277515</v>
      </c>
      <c r="AB112">
        <v>27183.439999999999</v>
      </c>
      <c r="AC112">
        <v>418603</v>
      </c>
      <c r="AF112">
        <v>184792.16</v>
      </c>
      <c r="AG112">
        <v>20557.11</v>
      </c>
      <c r="AK112">
        <v>29249.23</v>
      </c>
      <c r="AL112" s="123">
        <f t="shared" si="9"/>
        <v>628498.39</v>
      </c>
      <c r="AM112" s="129">
        <f t="shared" si="10"/>
        <v>43546.86</v>
      </c>
      <c r="AN112" s="142">
        <f t="shared" si="11"/>
        <v>584951.53</v>
      </c>
      <c r="AO112" s="143">
        <f t="shared" si="12"/>
        <v>733169.97</v>
      </c>
      <c r="AP112" s="143">
        <f t="shared" si="13"/>
        <v>653201.5</v>
      </c>
      <c r="AQ112" s="125">
        <f t="shared" si="8"/>
        <v>79968.469999999972</v>
      </c>
    </row>
    <row r="113" spans="1:43" ht="14.4" thickBot="1" x14ac:dyDescent="0.3">
      <c r="A113" s="115" t="s">
        <v>262</v>
      </c>
      <c r="B113" s="115" t="s">
        <v>28</v>
      </c>
      <c r="C113" s="149">
        <v>3321</v>
      </c>
      <c r="D113" s="150" t="s">
        <v>680</v>
      </c>
      <c r="E113" t="s">
        <v>2290</v>
      </c>
      <c r="F113">
        <v>257218.24</v>
      </c>
      <c r="G113">
        <v>27486.95</v>
      </c>
      <c r="H113">
        <v>36467.78</v>
      </c>
      <c r="K113">
        <v>46799.61</v>
      </c>
      <c r="L113">
        <v>457038.85</v>
      </c>
      <c r="O113">
        <v>2500</v>
      </c>
      <c r="P113">
        <v>23221.3</v>
      </c>
      <c r="R113">
        <v>60.74</v>
      </c>
      <c r="V113">
        <v>-988314.92</v>
      </c>
      <c r="W113">
        <v>1808375.97</v>
      </c>
      <c r="X113">
        <v>447140.07</v>
      </c>
      <c r="AA113">
        <v>455910</v>
      </c>
      <c r="AB113">
        <v>41063.96</v>
      </c>
      <c r="AC113">
        <v>607674</v>
      </c>
      <c r="AF113">
        <v>244775.58</v>
      </c>
      <c r="AG113">
        <v>47009.97</v>
      </c>
      <c r="AK113">
        <v>65486.14</v>
      </c>
      <c r="AL113" s="123">
        <f t="shared" si="9"/>
        <v>321172.96999999997</v>
      </c>
      <c r="AM113" s="129">
        <f t="shared" si="10"/>
        <v>25782.04</v>
      </c>
      <c r="AN113" s="142">
        <f t="shared" si="11"/>
        <v>295390.93</v>
      </c>
      <c r="AO113" s="143">
        <f t="shared" si="12"/>
        <v>944114.03</v>
      </c>
      <c r="AP113" s="143">
        <f t="shared" si="13"/>
        <v>964945.69</v>
      </c>
      <c r="AQ113" s="125">
        <f t="shared" si="8"/>
        <v>-20831.659999999916</v>
      </c>
    </row>
    <row r="114" spans="1:43" ht="14.4" thickBot="1" x14ac:dyDescent="0.3">
      <c r="A114" s="115" t="s">
        <v>262</v>
      </c>
      <c r="B114" s="115" t="s">
        <v>28</v>
      </c>
      <c r="C114" s="149">
        <v>3558</v>
      </c>
      <c r="D114" s="150" t="s">
        <v>681</v>
      </c>
      <c r="E114" t="s">
        <v>2291</v>
      </c>
      <c r="F114">
        <v>1358901.75</v>
      </c>
      <c r="G114">
        <v>52819.65</v>
      </c>
      <c r="H114">
        <v>134408.49</v>
      </c>
      <c r="K114">
        <v>197185.73</v>
      </c>
      <c r="L114">
        <v>187310.99</v>
      </c>
      <c r="O114">
        <v>7000</v>
      </c>
      <c r="P114">
        <v>43264.12</v>
      </c>
      <c r="R114">
        <v>0</v>
      </c>
      <c r="V114">
        <v>-487071.65</v>
      </c>
      <c r="W114">
        <v>2329931.42</v>
      </c>
      <c r="X114">
        <v>527311.56999999995</v>
      </c>
      <c r="AA114">
        <v>398389.5</v>
      </c>
      <c r="AB114">
        <v>48933.17</v>
      </c>
      <c r="AC114">
        <v>574161.5</v>
      </c>
      <c r="AD114">
        <v>1500</v>
      </c>
      <c r="AF114">
        <v>251468.85</v>
      </c>
      <c r="AG114">
        <v>36937.379999999997</v>
      </c>
      <c r="AK114">
        <v>73063.789999999994</v>
      </c>
      <c r="AL114" s="123">
        <f t="shared" si="9"/>
        <v>1546129.89</v>
      </c>
      <c r="AM114" s="129">
        <f t="shared" si="10"/>
        <v>50264.12</v>
      </c>
      <c r="AN114" s="142">
        <f t="shared" si="11"/>
        <v>1495865.7699999998</v>
      </c>
      <c r="AO114" s="143">
        <f t="shared" si="12"/>
        <v>974634.24</v>
      </c>
      <c r="AP114" s="143">
        <f t="shared" si="13"/>
        <v>937131.52000000002</v>
      </c>
      <c r="AQ114" s="125">
        <f t="shared" si="8"/>
        <v>37502.719999999972</v>
      </c>
    </row>
    <row r="115" spans="1:43" ht="14.4" thickBot="1" x14ac:dyDescent="0.3">
      <c r="A115" s="115" t="s">
        <v>262</v>
      </c>
      <c r="B115" s="115" t="s">
        <v>28</v>
      </c>
      <c r="C115" s="149">
        <v>1774</v>
      </c>
      <c r="D115" s="150" t="s">
        <v>682</v>
      </c>
      <c r="E115" t="s">
        <v>2292</v>
      </c>
      <c r="F115">
        <v>1111106.6200000001</v>
      </c>
      <c r="G115">
        <v>51609.1</v>
      </c>
      <c r="H115">
        <v>79811.09</v>
      </c>
      <c r="K115">
        <v>774866.93</v>
      </c>
      <c r="L115">
        <v>108726.77</v>
      </c>
      <c r="O115">
        <v>4000</v>
      </c>
      <c r="P115">
        <v>37337</v>
      </c>
      <c r="R115">
        <v>271.04000000000002</v>
      </c>
      <c r="V115">
        <v>1154050.1599999999</v>
      </c>
      <c r="W115">
        <v>857017.52</v>
      </c>
      <c r="X115">
        <v>420759.95</v>
      </c>
      <c r="AA115">
        <v>49833</v>
      </c>
      <c r="AB115">
        <v>25020.21</v>
      </c>
      <c r="AC115">
        <v>156840</v>
      </c>
      <c r="AF115">
        <v>196004.25</v>
      </c>
      <c r="AG115">
        <v>47346.77</v>
      </c>
      <c r="AK115">
        <v>21977.35</v>
      </c>
      <c r="AL115" s="123">
        <f t="shared" si="9"/>
        <v>1242526.8100000003</v>
      </c>
      <c r="AM115" s="129">
        <f t="shared" si="10"/>
        <v>41608.04</v>
      </c>
      <c r="AN115" s="142">
        <f t="shared" si="11"/>
        <v>1200918.7700000003</v>
      </c>
      <c r="AO115" s="143">
        <f t="shared" si="12"/>
        <v>495613.16000000003</v>
      </c>
      <c r="AP115" s="143">
        <f t="shared" si="13"/>
        <v>422168.37</v>
      </c>
      <c r="AQ115" s="125">
        <f t="shared" si="8"/>
        <v>73444.790000000037</v>
      </c>
    </row>
    <row r="116" spans="1:43" ht="14.4" thickBot="1" x14ac:dyDescent="0.3">
      <c r="A116" s="115" t="s">
        <v>262</v>
      </c>
      <c r="B116" s="115" t="s">
        <v>28</v>
      </c>
      <c r="C116" s="149">
        <v>1942</v>
      </c>
      <c r="D116" s="150" t="s">
        <v>683</v>
      </c>
      <c r="E116" t="s">
        <v>2293</v>
      </c>
      <c r="F116">
        <v>213734.05</v>
      </c>
      <c r="G116">
        <v>20992.43</v>
      </c>
      <c r="H116">
        <v>178079.28</v>
      </c>
      <c r="K116">
        <v>1998730.32</v>
      </c>
      <c r="L116">
        <v>20040.21</v>
      </c>
      <c r="O116">
        <v>141420</v>
      </c>
      <c r="P116">
        <v>39573.18</v>
      </c>
      <c r="R116">
        <v>0</v>
      </c>
      <c r="V116">
        <v>-549996.06000000006</v>
      </c>
      <c r="W116">
        <v>2768353.45</v>
      </c>
      <c r="X116">
        <v>320742.83</v>
      </c>
      <c r="AA116">
        <v>152077.20000000001</v>
      </c>
      <c r="AB116">
        <v>15836.9</v>
      </c>
      <c r="AC116">
        <v>256690.2</v>
      </c>
      <c r="AF116">
        <v>139296.95999999999</v>
      </c>
      <c r="AG116">
        <v>21477.57</v>
      </c>
      <c r="AK116">
        <v>38966.480000000003</v>
      </c>
      <c r="AL116" s="123">
        <f t="shared" si="9"/>
        <v>412805.76</v>
      </c>
      <c r="AM116" s="129">
        <f t="shared" si="10"/>
        <v>180993.18</v>
      </c>
      <c r="AN116" s="142">
        <f t="shared" si="11"/>
        <v>231812.58000000002</v>
      </c>
      <c r="AO116" s="143">
        <f t="shared" si="12"/>
        <v>488656.93000000005</v>
      </c>
      <c r="AP116" s="143">
        <f t="shared" si="13"/>
        <v>456431.21</v>
      </c>
      <c r="AQ116" s="125">
        <f t="shared" si="8"/>
        <v>32225.72000000003</v>
      </c>
    </row>
    <row r="117" spans="1:43" ht="14.4" thickBot="1" x14ac:dyDescent="0.3">
      <c r="A117" s="115" t="s">
        <v>262</v>
      </c>
      <c r="B117" s="115" t="s">
        <v>28</v>
      </c>
      <c r="C117" s="149">
        <v>2702</v>
      </c>
      <c r="D117" s="150" t="s">
        <v>684</v>
      </c>
      <c r="E117" t="s">
        <v>2294</v>
      </c>
      <c r="F117">
        <v>491206.37</v>
      </c>
      <c r="G117">
        <v>10900.36</v>
      </c>
      <c r="H117">
        <v>39020.75</v>
      </c>
      <c r="K117">
        <v>100217.23</v>
      </c>
      <c r="L117">
        <v>875426.05</v>
      </c>
      <c r="O117">
        <v>4000</v>
      </c>
      <c r="P117">
        <v>48481.65</v>
      </c>
      <c r="R117">
        <v>4348.12</v>
      </c>
      <c r="V117">
        <v>-1570899.74</v>
      </c>
      <c r="W117">
        <v>3313708.59</v>
      </c>
      <c r="X117">
        <v>549015.12</v>
      </c>
      <c r="AA117">
        <v>394180.5</v>
      </c>
      <c r="AB117">
        <v>40849.980000000003</v>
      </c>
      <c r="AC117">
        <v>508891.5</v>
      </c>
      <c r="AF117">
        <v>528552.34</v>
      </c>
      <c r="AG117">
        <v>53596.02</v>
      </c>
      <c r="AJ117">
        <v>6717.81</v>
      </c>
      <c r="AK117">
        <v>169155.79</v>
      </c>
      <c r="AL117" s="123">
        <f t="shared" si="9"/>
        <v>541127.48</v>
      </c>
      <c r="AM117" s="129">
        <f t="shared" si="10"/>
        <v>56829.770000000004</v>
      </c>
      <c r="AN117" s="142">
        <f t="shared" si="11"/>
        <v>484297.70999999996</v>
      </c>
      <c r="AO117" s="143">
        <f t="shared" si="12"/>
        <v>984045.6</v>
      </c>
      <c r="AP117" s="143">
        <f t="shared" si="13"/>
        <v>1266913.46</v>
      </c>
      <c r="AQ117" s="125">
        <f t="shared" si="8"/>
        <v>-282867.86</v>
      </c>
    </row>
    <row r="118" spans="1:43" ht="14.4" thickBot="1" x14ac:dyDescent="0.3">
      <c r="A118" s="115" t="s">
        <v>262</v>
      </c>
      <c r="B118" s="115" t="s">
        <v>28</v>
      </c>
      <c r="C118" s="149">
        <v>2772</v>
      </c>
      <c r="D118" s="150" t="s">
        <v>685</v>
      </c>
      <c r="E118" t="s">
        <v>2295</v>
      </c>
      <c r="F118">
        <v>556905.05000000005</v>
      </c>
      <c r="G118">
        <v>63500.5</v>
      </c>
      <c r="H118">
        <v>98461.54</v>
      </c>
      <c r="K118">
        <v>65338.12</v>
      </c>
      <c r="L118">
        <v>184562.7</v>
      </c>
      <c r="O118">
        <v>4000</v>
      </c>
      <c r="P118">
        <v>62716.3</v>
      </c>
      <c r="R118">
        <v>5414.93</v>
      </c>
      <c r="V118">
        <v>-2760152.16</v>
      </c>
      <c r="W118">
        <v>3532326.06</v>
      </c>
      <c r="X118">
        <v>694093.34</v>
      </c>
      <c r="Y118">
        <v>240166</v>
      </c>
      <c r="AA118">
        <v>259444.5</v>
      </c>
      <c r="AB118">
        <v>36987.230000000003</v>
      </c>
      <c r="AC118">
        <v>467848.5</v>
      </c>
      <c r="AF118">
        <v>538230.74</v>
      </c>
      <c r="AG118">
        <v>46516.3</v>
      </c>
      <c r="AK118">
        <v>53632.75</v>
      </c>
      <c r="AL118" s="123">
        <f t="shared" si="9"/>
        <v>718867.09000000008</v>
      </c>
      <c r="AM118" s="129">
        <f t="shared" si="10"/>
        <v>72131.23000000001</v>
      </c>
      <c r="AN118" s="142">
        <f t="shared" si="11"/>
        <v>646735.8600000001</v>
      </c>
      <c r="AO118" s="143">
        <f t="shared" si="12"/>
        <v>1230691.0699999998</v>
      </c>
      <c r="AP118" s="143">
        <f t="shared" si="13"/>
        <v>1106228.29</v>
      </c>
      <c r="AQ118" s="125">
        <f t="shared" si="8"/>
        <v>124462.7799999998</v>
      </c>
    </row>
    <row r="119" spans="1:43" ht="14.4" thickBot="1" x14ac:dyDescent="0.3">
      <c r="A119" s="115" t="s">
        <v>19</v>
      </c>
      <c r="B119" s="115" t="s">
        <v>20</v>
      </c>
      <c r="C119" s="149">
        <v>6140</v>
      </c>
      <c r="D119" s="150" t="s">
        <v>686</v>
      </c>
      <c r="E119" t="s">
        <v>2296</v>
      </c>
      <c r="F119">
        <v>1663294.96</v>
      </c>
      <c r="G119">
        <v>0</v>
      </c>
      <c r="H119">
        <v>190332.07</v>
      </c>
      <c r="K119">
        <v>2</v>
      </c>
      <c r="L119">
        <v>34921.82</v>
      </c>
      <c r="P119">
        <v>45550</v>
      </c>
      <c r="R119">
        <v>7.8</v>
      </c>
      <c r="U119">
        <v>-547343.16</v>
      </c>
      <c r="V119">
        <v>707363.85</v>
      </c>
      <c r="W119">
        <v>1454124.22</v>
      </c>
      <c r="X119">
        <v>926917.14</v>
      </c>
      <c r="AA119">
        <v>514450.5</v>
      </c>
      <c r="AB119">
        <v>18000</v>
      </c>
      <c r="AC119">
        <v>638041.5</v>
      </c>
      <c r="AF119">
        <v>191861.37</v>
      </c>
      <c r="AG119">
        <v>2379.9899999999998</v>
      </c>
      <c r="AK119">
        <v>398236.64</v>
      </c>
      <c r="AL119" s="123">
        <f t="shared" si="9"/>
        <v>1853627.03</v>
      </c>
      <c r="AM119" s="129">
        <f t="shared" si="10"/>
        <v>45557.8</v>
      </c>
      <c r="AN119" s="142">
        <f t="shared" si="11"/>
        <v>1808069.23</v>
      </c>
      <c r="AO119" s="143">
        <f t="shared" si="12"/>
        <v>1459367.6400000001</v>
      </c>
      <c r="AP119" s="143">
        <f t="shared" si="13"/>
        <v>1230519.5</v>
      </c>
      <c r="AQ119" s="125">
        <f t="shared" si="8"/>
        <v>228848.14000000013</v>
      </c>
    </row>
    <row r="120" spans="1:43" ht="14.4" thickBot="1" x14ac:dyDescent="0.3">
      <c r="A120" s="115" t="s">
        <v>19</v>
      </c>
      <c r="B120" s="115" t="s">
        <v>20</v>
      </c>
      <c r="C120" s="149">
        <v>5316</v>
      </c>
      <c r="D120" s="150" t="s">
        <v>687</v>
      </c>
      <c r="E120" t="s">
        <v>2297</v>
      </c>
      <c r="F120">
        <v>650615.18999999994</v>
      </c>
      <c r="G120">
        <v>0</v>
      </c>
      <c r="H120">
        <v>61484.54</v>
      </c>
      <c r="K120">
        <v>117281.83</v>
      </c>
      <c r="L120">
        <v>66068.259999999995</v>
      </c>
      <c r="O120">
        <v>17000</v>
      </c>
      <c r="P120">
        <v>80654.179999999993</v>
      </c>
      <c r="R120">
        <v>52751.8</v>
      </c>
      <c r="U120">
        <v>355880.14</v>
      </c>
      <c r="V120">
        <v>-4805891.9400000004</v>
      </c>
      <c r="W120">
        <v>5145573.0199999996</v>
      </c>
      <c r="X120">
        <v>457981.81</v>
      </c>
      <c r="AA120">
        <v>453085.53</v>
      </c>
      <c r="AB120">
        <v>15000</v>
      </c>
      <c r="AC120">
        <v>634273.53</v>
      </c>
      <c r="AF120">
        <v>177528.82</v>
      </c>
      <c r="AG120">
        <v>12532.56</v>
      </c>
      <c r="AK120">
        <v>52249.81</v>
      </c>
      <c r="AL120" s="123">
        <f t="shared" si="9"/>
        <v>712099.73</v>
      </c>
      <c r="AM120" s="129">
        <f t="shared" si="10"/>
        <v>150405.97999999998</v>
      </c>
      <c r="AN120" s="142">
        <f t="shared" si="11"/>
        <v>561693.75</v>
      </c>
      <c r="AO120" s="143">
        <f t="shared" si="12"/>
        <v>926067.34000000008</v>
      </c>
      <c r="AP120" s="143">
        <f t="shared" si="13"/>
        <v>876584.7200000002</v>
      </c>
      <c r="AQ120" s="125">
        <f t="shared" si="8"/>
        <v>49482.619999999879</v>
      </c>
    </row>
    <row r="121" spans="1:43" ht="14.4" thickBot="1" x14ac:dyDescent="0.3">
      <c r="A121" s="115" t="s">
        <v>19</v>
      </c>
      <c r="B121" s="115" t="s">
        <v>20</v>
      </c>
      <c r="C121" s="149">
        <v>1456</v>
      </c>
      <c r="D121" s="150" t="s">
        <v>688</v>
      </c>
      <c r="E121" t="s">
        <v>2298</v>
      </c>
      <c r="F121">
        <v>223968.29</v>
      </c>
      <c r="G121">
        <v>0</v>
      </c>
      <c r="H121">
        <v>207803.62</v>
      </c>
      <c r="K121">
        <v>1</v>
      </c>
      <c r="L121">
        <v>59947.38</v>
      </c>
      <c r="O121">
        <v>3000</v>
      </c>
      <c r="P121">
        <v>52739.4</v>
      </c>
      <c r="R121">
        <v>1552.7</v>
      </c>
      <c r="U121">
        <v>2820431.71</v>
      </c>
      <c r="V121">
        <v>-5297122.92</v>
      </c>
      <c r="W121">
        <v>2682356.15</v>
      </c>
      <c r="X121">
        <v>231569</v>
      </c>
      <c r="Y121">
        <v>208840</v>
      </c>
      <c r="AA121">
        <v>328530</v>
      </c>
      <c r="AB121">
        <v>21100</v>
      </c>
      <c r="AC121">
        <v>353730</v>
      </c>
      <c r="AF121">
        <v>153594.81</v>
      </c>
      <c r="AG121">
        <v>3349.94</v>
      </c>
      <c r="AK121">
        <v>50601</v>
      </c>
      <c r="AL121" s="123">
        <f t="shared" si="9"/>
        <v>431771.91000000003</v>
      </c>
      <c r="AM121" s="129">
        <f t="shared" si="10"/>
        <v>57292.1</v>
      </c>
      <c r="AN121" s="142">
        <f t="shared" si="11"/>
        <v>374479.81000000006</v>
      </c>
      <c r="AO121" s="143">
        <f t="shared" si="12"/>
        <v>790039</v>
      </c>
      <c r="AP121" s="143">
        <f t="shared" si="13"/>
        <v>561275.75</v>
      </c>
      <c r="AQ121" s="125">
        <f t="shared" si="8"/>
        <v>228763.25</v>
      </c>
    </row>
    <row r="122" spans="1:43" ht="14.4" thickBot="1" x14ac:dyDescent="0.3">
      <c r="A122" s="115" t="s">
        <v>19</v>
      </c>
      <c r="B122" s="115" t="s">
        <v>20</v>
      </c>
      <c r="C122" s="149">
        <v>2839</v>
      </c>
      <c r="D122" s="150" t="s">
        <v>689</v>
      </c>
      <c r="E122" t="s">
        <v>2299</v>
      </c>
      <c r="F122">
        <v>1385900.08</v>
      </c>
      <c r="G122">
        <v>0</v>
      </c>
      <c r="H122">
        <v>25513.06</v>
      </c>
      <c r="K122">
        <v>4</v>
      </c>
      <c r="L122">
        <v>117425.05</v>
      </c>
      <c r="O122">
        <v>9000</v>
      </c>
      <c r="P122">
        <v>47902</v>
      </c>
      <c r="R122">
        <v>0</v>
      </c>
      <c r="U122">
        <v>1270310.74</v>
      </c>
      <c r="V122">
        <v>-2155963.0299999998</v>
      </c>
      <c r="W122">
        <v>2132666.9300000002</v>
      </c>
      <c r="X122">
        <v>397641.18</v>
      </c>
      <c r="Y122">
        <v>167072</v>
      </c>
      <c r="AA122">
        <v>238453.5</v>
      </c>
      <c r="AB122">
        <v>11200</v>
      </c>
      <c r="AC122">
        <v>383452.5</v>
      </c>
      <c r="AE122">
        <v>490</v>
      </c>
      <c r="AF122">
        <v>194027</v>
      </c>
      <c r="AG122">
        <v>8271.6299999999992</v>
      </c>
      <c r="AK122">
        <v>3200</v>
      </c>
      <c r="AL122" s="123">
        <f t="shared" si="9"/>
        <v>1411413.1400000001</v>
      </c>
      <c r="AM122" s="129">
        <f t="shared" si="10"/>
        <v>56902</v>
      </c>
      <c r="AN122" s="142">
        <f t="shared" si="11"/>
        <v>1354511.1400000001</v>
      </c>
      <c r="AO122" s="143">
        <f t="shared" si="12"/>
        <v>814366.67999999993</v>
      </c>
      <c r="AP122" s="143">
        <f t="shared" si="13"/>
        <v>589441.13</v>
      </c>
      <c r="AQ122" s="125">
        <f t="shared" si="8"/>
        <v>224925.54999999993</v>
      </c>
    </row>
    <row r="123" spans="1:43" ht="14.4" thickBot="1" x14ac:dyDescent="0.3">
      <c r="A123" s="115" t="s">
        <v>19</v>
      </c>
      <c r="B123" s="115" t="s">
        <v>20</v>
      </c>
      <c r="C123" s="149">
        <v>4801</v>
      </c>
      <c r="D123" s="150" t="s">
        <v>690</v>
      </c>
      <c r="E123" t="s">
        <v>2300</v>
      </c>
      <c r="F123">
        <v>889917.26</v>
      </c>
      <c r="G123">
        <v>0</v>
      </c>
      <c r="H123">
        <v>149389.20000000001</v>
      </c>
      <c r="K123">
        <v>686222.87</v>
      </c>
      <c r="L123">
        <v>793007.56</v>
      </c>
      <c r="P123">
        <v>55305</v>
      </c>
      <c r="R123">
        <v>0</v>
      </c>
      <c r="U123">
        <v>-870751.37</v>
      </c>
      <c r="V123">
        <v>-125703.75</v>
      </c>
      <c r="W123">
        <v>2748053.22</v>
      </c>
      <c r="X123">
        <v>1413518</v>
      </c>
      <c r="AA123">
        <v>353541</v>
      </c>
      <c r="AB123">
        <v>41500</v>
      </c>
      <c r="AC123">
        <v>576936</v>
      </c>
      <c r="AD123">
        <v>1040</v>
      </c>
      <c r="AE123">
        <v>4330</v>
      </c>
      <c r="AF123">
        <v>405768.19</v>
      </c>
      <c r="AG123">
        <v>52075.34</v>
      </c>
      <c r="AK123">
        <v>56775.68</v>
      </c>
      <c r="AL123" s="123">
        <f t="shared" si="9"/>
        <v>1039306.46</v>
      </c>
      <c r="AM123" s="129">
        <f t="shared" si="10"/>
        <v>55305</v>
      </c>
      <c r="AN123" s="142">
        <f t="shared" si="11"/>
        <v>984001.46</v>
      </c>
      <c r="AO123" s="143">
        <f t="shared" si="12"/>
        <v>1808559</v>
      </c>
      <c r="AP123" s="143">
        <f t="shared" si="13"/>
        <v>1096925.21</v>
      </c>
      <c r="AQ123" s="125">
        <f t="shared" si="8"/>
        <v>711633.79</v>
      </c>
    </row>
    <row r="124" spans="1:43" ht="14.4" thickBot="1" x14ac:dyDescent="0.3">
      <c r="A124" s="115" t="s">
        <v>19</v>
      </c>
      <c r="B124" s="115" t="s">
        <v>20</v>
      </c>
      <c r="C124" s="149">
        <v>3761</v>
      </c>
      <c r="D124" s="150" t="s">
        <v>691</v>
      </c>
      <c r="E124" t="s">
        <v>2301</v>
      </c>
      <c r="F124">
        <v>855057.67</v>
      </c>
      <c r="G124">
        <v>0</v>
      </c>
      <c r="H124">
        <v>151119.07</v>
      </c>
      <c r="K124">
        <v>248024.88</v>
      </c>
      <c r="L124">
        <v>404375.35</v>
      </c>
      <c r="P124">
        <v>71835</v>
      </c>
      <c r="R124">
        <v>0</v>
      </c>
      <c r="U124">
        <v>-908602.71</v>
      </c>
      <c r="W124">
        <v>2407634.36</v>
      </c>
      <c r="X124">
        <v>430419.69</v>
      </c>
      <c r="AA124">
        <v>85365</v>
      </c>
      <c r="AB124">
        <v>37530</v>
      </c>
      <c r="AC124">
        <v>192990</v>
      </c>
      <c r="AF124">
        <v>222723.7</v>
      </c>
      <c r="AG124">
        <v>8403.81</v>
      </c>
      <c r="AK124">
        <v>41486.86</v>
      </c>
      <c r="AL124" s="123">
        <f t="shared" si="9"/>
        <v>1006176.74</v>
      </c>
      <c r="AM124" s="129">
        <f t="shared" si="10"/>
        <v>71835</v>
      </c>
      <c r="AN124" s="142">
        <f t="shared" si="11"/>
        <v>934341.74</v>
      </c>
      <c r="AO124" s="143">
        <f t="shared" si="12"/>
        <v>553314.68999999994</v>
      </c>
      <c r="AP124" s="143">
        <f t="shared" si="13"/>
        <v>465604.37</v>
      </c>
      <c r="AQ124" s="125">
        <f t="shared" si="8"/>
        <v>87710.319999999949</v>
      </c>
    </row>
    <row r="125" spans="1:43" ht="14.4" thickBot="1" x14ac:dyDescent="0.3">
      <c r="A125" s="115" t="s">
        <v>19</v>
      </c>
      <c r="B125" s="115" t="s">
        <v>20</v>
      </c>
      <c r="C125" s="149">
        <v>4191</v>
      </c>
      <c r="D125" s="150" t="s">
        <v>692</v>
      </c>
      <c r="E125" t="s">
        <v>2302</v>
      </c>
      <c r="F125">
        <v>602559.61</v>
      </c>
      <c r="G125">
        <v>0</v>
      </c>
      <c r="H125">
        <v>215005.14</v>
      </c>
      <c r="K125">
        <v>1933450.05</v>
      </c>
      <c r="L125">
        <v>43862.400000000001</v>
      </c>
      <c r="O125">
        <v>4600</v>
      </c>
      <c r="P125">
        <v>60699.519999999997</v>
      </c>
      <c r="R125">
        <v>365.04</v>
      </c>
      <c r="U125">
        <v>240289.25</v>
      </c>
      <c r="V125">
        <v>-1107538.04</v>
      </c>
      <c r="W125">
        <v>3580405.02</v>
      </c>
      <c r="X125">
        <v>397807.88</v>
      </c>
      <c r="AA125">
        <v>224763</v>
      </c>
      <c r="AB125">
        <v>39728.080000000002</v>
      </c>
      <c r="AC125">
        <v>396711</v>
      </c>
      <c r="AF125">
        <v>229119.04</v>
      </c>
      <c r="AG125">
        <v>18312.509999999998</v>
      </c>
      <c r="AK125">
        <v>2100</v>
      </c>
      <c r="AL125" s="123">
        <f t="shared" si="9"/>
        <v>817564.75</v>
      </c>
      <c r="AM125" s="129">
        <f t="shared" si="10"/>
        <v>65664.56</v>
      </c>
      <c r="AN125" s="142">
        <f t="shared" si="11"/>
        <v>751900.19</v>
      </c>
      <c r="AO125" s="143">
        <f t="shared" si="12"/>
        <v>662298.96</v>
      </c>
      <c r="AP125" s="143">
        <f t="shared" si="13"/>
        <v>646242.55000000005</v>
      </c>
      <c r="AQ125" s="125">
        <f t="shared" si="8"/>
        <v>16056.409999999916</v>
      </c>
    </row>
    <row r="126" spans="1:43" ht="14.4" thickBot="1" x14ac:dyDescent="0.3">
      <c r="A126" s="115" t="s">
        <v>19</v>
      </c>
      <c r="B126" s="115" t="s">
        <v>20</v>
      </c>
      <c r="C126" s="149">
        <v>1988</v>
      </c>
      <c r="D126" s="150" t="s">
        <v>693</v>
      </c>
      <c r="E126" t="s">
        <v>2303</v>
      </c>
      <c r="F126">
        <v>1602487.76</v>
      </c>
      <c r="G126">
        <v>0</v>
      </c>
      <c r="H126">
        <v>102450.72</v>
      </c>
      <c r="K126">
        <v>1</v>
      </c>
      <c r="L126">
        <v>27461.52</v>
      </c>
      <c r="P126">
        <v>35325</v>
      </c>
      <c r="R126">
        <v>0</v>
      </c>
      <c r="U126">
        <v>1522028.46</v>
      </c>
      <c r="V126">
        <v>-2172064.33</v>
      </c>
      <c r="W126">
        <v>2242898.44</v>
      </c>
      <c r="X126">
        <v>292150.37</v>
      </c>
      <c r="Y126">
        <v>177514</v>
      </c>
      <c r="AA126">
        <v>339630</v>
      </c>
      <c r="AB126">
        <v>8400</v>
      </c>
      <c r="AC126">
        <v>379509</v>
      </c>
      <c r="AF126">
        <v>332816.94</v>
      </c>
      <c r="AG126">
        <v>1155</v>
      </c>
      <c r="AL126" s="123">
        <f t="shared" si="9"/>
        <v>1704938.48</v>
      </c>
      <c r="AM126" s="129">
        <f t="shared" si="10"/>
        <v>35325</v>
      </c>
      <c r="AN126" s="142">
        <f t="shared" si="11"/>
        <v>1669613.48</v>
      </c>
      <c r="AO126" s="143">
        <f t="shared" si="12"/>
        <v>817694.37</v>
      </c>
      <c r="AP126" s="143">
        <f t="shared" si="13"/>
        <v>713480.94</v>
      </c>
      <c r="AQ126" s="125">
        <f t="shared" si="8"/>
        <v>104213.43000000005</v>
      </c>
    </row>
    <row r="127" spans="1:43" ht="14.4" thickBot="1" x14ac:dyDescent="0.3">
      <c r="A127" s="115" t="s">
        <v>19</v>
      </c>
      <c r="B127" s="115" t="s">
        <v>20</v>
      </c>
      <c r="C127" s="149">
        <v>2809</v>
      </c>
      <c r="D127" s="150" t="s">
        <v>694</v>
      </c>
      <c r="E127" t="s">
        <v>2304</v>
      </c>
      <c r="F127">
        <v>861653.93</v>
      </c>
      <c r="G127">
        <v>0</v>
      </c>
      <c r="H127">
        <v>128589.39</v>
      </c>
      <c r="K127">
        <v>1</v>
      </c>
      <c r="L127">
        <v>613453.22</v>
      </c>
      <c r="P127">
        <v>40025</v>
      </c>
      <c r="R127">
        <v>8928</v>
      </c>
      <c r="U127">
        <v>-2588963.2799999998</v>
      </c>
      <c r="W127">
        <v>3888577.4</v>
      </c>
      <c r="X127">
        <v>326060</v>
      </c>
      <c r="Y127">
        <v>114862</v>
      </c>
      <c r="AA127">
        <v>245436</v>
      </c>
      <c r="AB127">
        <v>12200</v>
      </c>
      <c r="AC127">
        <v>291204</v>
      </c>
      <c r="AF127">
        <v>147173.57999999999</v>
      </c>
      <c r="AG127">
        <v>5050</v>
      </c>
      <c r="AL127" s="123">
        <f t="shared" si="9"/>
        <v>990243.32000000007</v>
      </c>
      <c r="AM127" s="129">
        <f t="shared" si="10"/>
        <v>48953</v>
      </c>
      <c r="AN127" s="142">
        <f t="shared" si="11"/>
        <v>941290.32000000007</v>
      </c>
      <c r="AO127" s="143">
        <f t="shared" si="12"/>
        <v>698558</v>
      </c>
      <c r="AP127" s="143">
        <f t="shared" si="13"/>
        <v>443427.57999999996</v>
      </c>
      <c r="AQ127" s="125">
        <f t="shared" si="8"/>
        <v>255130.42000000004</v>
      </c>
    </row>
    <row r="128" spans="1:43" ht="14.4" thickBot="1" x14ac:dyDescent="0.3">
      <c r="A128" s="115" t="s">
        <v>19</v>
      </c>
      <c r="B128" s="115" t="s">
        <v>20</v>
      </c>
      <c r="C128" s="149">
        <v>2809</v>
      </c>
      <c r="D128" s="150" t="s">
        <v>695</v>
      </c>
      <c r="E128" t="s">
        <v>2305</v>
      </c>
      <c r="F128">
        <v>317672.34000000003</v>
      </c>
      <c r="G128">
        <v>0</v>
      </c>
      <c r="H128">
        <v>25330.9</v>
      </c>
      <c r="K128">
        <v>2545878.7599999998</v>
      </c>
      <c r="L128">
        <v>12</v>
      </c>
      <c r="P128">
        <v>55740</v>
      </c>
      <c r="R128">
        <v>0</v>
      </c>
      <c r="U128">
        <v>-4470355.9000000004</v>
      </c>
      <c r="V128">
        <v>1256109.97</v>
      </c>
      <c r="W128">
        <v>6097995.7300000004</v>
      </c>
      <c r="X128">
        <v>334568.40000000002</v>
      </c>
      <c r="AA128">
        <v>175675.5</v>
      </c>
      <c r="AB128">
        <v>8800</v>
      </c>
      <c r="AC128">
        <v>308899.5</v>
      </c>
      <c r="AF128">
        <v>172720.79</v>
      </c>
      <c r="AG128">
        <v>50690.01</v>
      </c>
      <c r="AK128">
        <v>37329.4</v>
      </c>
      <c r="AL128" s="123">
        <f t="shared" si="9"/>
        <v>343003.24000000005</v>
      </c>
      <c r="AM128" s="129">
        <f t="shared" si="10"/>
        <v>55740</v>
      </c>
      <c r="AN128" s="142">
        <f t="shared" si="11"/>
        <v>287263.24000000005</v>
      </c>
      <c r="AO128" s="143">
        <f t="shared" si="12"/>
        <v>519043.9</v>
      </c>
      <c r="AP128" s="143">
        <f t="shared" si="13"/>
        <v>569639.70000000007</v>
      </c>
      <c r="AQ128" s="125">
        <f t="shared" si="8"/>
        <v>-50595.800000000047</v>
      </c>
    </row>
    <row r="129" spans="1:43" ht="14.4" thickBot="1" x14ac:dyDescent="0.3">
      <c r="A129" s="115" t="s">
        <v>267</v>
      </c>
      <c r="B129" s="115" t="s">
        <v>29</v>
      </c>
      <c r="C129" s="149">
        <v>8788</v>
      </c>
      <c r="D129" s="150" t="s">
        <v>696</v>
      </c>
      <c r="E129" t="s">
        <v>2306</v>
      </c>
      <c r="F129">
        <v>1146138.32</v>
      </c>
      <c r="G129">
        <v>147663</v>
      </c>
      <c r="H129">
        <v>588549.56000000006</v>
      </c>
      <c r="K129">
        <v>283918.18</v>
      </c>
      <c r="L129">
        <v>631269.81999999995</v>
      </c>
      <c r="O129">
        <v>0</v>
      </c>
      <c r="P129">
        <v>102624.51</v>
      </c>
      <c r="R129">
        <v>5148</v>
      </c>
      <c r="T129">
        <v>110153</v>
      </c>
      <c r="V129">
        <v>-1405944.05</v>
      </c>
      <c r="W129">
        <v>3801437.29</v>
      </c>
      <c r="X129">
        <v>784865.51</v>
      </c>
      <c r="AA129">
        <v>637746.9</v>
      </c>
      <c r="AB129">
        <v>210644.4</v>
      </c>
      <c r="AC129">
        <v>801508.9</v>
      </c>
      <c r="AF129">
        <v>421914.78</v>
      </c>
      <c r="AG129">
        <v>59203</v>
      </c>
      <c r="AK129">
        <v>166510</v>
      </c>
      <c r="AL129" s="123">
        <f t="shared" si="9"/>
        <v>1882350.8800000001</v>
      </c>
      <c r="AM129" s="129">
        <f t="shared" si="10"/>
        <v>107772.51</v>
      </c>
      <c r="AN129" s="142">
        <f t="shared" si="11"/>
        <v>1774578.37</v>
      </c>
      <c r="AO129" s="143">
        <f t="shared" si="12"/>
        <v>1633256.81</v>
      </c>
      <c r="AP129" s="143">
        <f t="shared" si="13"/>
        <v>1449136.6800000002</v>
      </c>
      <c r="AQ129" s="125">
        <f t="shared" si="8"/>
        <v>184120.12999999989</v>
      </c>
    </row>
    <row r="130" spans="1:43" ht="14.4" thickBot="1" x14ac:dyDescent="0.3">
      <c r="A130" s="115" t="s">
        <v>267</v>
      </c>
      <c r="B130" s="115" t="s">
        <v>29</v>
      </c>
      <c r="C130" s="149">
        <v>4890</v>
      </c>
      <c r="D130" s="150" t="s">
        <v>697</v>
      </c>
      <c r="E130" t="s">
        <v>2307</v>
      </c>
      <c r="F130">
        <v>228200.9</v>
      </c>
      <c r="G130">
        <v>82594.67</v>
      </c>
      <c r="H130">
        <v>417071.68</v>
      </c>
      <c r="I130">
        <v>0</v>
      </c>
      <c r="J130">
        <v>0</v>
      </c>
      <c r="K130">
        <v>241628.5</v>
      </c>
      <c r="L130">
        <v>120815.59</v>
      </c>
      <c r="M130">
        <v>0</v>
      </c>
      <c r="N130">
        <v>0</v>
      </c>
      <c r="O130">
        <v>3500</v>
      </c>
      <c r="P130">
        <v>40260.99</v>
      </c>
      <c r="Q130">
        <v>0</v>
      </c>
      <c r="R130">
        <v>3890</v>
      </c>
      <c r="S130">
        <v>0</v>
      </c>
      <c r="T130">
        <v>66450</v>
      </c>
      <c r="U130">
        <v>0</v>
      </c>
      <c r="V130">
        <v>-1702952.27</v>
      </c>
      <c r="W130">
        <v>2453088.7400000002</v>
      </c>
      <c r="X130">
        <v>452674.68</v>
      </c>
      <c r="Y130">
        <v>1000</v>
      </c>
      <c r="AA130">
        <v>539465.25</v>
      </c>
      <c r="AB130">
        <v>250344.57</v>
      </c>
      <c r="AC130">
        <v>661940.25</v>
      </c>
      <c r="AF130">
        <v>243096.43</v>
      </c>
      <c r="AG130">
        <v>14536.35</v>
      </c>
      <c r="AK130">
        <v>97837.59</v>
      </c>
      <c r="AL130" s="123">
        <f t="shared" si="9"/>
        <v>727867.25</v>
      </c>
      <c r="AM130" s="129">
        <f t="shared" si="10"/>
        <v>47650.99</v>
      </c>
      <c r="AN130" s="142">
        <f t="shared" si="11"/>
        <v>680216.26</v>
      </c>
      <c r="AO130" s="143">
        <f t="shared" si="12"/>
        <v>1243484.5</v>
      </c>
      <c r="AP130" s="143">
        <f t="shared" si="13"/>
        <v>1017410.6199999999</v>
      </c>
      <c r="AQ130" s="125">
        <f t="shared" ref="AQ130:AQ191" si="14">AO130-AP130</f>
        <v>226073.88000000012</v>
      </c>
    </row>
    <row r="131" spans="1:43" ht="14.4" thickBot="1" x14ac:dyDescent="0.3">
      <c r="A131" s="115" t="s">
        <v>267</v>
      </c>
      <c r="B131" s="115" t="s">
        <v>29</v>
      </c>
      <c r="C131" s="149">
        <v>8526</v>
      </c>
      <c r="D131" s="150" t="s">
        <v>698</v>
      </c>
      <c r="E131" t="s">
        <v>2308</v>
      </c>
      <c r="F131">
        <v>1820088.39</v>
      </c>
      <c r="G131">
        <v>573757.91</v>
      </c>
      <c r="H131">
        <v>750622.75</v>
      </c>
      <c r="K131">
        <v>165123.89000000001</v>
      </c>
      <c r="L131">
        <v>260875.63</v>
      </c>
      <c r="O131">
        <v>0</v>
      </c>
      <c r="P131">
        <v>192963.03</v>
      </c>
      <c r="R131">
        <v>5820</v>
      </c>
      <c r="T131">
        <v>698200</v>
      </c>
      <c r="V131">
        <v>-907639.1</v>
      </c>
      <c r="W131">
        <v>3154881.69</v>
      </c>
      <c r="X131">
        <v>1549559.61</v>
      </c>
      <c r="AA131">
        <v>691551</v>
      </c>
      <c r="AB131">
        <v>84000</v>
      </c>
      <c r="AC131">
        <v>840681</v>
      </c>
      <c r="AD131">
        <v>3760</v>
      </c>
      <c r="AF131">
        <v>860617.46</v>
      </c>
      <c r="AG131">
        <v>65856.3</v>
      </c>
      <c r="AK131">
        <v>127952.9</v>
      </c>
      <c r="AL131" s="123">
        <f t="shared" si="9"/>
        <v>3144469.05</v>
      </c>
      <c r="AM131" s="129">
        <f t="shared" si="10"/>
        <v>198783.03</v>
      </c>
      <c r="AN131" s="142">
        <f t="shared" si="11"/>
        <v>2945686.02</v>
      </c>
      <c r="AO131" s="143">
        <f t="shared" si="12"/>
        <v>2325110.6100000003</v>
      </c>
      <c r="AP131" s="143">
        <f t="shared" si="13"/>
        <v>1898867.66</v>
      </c>
      <c r="AQ131" s="125">
        <f t="shared" si="14"/>
        <v>426242.95000000042</v>
      </c>
    </row>
    <row r="132" spans="1:43" ht="14.4" thickBot="1" x14ac:dyDescent="0.3">
      <c r="A132" s="115" t="s">
        <v>267</v>
      </c>
      <c r="B132" s="115" t="s">
        <v>29</v>
      </c>
      <c r="C132" s="149">
        <v>6442</v>
      </c>
      <c r="D132" s="150" t="s">
        <v>699</v>
      </c>
      <c r="E132" t="s">
        <v>2309</v>
      </c>
      <c r="F132">
        <v>1281933.8799999999</v>
      </c>
      <c r="G132">
        <v>139081.18</v>
      </c>
      <c r="H132">
        <v>163786.04</v>
      </c>
      <c r="K132">
        <v>63846.38</v>
      </c>
      <c r="L132">
        <v>414420.22</v>
      </c>
      <c r="O132">
        <v>0</v>
      </c>
      <c r="P132">
        <v>95288.47</v>
      </c>
      <c r="R132">
        <v>6232</v>
      </c>
      <c r="T132">
        <v>79875</v>
      </c>
      <c r="V132">
        <v>431071.92</v>
      </c>
      <c r="W132">
        <v>1192306.58</v>
      </c>
      <c r="X132">
        <v>1045498.63</v>
      </c>
      <c r="Y132">
        <v>36000</v>
      </c>
      <c r="AA132">
        <v>392102.5</v>
      </c>
      <c r="AB132">
        <v>71200</v>
      </c>
      <c r="AC132">
        <v>627048.5</v>
      </c>
      <c r="AD132">
        <v>11410</v>
      </c>
      <c r="AF132">
        <v>432618.03</v>
      </c>
      <c r="AG132">
        <v>40571.67</v>
      </c>
      <c r="AK132">
        <v>174859.2</v>
      </c>
      <c r="AL132" s="123">
        <f t="shared" si="9"/>
        <v>1584801.0999999999</v>
      </c>
      <c r="AM132" s="129">
        <f t="shared" si="10"/>
        <v>101520.47</v>
      </c>
      <c r="AN132" s="142">
        <f t="shared" si="11"/>
        <v>1483280.63</v>
      </c>
      <c r="AO132" s="143">
        <f t="shared" si="12"/>
        <v>1544801.13</v>
      </c>
      <c r="AP132" s="143">
        <f t="shared" si="13"/>
        <v>1286507.3999999999</v>
      </c>
      <c r="AQ132" s="125">
        <f t="shared" si="14"/>
        <v>258293.72999999998</v>
      </c>
    </row>
    <row r="133" spans="1:43" ht="14.4" thickBot="1" x14ac:dyDescent="0.3">
      <c r="A133" s="115" t="s">
        <v>267</v>
      </c>
      <c r="B133" s="115" t="s">
        <v>29</v>
      </c>
      <c r="C133" s="149">
        <v>3652</v>
      </c>
      <c r="D133" s="150" t="s">
        <v>700</v>
      </c>
      <c r="E133" t="s">
        <v>2310</v>
      </c>
      <c r="F133">
        <v>704883.66</v>
      </c>
      <c r="G133">
        <v>215665.38</v>
      </c>
      <c r="H133">
        <v>132801.60000000001</v>
      </c>
      <c r="K133">
        <v>168174.6</v>
      </c>
      <c r="L133">
        <v>191271.1</v>
      </c>
      <c r="O133">
        <v>4000</v>
      </c>
      <c r="P133">
        <v>105841.55</v>
      </c>
      <c r="R133">
        <v>4239.0200000000004</v>
      </c>
      <c r="V133">
        <v>-907724.05</v>
      </c>
      <c r="W133">
        <v>2072080.16</v>
      </c>
      <c r="X133">
        <v>1788592.26</v>
      </c>
      <c r="AA133">
        <v>414519</v>
      </c>
      <c r="AB133">
        <v>44800</v>
      </c>
      <c r="AC133">
        <v>543199</v>
      </c>
      <c r="AD133">
        <v>1030</v>
      </c>
      <c r="AE133">
        <v>790</v>
      </c>
      <c r="AF133">
        <v>332888.27</v>
      </c>
      <c r="AG133">
        <v>34021.620000000003</v>
      </c>
      <c r="AK133">
        <v>1201622.71</v>
      </c>
      <c r="AL133" s="123">
        <f t="shared" si="9"/>
        <v>1053350.6400000001</v>
      </c>
      <c r="AM133" s="129">
        <f t="shared" si="10"/>
        <v>114080.57</v>
      </c>
      <c r="AN133" s="142">
        <f t="shared" si="11"/>
        <v>939270.07000000007</v>
      </c>
      <c r="AO133" s="143">
        <f t="shared" si="12"/>
        <v>2247911.2599999998</v>
      </c>
      <c r="AP133" s="143">
        <f t="shared" si="13"/>
        <v>2113551.6</v>
      </c>
      <c r="AQ133" s="125">
        <f t="shared" si="14"/>
        <v>134359.65999999968</v>
      </c>
    </row>
    <row r="134" spans="1:43" ht="14.4" thickBot="1" x14ac:dyDescent="0.3">
      <c r="A134" s="115" t="s">
        <v>267</v>
      </c>
      <c r="B134" s="115" t="s">
        <v>29</v>
      </c>
      <c r="C134" s="149">
        <v>7302</v>
      </c>
      <c r="D134" s="150" t="s">
        <v>701</v>
      </c>
      <c r="E134" t="s">
        <v>2311</v>
      </c>
      <c r="F134">
        <v>1259315.44</v>
      </c>
      <c r="G134">
        <v>142936.63</v>
      </c>
      <c r="H134">
        <v>372339.96</v>
      </c>
      <c r="K134">
        <v>261177.21</v>
      </c>
      <c r="L134">
        <v>195175.26</v>
      </c>
      <c r="O134">
        <v>0</v>
      </c>
      <c r="P134">
        <v>331218.25</v>
      </c>
      <c r="R134">
        <v>5810.9</v>
      </c>
      <c r="T134">
        <v>900</v>
      </c>
      <c r="V134">
        <v>-1906780.78</v>
      </c>
      <c r="W134">
        <v>3517785.78</v>
      </c>
      <c r="X134">
        <v>1495843.58</v>
      </c>
      <c r="AA134">
        <v>586669.5</v>
      </c>
      <c r="AC134">
        <v>760844.5</v>
      </c>
      <c r="AF134">
        <v>586864.44999999995</v>
      </c>
      <c r="AG134">
        <v>21549.33</v>
      </c>
      <c r="AK134">
        <v>431244.45</v>
      </c>
      <c r="AL134" s="123">
        <f t="shared" si="9"/>
        <v>1774592.0299999998</v>
      </c>
      <c r="AM134" s="129">
        <f t="shared" si="10"/>
        <v>337029.15</v>
      </c>
      <c r="AN134" s="142">
        <f t="shared" si="11"/>
        <v>1437562.8799999999</v>
      </c>
      <c r="AO134" s="143">
        <f t="shared" si="12"/>
        <v>2082513.08</v>
      </c>
      <c r="AP134" s="143">
        <f t="shared" si="13"/>
        <v>1800502.73</v>
      </c>
      <c r="AQ134" s="125">
        <f t="shared" si="14"/>
        <v>282010.35000000009</v>
      </c>
    </row>
    <row r="135" spans="1:43" ht="14.4" thickBot="1" x14ac:dyDescent="0.3">
      <c r="A135" s="115" t="s">
        <v>267</v>
      </c>
      <c r="B135" s="115" t="s">
        <v>29</v>
      </c>
      <c r="C135" s="149">
        <v>3122</v>
      </c>
      <c r="D135" s="150" t="s">
        <v>702</v>
      </c>
      <c r="E135" t="s">
        <v>2312</v>
      </c>
      <c r="F135">
        <v>526911.84</v>
      </c>
      <c r="G135">
        <v>69172.73</v>
      </c>
      <c r="H135">
        <v>22943.43</v>
      </c>
      <c r="K135">
        <v>182707.28</v>
      </c>
      <c r="L135">
        <v>59848.97</v>
      </c>
      <c r="O135">
        <v>0</v>
      </c>
      <c r="P135">
        <v>132545.46</v>
      </c>
      <c r="R135">
        <v>3602</v>
      </c>
      <c r="V135">
        <v>-1978166.1</v>
      </c>
      <c r="W135">
        <v>2461639.23</v>
      </c>
      <c r="X135">
        <v>935619.09</v>
      </c>
      <c r="AA135">
        <v>576170</v>
      </c>
      <c r="AC135">
        <v>689633</v>
      </c>
      <c r="AD135">
        <v>3600</v>
      </c>
      <c r="AF135">
        <v>397138.91</v>
      </c>
      <c r="AG135">
        <v>23720.82</v>
      </c>
      <c r="AK135">
        <v>155732.70000000001</v>
      </c>
      <c r="AL135" s="123">
        <f t="shared" si="9"/>
        <v>619028</v>
      </c>
      <c r="AM135" s="129">
        <f t="shared" si="10"/>
        <v>136147.46</v>
      </c>
      <c r="AN135" s="142">
        <f t="shared" si="11"/>
        <v>482880.54000000004</v>
      </c>
      <c r="AO135" s="143">
        <f t="shared" si="12"/>
        <v>1511789.0899999999</v>
      </c>
      <c r="AP135" s="143">
        <f t="shared" si="13"/>
        <v>1269825.43</v>
      </c>
      <c r="AQ135" s="125">
        <f t="shared" si="14"/>
        <v>241963.65999999992</v>
      </c>
    </row>
    <row r="136" spans="1:43" ht="14.4" thickBot="1" x14ac:dyDescent="0.3">
      <c r="A136" s="115" t="s">
        <v>267</v>
      </c>
      <c r="B136" s="115" t="s">
        <v>29</v>
      </c>
      <c r="C136" s="149">
        <v>3540</v>
      </c>
      <c r="D136" s="150" t="s">
        <v>703</v>
      </c>
      <c r="E136" t="s">
        <v>2313</v>
      </c>
      <c r="F136">
        <v>529717.06999999995</v>
      </c>
      <c r="G136">
        <v>55441.120000000003</v>
      </c>
      <c r="H136">
        <v>237599.01</v>
      </c>
      <c r="K136">
        <v>1159850.3899999999</v>
      </c>
      <c r="L136">
        <v>279267.55</v>
      </c>
      <c r="O136">
        <v>0</v>
      </c>
      <c r="P136">
        <v>73321.17</v>
      </c>
      <c r="R136">
        <v>3068</v>
      </c>
      <c r="T136">
        <v>94919.5</v>
      </c>
      <c r="V136">
        <v>287646.94</v>
      </c>
      <c r="W136">
        <v>1490475.39</v>
      </c>
      <c r="X136">
        <v>662505.93999999994</v>
      </c>
      <c r="AA136">
        <v>523550</v>
      </c>
      <c r="AB136">
        <v>69438.7</v>
      </c>
      <c r="AC136">
        <v>636955.69999999995</v>
      </c>
      <c r="AF136">
        <v>199983.13</v>
      </c>
      <c r="AG136">
        <v>52986.33</v>
      </c>
      <c r="AK136">
        <v>53125.34</v>
      </c>
      <c r="AL136" s="123">
        <f t="shared" si="9"/>
        <v>822757.2</v>
      </c>
      <c r="AM136" s="129">
        <f t="shared" si="10"/>
        <v>76389.17</v>
      </c>
      <c r="AN136" s="142">
        <f t="shared" si="11"/>
        <v>746368.02999999991</v>
      </c>
      <c r="AO136" s="143">
        <f t="shared" si="12"/>
        <v>1255494.6399999999</v>
      </c>
      <c r="AP136" s="143">
        <f t="shared" si="13"/>
        <v>943050.49999999988</v>
      </c>
      <c r="AQ136" s="125">
        <f t="shared" si="14"/>
        <v>312444.14</v>
      </c>
    </row>
    <row r="137" spans="1:43" ht="14.4" thickBot="1" x14ac:dyDescent="0.3">
      <c r="A137" s="115" t="s">
        <v>267</v>
      </c>
      <c r="B137" s="115" t="s">
        <v>29</v>
      </c>
      <c r="C137" s="149">
        <v>8043</v>
      </c>
      <c r="D137" s="150" t="s">
        <v>704</v>
      </c>
      <c r="E137" t="s">
        <v>2314</v>
      </c>
      <c r="F137">
        <v>1154935.02</v>
      </c>
      <c r="G137">
        <v>65982.95</v>
      </c>
      <c r="H137">
        <v>379767.11</v>
      </c>
      <c r="K137">
        <v>888835.29</v>
      </c>
      <c r="L137">
        <v>453516.45</v>
      </c>
      <c r="O137">
        <v>4000</v>
      </c>
      <c r="P137">
        <v>115041.9</v>
      </c>
      <c r="R137">
        <v>7576</v>
      </c>
      <c r="V137">
        <v>-1067363.28</v>
      </c>
      <c r="W137">
        <v>3529981.97</v>
      </c>
      <c r="X137">
        <v>1199918.19</v>
      </c>
      <c r="AA137">
        <v>505290.6</v>
      </c>
      <c r="AB137">
        <v>87200</v>
      </c>
      <c r="AC137">
        <v>739989.6</v>
      </c>
      <c r="AD137">
        <v>3000</v>
      </c>
      <c r="AF137">
        <v>503592.43</v>
      </c>
      <c r="AG137">
        <v>54945.03</v>
      </c>
      <c r="AH137">
        <v>78420</v>
      </c>
      <c r="AK137">
        <v>58661.5</v>
      </c>
      <c r="AL137" s="123">
        <f t="shared" si="9"/>
        <v>1600685.08</v>
      </c>
      <c r="AM137" s="129">
        <f t="shared" si="10"/>
        <v>126617.9</v>
      </c>
      <c r="AN137" s="142">
        <f t="shared" si="11"/>
        <v>1474067.1800000002</v>
      </c>
      <c r="AO137" s="143">
        <f t="shared" si="12"/>
        <v>1792408.79</v>
      </c>
      <c r="AP137" s="143">
        <f t="shared" si="13"/>
        <v>1438608.56</v>
      </c>
      <c r="AQ137" s="125">
        <f t="shared" si="14"/>
        <v>353800.23</v>
      </c>
    </row>
    <row r="138" spans="1:43" ht="14.4" thickBot="1" x14ac:dyDescent="0.3">
      <c r="A138" s="115" t="s">
        <v>267</v>
      </c>
      <c r="B138" s="115" t="s">
        <v>29</v>
      </c>
      <c r="C138" s="149">
        <v>4264</v>
      </c>
      <c r="D138" s="150" t="s">
        <v>705</v>
      </c>
      <c r="E138" t="s">
        <v>2315</v>
      </c>
      <c r="F138">
        <v>840332.09</v>
      </c>
      <c r="G138">
        <v>80340.399999999994</v>
      </c>
      <c r="H138">
        <v>184465.45</v>
      </c>
      <c r="K138">
        <v>228754.82</v>
      </c>
      <c r="L138">
        <v>118446.16</v>
      </c>
      <c r="O138">
        <v>0</v>
      </c>
      <c r="P138">
        <v>61955</v>
      </c>
      <c r="R138">
        <v>2253.19</v>
      </c>
      <c r="T138">
        <v>12000</v>
      </c>
      <c r="V138">
        <v>-596176.85</v>
      </c>
      <c r="W138">
        <v>1467910.57</v>
      </c>
      <c r="X138">
        <v>1269204.8799999999</v>
      </c>
      <c r="Y138">
        <v>9000</v>
      </c>
      <c r="AA138">
        <v>374123.5</v>
      </c>
      <c r="AB138">
        <v>195922.31</v>
      </c>
      <c r="AC138">
        <v>491473.5</v>
      </c>
      <c r="AF138">
        <v>282871.78000000003</v>
      </c>
      <c r="AG138">
        <v>22579.5</v>
      </c>
      <c r="AH138">
        <v>42690</v>
      </c>
      <c r="AK138">
        <v>504238.9</v>
      </c>
      <c r="AL138" s="123">
        <f t="shared" si="9"/>
        <v>1105137.94</v>
      </c>
      <c r="AM138" s="129">
        <f t="shared" si="10"/>
        <v>64208.19</v>
      </c>
      <c r="AN138" s="142">
        <f t="shared" si="11"/>
        <v>1040929.75</v>
      </c>
      <c r="AO138" s="143">
        <f t="shared" si="12"/>
        <v>1848250.69</v>
      </c>
      <c r="AP138" s="143">
        <f t="shared" si="13"/>
        <v>1343853.6800000002</v>
      </c>
      <c r="AQ138" s="125">
        <f t="shared" si="14"/>
        <v>504397.00999999978</v>
      </c>
    </row>
    <row r="139" spans="1:43" ht="14.4" thickBot="1" x14ac:dyDescent="0.3">
      <c r="A139" s="115" t="s">
        <v>267</v>
      </c>
      <c r="B139" s="115" t="s">
        <v>29</v>
      </c>
      <c r="C139" s="149">
        <v>4475</v>
      </c>
      <c r="D139" s="150" t="s">
        <v>706</v>
      </c>
      <c r="E139" t="s">
        <v>2316</v>
      </c>
      <c r="F139">
        <v>884277.16</v>
      </c>
      <c r="G139">
        <v>221827.20000000001</v>
      </c>
      <c r="H139">
        <v>57375.72</v>
      </c>
      <c r="K139">
        <v>152553.91</v>
      </c>
      <c r="L139">
        <v>691274.82</v>
      </c>
      <c r="O139">
        <v>0</v>
      </c>
      <c r="P139">
        <v>80089.27</v>
      </c>
      <c r="R139">
        <v>4444.9799999999996</v>
      </c>
      <c r="T139">
        <v>43127</v>
      </c>
      <c r="V139">
        <v>1285688.3</v>
      </c>
      <c r="W139">
        <v>431311.75</v>
      </c>
      <c r="X139">
        <v>957808.16</v>
      </c>
      <c r="Y139">
        <v>18000</v>
      </c>
      <c r="AA139">
        <v>561197.9</v>
      </c>
      <c r="AC139">
        <v>716536.9</v>
      </c>
      <c r="AF139">
        <v>291397.40000000002</v>
      </c>
      <c r="AG139">
        <v>60548.85</v>
      </c>
      <c r="AK139">
        <v>305875.40000000002</v>
      </c>
      <c r="AL139" s="123">
        <f t="shared" ref="AL139:AL202" si="15">SUM(F139:I139)</f>
        <v>1163480.08</v>
      </c>
      <c r="AM139" s="129">
        <f t="shared" ref="AM139:AM202" si="16">SUM(O139:S139)</f>
        <v>84534.25</v>
      </c>
      <c r="AN139" s="142">
        <f t="shared" ref="AN139:AN202" si="17">AL139-AM139</f>
        <v>1078945.83</v>
      </c>
      <c r="AO139" s="143">
        <f t="shared" ref="AO139:AO202" si="18">SUM(X139:AB139)</f>
        <v>1537006.06</v>
      </c>
      <c r="AP139" s="143">
        <f t="shared" ref="AP139:AP202" si="19">SUM(AC139:AK139)</f>
        <v>1374358.5500000003</v>
      </c>
      <c r="AQ139" s="125">
        <f t="shared" si="14"/>
        <v>162647.50999999978</v>
      </c>
    </row>
    <row r="140" spans="1:43" ht="14.4" thickBot="1" x14ac:dyDescent="0.3">
      <c r="A140" s="115" t="s">
        <v>267</v>
      </c>
      <c r="B140" s="115" t="s">
        <v>29</v>
      </c>
      <c r="C140" s="149">
        <v>4153</v>
      </c>
      <c r="D140" s="150" t="s">
        <v>707</v>
      </c>
      <c r="E140" t="s">
        <v>2317</v>
      </c>
      <c r="F140">
        <v>328251.40000000002</v>
      </c>
      <c r="G140">
        <v>77199.77</v>
      </c>
      <c r="H140">
        <v>167925.9</v>
      </c>
      <c r="K140">
        <v>301340.33</v>
      </c>
      <c r="L140">
        <v>205961.25</v>
      </c>
      <c r="O140">
        <v>5000</v>
      </c>
      <c r="P140">
        <v>58820</v>
      </c>
      <c r="R140">
        <v>3325</v>
      </c>
      <c r="T140">
        <v>45085</v>
      </c>
      <c r="V140">
        <v>-1169343.06</v>
      </c>
      <c r="W140">
        <v>2115546</v>
      </c>
      <c r="X140">
        <v>600210.63</v>
      </c>
      <c r="Y140">
        <v>153313</v>
      </c>
      <c r="AA140">
        <v>423684.5</v>
      </c>
      <c r="AB140">
        <v>16200</v>
      </c>
      <c r="AC140">
        <v>523957.5</v>
      </c>
      <c r="AD140">
        <v>4930</v>
      </c>
      <c r="AF140">
        <v>524970.68999999994</v>
      </c>
      <c r="AG140">
        <v>36836.22</v>
      </c>
      <c r="AK140">
        <v>80468.009999999995</v>
      </c>
      <c r="AL140" s="123">
        <f t="shared" si="15"/>
        <v>573377.07000000007</v>
      </c>
      <c r="AM140" s="129">
        <f t="shared" si="16"/>
        <v>67145</v>
      </c>
      <c r="AN140" s="142">
        <f t="shared" si="17"/>
        <v>506232.07000000007</v>
      </c>
      <c r="AO140" s="143">
        <f t="shared" si="18"/>
        <v>1193408.1299999999</v>
      </c>
      <c r="AP140" s="143">
        <f t="shared" si="19"/>
        <v>1171162.42</v>
      </c>
      <c r="AQ140" s="125">
        <f t="shared" si="14"/>
        <v>22245.709999999963</v>
      </c>
    </row>
    <row r="141" spans="1:43" ht="14.4" thickBot="1" x14ac:dyDescent="0.3">
      <c r="A141" s="115" t="s">
        <v>267</v>
      </c>
      <c r="B141" s="115" t="s">
        <v>29</v>
      </c>
      <c r="C141" s="149">
        <v>2552</v>
      </c>
      <c r="D141" s="150" t="s">
        <v>708</v>
      </c>
      <c r="E141" t="s">
        <v>2318</v>
      </c>
      <c r="F141">
        <v>248764.14</v>
      </c>
      <c r="G141">
        <v>41867.589999999997</v>
      </c>
      <c r="H141">
        <v>179748.56</v>
      </c>
      <c r="K141">
        <v>540330.26</v>
      </c>
      <c r="L141">
        <v>129897.65</v>
      </c>
      <c r="O141">
        <v>0</v>
      </c>
      <c r="P141">
        <v>169533.87</v>
      </c>
      <c r="R141">
        <v>4392</v>
      </c>
      <c r="T141">
        <v>126865</v>
      </c>
      <c r="V141">
        <v>-1426303.61</v>
      </c>
      <c r="W141">
        <v>2263113.85</v>
      </c>
      <c r="X141">
        <v>303228.64</v>
      </c>
      <c r="Y141">
        <v>49213</v>
      </c>
      <c r="AA141">
        <v>399820.5</v>
      </c>
      <c r="AC141">
        <v>541440.5</v>
      </c>
      <c r="AF141">
        <v>159044.96</v>
      </c>
      <c r="AG141">
        <v>23608.12</v>
      </c>
      <c r="AK141">
        <v>25161.47</v>
      </c>
      <c r="AL141" s="123">
        <f t="shared" si="15"/>
        <v>470380.29</v>
      </c>
      <c r="AM141" s="129">
        <f t="shared" si="16"/>
        <v>173925.87</v>
      </c>
      <c r="AN141" s="142">
        <f t="shared" si="17"/>
        <v>296454.42</v>
      </c>
      <c r="AO141" s="143">
        <f t="shared" si="18"/>
        <v>752262.14</v>
      </c>
      <c r="AP141" s="143">
        <f t="shared" si="19"/>
        <v>749255.04999999993</v>
      </c>
      <c r="AQ141" s="125">
        <f t="shared" si="14"/>
        <v>3007.0900000000838</v>
      </c>
    </row>
    <row r="142" spans="1:43" ht="14.4" thickBot="1" x14ac:dyDescent="0.3">
      <c r="A142" s="115" t="s">
        <v>267</v>
      </c>
      <c r="B142" s="115" t="s">
        <v>29</v>
      </c>
      <c r="C142" s="149">
        <v>5199</v>
      </c>
      <c r="D142" s="150" t="s">
        <v>709</v>
      </c>
      <c r="E142" t="s">
        <v>2319</v>
      </c>
      <c r="F142">
        <v>445736.75</v>
      </c>
      <c r="G142">
        <v>395809.32</v>
      </c>
      <c r="H142">
        <v>649256.47</v>
      </c>
      <c r="K142">
        <v>422786.58</v>
      </c>
      <c r="L142">
        <v>220199.48</v>
      </c>
      <c r="O142">
        <v>4500</v>
      </c>
      <c r="P142">
        <v>123872.28</v>
      </c>
      <c r="Q142">
        <v>13663</v>
      </c>
      <c r="R142">
        <v>9685.09</v>
      </c>
      <c r="T142">
        <v>13493</v>
      </c>
      <c r="V142">
        <v>-900497.96</v>
      </c>
      <c r="W142">
        <v>2512572.4500000002</v>
      </c>
      <c r="X142">
        <v>986565.78</v>
      </c>
      <c r="Y142">
        <v>39000</v>
      </c>
      <c r="AA142">
        <v>727286</v>
      </c>
      <c r="AB142">
        <v>49600</v>
      </c>
      <c r="AC142">
        <v>990966.09</v>
      </c>
      <c r="AD142">
        <v>1460</v>
      </c>
      <c r="AF142">
        <v>306384.39</v>
      </c>
      <c r="AG142">
        <v>30668.86</v>
      </c>
      <c r="AK142">
        <v>116471.7</v>
      </c>
      <c r="AL142" s="123">
        <f t="shared" si="15"/>
        <v>1490802.54</v>
      </c>
      <c r="AM142" s="129">
        <f t="shared" si="16"/>
        <v>151720.37</v>
      </c>
      <c r="AN142" s="142">
        <f t="shared" si="17"/>
        <v>1339082.17</v>
      </c>
      <c r="AO142" s="143">
        <f t="shared" si="18"/>
        <v>1802451.78</v>
      </c>
      <c r="AP142" s="143">
        <f t="shared" si="19"/>
        <v>1445951.04</v>
      </c>
      <c r="AQ142" s="125">
        <f t="shared" si="14"/>
        <v>356500.74</v>
      </c>
    </row>
    <row r="143" spans="1:43" ht="14.4" thickBot="1" x14ac:dyDescent="0.3">
      <c r="A143" s="115" t="s">
        <v>267</v>
      </c>
      <c r="B143" s="115" t="s">
        <v>29</v>
      </c>
      <c r="C143" s="149">
        <v>7299</v>
      </c>
      <c r="D143" s="150" t="s">
        <v>710</v>
      </c>
      <c r="E143" t="s">
        <v>2320</v>
      </c>
      <c r="F143">
        <v>1577943.38</v>
      </c>
      <c r="G143">
        <v>313367.51</v>
      </c>
      <c r="H143">
        <v>350128.95</v>
      </c>
      <c r="K143">
        <v>1138729.2</v>
      </c>
      <c r="L143">
        <v>249348.19</v>
      </c>
      <c r="O143">
        <v>0</v>
      </c>
      <c r="P143">
        <v>221096.29</v>
      </c>
      <c r="R143">
        <v>14232</v>
      </c>
      <c r="T143">
        <v>446843</v>
      </c>
      <c r="V143">
        <v>1379975.61</v>
      </c>
      <c r="W143">
        <v>1298036.29</v>
      </c>
      <c r="X143">
        <v>1061644.1599999999</v>
      </c>
      <c r="Y143">
        <v>40500</v>
      </c>
      <c r="AA143">
        <v>609020.30000000005</v>
      </c>
      <c r="AB143">
        <v>2100</v>
      </c>
      <c r="AC143">
        <v>798683.3</v>
      </c>
      <c r="AF143">
        <v>426486.17</v>
      </c>
      <c r="AG143">
        <v>71067.77</v>
      </c>
      <c r="AK143">
        <v>147693.18</v>
      </c>
      <c r="AL143" s="123">
        <f t="shared" si="15"/>
        <v>2241439.84</v>
      </c>
      <c r="AM143" s="129">
        <f t="shared" si="16"/>
        <v>235328.29</v>
      </c>
      <c r="AN143" s="142">
        <f t="shared" si="17"/>
        <v>2006111.5499999998</v>
      </c>
      <c r="AO143" s="143">
        <f t="shared" si="18"/>
        <v>1713264.46</v>
      </c>
      <c r="AP143" s="143">
        <f t="shared" si="19"/>
        <v>1443930.42</v>
      </c>
      <c r="AQ143" s="125">
        <f t="shared" si="14"/>
        <v>269334.04000000004</v>
      </c>
    </row>
    <row r="144" spans="1:43" ht="14.4" thickBot="1" x14ac:dyDescent="0.3">
      <c r="A144" s="115" t="s">
        <v>271</v>
      </c>
      <c r="B144" s="115" t="s">
        <v>30</v>
      </c>
      <c r="C144" s="149">
        <v>3325</v>
      </c>
      <c r="D144" s="150" t="s">
        <v>711</v>
      </c>
      <c r="E144" t="s">
        <v>2321</v>
      </c>
      <c r="F144">
        <v>574556.53</v>
      </c>
      <c r="G144">
        <v>87100.58</v>
      </c>
      <c r="H144">
        <v>437136.32</v>
      </c>
      <c r="K144">
        <v>315601.88</v>
      </c>
      <c r="L144">
        <v>31966.06</v>
      </c>
      <c r="O144">
        <v>4300</v>
      </c>
      <c r="P144">
        <v>54389</v>
      </c>
      <c r="R144">
        <v>1185</v>
      </c>
      <c r="V144">
        <v>-394101.7</v>
      </c>
      <c r="W144">
        <v>1854562.35</v>
      </c>
      <c r="X144">
        <v>270496.21999999997</v>
      </c>
      <c r="AA144">
        <v>334246.5</v>
      </c>
      <c r="AB144">
        <v>24083.360000000001</v>
      </c>
      <c r="AC144">
        <v>393786.5</v>
      </c>
      <c r="AF144">
        <v>245767.67</v>
      </c>
      <c r="AG144">
        <v>48369.19</v>
      </c>
      <c r="AK144">
        <v>14876</v>
      </c>
      <c r="AL144" s="123">
        <f t="shared" si="15"/>
        <v>1098793.43</v>
      </c>
      <c r="AM144" s="129">
        <f t="shared" si="16"/>
        <v>59874</v>
      </c>
      <c r="AN144" s="142">
        <f t="shared" si="17"/>
        <v>1038919.4299999999</v>
      </c>
      <c r="AO144" s="143">
        <f t="shared" si="18"/>
        <v>628826.07999999996</v>
      </c>
      <c r="AP144" s="143">
        <f t="shared" si="19"/>
        <v>702799.3600000001</v>
      </c>
      <c r="AQ144" s="125">
        <f t="shared" si="14"/>
        <v>-73973.280000000144</v>
      </c>
    </row>
    <row r="145" spans="1:43" ht="14.4" thickBot="1" x14ac:dyDescent="0.3">
      <c r="A145" s="115" t="s">
        <v>271</v>
      </c>
      <c r="B145" s="115" t="s">
        <v>30</v>
      </c>
      <c r="C145" s="149">
        <v>5397</v>
      </c>
      <c r="D145" s="150" t="s">
        <v>712</v>
      </c>
      <c r="E145" t="s">
        <v>2322</v>
      </c>
      <c r="F145">
        <v>2477387.41</v>
      </c>
      <c r="G145">
        <v>286955.15000000002</v>
      </c>
      <c r="H145">
        <v>576389.96</v>
      </c>
      <c r="K145">
        <v>229172.12</v>
      </c>
      <c r="L145">
        <v>536200.69999999995</v>
      </c>
      <c r="O145">
        <v>600</v>
      </c>
      <c r="P145">
        <v>97619.14</v>
      </c>
      <c r="R145">
        <v>1024.6400000000001</v>
      </c>
      <c r="V145">
        <v>151812.37</v>
      </c>
      <c r="W145">
        <v>3974625.34</v>
      </c>
      <c r="X145">
        <v>662724.61</v>
      </c>
      <c r="AA145">
        <v>609651</v>
      </c>
      <c r="AB145">
        <v>22900</v>
      </c>
      <c r="AC145">
        <v>927342</v>
      </c>
      <c r="AD145">
        <v>5620</v>
      </c>
      <c r="AF145">
        <v>351266.5</v>
      </c>
      <c r="AG145">
        <v>83091.27</v>
      </c>
      <c r="AK145">
        <v>47531.99</v>
      </c>
      <c r="AL145" s="123">
        <f t="shared" si="15"/>
        <v>3340732.52</v>
      </c>
      <c r="AM145" s="129">
        <f t="shared" si="16"/>
        <v>99243.78</v>
      </c>
      <c r="AN145" s="142">
        <f t="shared" si="17"/>
        <v>3241488.74</v>
      </c>
      <c r="AO145" s="143">
        <f t="shared" si="18"/>
        <v>1295275.6099999999</v>
      </c>
      <c r="AP145" s="143">
        <f t="shared" si="19"/>
        <v>1414851.76</v>
      </c>
      <c r="AQ145" s="125">
        <f t="shared" si="14"/>
        <v>-119576.15000000014</v>
      </c>
    </row>
    <row r="146" spans="1:43" ht="14.4" thickBot="1" x14ac:dyDescent="0.3">
      <c r="A146" s="115" t="s">
        <v>271</v>
      </c>
      <c r="B146" s="115" t="s">
        <v>30</v>
      </c>
      <c r="C146" s="149">
        <v>2048</v>
      </c>
      <c r="D146" s="150" t="s">
        <v>713</v>
      </c>
      <c r="E146" t="s">
        <v>2323</v>
      </c>
      <c r="F146">
        <v>899283.98</v>
      </c>
      <c r="G146">
        <v>498546.7</v>
      </c>
      <c r="H146">
        <v>88453.46</v>
      </c>
      <c r="K146">
        <v>666196.53</v>
      </c>
      <c r="L146">
        <v>314271.21000000002</v>
      </c>
      <c r="O146">
        <v>5000</v>
      </c>
      <c r="P146">
        <v>56610.38</v>
      </c>
      <c r="R146">
        <v>1208</v>
      </c>
      <c r="V146">
        <v>-312771.68</v>
      </c>
      <c r="W146">
        <v>2427116.52</v>
      </c>
      <c r="X146">
        <v>358021.73</v>
      </c>
      <c r="Y146">
        <v>187956</v>
      </c>
      <c r="AA146">
        <v>326707.5</v>
      </c>
      <c r="AB146">
        <v>51415.66</v>
      </c>
      <c r="AC146">
        <v>407431.75</v>
      </c>
      <c r="AF146">
        <v>196309.72</v>
      </c>
      <c r="AG146">
        <v>30770.76</v>
      </c>
      <c r="AL146" s="123">
        <f t="shared" si="15"/>
        <v>1486284.14</v>
      </c>
      <c r="AM146" s="129">
        <f t="shared" si="16"/>
        <v>62818.38</v>
      </c>
      <c r="AN146" s="142">
        <f t="shared" si="17"/>
        <v>1423465.76</v>
      </c>
      <c r="AO146" s="143">
        <f t="shared" si="18"/>
        <v>924100.89</v>
      </c>
      <c r="AP146" s="143">
        <f t="shared" si="19"/>
        <v>634512.23</v>
      </c>
      <c r="AQ146" s="125">
        <f t="shared" si="14"/>
        <v>289588.66000000003</v>
      </c>
    </row>
    <row r="147" spans="1:43" ht="14.4" thickBot="1" x14ac:dyDescent="0.3">
      <c r="A147" s="115" t="s">
        <v>271</v>
      </c>
      <c r="B147" s="115" t="s">
        <v>30</v>
      </c>
      <c r="C147" s="149">
        <v>5559</v>
      </c>
      <c r="D147" s="150" t="s">
        <v>714</v>
      </c>
      <c r="E147" t="s">
        <v>2324</v>
      </c>
      <c r="F147">
        <v>1488085.65</v>
      </c>
      <c r="G147">
        <v>420736.58</v>
      </c>
      <c r="H147">
        <v>30544.95</v>
      </c>
      <c r="K147">
        <v>362480.2</v>
      </c>
      <c r="L147">
        <v>661203.43000000005</v>
      </c>
      <c r="O147">
        <v>0</v>
      </c>
      <c r="P147">
        <v>102935.93</v>
      </c>
      <c r="R147">
        <v>2441</v>
      </c>
      <c r="V147">
        <v>-220931.76</v>
      </c>
      <c r="W147">
        <v>2538450.7999999998</v>
      </c>
      <c r="X147">
        <v>742902.01</v>
      </c>
      <c r="Y147">
        <v>292376</v>
      </c>
      <c r="AA147">
        <v>500713.5</v>
      </c>
      <c r="AB147">
        <v>28662.400000000001</v>
      </c>
      <c r="AC147">
        <v>673451.5</v>
      </c>
      <c r="AD147">
        <v>13500</v>
      </c>
      <c r="AF147">
        <v>323093.65999999997</v>
      </c>
      <c r="AG147">
        <v>14453.91</v>
      </c>
      <c r="AK147">
        <v>0</v>
      </c>
      <c r="AL147" s="123">
        <f t="shared" si="15"/>
        <v>1939367.18</v>
      </c>
      <c r="AM147" s="129">
        <f t="shared" si="16"/>
        <v>105376.93</v>
      </c>
      <c r="AN147" s="142">
        <f t="shared" si="17"/>
        <v>1833990.25</v>
      </c>
      <c r="AO147" s="143">
        <f t="shared" si="18"/>
        <v>1564653.91</v>
      </c>
      <c r="AP147" s="143">
        <f t="shared" si="19"/>
        <v>1024499.07</v>
      </c>
      <c r="AQ147" s="125">
        <f t="shared" si="14"/>
        <v>540154.84</v>
      </c>
    </row>
    <row r="148" spans="1:43" ht="14.4" thickBot="1" x14ac:dyDescent="0.3">
      <c r="A148" s="115" t="s">
        <v>271</v>
      </c>
      <c r="B148" s="115" t="s">
        <v>30</v>
      </c>
      <c r="C148" s="149">
        <v>3394</v>
      </c>
      <c r="D148" s="150" t="s">
        <v>715</v>
      </c>
      <c r="E148" t="s">
        <v>2325</v>
      </c>
      <c r="F148">
        <v>2505165.27</v>
      </c>
      <c r="G148">
        <v>361220.15</v>
      </c>
      <c r="H148">
        <v>620385.88</v>
      </c>
      <c r="K148">
        <v>484198.19</v>
      </c>
      <c r="L148">
        <v>126380.57</v>
      </c>
      <c r="O148">
        <v>4500</v>
      </c>
      <c r="P148">
        <v>164791.85999999999</v>
      </c>
      <c r="R148">
        <v>0</v>
      </c>
      <c r="V148">
        <v>159817.16</v>
      </c>
      <c r="W148">
        <v>3053279.47</v>
      </c>
      <c r="X148">
        <v>731160.34</v>
      </c>
      <c r="Y148">
        <v>668288</v>
      </c>
      <c r="AA148">
        <v>642694.5</v>
      </c>
      <c r="AB148">
        <v>53915.92</v>
      </c>
      <c r="AC148">
        <v>817900.5</v>
      </c>
      <c r="AF148">
        <v>413080.12</v>
      </c>
      <c r="AG148">
        <v>29471.01</v>
      </c>
      <c r="AK148">
        <v>120645.56</v>
      </c>
      <c r="AL148" s="123">
        <f t="shared" si="15"/>
        <v>3486771.3</v>
      </c>
      <c r="AM148" s="129">
        <f t="shared" si="16"/>
        <v>169291.86</v>
      </c>
      <c r="AN148" s="142">
        <f t="shared" si="17"/>
        <v>3317479.44</v>
      </c>
      <c r="AO148" s="143">
        <f t="shared" si="18"/>
        <v>2096058.7599999998</v>
      </c>
      <c r="AP148" s="143">
        <f t="shared" si="19"/>
        <v>1381097.1900000002</v>
      </c>
      <c r="AQ148" s="125">
        <f t="shared" si="14"/>
        <v>714961.5699999996</v>
      </c>
    </row>
    <row r="149" spans="1:43" ht="14.4" thickBot="1" x14ac:dyDescent="0.3">
      <c r="A149" s="115" t="s">
        <v>271</v>
      </c>
      <c r="B149" s="115" t="s">
        <v>30</v>
      </c>
      <c r="C149" s="149">
        <v>4182</v>
      </c>
      <c r="D149" s="150" t="s">
        <v>716</v>
      </c>
      <c r="E149" t="s">
        <v>2326</v>
      </c>
      <c r="F149">
        <v>1628471.4</v>
      </c>
      <c r="G149">
        <v>70499.11</v>
      </c>
      <c r="H149">
        <v>251135.55</v>
      </c>
      <c r="K149">
        <v>150020.60999999999</v>
      </c>
      <c r="L149">
        <v>296441.21000000002</v>
      </c>
      <c r="O149">
        <v>2000</v>
      </c>
      <c r="P149">
        <v>67187.44</v>
      </c>
      <c r="R149">
        <v>0</v>
      </c>
      <c r="V149">
        <v>428716.93</v>
      </c>
      <c r="W149">
        <v>1819262.69</v>
      </c>
      <c r="X149">
        <v>570670.01</v>
      </c>
      <c r="AA149">
        <v>405526.76</v>
      </c>
      <c r="AB149">
        <v>60435.49</v>
      </c>
      <c r="AC149">
        <v>655225.76</v>
      </c>
      <c r="AD149">
        <v>1160</v>
      </c>
      <c r="AF149">
        <v>269649.48</v>
      </c>
      <c r="AG149">
        <v>12825.01</v>
      </c>
      <c r="AK149">
        <v>18371.189999999999</v>
      </c>
      <c r="AL149" s="123">
        <f t="shared" si="15"/>
        <v>1950106.06</v>
      </c>
      <c r="AM149" s="129">
        <f t="shared" si="16"/>
        <v>69187.44</v>
      </c>
      <c r="AN149" s="142">
        <f t="shared" si="17"/>
        <v>1880918.62</v>
      </c>
      <c r="AO149" s="143">
        <f t="shared" si="18"/>
        <v>1036632.26</v>
      </c>
      <c r="AP149" s="143">
        <f t="shared" si="19"/>
        <v>957231.44</v>
      </c>
      <c r="AQ149" s="125">
        <f t="shared" si="14"/>
        <v>79400.820000000065</v>
      </c>
    </row>
    <row r="150" spans="1:43" ht="14.4" thickBot="1" x14ac:dyDescent="0.3">
      <c r="A150" s="115" t="s">
        <v>271</v>
      </c>
      <c r="B150" s="115" t="s">
        <v>30</v>
      </c>
      <c r="C150" s="149">
        <v>4497</v>
      </c>
      <c r="D150" s="150" t="s">
        <v>717</v>
      </c>
      <c r="E150" t="s">
        <v>2327</v>
      </c>
      <c r="F150">
        <v>726598.07</v>
      </c>
      <c r="G150">
        <v>90274.36</v>
      </c>
      <c r="H150">
        <v>924061.12</v>
      </c>
      <c r="K150">
        <v>370024.51</v>
      </c>
      <c r="L150">
        <v>382148.64</v>
      </c>
      <c r="O150">
        <v>4400</v>
      </c>
      <c r="P150">
        <v>61565.97</v>
      </c>
      <c r="R150">
        <v>0</v>
      </c>
      <c r="V150">
        <v>-254823.61</v>
      </c>
      <c r="W150">
        <v>2522678.58</v>
      </c>
      <c r="X150">
        <v>379863.93</v>
      </c>
      <c r="Y150">
        <v>198398</v>
      </c>
      <c r="AA150">
        <v>434703.5</v>
      </c>
      <c r="AB150">
        <v>39851.919999999998</v>
      </c>
      <c r="AC150">
        <v>619782.5</v>
      </c>
      <c r="AF150">
        <v>224028.45</v>
      </c>
      <c r="AG150">
        <v>24112.44</v>
      </c>
      <c r="AK150">
        <v>25608.2</v>
      </c>
      <c r="AL150" s="123">
        <f t="shared" si="15"/>
        <v>1740933.5499999998</v>
      </c>
      <c r="AM150" s="129">
        <f t="shared" si="16"/>
        <v>65965.97</v>
      </c>
      <c r="AN150" s="142">
        <f t="shared" si="17"/>
        <v>1674967.5799999998</v>
      </c>
      <c r="AO150" s="143">
        <f t="shared" si="18"/>
        <v>1052817.3499999999</v>
      </c>
      <c r="AP150" s="143">
        <f t="shared" si="19"/>
        <v>893531.58999999985</v>
      </c>
      <c r="AQ150" s="125">
        <f t="shared" si="14"/>
        <v>159285.76000000001</v>
      </c>
    </row>
    <row r="151" spans="1:43" ht="14.4" thickBot="1" x14ac:dyDescent="0.3">
      <c r="A151" s="115" t="s">
        <v>271</v>
      </c>
      <c r="B151" s="115" t="s">
        <v>30</v>
      </c>
      <c r="C151" s="149">
        <v>4239</v>
      </c>
      <c r="D151" s="150" t="s">
        <v>718</v>
      </c>
      <c r="E151" t="s">
        <v>2328</v>
      </c>
      <c r="F151">
        <v>717938.7</v>
      </c>
      <c r="G151">
        <v>20334.07</v>
      </c>
      <c r="H151">
        <v>159543.42000000001</v>
      </c>
      <c r="K151">
        <v>322544.44</v>
      </c>
      <c r="L151">
        <v>211595.67</v>
      </c>
      <c r="O151">
        <v>16000</v>
      </c>
      <c r="P151">
        <v>59052.99</v>
      </c>
      <c r="R151">
        <v>200.93</v>
      </c>
      <c r="V151">
        <v>-3387472.13</v>
      </c>
      <c r="W151">
        <v>4801199.47</v>
      </c>
      <c r="X151">
        <v>294990.93</v>
      </c>
      <c r="AA151">
        <v>446442.5</v>
      </c>
      <c r="AB151">
        <v>40859.839999999997</v>
      </c>
      <c r="AC151">
        <v>531737.5</v>
      </c>
      <c r="AF151">
        <v>253579.8</v>
      </c>
      <c r="AG151">
        <v>38030.89</v>
      </c>
      <c r="AK151">
        <v>15970.04</v>
      </c>
      <c r="AL151" s="123">
        <f t="shared" si="15"/>
        <v>897816.19</v>
      </c>
      <c r="AM151" s="129">
        <f t="shared" si="16"/>
        <v>75253.919999999984</v>
      </c>
      <c r="AN151" s="142">
        <f t="shared" si="17"/>
        <v>822562.27</v>
      </c>
      <c r="AO151" s="143">
        <f t="shared" si="18"/>
        <v>782293.2699999999</v>
      </c>
      <c r="AP151" s="143">
        <f t="shared" si="19"/>
        <v>839318.2300000001</v>
      </c>
      <c r="AQ151" s="125">
        <f t="shared" si="14"/>
        <v>-57024.960000000196</v>
      </c>
    </row>
    <row r="152" spans="1:43" ht="14.4" thickBot="1" x14ac:dyDescent="0.3">
      <c r="A152" s="115" t="s">
        <v>271</v>
      </c>
      <c r="B152" s="115" t="s">
        <v>30</v>
      </c>
      <c r="C152" s="149">
        <v>3891</v>
      </c>
      <c r="D152" s="150" t="s">
        <v>719</v>
      </c>
      <c r="E152" t="s">
        <v>2329</v>
      </c>
      <c r="F152">
        <v>635798.24</v>
      </c>
      <c r="G152">
        <v>166645.95000000001</v>
      </c>
      <c r="H152">
        <v>119293.31</v>
      </c>
      <c r="K152">
        <v>375412.81</v>
      </c>
      <c r="L152">
        <v>403502.67</v>
      </c>
      <c r="O152">
        <v>4900</v>
      </c>
      <c r="P152">
        <v>80520.460000000006</v>
      </c>
      <c r="V152">
        <v>-3485220.71</v>
      </c>
      <c r="W152">
        <v>5209136.26</v>
      </c>
      <c r="X152">
        <v>307538.59999999998</v>
      </c>
      <c r="AA152">
        <v>560952</v>
      </c>
      <c r="AB152">
        <v>37626.199999999997</v>
      </c>
      <c r="AC152">
        <v>644992</v>
      </c>
      <c r="AF152">
        <v>326888.74</v>
      </c>
      <c r="AG152">
        <v>32918.589999999997</v>
      </c>
      <c r="AK152">
        <v>10000.5</v>
      </c>
      <c r="AL152" s="123">
        <f t="shared" si="15"/>
        <v>921737.5</v>
      </c>
      <c r="AM152" s="129">
        <f t="shared" si="16"/>
        <v>85420.46</v>
      </c>
      <c r="AN152" s="142">
        <f t="shared" si="17"/>
        <v>836317.04</v>
      </c>
      <c r="AO152" s="143">
        <f t="shared" si="18"/>
        <v>906116.79999999993</v>
      </c>
      <c r="AP152" s="143">
        <f t="shared" si="19"/>
        <v>1014799.83</v>
      </c>
      <c r="AQ152" s="125">
        <f t="shared" si="14"/>
        <v>-108683.03000000003</v>
      </c>
    </row>
    <row r="153" spans="1:43" ht="14.4" thickBot="1" x14ac:dyDescent="0.3">
      <c r="A153" s="115" t="s">
        <v>271</v>
      </c>
      <c r="B153" s="115" t="s">
        <v>30</v>
      </c>
      <c r="C153" s="149">
        <v>3687</v>
      </c>
      <c r="D153" s="150" t="s">
        <v>720</v>
      </c>
      <c r="E153" t="s">
        <v>2330</v>
      </c>
      <c r="F153">
        <v>496553.91</v>
      </c>
      <c r="G153">
        <v>71983.289999999994</v>
      </c>
      <c r="H153">
        <v>138126.28</v>
      </c>
      <c r="K153">
        <v>223017.38</v>
      </c>
      <c r="L153">
        <v>162051.54</v>
      </c>
      <c r="O153">
        <v>3000</v>
      </c>
      <c r="P153">
        <v>49536.92</v>
      </c>
      <c r="R153">
        <v>0</v>
      </c>
      <c r="V153">
        <v>-1451611.57</v>
      </c>
      <c r="W153">
        <v>2453318.4700000002</v>
      </c>
      <c r="X153">
        <v>422768.13</v>
      </c>
      <c r="AA153">
        <v>283416</v>
      </c>
      <c r="AB153">
        <v>40849.279999999999</v>
      </c>
      <c r="AC153">
        <v>445602</v>
      </c>
      <c r="AF153">
        <v>211489.83</v>
      </c>
      <c r="AG153">
        <v>35828.019999999997</v>
      </c>
      <c r="AK153">
        <v>16624.98</v>
      </c>
      <c r="AL153" s="123">
        <f t="shared" si="15"/>
        <v>706663.48</v>
      </c>
      <c r="AM153" s="129">
        <f t="shared" si="16"/>
        <v>52536.92</v>
      </c>
      <c r="AN153" s="142">
        <f t="shared" si="17"/>
        <v>654126.55999999994</v>
      </c>
      <c r="AO153" s="143">
        <f t="shared" si="18"/>
        <v>747033.41</v>
      </c>
      <c r="AP153" s="143">
        <f t="shared" si="19"/>
        <v>709544.83</v>
      </c>
      <c r="AQ153" s="125">
        <f t="shared" si="14"/>
        <v>37488.580000000075</v>
      </c>
    </row>
    <row r="154" spans="1:43" ht="14.4" thickBot="1" x14ac:dyDescent="0.3">
      <c r="A154" s="115" t="s">
        <v>271</v>
      </c>
      <c r="B154" s="115" t="s">
        <v>30</v>
      </c>
      <c r="C154" s="149">
        <v>7013</v>
      </c>
      <c r="D154" s="150" t="s">
        <v>721</v>
      </c>
      <c r="E154" t="s">
        <v>2331</v>
      </c>
      <c r="F154">
        <v>3932275.67</v>
      </c>
      <c r="G154">
        <v>120850.29</v>
      </c>
      <c r="H154">
        <v>140636.04</v>
      </c>
      <c r="K154">
        <v>340141.96</v>
      </c>
      <c r="L154">
        <v>1011939.83</v>
      </c>
      <c r="O154">
        <v>6000</v>
      </c>
      <c r="P154">
        <v>131097.75</v>
      </c>
      <c r="R154">
        <v>0</v>
      </c>
      <c r="V154">
        <v>1194843.27</v>
      </c>
      <c r="W154">
        <v>4517827.99</v>
      </c>
      <c r="X154">
        <v>674852.1</v>
      </c>
      <c r="AA154">
        <v>854007</v>
      </c>
      <c r="AB154">
        <v>84094.720000000001</v>
      </c>
      <c r="AC154">
        <v>1259031</v>
      </c>
      <c r="AD154">
        <v>2200</v>
      </c>
      <c r="AF154">
        <v>531936.43000000005</v>
      </c>
      <c r="AG154">
        <v>96545.36</v>
      </c>
      <c r="AK154">
        <v>27166.25</v>
      </c>
      <c r="AL154" s="123">
        <f t="shared" si="15"/>
        <v>4193762</v>
      </c>
      <c r="AM154" s="129">
        <f t="shared" si="16"/>
        <v>137097.75</v>
      </c>
      <c r="AN154" s="142">
        <f t="shared" si="17"/>
        <v>4056664.25</v>
      </c>
      <c r="AO154" s="143">
        <f t="shared" si="18"/>
        <v>1612953.82</v>
      </c>
      <c r="AP154" s="143">
        <f t="shared" si="19"/>
        <v>1916879.0400000003</v>
      </c>
      <c r="AQ154" s="125">
        <f t="shared" si="14"/>
        <v>-303925.2200000002</v>
      </c>
    </row>
    <row r="155" spans="1:43" ht="14.4" thickBot="1" x14ac:dyDescent="0.3">
      <c r="A155" s="115" t="s">
        <v>271</v>
      </c>
      <c r="B155" s="115" t="s">
        <v>30</v>
      </c>
      <c r="C155" s="149">
        <v>4588</v>
      </c>
      <c r="D155" s="150" t="s">
        <v>722</v>
      </c>
      <c r="E155" t="s">
        <v>2332</v>
      </c>
      <c r="F155">
        <v>680993.89</v>
      </c>
      <c r="G155">
        <v>219777.54</v>
      </c>
      <c r="H155">
        <v>786812.36</v>
      </c>
      <c r="K155">
        <v>298231.39</v>
      </c>
      <c r="L155">
        <v>137683.24</v>
      </c>
      <c r="O155">
        <v>3500</v>
      </c>
      <c r="P155">
        <v>56241</v>
      </c>
      <c r="R155">
        <v>0</v>
      </c>
      <c r="V155">
        <v>-1076258.69</v>
      </c>
      <c r="W155">
        <v>3061336.79</v>
      </c>
      <c r="X155">
        <v>577021.61</v>
      </c>
      <c r="AA155">
        <v>556143</v>
      </c>
      <c r="AB155">
        <v>12340</v>
      </c>
      <c r="AC155">
        <v>726825</v>
      </c>
      <c r="AF155">
        <v>296495.52</v>
      </c>
      <c r="AG155">
        <v>11721.67</v>
      </c>
      <c r="AK155">
        <v>31783.1</v>
      </c>
      <c r="AL155" s="123">
        <f t="shared" si="15"/>
        <v>1687583.79</v>
      </c>
      <c r="AM155" s="129">
        <f t="shared" si="16"/>
        <v>59741</v>
      </c>
      <c r="AN155" s="142">
        <f t="shared" si="17"/>
        <v>1627842.79</v>
      </c>
      <c r="AO155" s="143">
        <f t="shared" si="18"/>
        <v>1145504.6099999999</v>
      </c>
      <c r="AP155" s="143">
        <f t="shared" si="19"/>
        <v>1066825.29</v>
      </c>
      <c r="AQ155" s="125">
        <f t="shared" si="14"/>
        <v>78679.319999999832</v>
      </c>
    </row>
    <row r="156" spans="1:43" ht="14.4" thickBot="1" x14ac:dyDescent="0.3">
      <c r="A156" s="115" t="s">
        <v>271</v>
      </c>
      <c r="B156" s="115" t="s">
        <v>30</v>
      </c>
      <c r="C156" s="149">
        <v>2353</v>
      </c>
      <c r="D156" s="150" t="s">
        <v>723</v>
      </c>
      <c r="E156" t="s">
        <v>2333</v>
      </c>
      <c r="F156">
        <v>576878.03</v>
      </c>
      <c r="G156">
        <v>922</v>
      </c>
      <c r="H156">
        <v>22433.45</v>
      </c>
      <c r="K156">
        <v>1562807.72</v>
      </c>
      <c r="L156">
        <v>377303.94</v>
      </c>
      <c r="P156">
        <v>111465.51</v>
      </c>
      <c r="R156">
        <v>2497.9499999999998</v>
      </c>
      <c r="V156">
        <v>-3372.12</v>
      </c>
      <c r="W156">
        <v>2227904.62</v>
      </c>
      <c r="X156">
        <v>381679.23</v>
      </c>
      <c r="Y156">
        <v>187956</v>
      </c>
      <c r="AA156">
        <v>263781</v>
      </c>
      <c r="AB156">
        <v>44802.559999999998</v>
      </c>
      <c r="AC156">
        <v>423146.2</v>
      </c>
      <c r="AF156">
        <v>210215.9</v>
      </c>
      <c r="AG156">
        <v>11743.26</v>
      </c>
      <c r="AK156">
        <v>31264.25</v>
      </c>
      <c r="AL156" s="123">
        <f t="shared" si="15"/>
        <v>600233.48</v>
      </c>
      <c r="AM156" s="129">
        <f t="shared" si="16"/>
        <v>113963.45999999999</v>
      </c>
      <c r="AN156" s="142">
        <f t="shared" si="17"/>
        <v>486270.02</v>
      </c>
      <c r="AO156" s="143">
        <f t="shared" si="18"/>
        <v>878218.79</v>
      </c>
      <c r="AP156" s="143">
        <f t="shared" si="19"/>
        <v>676369.61</v>
      </c>
      <c r="AQ156" s="125">
        <f t="shared" si="14"/>
        <v>201849.18000000005</v>
      </c>
    </row>
    <row r="157" spans="1:43" ht="14.4" thickBot="1" x14ac:dyDescent="0.3">
      <c r="A157" s="115" t="s">
        <v>271</v>
      </c>
      <c r="B157" s="115" t="s">
        <v>30</v>
      </c>
      <c r="C157" s="149">
        <v>3206</v>
      </c>
      <c r="D157" s="150" t="s">
        <v>724</v>
      </c>
      <c r="E157" t="s">
        <v>2334</v>
      </c>
      <c r="F157">
        <v>778061.61</v>
      </c>
      <c r="G157">
        <v>9867</v>
      </c>
      <c r="H157">
        <v>787314.34</v>
      </c>
      <c r="K157">
        <v>1094286.57</v>
      </c>
      <c r="L157">
        <v>847413.24</v>
      </c>
      <c r="O157">
        <v>2500</v>
      </c>
      <c r="P157">
        <v>87656.01</v>
      </c>
      <c r="R157">
        <v>0</v>
      </c>
      <c r="V157">
        <v>1781768.24</v>
      </c>
      <c r="W157">
        <v>1652500.79</v>
      </c>
      <c r="X157">
        <v>308222.75</v>
      </c>
      <c r="AA157">
        <v>265445.5</v>
      </c>
      <c r="AB157">
        <v>42727.68</v>
      </c>
      <c r="AC157">
        <v>337439.5</v>
      </c>
      <c r="AF157">
        <v>255796.23</v>
      </c>
      <c r="AG157">
        <v>30642.48</v>
      </c>
      <c r="AL157" s="123">
        <f t="shared" si="15"/>
        <v>1575242.95</v>
      </c>
      <c r="AM157" s="129">
        <f t="shared" si="16"/>
        <v>90156.01</v>
      </c>
      <c r="AN157" s="142">
        <f t="shared" si="17"/>
        <v>1485086.94</v>
      </c>
      <c r="AO157" s="143">
        <f t="shared" si="18"/>
        <v>616395.93000000005</v>
      </c>
      <c r="AP157" s="143">
        <f t="shared" si="19"/>
        <v>623878.21</v>
      </c>
      <c r="AQ157" s="125">
        <f t="shared" si="14"/>
        <v>-7482.2799999999115</v>
      </c>
    </row>
    <row r="158" spans="1:43" ht="14.4" thickBot="1" x14ac:dyDescent="0.3">
      <c r="A158" s="115" t="s">
        <v>271</v>
      </c>
      <c r="B158" s="115" t="s">
        <v>30</v>
      </c>
      <c r="C158" s="149">
        <v>2498</v>
      </c>
      <c r="D158" s="150" t="s">
        <v>725</v>
      </c>
      <c r="E158" t="s">
        <v>2335</v>
      </c>
      <c r="F158">
        <v>968566.52</v>
      </c>
      <c r="G158">
        <v>0</v>
      </c>
      <c r="H158">
        <v>541328.1</v>
      </c>
      <c r="K158">
        <v>761520.63</v>
      </c>
      <c r="L158">
        <v>929714.64</v>
      </c>
      <c r="O158">
        <v>3100</v>
      </c>
      <c r="P158">
        <v>82170.3</v>
      </c>
      <c r="R158">
        <v>1500</v>
      </c>
      <c r="V158">
        <v>922676.73</v>
      </c>
      <c r="W158">
        <v>2038406.69</v>
      </c>
      <c r="X158">
        <v>635005.23</v>
      </c>
      <c r="AA158">
        <v>245910</v>
      </c>
      <c r="AB158">
        <v>27777.759999999998</v>
      </c>
      <c r="AC158">
        <v>457710</v>
      </c>
      <c r="AF158">
        <v>236883.84</v>
      </c>
      <c r="AG158">
        <v>60822.98</v>
      </c>
      <c r="AL158" s="123">
        <f t="shared" si="15"/>
        <v>1509894.62</v>
      </c>
      <c r="AM158" s="129">
        <f t="shared" si="16"/>
        <v>86770.3</v>
      </c>
      <c r="AN158" s="142">
        <f t="shared" si="17"/>
        <v>1423124.32</v>
      </c>
      <c r="AO158" s="143">
        <f t="shared" si="18"/>
        <v>908692.99</v>
      </c>
      <c r="AP158" s="143">
        <f t="shared" si="19"/>
        <v>755416.82</v>
      </c>
      <c r="AQ158" s="125">
        <f t="shared" si="14"/>
        <v>153276.17000000004</v>
      </c>
    </row>
    <row r="159" spans="1:43" ht="14.4" thickBot="1" x14ac:dyDescent="0.3">
      <c r="A159" s="115" t="s">
        <v>271</v>
      </c>
      <c r="B159" s="115" t="s">
        <v>30</v>
      </c>
      <c r="C159" s="149">
        <v>4052</v>
      </c>
      <c r="D159" s="150" t="s">
        <v>726</v>
      </c>
      <c r="E159" t="s">
        <v>2336</v>
      </c>
      <c r="F159">
        <v>1267885.42</v>
      </c>
      <c r="G159">
        <v>24604.880000000001</v>
      </c>
      <c r="H159">
        <v>70407.199999999997</v>
      </c>
      <c r="K159">
        <v>911181.87</v>
      </c>
      <c r="L159">
        <v>227695.68</v>
      </c>
      <c r="O159">
        <v>0</v>
      </c>
      <c r="P159">
        <v>70760</v>
      </c>
      <c r="R159">
        <v>1035</v>
      </c>
      <c r="V159">
        <v>-1050.95</v>
      </c>
      <c r="W159">
        <v>2546107.46</v>
      </c>
      <c r="X159">
        <v>339166.36</v>
      </c>
      <c r="AA159">
        <v>603347.5</v>
      </c>
      <c r="AB159">
        <v>61564.61</v>
      </c>
      <c r="AC159">
        <v>676515.75</v>
      </c>
      <c r="AD159">
        <v>9748</v>
      </c>
      <c r="AF159">
        <v>338284.09</v>
      </c>
      <c r="AG159">
        <v>72338.19</v>
      </c>
      <c r="AK159">
        <v>22268.9</v>
      </c>
      <c r="AL159" s="123">
        <f t="shared" si="15"/>
        <v>1362897.4999999998</v>
      </c>
      <c r="AM159" s="129">
        <f t="shared" si="16"/>
        <v>71795</v>
      </c>
      <c r="AN159" s="142">
        <f t="shared" si="17"/>
        <v>1291102.4999999998</v>
      </c>
      <c r="AO159" s="143">
        <f t="shared" si="18"/>
        <v>1004078.47</v>
      </c>
      <c r="AP159" s="143">
        <f t="shared" si="19"/>
        <v>1119154.93</v>
      </c>
      <c r="AQ159" s="125">
        <f t="shared" si="14"/>
        <v>-115076.45999999996</v>
      </c>
    </row>
    <row r="160" spans="1:43" ht="14.4" thickBot="1" x14ac:dyDescent="0.3">
      <c r="A160" s="115" t="s">
        <v>271</v>
      </c>
      <c r="B160" s="115" t="s">
        <v>30</v>
      </c>
      <c r="C160" s="149">
        <v>2478</v>
      </c>
      <c r="D160" s="150" t="s">
        <v>727</v>
      </c>
      <c r="E160" t="s">
        <v>2337</v>
      </c>
      <c r="F160">
        <v>512347.17</v>
      </c>
      <c r="G160">
        <v>42904.54</v>
      </c>
      <c r="H160">
        <v>137303.54</v>
      </c>
      <c r="K160">
        <v>362331.68</v>
      </c>
      <c r="L160">
        <v>924766.75</v>
      </c>
      <c r="O160">
        <v>4900</v>
      </c>
      <c r="P160">
        <v>44216.800000000003</v>
      </c>
      <c r="R160">
        <v>0</v>
      </c>
      <c r="V160">
        <v>-445492.65</v>
      </c>
      <c r="W160">
        <v>2320392.7599999998</v>
      </c>
      <c r="X160">
        <v>567047.79</v>
      </c>
      <c r="AA160">
        <v>398695.5</v>
      </c>
      <c r="AB160">
        <v>31089.37</v>
      </c>
      <c r="AC160">
        <v>491339.75</v>
      </c>
      <c r="AF160">
        <v>185158.11</v>
      </c>
      <c r="AG160">
        <v>8389.5300000000007</v>
      </c>
      <c r="AK160">
        <v>256308.5</v>
      </c>
      <c r="AL160" s="123">
        <f t="shared" si="15"/>
        <v>692555.25</v>
      </c>
      <c r="AM160" s="129">
        <f t="shared" si="16"/>
        <v>49116.800000000003</v>
      </c>
      <c r="AN160" s="142">
        <f t="shared" si="17"/>
        <v>643438.44999999995</v>
      </c>
      <c r="AO160" s="143">
        <f t="shared" si="18"/>
        <v>996832.66</v>
      </c>
      <c r="AP160" s="143">
        <f t="shared" si="19"/>
        <v>941195.89</v>
      </c>
      <c r="AQ160" s="125">
        <f t="shared" si="14"/>
        <v>55636.770000000019</v>
      </c>
    </row>
    <row r="161" spans="1:43" ht="14.4" thickBot="1" x14ac:dyDescent="0.3">
      <c r="A161" s="115" t="s">
        <v>271</v>
      </c>
      <c r="B161" s="115" t="s">
        <v>30</v>
      </c>
      <c r="C161" s="149">
        <v>2353</v>
      </c>
      <c r="D161" s="150" t="s">
        <v>728</v>
      </c>
      <c r="E161" t="s">
        <v>2338</v>
      </c>
      <c r="F161">
        <v>797602.94</v>
      </c>
      <c r="G161">
        <v>133435.29999999999</v>
      </c>
      <c r="H161">
        <v>81205.97</v>
      </c>
      <c r="K161">
        <v>408667.4</v>
      </c>
      <c r="L161">
        <v>324579.69</v>
      </c>
      <c r="O161">
        <v>2971.96</v>
      </c>
      <c r="P161">
        <v>54338</v>
      </c>
      <c r="R161">
        <v>28.04</v>
      </c>
      <c r="V161">
        <v>-1054471.9099999999</v>
      </c>
      <c r="W161">
        <v>2754433.99</v>
      </c>
      <c r="X161">
        <v>354153.59</v>
      </c>
      <c r="AA161">
        <v>472538.85</v>
      </c>
      <c r="AB161">
        <v>34077.440000000002</v>
      </c>
      <c r="AC161">
        <v>573642.85</v>
      </c>
      <c r="AF161">
        <v>214171.65</v>
      </c>
      <c r="AG161">
        <v>63685.83</v>
      </c>
      <c r="AK161">
        <v>21078.33</v>
      </c>
      <c r="AL161" s="123">
        <f t="shared" si="15"/>
        <v>1012244.21</v>
      </c>
      <c r="AM161" s="129">
        <f t="shared" si="16"/>
        <v>57338</v>
      </c>
      <c r="AN161" s="142">
        <f t="shared" si="17"/>
        <v>954906.21</v>
      </c>
      <c r="AO161" s="143">
        <f t="shared" si="18"/>
        <v>860769.87999999989</v>
      </c>
      <c r="AP161" s="143">
        <f t="shared" si="19"/>
        <v>872578.65999999992</v>
      </c>
      <c r="AQ161" s="125">
        <f t="shared" si="14"/>
        <v>-11808.780000000028</v>
      </c>
    </row>
    <row r="162" spans="1:43" ht="14.4" thickBot="1" x14ac:dyDescent="0.3">
      <c r="A162" s="115" t="s">
        <v>271</v>
      </c>
      <c r="B162" s="115" t="s">
        <v>30</v>
      </c>
      <c r="C162" s="149">
        <v>5363</v>
      </c>
      <c r="D162" s="150" t="s">
        <v>729</v>
      </c>
      <c r="E162" t="s">
        <v>2339</v>
      </c>
      <c r="F162">
        <v>496272.53</v>
      </c>
      <c r="G162">
        <v>66263.78</v>
      </c>
      <c r="H162">
        <v>55498.92</v>
      </c>
      <c r="K162">
        <v>305565</v>
      </c>
      <c r="L162">
        <v>580841.66</v>
      </c>
      <c r="O162">
        <v>11200</v>
      </c>
      <c r="P162">
        <v>70413.09</v>
      </c>
      <c r="R162">
        <v>4572</v>
      </c>
      <c r="T162">
        <v>2694</v>
      </c>
      <c r="V162">
        <v>-2874578.13</v>
      </c>
      <c r="W162">
        <v>4163724</v>
      </c>
      <c r="X162">
        <v>471293.91</v>
      </c>
      <c r="Y162">
        <v>99710</v>
      </c>
      <c r="AA162">
        <v>502198.76</v>
      </c>
      <c r="AB162">
        <v>36075.56</v>
      </c>
      <c r="AC162">
        <v>625138.76</v>
      </c>
      <c r="AF162">
        <v>296714.46000000002</v>
      </c>
      <c r="AG162">
        <v>15267.72</v>
      </c>
      <c r="AK162">
        <v>45740.36</v>
      </c>
      <c r="AL162" s="123">
        <f t="shared" si="15"/>
        <v>618035.2300000001</v>
      </c>
      <c r="AM162" s="129">
        <f t="shared" si="16"/>
        <v>86185.09</v>
      </c>
      <c r="AN162" s="142">
        <f t="shared" si="17"/>
        <v>531850.14000000013</v>
      </c>
      <c r="AO162" s="143">
        <f t="shared" si="18"/>
        <v>1109278.23</v>
      </c>
      <c r="AP162" s="143">
        <f t="shared" si="19"/>
        <v>982861.29999999993</v>
      </c>
      <c r="AQ162" s="125">
        <f t="shared" si="14"/>
        <v>126416.93000000005</v>
      </c>
    </row>
    <row r="163" spans="1:43" ht="14.4" thickBot="1" x14ac:dyDescent="0.3">
      <c r="A163" s="115" t="s">
        <v>271</v>
      </c>
      <c r="B163" s="115" t="s">
        <v>30</v>
      </c>
      <c r="C163" s="149">
        <v>2121</v>
      </c>
      <c r="D163" s="150" t="s">
        <v>730</v>
      </c>
      <c r="E163" t="s">
        <v>2340</v>
      </c>
      <c r="F163">
        <v>987303.88</v>
      </c>
      <c r="G163">
        <v>7472.62</v>
      </c>
      <c r="H163">
        <v>485912.64</v>
      </c>
      <c r="K163">
        <v>561374.24</v>
      </c>
      <c r="L163">
        <v>93030.56</v>
      </c>
      <c r="O163">
        <v>24000</v>
      </c>
      <c r="P163">
        <v>92972.79</v>
      </c>
      <c r="R163">
        <v>432</v>
      </c>
      <c r="V163">
        <v>-1236324.3600000001</v>
      </c>
      <c r="W163">
        <v>3254719.47</v>
      </c>
      <c r="X163">
        <v>240070.72</v>
      </c>
      <c r="AA163">
        <v>438238.5</v>
      </c>
      <c r="AB163">
        <v>26418.880000000001</v>
      </c>
      <c r="AC163">
        <v>511203.5</v>
      </c>
      <c r="AF163">
        <v>185906.99</v>
      </c>
      <c r="AG163">
        <v>3745</v>
      </c>
      <c r="AK163">
        <v>4578.57</v>
      </c>
      <c r="AL163" s="123">
        <f t="shared" si="15"/>
        <v>1480689.1400000001</v>
      </c>
      <c r="AM163" s="129">
        <f t="shared" si="16"/>
        <v>117404.79</v>
      </c>
      <c r="AN163" s="142">
        <f t="shared" si="17"/>
        <v>1363284.35</v>
      </c>
      <c r="AO163" s="143">
        <f t="shared" si="18"/>
        <v>704728.1</v>
      </c>
      <c r="AP163" s="143">
        <f t="shared" si="19"/>
        <v>705434.05999999994</v>
      </c>
      <c r="AQ163" s="125">
        <f t="shared" si="14"/>
        <v>-705.95999999996275</v>
      </c>
    </row>
    <row r="164" spans="1:43" ht="14.4" thickBot="1" x14ac:dyDescent="0.3">
      <c r="A164" s="115" t="s">
        <v>273</v>
      </c>
      <c r="B164" s="115" t="s">
        <v>31</v>
      </c>
      <c r="C164" s="149">
        <v>5006</v>
      </c>
      <c r="D164" s="150" t="s">
        <v>731</v>
      </c>
      <c r="E164" t="s">
        <v>2341</v>
      </c>
      <c r="F164">
        <v>1896252.41</v>
      </c>
      <c r="G164">
        <v>3016355.92</v>
      </c>
      <c r="H164">
        <v>180153.86</v>
      </c>
      <c r="K164">
        <v>222547.08</v>
      </c>
      <c r="L164">
        <v>354324.63</v>
      </c>
      <c r="O164">
        <v>8000</v>
      </c>
      <c r="P164">
        <v>130945.13</v>
      </c>
      <c r="R164">
        <v>203.38</v>
      </c>
      <c r="V164">
        <v>404780.86</v>
      </c>
      <c r="W164">
        <v>5043639.74</v>
      </c>
      <c r="X164">
        <v>733607.96</v>
      </c>
      <c r="Y164">
        <v>63186.8</v>
      </c>
      <c r="AA164">
        <v>773024.94</v>
      </c>
      <c r="AC164">
        <v>1062725.94</v>
      </c>
      <c r="AD164">
        <v>7720</v>
      </c>
      <c r="AE164">
        <v>20392</v>
      </c>
      <c r="AF164">
        <v>369719.36</v>
      </c>
      <c r="AG164">
        <v>19433.61</v>
      </c>
      <c r="AK164">
        <v>7764</v>
      </c>
      <c r="AL164" s="123">
        <f t="shared" si="15"/>
        <v>5092762.1900000004</v>
      </c>
      <c r="AM164" s="129">
        <f t="shared" si="16"/>
        <v>139148.51</v>
      </c>
      <c r="AN164" s="142">
        <f t="shared" si="17"/>
        <v>4953613.6800000006</v>
      </c>
      <c r="AO164" s="143">
        <f t="shared" si="18"/>
        <v>1569819.7</v>
      </c>
      <c r="AP164" s="143">
        <f t="shared" si="19"/>
        <v>1487754.91</v>
      </c>
      <c r="AQ164" s="125">
        <f t="shared" si="14"/>
        <v>82064.790000000037</v>
      </c>
    </row>
    <row r="165" spans="1:43" ht="14.4" thickBot="1" x14ac:dyDescent="0.3">
      <c r="A165" s="115" t="s">
        <v>273</v>
      </c>
      <c r="B165" s="115" t="s">
        <v>31</v>
      </c>
      <c r="C165" s="149">
        <v>2343</v>
      </c>
      <c r="D165" s="150" t="s">
        <v>732</v>
      </c>
      <c r="E165" t="s">
        <v>2342</v>
      </c>
      <c r="F165">
        <v>290128.19</v>
      </c>
      <c r="G165">
        <v>515823.27</v>
      </c>
      <c r="H165">
        <v>34001.69</v>
      </c>
      <c r="K165">
        <v>192947.23</v>
      </c>
      <c r="L165">
        <v>280511.32</v>
      </c>
      <c r="O165">
        <v>9000</v>
      </c>
      <c r="P165">
        <v>121425</v>
      </c>
      <c r="R165">
        <v>684.31</v>
      </c>
      <c r="V165">
        <v>-2202408.16</v>
      </c>
      <c r="W165">
        <v>3325480.98</v>
      </c>
      <c r="X165">
        <v>434745.26</v>
      </c>
      <c r="AA165">
        <v>278848.5</v>
      </c>
      <c r="AB165">
        <v>32480</v>
      </c>
      <c r="AC165">
        <v>431017.5</v>
      </c>
      <c r="AD165">
        <v>480</v>
      </c>
      <c r="AE165">
        <v>2000</v>
      </c>
      <c r="AF165">
        <v>186627.9</v>
      </c>
      <c r="AG165">
        <v>52790.31</v>
      </c>
      <c r="AK165">
        <v>13928.48</v>
      </c>
      <c r="AL165" s="123">
        <f t="shared" si="15"/>
        <v>839953.14999999991</v>
      </c>
      <c r="AM165" s="129">
        <f t="shared" si="16"/>
        <v>131109.31</v>
      </c>
      <c r="AN165" s="142">
        <f t="shared" si="17"/>
        <v>708843.83999999985</v>
      </c>
      <c r="AO165" s="143">
        <f t="shared" si="18"/>
        <v>746073.76</v>
      </c>
      <c r="AP165" s="143">
        <f t="shared" si="19"/>
        <v>686844.19</v>
      </c>
      <c r="AQ165" s="125">
        <f t="shared" si="14"/>
        <v>59229.570000000065</v>
      </c>
    </row>
    <row r="166" spans="1:43" ht="14.4" thickBot="1" x14ac:dyDescent="0.3">
      <c r="A166" s="115" t="s">
        <v>273</v>
      </c>
      <c r="B166" s="115" t="s">
        <v>31</v>
      </c>
      <c r="C166" s="149">
        <v>2524</v>
      </c>
      <c r="D166" s="150" t="s">
        <v>733</v>
      </c>
      <c r="E166" t="s">
        <v>2343</v>
      </c>
      <c r="F166">
        <v>359655.89</v>
      </c>
      <c r="G166">
        <v>2931092.2</v>
      </c>
      <c r="H166">
        <v>112787.37</v>
      </c>
      <c r="K166">
        <v>233392.72</v>
      </c>
      <c r="L166">
        <v>740804.86</v>
      </c>
      <c r="O166">
        <v>2500</v>
      </c>
      <c r="P166">
        <v>83653</v>
      </c>
      <c r="R166">
        <v>3905.48</v>
      </c>
      <c r="V166">
        <v>1833734.84</v>
      </c>
      <c r="W166">
        <v>2391351.64</v>
      </c>
      <c r="X166">
        <v>526873.24</v>
      </c>
      <c r="AA166">
        <v>462747.84</v>
      </c>
      <c r="AB166">
        <v>30875</v>
      </c>
      <c r="AC166">
        <v>576297.84</v>
      </c>
      <c r="AD166">
        <v>2010</v>
      </c>
      <c r="AE166">
        <v>4842</v>
      </c>
      <c r="AF166">
        <v>302162.37</v>
      </c>
      <c r="AG166">
        <v>71489.789999999994</v>
      </c>
      <c r="AK166">
        <v>1106</v>
      </c>
      <c r="AL166" s="123">
        <f t="shared" si="15"/>
        <v>3403535.4600000004</v>
      </c>
      <c r="AM166" s="129">
        <f t="shared" si="16"/>
        <v>90058.48</v>
      </c>
      <c r="AN166" s="142">
        <f t="shared" si="17"/>
        <v>3313476.9800000004</v>
      </c>
      <c r="AO166" s="143">
        <f t="shared" si="18"/>
        <v>1020496.0800000001</v>
      </c>
      <c r="AP166" s="143">
        <f t="shared" si="19"/>
        <v>957908</v>
      </c>
      <c r="AQ166" s="125">
        <f t="shared" si="14"/>
        <v>62588.080000000075</v>
      </c>
    </row>
    <row r="167" spans="1:43" ht="14.4" thickBot="1" x14ac:dyDescent="0.3">
      <c r="A167" s="115" t="s">
        <v>273</v>
      </c>
      <c r="B167" s="115" t="s">
        <v>31</v>
      </c>
      <c r="C167" s="149">
        <v>6272</v>
      </c>
      <c r="D167" s="150" t="s">
        <v>734</v>
      </c>
      <c r="E167" t="s">
        <v>2344</v>
      </c>
      <c r="F167">
        <v>4335667.99</v>
      </c>
      <c r="G167">
        <v>2049547.35</v>
      </c>
      <c r="H167">
        <v>142029.19</v>
      </c>
      <c r="K167">
        <v>89416.24</v>
      </c>
      <c r="L167">
        <v>714454.9</v>
      </c>
      <c r="P167">
        <v>158630</v>
      </c>
      <c r="R167">
        <v>0</v>
      </c>
      <c r="V167">
        <v>3870372.67</v>
      </c>
      <c r="W167">
        <v>3361619.92</v>
      </c>
      <c r="X167">
        <v>865153.55</v>
      </c>
      <c r="AA167">
        <v>472416</v>
      </c>
      <c r="AB167">
        <v>46210</v>
      </c>
      <c r="AC167">
        <v>753364</v>
      </c>
      <c r="AD167">
        <v>3990</v>
      </c>
      <c r="AE167">
        <v>3500</v>
      </c>
      <c r="AF167">
        <v>487787.31</v>
      </c>
      <c r="AG167">
        <v>44645.16</v>
      </c>
      <c r="AK167">
        <v>150000</v>
      </c>
      <c r="AL167" s="123">
        <f t="shared" si="15"/>
        <v>6527244.5300000003</v>
      </c>
      <c r="AM167" s="129">
        <f t="shared" si="16"/>
        <v>158630</v>
      </c>
      <c r="AN167" s="142">
        <f t="shared" si="17"/>
        <v>6368614.5300000003</v>
      </c>
      <c r="AO167" s="143">
        <f t="shared" si="18"/>
        <v>1383779.55</v>
      </c>
      <c r="AP167" s="143">
        <f t="shared" si="19"/>
        <v>1443286.47</v>
      </c>
      <c r="AQ167" s="125">
        <f t="shared" si="14"/>
        <v>-59506.919999999925</v>
      </c>
    </row>
    <row r="168" spans="1:43" ht="14.4" thickBot="1" x14ac:dyDescent="0.3">
      <c r="A168" s="115" t="s">
        <v>273</v>
      </c>
      <c r="B168" s="115" t="s">
        <v>31</v>
      </c>
      <c r="C168" s="149">
        <v>5818</v>
      </c>
      <c r="D168" s="150" t="s">
        <v>735</v>
      </c>
      <c r="E168" t="s">
        <v>2345</v>
      </c>
      <c r="F168">
        <v>3482470.55</v>
      </c>
      <c r="G168">
        <v>9748326.5899999999</v>
      </c>
      <c r="H168">
        <v>318970.87</v>
      </c>
      <c r="K168">
        <v>173067.23</v>
      </c>
      <c r="L168">
        <v>140743.79999999999</v>
      </c>
      <c r="O168">
        <v>3700</v>
      </c>
      <c r="P168">
        <v>99550.03</v>
      </c>
      <c r="R168">
        <v>194.19</v>
      </c>
      <c r="V168">
        <v>11370296.65</v>
      </c>
      <c r="W168">
        <v>1760380.65</v>
      </c>
      <c r="X168">
        <v>1227199.3999999999</v>
      </c>
      <c r="AA168">
        <v>328633.34999999998</v>
      </c>
      <c r="AC168">
        <v>620238.35</v>
      </c>
      <c r="AD168">
        <v>5591</v>
      </c>
      <c r="AE168">
        <v>20262</v>
      </c>
      <c r="AF168">
        <v>275189.67</v>
      </c>
      <c r="AG168">
        <v>5094.21</v>
      </c>
      <c r="AL168" s="123">
        <f t="shared" si="15"/>
        <v>13549768.01</v>
      </c>
      <c r="AM168" s="129">
        <f t="shared" si="16"/>
        <v>103444.22</v>
      </c>
      <c r="AN168" s="142">
        <f t="shared" si="17"/>
        <v>13446323.789999999</v>
      </c>
      <c r="AO168" s="143">
        <f t="shared" si="18"/>
        <v>1555832.75</v>
      </c>
      <c r="AP168" s="143">
        <f t="shared" si="19"/>
        <v>926375.23</v>
      </c>
      <c r="AQ168" s="125">
        <f t="shared" si="14"/>
        <v>629457.52</v>
      </c>
    </row>
    <row r="169" spans="1:43" ht="14.4" thickBot="1" x14ac:dyDescent="0.3">
      <c r="A169" s="115" t="s">
        <v>273</v>
      </c>
      <c r="B169" s="115" t="s">
        <v>31</v>
      </c>
      <c r="C169" s="149">
        <v>3371</v>
      </c>
      <c r="D169" s="150" t="s">
        <v>736</v>
      </c>
      <c r="E169" t="s">
        <v>2346</v>
      </c>
      <c r="F169">
        <v>767431.41</v>
      </c>
      <c r="G169">
        <v>2217418.89</v>
      </c>
      <c r="H169">
        <v>181575.47</v>
      </c>
      <c r="K169">
        <v>97581.04</v>
      </c>
      <c r="L169">
        <v>726253.34</v>
      </c>
      <c r="O169">
        <v>4000</v>
      </c>
      <c r="P169">
        <v>77015</v>
      </c>
      <c r="R169">
        <v>1340.5</v>
      </c>
      <c r="V169">
        <v>1224946.67</v>
      </c>
      <c r="W169">
        <v>2322668.0699999998</v>
      </c>
      <c r="X169">
        <v>825170.99</v>
      </c>
      <c r="Y169">
        <v>365470</v>
      </c>
      <c r="AA169">
        <v>433389</v>
      </c>
      <c r="AC169">
        <v>599177</v>
      </c>
      <c r="AD169">
        <v>12300</v>
      </c>
      <c r="AE169">
        <v>10346</v>
      </c>
      <c r="AF169">
        <v>596592.28</v>
      </c>
      <c r="AG169">
        <v>45253.3</v>
      </c>
      <c r="AK169">
        <v>71.5</v>
      </c>
      <c r="AL169" s="123">
        <f t="shared" si="15"/>
        <v>3166425.7700000005</v>
      </c>
      <c r="AM169" s="129">
        <f t="shared" si="16"/>
        <v>82355.5</v>
      </c>
      <c r="AN169" s="142">
        <f t="shared" si="17"/>
        <v>3084070.2700000005</v>
      </c>
      <c r="AO169" s="143">
        <f t="shared" si="18"/>
        <v>1624029.99</v>
      </c>
      <c r="AP169" s="143">
        <f t="shared" si="19"/>
        <v>1263740.08</v>
      </c>
      <c r="AQ169" s="125">
        <f t="shared" si="14"/>
        <v>360289.90999999992</v>
      </c>
    </row>
    <row r="170" spans="1:43" ht="14.4" thickBot="1" x14ac:dyDescent="0.3">
      <c r="A170" s="115" t="s">
        <v>273</v>
      </c>
      <c r="B170" s="115" t="s">
        <v>31</v>
      </c>
      <c r="C170" s="149">
        <v>4485</v>
      </c>
      <c r="D170" s="150" t="s">
        <v>737</v>
      </c>
      <c r="E170" t="s">
        <v>2347</v>
      </c>
      <c r="F170">
        <v>1979152.14</v>
      </c>
      <c r="G170">
        <v>3301991.6</v>
      </c>
      <c r="H170">
        <v>93591.32</v>
      </c>
      <c r="I170">
        <v>0</v>
      </c>
      <c r="J170">
        <v>0</v>
      </c>
      <c r="K170">
        <v>80101.820000000007</v>
      </c>
      <c r="L170">
        <v>287922.65000000002</v>
      </c>
      <c r="M170">
        <v>0</v>
      </c>
      <c r="N170">
        <v>0</v>
      </c>
      <c r="O170">
        <v>4000</v>
      </c>
      <c r="P170">
        <v>95844.4</v>
      </c>
      <c r="Q170">
        <v>0</v>
      </c>
      <c r="R170">
        <v>5207.99</v>
      </c>
      <c r="S170">
        <v>0</v>
      </c>
      <c r="T170">
        <v>0</v>
      </c>
      <c r="U170">
        <v>0</v>
      </c>
      <c r="V170">
        <v>2335505.3199999998</v>
      </c>
      <c r="W170">
        <v>2698130.22</v>
      </c>
      <c r="X170">
        <v>868526.56</v>
      </c>
      <c r="Y170">
        <v>751824</v>
      </c>
      <c r="AA170">
        <v>293442</v>
      </c>
      <c r="AB170">
        <v>45564</v>
      </c>
      <c r="AC170">
        <v>484283</v>
      </c>
      <c r="AD170">
        <v>3459</v>
      </c>
      <c r="AE170">
        <v>7730</v>
      </c>
      <c r="AF170">
        <v>795301.73</v>
      </c>
      <c r="AG170">
        <v>63751.23</v>
      </c>
      <c r="AK170">
        <v>760</v>
      </c>
      <c r="AL170" s="123">
        <f t="shared" si="15"/>
        <v>5374735.0600000005</v>
      </c>
      <c r="AM170" s="129">
        <f t="shared" si="16"/>
        <v>105052.39</v>
      </c>
      <c r="AN170" s="142">
        <f t="shared" si="17"/>
        <v>5269682.6700000009</v>
      </c>
      <c r="AO170" s="143">
        <f t="shared" si="18"/>
        <v>1959356.56</v>
      </c>
      <c r="AP170" s="143">
        <f t="shared" si="19"/>
        <v>1355284.96</v>
      </c>
      <c r="AQ170" s="125">
        <f t="shared" si="14"/>
        <v>604071.60000000009</v>
      </c>
    </row>
    <row r="171" spans="1:43" ht="14.4" thickBot="1" x14ac:dyDescent="0.3">
      <c r="A171" s="115" t="s">
        <v>273</v>
      </c>
      <c r="B171" s="115" t="s">
        <v>31</v>
      </c>
      <c r="C171" s="149">
        <v>2325</v>
      </c>
      <c r="D171" s="150" t="s">
        <v>738</v>
      </c>
      <c r="E171" t="s">
        <v>2348</v>
      </c>
      <c r="F171">
        <v>827810.37</v>
      </c>
      <c r="G171">
        <v>1398909.15</v>
      </c>
      <c r="H171">
        <v>114525.25</v>
      </c>
      <c r="K171">
        <v>2</v>
      </c>
      <c r="L171">
        <v>407557.07</v>
      </c>
      <c r="P171">
        <v>62140</v>
      </c>
      <c r="R171">
        <v>2008.06</v>
      </c>
      <c r="V171">
        <v>69333.11</v>
      </c>
      <c r="W171">
        <v>2583594.75</v>
      </c>
      <c r="X171">
        <v>409453.65</v>
      </c>
      <c r="AA171">
        <v>295911</v>
      </c>
      <c r="AB171">
        <v>32600</v>
      </c>
      <c r="AC171">
        <v>433195</v>
      </c>
      <c r="AD171">
        <v>320</v>
      </c>
      <c r="AE171">
        <v>3800</v>
      </c>
      <c r="AF171">
        <v>210115.65</v>
      </c>
      <c r="AG171">
        <v>58411.08</v>
      </c>
      <c r="AK171">
        <v>395</v>
      </c>
      <c r="AL171" s="123">
        <f t="shared" si="15"/>
        <v>2341244.77</v>
      </c>
      <c r="AM171" s="129">
        <f t="shared" si="16"/>
        <v>64148.06</v>
      </c>
      <c r="AN171" s="142">
        <f t="shared" si="17"/>
        <v>2277096.71</v>
      </c>
      <c r="AO171" s="143">
        <f t="shared" si="18"/>
        <v>737964.65</v>
      </c>
      <c r="AP171" s="143">
        <f t="shared" si="19"/>
        <v>706236.73</v>
      </c>
      <c r="AQ171" s="125">
        <f t="shared" si="14"/>
        <v>31727.920000000042</v>
      </c>
    </row>
    <row r="172" spans="1:43" ht="14.4" thickBot="1" x14ac:dyDescent="0.3">
      <c r="A172" s="115" t="s">
        <v>273</v>
      </c>
      <c r="B172" s="115" t="s">
        <v>31</v>
      </c>
      <c r="C172" s="149">
        <v>1480</v>
      </c>
      <c r="D172" s="150" t="s">
        <v>739</v>
      </c>
      <c r="E172" t="s">
        <v>2349</v>
      </c>
      <c r="F172">
        <v>147796.25</v>
      </c>
      <c r="G172">
        <v>367570.24</v>
      </c>
      <c r="H172">
        <v>87537.99</v>
      </c>
      <c r="K172">
        <v>444222.5</v>
      </c>
      <c r="L172">
        <v>66559.490000000005</v>
      </c>
      <c r="O172">
        <v>2000</v>
      </c>
      <c r="P172">
        <v>54129</v>
      </c>
      <c r="R172">
        <v>130.94</v>
      </c>
      <c r="V172">
        <v>-2495387.69</v>
      </c>
      <c r="W172">
        <v>3606433.4</v>
      </c>
      <c r="X172">
        <v>252759.01</v>
      </c>
      <c r="AA172">
        <v>284014.5</v>
      </c>
      <c r="AB172">
        <v>20576</v>
      </c>
      <c r="AC172">
        <v>406782.5</v>
      </c>
      <c r="AD172">
        <v>420</v>
      </c>
      <c r="AE172">
        <v>2600</v>
      </c>
      <c r="AF172">
        <v>158087.07</v>
      </c>
      <c r="AG172">
        <v>42892.62</v>
      </c>
      <c r="AK172">
        <v>186.5</v>
      </c>
      <c r="AL172" s="123">
        <f t="shared" si="15"/>
        <v>602904.48</v>
      </c>
      <c r="AM172" s="129">
        <f t="shared" si="16"/>
        <v>56259.94</v>
      </c>
      <c r="AN172" s="142">
        <f t="shared" si="17"/>
        <v>546644.54</v>
      </c>
      <c r="AO172" s="143">
        <f t="shared" si="18"/>
        <v>557349.51</v>
      </c>
      <c r="AP172" s="143">
        <f t="shared" si="19"/>
        <v>610968.69000000006</v>
      </c>
      <c r="AQ172" s="125">
        <f t="shared" si="14"/>
        <v>-53619.180000000051</v>
      </c>
    </row>
    <row r="173" spans="1:43" ht="14.4" thickBot="1" x14ac:dyDescent="0.3">
      <c r="A173" s="115" t="s">
        <v>274</v>
      </c>
      <c r="B173" s="115" t="s">
        <v>32</v>
      </c>
      <c r="C173" s="149">
        <v>8344</v>
      </c>
      <c r="D173" s="150" t="s">
        <v>740</v>
      </c>
      <c r="E173" t="s">
        <v>2350</v>
      </c>
      <c r="F173">
        <v>1013616.99</v>
      </c>
      <c r="G173">
        <v>83108.75</v>
      </c>
      <c r="H173">
        <v>571990.57999999996</v>
      </c>
      <c r="K173">
        <v>1184605.31</v>
      </c>
      <c r="L173">
        <v>295969.55</v>
      </c>
      <c r="O173">
        <v>0</v>
      </c>
      <c r="P173">
        <v>57524.62</v>
      </c>
      <c r="R173">
        <v>88.89</v>
      </c>
      <c r="V173">
        <v>732694.43</v>
      </c>
      <c r="W173">
        <v>1870843.71</v>
      </c>
      <c r="X173">
        <v>965629.38</v>
      </c>
      <c r="Y173">
        <v>323656</v>
      </c>
      <c r="AA173">
        <v>534610</v>
      </c>
      <c r="AB173">
        <v>23000</v>
      </c>
      <c r="AC173">
        <v>857977</v>
      </c>
      <c r="AF173">
        <v>338880.73</v>
      </c>
      <c r="AG173">
        <v>48304.02</v>
      </c>
      <c r="AK173">
        <v>113594.1</v>
      </c>
      <c r="AL173" s="123">
        <f t="shared" si="15"/>
        <v>1668716.3199999998</v>
      </c>
      <c r="AM173" s="129">
        <f t="shared" si="16"/>
        <v>57613.51</v>
      </c>
      <c r="AN173" s="142">
        <f t="shared" si="17"/>
        <v>1611102.8099999998</v>
      </c>
      <c r="AO173" s="143">
        <f t="shared" si="18"/>
        <v>1846895.38</v>
      </c>
      <c r="AP173" s="143">
        <f t="shared" si="19"/>
        <v>1358755.85</v>
      </c>
      <c r="AQ173" s="125">
        <f t="shared" si="14"/>
        <v>488139.5299999998</v>
      </c>
    </row>
    <row r="174" spans="1:43" ht="14.4" thickBot="1" x14ac:dyDescent="0.3">
      <c r="A174" s="115" t="s">
        <v>274</v>
      </c>
      <c r="B174" s="115" t="s">
        <v>32</v>
      </c>
      <c r="C174" s="149">
        <v>3901</v>
      </c>
      <c r="D174" s="150" t="s">
        <v>741</v>
      </c>
      <c r="E174" t="s">
        <v>2351</v>
      </c>
      <c r="F174">
        <v>679185.29</v>
      </c>
      <c r="G174">
        <v>37196.6</v>
      </c>
      <c r="H174">
        <v>172114.57</v>
      </c>
      <c r="K174">
        <v>292643.52</v>
      </c>
      <c r="L174">
        <v>431223.12</v>
      </c>
      <c r="O174">
        <v>10500</v>
      </c>
      <c r="P174">
        <v>70584.25</v>
      </c>
      <c r="Q174">
        <v>214420</v>
      </c>
      <c r="R174">
        <v>0</v>
      </c>
      <c r="V174">
        <v>-2059514.05</v>
      </c>
      <c r="W174">
        <v>3462022.37</v>
      </c>
      <c r="X174">
        <v>411360.31</v>
      </c>
      <c r="AA174">
        <v>736034.9</v>
      </c>
      <c r="AB174">
        <v>65000</v>
      </c>
      <c r="AC174">
        <v>922747.9</v>
      </c>
      <c r="AF174">
        <v>235664.23</v>
      </c>
      <c r="AG174">
        <v>108549.77</v>
      </c>
      <c r="AK174">
        <v>31082.78</v>
      </c>
      <c r="AL174" s="123">
        <f t="shared" si="15"/>
        <v>888496.46</v>
      </c>
      <c r="AM174" s="129">
        <f t="shared" si="16"/>
        <v>295504.25</v>
      </c>
      <c r="AN174" s="142">
        <f t="shared" si="17"/>
        <v>592992.21</v>
      </c>
      <c r="AO174" s="143">
        <f t="shared" si="18"/>
        <v>1212395.21</v>
      </c>
      <c r="AP174" s="143">
        <f t="shared" si="19"/>
        <v>1298044.6800000002</v>
      </c>
      <c r="AQ174" s="125">
        <f t="shared" si="14"/>
        <v>-85649.470000000205</v>
      </c>
    </row>
    <row r="175" spans="1:43" ht="14.4" thickBot="1" x14ac:dyDescent="0.3">
      <c r="A175" s="115" t="s">
        <v>274</v>
      </c>
      <c r="B175" s="115" t="s">
        <v>32</v>
      </c>
      <c r="C175" s="149">
        <v>5054</v>
      </c>
      <c r="D175" s="150" t="s">
        <v>742</v>
      </c>
      <c r="E175" t="s">
        <v>2352</v>
      </c>
      <c r="F175">
        <v>301581.44</v>
      </c>
      <c r="G175">
        <v>46973.31</v>
      </c>
      <c r="H175">
        <v>401456.34</v>
      </c>
      <c r="K175">
        <v>3</v>
      </c>
      <c r="L175">
        <v>308765.65999999997</v>
      </c>
      <c r="O175">
        <v>8990</v>
      </c>
      <c r="P175">
        <v>69088.710000000006</v>
      </c>
      <c r="R175">
        <v>3045.5</v>
      </c>
      <c r="V175">
        <v>-769477.78</v>
      </c>
      <c r="W175">
        <v>1627952.15</v>
      </c>
      <c r="X175">
        <v>795740.35</v>
      </c>
      <c r="AA175">
        <v>455892.5</v>
      </c>
      <c r="AB175">
        <v>12000</v>
      </c>
      <c r="AC175">
        <v>681721.5</v>
      </c>
      <c r="AF175">
        <v>249485.55</v>
      </c>
      <c r="AG175">
        <v>42845.85</v>
      </c>
      <c r="AK175">
        <v>170398.78</v>
      </c>
      <c r="AL175" s="123">
        <f t="shared" si="15"/>
        <v>750011.09000000008</v>
      </c>
      <c r="AM175" s="129">
        <f t="shared" si="16"/>
        <v>81124.210000000006</v>
      </c>
      <c r="AN175" s="142">
        <f t="shared" si="17"/>
        <v>668886.88000000012</v>
      </c>
      <c r="AO175" s="143">
        <f t="shared" si="18"/>
        <v>1263632.8500000001</v>
      </c>
      <c r="AP175" s="143">
        <f t="shared" si="19"/>
        <v>1144451.68</v>
      </c>
      <c r="AQ175" s="125">
        <f t="shared" si="14"/>
        <v>119181.17000000016</v>
      </c>
    </row>
    <row r="176" spans="1:43" ht="14.4" thickBot="1" x14ac:dyDescent="0.3">
      <c r="A176" s="115" t="s">
        <v>274</v>
      </c>
      <c r="B176" s="115" t="s">
        <v>32</v>
      </c>
      <c r="C176" s="149">
        <v>5698</v>
      </c>
      <c r="D176" s="150" t="s">
        <v>743</v>
      </c>
      <c r="E176" t="s">
        <v>2353</v>
      </c>
      <c r="F176">
        <v>1002452.44</v>
      </c>
      <c r="G176">
        <v>29315.78</v>
      </c>
      <c r="H176">
        <v>290571.58</v>
      </c>
      <c r="K176">
        <v>2</v>
      </c>
      <c r="L176">
        <v>275092.64</v>
      </c>
      <c r="O176">
        <v>4400</v>
      </c>
      <c r="P176">
        <v>19076.599999999999</v>
      </c>
      <c r="R176">
        <v>4118.1499999999996</v>
      </c>
      <c r="V176">
        <v>-2638552.44</v>
      </c>
      <c r="W176">
        <v>4470863.96</v>
      </c>
      <c r="X176">
        <v>662571.48</v>
      </c>
      <c r="AA176">
        <v>15641.8</v>
      </c>
      <c r="AC176">
        <v>482361.8</v>
      </c>
      <c r="AF176">
        <v>316729.99</v>
      </c>
      <c r="AG176">
        <v>10822.22</v>
      </c>
      <c r="AK176">
        <v>130771.1</v>
      </c>
      <c r="AL176" s="123">
        <f t="shared" si="15"/>
        <v>1322339.8</v>
      </c>
      <c r="AM176" s="129">
        <f t="shared" si="16"/>
        <v>27594.75</v>
      </c>
      <c r="AN176" s="142">
        <f t="shared" si="17"/>
        <v>1294745.05</v>
      </c>
      <c r="AO176" s="143">
        <f t="shared" si="18"/>
        <v>678213.28</v>
      </c>
      <c r="AP176" s="143">
        <f t="shared" si="19"/>
        <v>940685.11</v>
      </c>
      <c r="AQ176" s="125">
        <f t="shared" si="14"/>
        <v>-262471.82999999996</v>
      </c>
    </row>
    <row r="177" spans="1:43" ht="14.4" thickBot="1" x14ac:dyDescent="0.3">
      <c r="A177" s="115" t="s">
        <v>274</v>
      </c>
      <c r="B177" s="115" t="s">
        <v>32</v>
      </c>
      <c r="C177" s="149">
        <v>5218</v>
      </c>
      <c r="D177" s="150" t="s">
        <v>744</v>
      </c>
      <c r="E177" t="s">
        <v>2354</v>
      </c>
      <c r="F177">
        <v>330810.96000000002</v>
      </c>
      <c r="G177">
        <v>32919</v>
      </c>
      <c r="H177">
        <v>182307.82</v>
      </c>
      <c r="K177">
        <v>-6382.7</v>
      </c>
      <c r="L177">
        <v>702159.33</v>
      </c>
      <c r="O177">
        <v>7290</v>
      </c>
      <c r="P177">
        <v>73305.64</v>
      </c>
      <c r="R177">
        <v>12985.24</v>
      </c>
      <c r="V177">
        <v>-481822.17</v>
      </c>
      <c r="W177">
        <v>1561169.34</v>
      </c>
      <c r="X177">
        <v>682877.58</v>
      </c>
      <c r="AA177">
        <v>478675.4</v>
      </c>
      <c r="AB177">
        <v>14800</v>
      </c>
      <c r="AC177">
        <v>744265.4</v>
      </c>
      <c r="AF177">
        <v>237955.61</v>
      </c>
      <c r="AG177">
        <v>41002.089999999997</v>
      </c>
      <c r="AK177">
        <v>84243.520000000004</v>
      </c>
      <c r="AL177" s="123">
        <f t="shared" si="15"/>
        <v>546037.78</v>
      </c>
      <c r="AM177" s="129">
        <f t="shared" si="16"/>
        <v>93580.88</v>
      </c>
      <c r="AN177" s="142">
        <f t="shared" si="17"/>
        <v>452456.9</v>
      </c>
      <c r="AO177" s="143">
        <f t="shared" si="18"/>
        <v>1176352.98</v>
      </c>
      <c r="AP177" s="143">
        <f t="shared" si="19"/>
        <v>1107466.6199999999</v>
      </c>
      <c r="AQ177" s="125">
        <f t="shared" si="14"/>
        <v>68886.360000000102</v>
      </c>
    </row>
    <row r="178" spans="1:43" ht="14.4" thickBot="1" x14ac:dyDescent="0.3">
      <c r="A178" s="115" t="s">
        <v>274</v>
      </c>
      <c r="B178" s="115" t="s">
        <v>32</v>
      </c>
      <c r="C178" s="149">
        <v>6468</v>
      </c>
      <c r="D178" s="150" t="s">
        <v>745</v>
      </c>
      <c r="E178" t="s">
        <v>2355</v>
      </c>
      <c r="F178">
        <v>824667.4</v>
      </c>
      <c r="G178">
        <v>8010.21</v>
      </c>
      <c r="H178">
        <v>233378.04</v>
      </c>
      <c r="K178">
        <v>108618.37</v>
      </c>
      <c r="L178">
        <v>821459.5</v>
      </c>
      <c r="O178">
        <v>3656</v>
      </c>
      <c r="P178">
        <v>75147.62</v>
      </c>
      <c r="R178">
        <v>102.45</v>
      </c>
      <c r="V178">
        <v>733367.01</v>
      </c>
      <c r="W178">
        <v>1137972.49</v>
      </c>
      <c r="X178">
        <v>578269.46</v>
      </c>
      <c r="Y178">
        <v>1789.35</v>
      </c>
      <c r="AA178">
        <v>671905.2</v>
      </c>
      <c r="AB178">
        <v>17428.25</v>
      </c>
      <c r="AC178">
        <v>810950.45</v>
      </c>
      <c r="AF178">
        <v>292960.90999999997</v>
      </c>
      <c r="AG178">
        <v>93738.4</v>
      </c>
      <c r="AK178">
        <v>25854.55</v>
      </c>
      <c r="AL178" s="123">
        <f t="shared" si="15"/>
        <v>1066055.6499999999</v>
      </c>
      <c r="AM178" s="129">
        <f t="shared" si="16"/>
        <v>78906.069999999992</v>
      </c>
      <c r="AN178" s="142">
        <f t="shared" si="17"/>
        <v>987149.58</v>
      </c>
      <c r="AO178" s="143">
        <f t="shared" si="18"/>
        <v>1269392.2599999998</v>
      </c>
      <c r="AP178" s="143">
        <f t="shared" si="19"/>
        <v>1223504.3099999998</v>
      </c>
      <c r="AQ178" s="125">
        <f t="shared" si="14"/>
        <v>45887.949999999953</v>
      </c>
    </row>
    <row r="179" spans="1:43" ht="14.4" thickBot="1" x14ac:dyDescent="0.3">
      <c r="A179" s="115" t="s">
        <v>274</v>
      </c>
      <c r="B179" s="115" t="s">
        <v>32</v>
      </c>
      <c r="C179" s="149">
        <v>8206</v>
      </c>
      <c r="D179" s="150" t="s">
        <v>746</v>
      </c>
      <c r="E179" t="s">
        <v>2356</v>
      </c>
      <c r="F179">
        <v>758180.69</v>
      </c>
      <c r="G179">
        <v>15422.75</v>
      </c>
      <c r="H179">
        <v>143621.1</v>
      </c>
      <c r="K179">
        <v>1623611.85</v>
      </c>
      <c r="L179">
        <v>410410.14</v>
      </c>
      <c r="O179">
        <v>12000</v>
      </c>
      <c r="P179">
        <v>92891.35</v>
      </c>
      <c r="R179">
        <v>242.8</v>
      </c>
      <c r="V179">
        <v>952068.47</v>
      </c>
      <c r="W179">
        <v>1899168.01</v>
      </c>
      <c r="X179">
        <v>951970.37</v>
      </c>
      <c r="AA179">
        <v>647916.5</v>
      </c>
      <c r="AB179">
        <v>22600</v>
      </c>
      <c r="AC179">
        <v>967340.5</v>
      </c>
      <c r="AF179">
        <v>343281.32</v>
      </c>
      <c r="AG179">
        <v>128292.4</v>
      </c>
      <c r="AK179">
        <v>188696.75</v>
      </c>
      <c r="AL179" s="123">
        <f t="shared" si="15"/>
        <v>917224.53999999992</v>
      </c>
      <c r="AM179" s="129">
        <f t="shared" si="16"/>
        <v>105134.15000000001</v>
      </c>
      <c r="AN179" s="142">
        <f t="shared" si="17"/>
        <v>812090.3899999999</v>
      </c>
      <c r="AO179" s="143">
        <f t="shared" si="18"/>
        <v>1622486.87</v>
      </c>
      <c r="AP179" s="143">
        <f t="shared" si="19"/>
        <v>1627610.97</v>
      </c>
      <c r="AQ179" s="125">
        <f t="shared" si="14"/>
        <v>-5124.0999999998603</v>
      </c>
    </row>
    <row r="180" spans="1:43" ht="14.4" thickBot="1" x14ac:dyDescent="0.3">
      <c r="A180" s="115" t="s">
        <v>274</v>
      </c>
      <c r="B180" s="115" t="s">
        <v>32</v>
      </c>
      <c r="C180" s="149">
        <v>4682</v>
      </c>
      <c r="D180" s="150" t="s">
        <v>747</v>
      </c>
      <c r="E180" t="s">
        <v>2357</v>
      </c>
      <c r="F180">
        <v>972250.75</v>
      </c>
      <c r="G180">
        <v>63365.52</v>
      </c>
      <c r="H180">
        <v>273514.36</v>
      </c>
      <c r="K180">
        <v>1038312.71</v>
      </c>
      <c r="L180">
        <v>308868.28999999998</v>
      </c>
      <c r="O180">
        <v>2500</v>
      </c>
      <c r="P180">
        <v>73473.52</v>
      </c>
      <c r="R180">
        <v>623.15</v>
      </c>
      <c r="V180">
        <v>-2452297.62</v>
      </c>
      <c r="W180">
        <v>4476501.28</v>
      </c>
      <c r="X180">
        <v>668335.54</v>
      </c>
      <c r="Y180">
        <v>428122</v>
      </c>
      <c r="AA180">
        <v>438654.9</v>
      </c>
      <c r="AB180">
        <v>14600</v>
      </c>
      <c r="AC180">
        <v>610407.9</v>
      </c>
      <c r="AF180">
        <v>295551.95</v>
      </c>
      <c r="AG180">
        <v>66873.72</v>
      </c>
      <c r="AK180">
        <v>21367.57</v>
      </c>
      <c r="AL180" s="123">
        <f t="shared" si="15"/>
        <v>1309130.6299999999</v>
      </c>
      <c r="AM180" s="129">
        <f t="shared" si="16"/>
        <v>76596.67</v>
      </c>
      <c r="AN180" s="142">
        <f t="shared" si="17"/>
        <v>1232533.96</v>
      </c>
      <c r="AO180" s="143">
        <f t="shared" si="18"/>
        <v>1549712.44</v>
      </c>
      <c r="AP180" s="143">
        <f t="shared" si="19"/>
        <v>994201.14</v>
      </c>
      <c r="AQ180" s="125">
        <f t="shared" si="14"/>
        <v>555511.29999999993</v>
      </c>
    </row>
    <row r="181" spans="1:43" ht="14.4" thickBot="1" x14ac:dyDescent="0.3">
      <c r="A181" s="115" t="s">
        <v>274</v>
      </c>
      <c r="B181" s="115" t="s">
        <v>32</v>
      </c>
      <c r="C181" s="149">
        <v>5558</v>
      </c>
      <c r="D181" s="150" t="s">
        <v>748</v>
      </c>
      <c r="E181" t="s">
        <v>2358</v>
      </c>
      <c r="F181">
        <v>543993.49</v>
      </c>
      <c r="G181">
        <v>10281</v>
      </c>
      <c r="H181">
        <v>168631.1</v>
      </c>
      <c r="K181">
        <v>184830.6</v>
      </c>
      <c r="L181">
        <v>708224.96</v>
      </c>
      <c r="O181">
        <v>22395</v>
      </c>
      <c r="P181">
        <v>56085.599999999999</v>
      </c>
      <c r="R181">
        <v>35500</v>
      </c>
      <c r="V181">
        <v>-449616.76</v>
      </c>
      <c r="W181">
        <v>1898710.57</v>
      </c>
      <c r="X181">
        <v>556252.35</v>
      </c>
      <c r="AA181">
        <v>229898</v>
      </c>
      <c r="AB181">
        <v>12200</v>
      </c>
      <c r="AC181">
        <v>385199</v>
      </c>
      <c r="AF181">
        <v>195000.24</v>
      </c>
      <c r="AG181">
        <v>83789.37</v>
      </c>
      <c r="AK181">
        <v>81475</v>
      </c>
      <c r="AL181" s="123">
        <f t="shared" si="15"/>
        <v>722905.59</v>
      </c>
      <c r="AM181" s="129">
        <f t="shared" si="16"/>
        <v>113980.6</v>
      </c>
      <c r="AN181" s="142">
        <f t="shared" si="17"/>
        <v>608924.99</v>
      </c>
      <c r="AO181" s="143">
        <f t="shared" si="18"/>
        <v>798350.35</v>
      </c>
      <c r="AP181" s="143">
        <f t="shared" si="19"/>
        <v>745463.61</v>
      </c>
      <c r="AQ181" s="125">
        <f t="shared" si="14"/>
        <v>52886.739999999991</v>
      </c>
    </row>
    <row r="182" spans="1:43" ht="14.4" thickBot="1" x14ac:dyDescent="0.3">
      <c r="A182" s="115" t="s">
        <v>274</v>
      </c>
      <c r="B182" s="115" t="s">
        <v>32</v>
      </c>
      <c r="C182" s="149">
        <v>4731</v>
      </c>
      <c r="D182" s="150" t="s">
        <v>749</v>
      </c>
      <c r="E182" t="s">
        <v>2359</v>
      </c>
      <c r="F182">
        <v>527064.86</v>
      </c>
      <c r="G182">
        <v>34259.46</v>
      </c>
      <c r="H182">
        <v>91967.06</v>
      </c>
      <c r="K182">
        <v>140409.93</v>
      </c>
      <c r="L182">
        <v>439642.21</v>
      </c>
      <c r="O182">
        <v>4000</v>
      </c>
      <c r="P182">
        <v>72964.070000000007</v>
      </c>
      <c r="R182">
        <v>31576.23</v>
      </c>
      <c r="V182">
        <v>-1230158.5</v>
      </c>
      <c r="W182">
        <v>2242933.0699999998</v>
      </c>
      <c r="X182">
        <v>940246.31</v>
      </c>
      <c r="AA182">
        <v>754527.5</v>
      </c>
      <c r="AB182">
        <v>13400</v>
      </c>
      <c r="AC182">
        <v>1024317.5</v>
      </c>
      <c r="AF182">
        <v>294751.96000000002</v>
      </c>
      <c r="AG182">
        <v>71015.67</v>
      </c>
      <c r="AK182">
        <v>206060.03</v>
      </c>
      <c r="AL182" s="123">
        <f t="shared" si="15"/>
        <v>653291.37999999989</v>
      </c>
      <c r="AM182" s="129">
        <f t="shared" si="16"/>
        <v>108540.3</v>
      </c>
      <c r="AN182" s="142">
        <f t="shared" si="17"/>
        <v>544751.07999999984</v>
      </c>
      <c r="AO182" s="143">
        <f t="shared" si="18"/>
        <v>1708173.81</v>
      </c>
      <c r="AP182" s="143">
        <f t="shared" si="19"/>
        <v>1596145.16</v>
      </c>
      <c r="AQ182" s="125">
        <f t="shared" si="14"/>
        <v>112028.65000000014</v>
      </c>
    </row>
    <row r="183" spans="1:43" ht="14.4" thickBot="1" x14ac:dyDescent="0.3">
      <c r="A183" s="115" t="s">
        <v>274</v>
      </c>
      <c r="B183" s="115" t="s">
        <v>32</v>
      </c>
      <c r="C183" s="149">
        <v>3338</v>
      </c>
      <c r="D183" s="150" t="s">
        <v>750</v>
      </c>
      <c r="E183" t="s">
        <v>2360</v>
      </c>
      <c r="F183">
        <v>435445.03</v>
      </c>
      <c r="G183">
        <v>28774.06</v>
      </c>
      <c r="H183">
        <v>135489.76</v>
      </c>
      <c r="K183">
        <v>137724.04</v>
      </c>
      <c r="L183">
        <v>294496.51</v>
      </c>
      <c r="O183">
        <v>6800</v>
      </c>
      <c r="P183">
        <v>63085.4</v>
      </c>
      <c r="R183">
        <v>1098</v>
      </c>
      <c r="V183">
        <v>-2301970.92</v>
      </c>
      <c r="W183">
        <v>3271789.71</v>
      </c>
      <c r="X183">
        <v>335482.61</v>
      </c>
      <c r="AA183">
        <v>447096.2</v>
      </c>
      <c r="AB183">
        <v>12200</v>
      </c>
      <c r="AC183">
        <v>558483.19999999995</v>
      </c>
      <c r="AF183">
        <v>173616.35</v>
      </c>
      <c r="AG183">
        <v>50684.55</v>
      </c>
      <c r="AK183">
        <v>20867.5</v>
      </c>
      <c r="AL183" s="123">
        <f t="shared" si="15"/>
        <v>599708.85000000009</v>
      </c>
      <c r="AM183" s="129">
        <f t="shared" si="16"/>
        <v>70983.399999999994</v>
      </c>
      <c r="AN183" s="142">
        <f t="shared" si="17"/>
        <v>528725.45000000007</v>
      </c>
      <c r="AO183" s="143">
        <f t="shared" si="18"/>
        <v>794778.81</v>
      </c>
      <c r="AP183" s="143">
        <f t="shared" si="19"/>
        <v>803651.6</v>
      </c>
      <c r="AQ183" s="125">
        <f t="shared" si="14"/>
        <v>-8872.7899999999208</v>
      </c>
    </row>
    <row r="184" spans="1:43" s="148" customFormat="1" ht="14.4" thickBot="1" x14ac:dyDescent="0.3">
      <c r="A184" s="115" t="s">
        <v>274</v>
      </c>
      <c r="B184" s="115" t="s">
        <v>32</v>
      </c>
      <c r="C184" s="149">
        <v>6544</v>
      </c>
      <c r="D184" s="150" t="s">
        <v>751</v>
      </c>
      <c r="E184" t="s">
        <v>2361</v>
      </c>
      <c r="F184">
        <v>550229.4</v>
      </c>
      <c r="G184">
        <v>23475.51</v>
      </c>
      <c r="H184">
        <v>186774.7</v>
      </c>
      <c r="I184"/>
      <c r="J184"/>
      <c r="K184">
        <v>616987.82999999996</v>
      </c>
      <c r="L184">
        <v>446132.98</v>
      </c>
      <c r="M184"/>
      <c r="N184"/>
      <c r="O184">
        <v>3250</v>
      </c>
      <c r="P184">
        <v>81820.42</v>
      </c>
      <c r="Q184"/>
      <c r="R184">
        <v>2832.6</v>
      </c>
      <c r="S184"/>
      <c r="T184"/>
      <c r="U184"/>
      <c r="V184">
        <v>-2022343</v>
      </c>
      <c r="W184">
        <v>3600900</v>
      </c>
      <c r="X184">
        <v>763414.12</v>
      </c>
      <c r="Y184">
        <v>146188</v>
      </c>
      <c r="Z184"/>
      <c r="AA184">
        <v>662627.54</v>
      </c>
      <c r="AB184">
        <v>18200</v>
      </c>
      <c r="AC184">
        <v>877195.54</v>
      </c>
      <c r="AD184"/>
      <c r="AE184"/>
      <c r="AF184">
        <v>391806.79</v>
      </c>
      <c r="AG184">
        <v>102032.7</v>
      </c>
      <c r="AH184"/>
      <c r="AI184"/>
      <c r="AJ184"/>
      <c r="AK184">
        <v>62254.23</v>
      </c>
      <c r="AL184" s="123">
        <f t="shared" si="15"/>
        <v>760479.6100000001</v>
      </c>
      <c r="AM184" s="129">
        <f t="shared" si="16"/>
        <v>87903.02</v>
      </c>
      <c r="AN184" s="142">
        <f t="shared" si="17"/>
        <v>672576.59000000008</v>
      </c>
      <c r="AO184" s="143">
        <f t="shared" si="18"/>
        <v>1590429.6600000001</v>
      </c>
      <c r="AP184" s="143">
        <f t="shared" si="19"/>
        <v>1433289.26</v>
      </c>
      <c r="AQ184" s="125">
        <f t="shared" si="14"/>
        <v>157140.40000000014</v>
      </c>
    </row>
    <row r="185" spans="1:43" ht="14.4" thickBot="1" x14ac:dyDescent="0.3">
      <c r="A185" s="115" t="s">
        <v>275</v>
      </c>
      <c r="B185" s="115" t="s">
        <v>33</v>
      </c>
      <c r="C185" s="149">
        <v>2511</v>
      </c>
      <c r="D185" s="150" t="s">
        <v>752</v>
      </c>
      <c r="E185" t="s">
        <v>2362</v>
      </c>
      <c r="F185">
        <v>402713.29</v>
      </c>
      <c r="G185">
        <v>4000</v>
      </c>
      <c r="H185">
        <v>36304.879999999997</v>
      </c>
      <c r="K185">
        <v>375283.05</v>
      </c>
      <c r="L185">
        <v>46753.64</v>
      </c>
      <c r="O185">
        <v>1000</v>
      </c>
      <c r="P185">
        <v>73039.070000000007</v>
      </c>
      <c r="R185">
        <v>15.9</v>
      </c>
      <c r="V185">
        <v>-2326255.4300000002</v>
      </c>
      <c r="W185">
        <v>2938659.03</v>
      </c>
      <c r="X185">
        <v>606609.98</v>
      </c>
      <c r="AA185">
        <v>277253.40000000002</v>
      </c>
      <c r="AC185">
        <v>463772.4</v>
      </c>
      <c r="AF185">
        <v>211162.86</v>
      </c>
      <c r="AG185">
        <v>18331.830000000002</v>
      </c>
      <c r="AK185">
        <v>12000</v>
      </c>
      <c r="AL185" s="123">
        <f t="shared" si="15"/>
        <v>443018.17</v>
      </c>
      <c r="AM185" s="129">
        <f t="shared" si="16"/>
        <v>74054.97</v>
      </c>
      <c r="AN185" s="142">
        <f t="shared" si="17"/>
        <v>368963.19999999995</v>
      </c>
      <c r="AO185" s="143">
        <f t="shared" si="18"/>
        <v>883863.38</v>
      </c>
      <c r="AP185" s="143">
        <f t="shared" si="19"/>
        <v>705267.09</v>
      </c>
      <c r="AQ185" s="125">
        <f t="shared" si="14"/>
        <v>178596.29000000004</v>
      </c>
    </row>
    <row r="186" spans="1:43" ht="14.4" thickBot="1" x14ac:dyDescent="0.3">
      <c r="A186" s="115" t="s">
        <v>275</v>
      </c>
      <c r="B186" s="115" t="s">
        <v>33</v>
      </c>
      <c r="C186" s="149">
        <v>3129</v>
      </c>
      <c r="D186" s="150" t="s">
        <v>753</v>
      </c>
      <c r="E186" t="s">
        <v>2363</v>
      </c>
      <c r="F186">
        <v>776106.13</v>
      </c>
      <c r="G186">
        <v>16300</v>
      </c>
      <c r="H186">
        <v>96584.99</v>
      </c>
      <c r="K186">
        <v>522091.52000000002</v>
      </c>
      <c r="L186">
        <v>310986.58</v>
      </c>
      <c r="O186">
        <v>0</v>
      </c>
      <c r="P186">
        <v>67060</v>
      </c>
      <c r="R186">
        <v>15.4</v>
      </c>
      <c r="V186">
        <v>1058065.51</v>
      </c>
      <c r="W186">
        <v>514242.15</v>
      </c>
      <c r="X186">
        <v>489143.74</v>
      </c>
      <c r="AA186">
        <v>439559.9</v>
      </c>
      <c r="AB186">
        <v>10000</v>
      </c>
      <c r="AC186">
        <v>584958.9</v>
      </c>
      <c r="AD186">
        <v>800</v>
      </c>
      <c r="AE186">
        <v>960</v>
      </c>
      <c r="AF186">
        <v>183210.9</v>
      </c>
      <c r="AG186">
        <v>74087.679999999993</v>
      </c>
      <c r="AK186">
        <v>12000</v>
      </c>
      <c r="AL186" s="123">
        <f t="shared" si="15"/>
        <v>888991.12</v>
      </c>
      <c r="AM186" s="129">
        <f t="shared" si="16"/>
        <v>67075.399999999994</v>
      </c>
      <c r="AN186" s="142">
        <f t="shared" si="17"/>
        <v>821915.72</v>
      </c>
      <c r="AO186" s="143">
        <f t="shared" si="18"/>
        <v>938703.64</v>
      </c>
      <c r="AP186" s="143">
        <f t="shared" si="19"/>
        <v>856017.48</v>
      </c>
      <c r="AQ186" s="125">
        <f t="shared" si="14"/>
        <v>82686.160000000033</v>
      </c>
    </row>
    <row r="187" spans="1:43" ht="14.4" thickBot="1" x14ac:dyDescent="0.3">
      <c r="A187" s="115" t="s">
        <v>275</v>
      </c>
      <c r="B187" s="115" t="s">
        <v>33</v>
      </c>
      <c r="C187" s="149">
        <v>5633</v>
      </c>
      <c r="D187" s="150" t="s">
        <v>754</v>
      </c>
      <c r="E187" t="s">
        <v>2364</v>
      </c>
      <c r="F187">
        <v>1213677.08</v>
      </c>
      <c r="G187">
        <v>203576.41</v>
      </c>
      <c r="H187">
        <v>290754.48</v>
      </c>
      <c r="K187">
        <v>1383198.22</v>
      </c>
      <c r="L187">
        <v>230398.38</v>
      </c>
      <c r="O187">
        <v>2800</v>
      </c>
      <c r="P187">
        <v>80385</v>
      </c>
      <c r="R187">
        <v>12.4</v>
      </c>
      <c r="V187">
        <v>-103361.72</v>
      </c>
      <c r="W187">
        <v>2920045.89</v>
      </c>
      <c r="X187">
        <v>788802.48</v>
      </c>
      <c r="AA187">
        <v>720403.9</v>
      </c>
      <c r="AB187">
        <v>19975</v>
      </c>
      <c r="AC187">
        <v>824864.9</v>
      </c>
      <c r="AF187">
        <v>208798</v>
      </c>
      <c r="AG187">
        <v>61795.48</v>
      </c>
      <c r="AK187">
        <v>12000</v>
      </c>
      <c r="AL187" s="123">
        <f t="shared" si="15"/>
        <v>1708007.97</v>
      </c>
      <c r="AM187" s="129">
        <f t="shared" si="16"/>
        <v>83197.399999999994</v>
      </c>
      <c r="AN187" s="142">
        <f t="shared" si="17"/>
        <v>1624810.57</v>
      </c>
      <c r="AO187" s="143">
        <f t="shared" si="18"/>
        <v>1529181.38</v>
      </c>
      <c r="AP187" s="143">
        <f t="shared" si="19"/>
        <v>1107458.3800000001</v>
      </c>
      <c r="AQ187" s="125">
        <f t="shared" si="14"/>
        <v>421722.99999999977</v>
      </c>
    </row>
    <row r="188" spans="1:43" ht="14.4" thickBot="1" x14ac:dyDescent="0.3">
      <c r="A188" s="115" t="s">
        <v>275</v>
      </c>
      <c r="B188" s="115" t="s">
        <v>33</v>
      </c>
      <c r="C188" s="149">
        <v>1850</v>
      </c>
      <c r="D188" s="150" t="s">
        <v>755</v>
      </c>
      <c r="E188" t="s">
        <v>2365</v>
      </c>
      <c r="F188">
        <v>200894.34</v>
      </c>
      <c r="G188">
        <v>7400</v>
      </c>
      <c r="H188">
        <v>65510.34</v>
      </c>
      <c r="K188">
        <v>176034.79</v>
      </c>
      <c r="L188">
        <v>43885.95</v>
      </c>
      <c r="O188">
        <v>2500</v>
      </c>
      <c r="P188">
        <v>62505</v>
      </c>
      <c r="R188">
        <v>56.22</v>
      </c>
      <c r="V188">
        <v>-2226148.2400000002</v>
      </c>
      <c r="W188">
        <v>2662416.9900000002</v>
      </c>
      <c r="X188">
        <v>553701.56999999995</v>
      </c>
      <c r="AB188">
        <v>4500</v>
      </c>
      <c r="AC188">
        <v>92217</v>
      </c>
      <c r="AF188">
        <v>190325.31</v>
      </c>
      <c r="AG188">
        <v>15735.81</v>
      </c>
      <c r="AK188">
        <v>267528</v>
      </c>
      <c r="AL188" s="123">
        <f t="shared" si="15"/>
        <v>273804.68</v>
      </c>
      <c r="AM188" s="129">
        <f t="shared" si="16"/>
        <v>65061.22</v>
      </c>
      <c r="AN188" s="142">
        <f t="shared" si="17"/>
        <v>208743.46</v>
      </c>
      <c r="AO188" s="143">
        <f t="shared" si="18"/>
        <v>558201.56999999995</v>
      </c>
      <c r="AP188" s="143">
        <f t="shared" si="19"/>
        <v>565806.12</v>
      </c>
      <c r="AQ188" s="125">
        <f t="shared" si="14"/>
        <v>-7604.5500000000466</v>
      </c>
    </row>
    <row r="189" spans="1:43" ht="14.4" thickBot="1" x14ac:dyDescent="0.3">
      <c r="A189" s="115" t="s">
        <v>275</v>
      </c>
      <c r="B189" s="115" t="s">
        <v>33</v>
      </c>
      <c r="C189" s="149">
        <v>3330</v>
      </c>
      <c r="D189" s="150" t="s">
        <v>756</v>
      </c>
      <c r="E189" t="s">
        <v>2366</v>
      </c>
      <c r="F189">
        <v>849685.53</v>
      </c>
      <c r="G189">
        <v>7636.85</v>
      </c>
      <c r="H189">
        <v>73372.39</v>
      </c>
      <c r="K189">
        <v>4</v>
      </c>
      <c r="L189">
        <v>46922.22</v>
      </c>
      <c r="O189">
        <v>3000</v>
      </c>
      <c r="P189">
        <v>56185</v>
      </c>
      <c r="R189">
        <v>18</v>
      </c>
      <c r="V189">
        <v>-1957350.02</v>
      </c>
      <c r="W189">
        <v>2577037.9500000002</v>
      </c>
      <c r="X189">
        <v>749947.32</v>
      </c>
      <c r="AA189">
        <v>213118.5</v>
      </c>
      <c r="AC189">
        <v>469588.5</v>
      </c>
      <c r="AF189">
        <v>170828.02</v>
      </c>
      <c r="AG189">
        <v>11919.24</v>
      </c>
      <c r="AK189">
        <v>12000</v>
      </c>
      <c r="AL189" s="123">
        <f t="shared" si="15"/>
        <v>930694.77</v>
      </c>
      <c r="AM189" s="129">
        <f t="shared" si="16"/>
        <v>59203</v>
      </c>
      <c r="AN189" s="142">
        <f t="shared" si="17"/>
        <v>871491.77</v>
      </c>
      <c r="AO189" s="143">
        <f t="shared" si="18"/>
        <v>963065.82</v>
      </c>
      <c r="AP189" s="143">
        <f t="shared" si="19"/>
        <v>664335.76</v>
      </c>
      <c r="AQ189" s="125">
        <f t="shared" si="14"/>
        <v>298730.05999999994</v>
      </c>
    </row>
    <row r="190" spans="1:43" ht="14.4" thickBot="1" x14ac:dyDescent="0.3">
      <c r="A190" s="115" t="s">
        <v>283</v>
      </c>
      <c r="B190" s="115" t="s">
        <v>34</v>
      </c>
      <c r="C190" s="149">
        <v>3397</v>
      </c>
      <c r="D190" s="150" t="s">
        <v>757</v>
      </c>
      <c r="E190" t="s">
        <v>2367</v>
      </c>
      <c r="F190">
        <v>1022507.17</v>
      </c>
      <c r="G190">
        <v>3587</v>
      </c>
      <c r="H190">
        <v>269501.68</v>
      </c>
      <c r="K190">
        <v>234419.1</v>
      </c>
      <c r="L190">
        <v>-243956.42</v>
      </c>
      <c r="O190">
        <v>57620.56</v>
      </c>
      <c r="P190">
        <v>406045</v>
      </c>
      <c r="R190">
        <v>101354.57</v>
      </c>
      <c r="V190">
        <v>-2363490.98</v>
      </c>
      <c r="W190">
        <v>2987149.95</v>
      </c>
      <c r="X190">
        <v>614984.69999999995</v>
      </c>
      <c r="Y190">
        <v>250608</v>
      </c>
      <c r="AA190">
        <v>280170</v>
      </c>
      <c r="AB190">
        <v>200</v>
      </c>
      <c r="AC190">
        <v>421890</v>
      </c>
      <c r="AF190">
        <v>568413.17000000004</v>
      </c>
      <c r="AG190">
        <v>58280.1</v>
      </c>
      <c r="AL190" s="123">
        <f t="shared" si="15"/>
        <v>1295595.8500000001</v>
      </c>
      <c r="AM190" s="129">
        <f t="shared" si="16"/>
        <v>565020.13</v>
      </c>
      <c r="AN190" s="142">
        <f t="shared" si="17"/>
        <v>730575.72000000009</v>
      </c>
      <c r="AO190" s="143">
        <f t="shared" si="18"/>
        <v>1145962.7</v>
      </c>
      <c r="AP190" s="143">
        <f t="shared" si="19"/>
        <v>1048583.27</v>
      </c>
      <c r="AQ190" s="125">
        <f t="shared" si="14"/>
        <v>97379.429999999935</v>
      </c>
    </row>
    <row r="191" spans="1:43" ht="14.4" thickBot="1" x14ac:dyDescent="0.3">
      <c r="A191" s="115" t="s">
        <v>283</v>
      </c>
      <c r="B191" s="115" t="s">
        <v>34</v>
      </c>
      <c r="C191" s="149">
        <v>2599</v>
      </c>
      <c r="D191" s="150" t="s">
        <v>758</v>
      </c>
      <c r="E191" t="s">
        <v>2368</v>
      </c>
      <c r="F191">
        <v>1163594.04</v>
      </c>
      <c r="G191">
        <v>1377285.41</v>
      </c>
      <c r="H191">
        <v>317048.03000000003</v>
      </c>
      <c r="K191">
        <v>3252177.18</v>
      </c>
      <c r="L191">
        <v>863989.89</v>
      </c>
      <c r="O191">
        <v>51000</v>
      </c>
      <c r="P191">
        <v>0</v>
      </c>
      <c r="R191">
        <v>1000.32</v>
      </c>
      <c r="T191">
        <v>2</v>
      </c>
      <c r="V191">
        <v>2897954.31</v>
      </c>
      <c r="W191">
        <v>2987149.95</v>
      </c>
      <c r="X191">
        <v>1408610.66</v>
      </c>
      <c r="AA191">
        <v>399346.5</v>
      </c>
      <c r="AB191">
        <v>7800</v>
      </c>
      <c r="AC191">
        <v>488995.5</v>
      </c>
      <c r="AD191">
        <v>14826</v>
      </c>
      <c r="AF191">
        <v>263045.46000000002</v>
      </c>
      <c r="AG191">
        <v>1780.77</v>
      </c>
      <c r="AK191">
        <v>10121.459999999999</v>
      </c>
      <c r="AL191" s="123">
        <f t="shared" si="15"/>
        <v>2857927.4800000004</v>
      </c>
      <c r="AM191" s="129">
        <f t="shared" si="16"/>
        <v>52000.32</v>
      </c>
      <c r="AN191" s="142">
        <f t="shared" si="17"/>
        <v>2805927.1600000006</v>
      </c>
      <c r="AO191" s="143">
        <f t="shared" si="18"/>
        <v>1815757.16</v>
      </c>
      <c r="AP191" s="143">
        <f t="shared" si="19"/>
        <v>778769.19</v>
      </c>
      <c r="AQ191" s="125">
        <f t="shared" si="14"/>
        <v>1036987.97</v>
      </c>
    </row>
    <row r="192" spans="1:43" ht="14.4" thickBot="1" x14ac:dyDescent="0.3">
      <c r="A192" s="115" t="s">
        <v>283</v>
      </c>
      <c r="B192" s="115" t="s">
        <v>34</v>
      </c>
      <c r="C192" s="149">
        <v>3184</v>
      </c>
      <c r="D192" s="150" t="s">
        <v>759</v>
      </c>
      <c r="E192" t="s">
        <v>2369</v>
      </c>
      <c r="F192">
        <v>869795.39</v>
      </c>
      <c r="G192">
        <v>16200</v>
      </c>
      <c r="H192">
        <v>12807.19</v>
      </c>
      <c r="K192">
        <v>126250.65</v>
      </c>
      <c r="L192">
        <v>842331.71</v>
      </c>
      <c r="P192">
        <v>44085</v>
      </c>
      <c r="R192">
        <v>21987.71</v>
      </c>
      <c r="T192">
        <v>1127</v>
      </c>
      <c r="V192">
        <v>-561352.61</v>
      </c>
      <c r="W192">
        <v>2090614.96</v>
      </c>
      <c r="X192">
        <v>698490.79</v>
      </c>
      <c r="Y192">
        <v>438564</v>
      </c>
      <c r="AA192">
        <v>555528.1</v>
      </c>
      <c r="AC192">
        <v>731304.1</v>
      </c>
      <c r="AD192">
        <v>8000</v>
      </c>
      <c r="AF192">
        <v>579245.16</v>
      </c>
      <c r="AG192">
        <v>89423.25</v>
      </c>
      <c r="AK192">
        <v>13687.5</v>
      </c>
      <c r="AL192" s="123">
        <f t="shared" si="15"/>
        <v>898802.58</v>
      </c>
      <c r="AM192" s="129">
        <f t="shared" si="16"/>
        <v>66072.709999999992</v>
      </c>
      <c r="AN192" s="142">
        <f t="shared" si="17"/>
        <v>832729.87</v>
      </c>
      <c r="AO192" s="143">
        <f t="shared" si="18"/>
        <v>1692582.8900000001</v>
      </c>
      <c r="AP192" s="143">
        <f t="shared" si="19"/>
        <v>1421660.01</v>
      </c>
      <c r="AQ192" s="125">
        <f t="shared" ref="AQ192:AQ215" si="20">AO192-AP192</f>
        <v>270922.88000000012</v>
      </c>
    </row>
    <row r="193" spans="1:43" ht="14.4" thickBot="1" x14ac:dyDescent="0.3">
      <c r="A193" s="115" t="s">
        <v>283</v>
      </c>
      <c r="B193" s="115" t="s">
        <v>34</v>
      </c>
      <c r="C193" s="149">
        <v>4760</v>
      </c>
      <c r="D193" s="150" t="s">
        <v>760</v>
      </c>
      <c r="E193" t="s">
        <v>2370</v>
      </c>
      <c r="F193">
        <v>1179598.77</v>
      </c>
      <c r="G193">
        <v>16000</v>
      </c>
      <c r="H193">
        <v>90337.23</v>
      </c>
      <c r="K193">
        <v>636302.59</v>
      </c>
      <c r="L193">
        <v>1010377.59</v>
      </c>
      <c r="O193">
        <v>8000</v>
      </c>
      <c r="P193">
        <v>0</v>
      </c>
      <c r="Q193">
        <v>5390</v>
      </c>
      <c r="R193">
        <v>3000</v>
      </c>
      <c r="T193">
        <v>9382.5</v>
      </c>
      <c r="V193">
        <v>2251421.4</v>
      </c>
      <c r="W193">
        <v>433496.95</v>
      </c>
      <c r="X193">
        <v>645310.11</v>
      </c>
      <c r="AA193">
        <v>0</v>
      </c>
      <c r="AB193">
        <v>400</v>
      </c>
      <c r="AC193">
        <v>92645</v>
      </c>
      <c r="AD193">
        <v>900</v>
      </c>
      <c r="AF193">
        <v>259325.19</v>
      </c>
      <c r="AG193">
        <v>54618.39</v>
      </c>
      <c r="AK193">
        <v>16296.2</v>
      </c>
      <c r="AL193" s="123">
        <f t="shared" si="15"/>
        <v>1285936</v>
      </c>
      <c r="AM193" s="129">
        <f t="shared" si="16"/>
        <v>16390</v>
      </c>
      <c r="AN193" s="142">
        <f t="shared" si="17"/>
        <v>1269546</v>
      </c>
      <c r="AO193" s="143">
        <f t="shared" si="18"/>
        <v>645710.11</v>
      </c>
      <c r="AP193" s="143">
        <f t="shared" si="19"/>
        <v>423784.78</v>
      </c>
      <c r="AQ193" s="125">
        <f t="shared" si="20"/>
        <v>221925.32999999996</v>
      </c>
    </row>
    <row r="194" spans="1:43" ht="14.4" thickBot="1" x14ac:dyDescent="0.3">
      <c r="A194" s="115" t="s">
        <v>286</v>
      </c>
      <c r="B194" s="115" t="s">
        <v>35</v>
      </c>
      <c r="C194" s="149">
        <v>3288</v>
      </c>
      <c r="D194" s="150" t="s">
        <v>761</v>
      </c>
      <c r="E194" t="s">
        <v>2371</v>
      </c>
      <c r="F194">
        <v>1538008.21</v>
      </c>
      <c r="G194">
        <v>34800</v>
      </c>
      <c r="H194">
        <v>40778.01</v>
      </c>
      <c r="K194">
        <v>76740.06</v>
      </c>
      <c r="L194">
        <v>508336.53</v>
      </c>
      <c r="O194">
        <v>4025</v>
      </c>
      <c r="P194">
        <v>34226.21</v>
      </c>
      <c r="R194">
        <v>0</v>
      </c>
      <c r="T194">
        <v>4979</v>
      </c>
      <c r="U194">
        <v>-8078856.1100000003</v>
      </c>
      <c r="V194">
        <v>5241070.72</v>
      </c>
      <c r="W194">
        <v>4047651.72</v>
      </c>
      <c r="X194">
        <v>1553463.14</v>
      </c>
      <c r="AA194">
        <v>323610</v>
      </c>
      <c r="AC194">
        <v>633132</v>
      </c>
      <c r="AD194">
        <v>4870</v>
      </c>
      <c r="AE194">
        <v>17550</v>
      </c>
      <c r="AF194">
        <v>258412.58</v>
      </c>
      <c r="AG194">
        <v>17542.29</v>
      </c>
      <c r="AL194" s="123">
        <f t="shared" si="15"/>
        <v>1613586.22</v>
      </c>
      <c r="AM194" s="129">
        <f t="shared" si="16"/>
        <v>38251.21</v>
      </c>
      <c r="AN194" s="142">
        <f t="shared" si="17"/>
        <v>1575335.01</v>
      </c>
      <c r="AO194" s="143">
        <f t="shared" si="18"/>
        <v>1877073.14</v>
      </c>
      <c r="AP194" s="143">
        <f t="shared" si="19"/>
        <v>931506.87</v>
      </c>
      <c r="AQ194" s="125">
        <f t="shared" si="20"/>
        <v>945566.2699999999</v>
      </c>
    </row>
    <row r="195" spans="1:43" ht="14.4" thickBot="1" x14ac:dyDescent="0.3">
      <c r="A195" s="115" t="s">
        <v>286</v>
      </c>
      <c r="B195" s="115" t="s">
        <v>35</v>
      </c>
      <c r="C195" s="149">
        <v>2561</v>
      </c>
      <c r="D195" s="150" t="s">
        <v>762</v>
      </c>
      <c r="E195" t="s">
        <v>2372</v>
      </c>
      <c r="F195">
        <v>1306561.42</v>
      </c>
      <c r="G195">
        <v>34100</v>
      </c>
      <c r="H195">
        <v>49549.7</v>
      </c>
      <c r="K195">
        <v>346396.67</v>
      </c>
      <c r="L195">
        <v>291720.94</v>
      </c>
      <c r="O195">
        <v>797193.1</v>
      </c>
      <c r="P195">
        <v>62830</v>
      </c>
      <c r="R195">
        <v>0</v>
      </c>
      <c r="U195">
        <v>327749.2</v>
      </c>
      <c r="V195">
        <v>-587104.4</v>
      </c>
      <c r="W195">
        <v>769808.6</v>
      </c>
      <c r="X195">
        <v>1173253.6100000001</v>
      </c>
      <c r="AA195">
        <v>263789.7</v>
      </c>
      <c r="AC195">
        <v>475943.7</v>
      </c>
      <c r="AE195">
        <v>10160</v>
      </c>
      <c r="AF195">
        <v>262050.13</v>
      </c>
      <c r="AG195">
        <v>31037.25</v>
      </c>
      <c r="AL195" s="123">
        <f t="shared" si="15"/>
        <v>1390211.1199999999</v>
      </c>
      <c r="AM195" s="129">
        <f t="shared" si="16"/>
        <v>860023.1</v>
      </c>
      <c r="AN195" s="142">
        <f t="shared" si="17"/>
        <v>530188.0199999999</v>
      </c>
      <c r="AO195" s="143">
        <f t="shared" si="18"/>
        <v>1437043.31</v>
      </c>
      <c r="AP195" s="143">
        <f t="shared" si="19"/>
        <v>779191.08000000007</v>
      </c>
      <c r="AQ195" s="125">
        <f t="shared" si="20"/>
        <v>657852.23</v>
      </c>
    </row>
    <row r="196" spans="1:43" ht="14.4" thickBot="1" x14ac:dyDescent="0.3">
      <c r="A196" s="115" t="s">
        <v>286</v>
      </c>
      <c r="B196" s="115" t="s">
        <v>35</v>
      </c>
      <c r="C196" s="149">
        <v>3118</v>
      </c>
      <c r="D196" s="150" t="s">
        <v>763</v>
      </c>
      <c r="E196" t="s">
        <v>2373</v>
      </c>
      <c r="F196">
        <v>815538.12</v>
      </c>
      <c r="G196">
        <v>111040</v>
      </c>
      <c r="H196">
        <v>49221.59</v>
      </c>
      <c r="K196">
        <v>1059232.1200000001</v>
      </c>
      <c r="L196">
        <v>108223.51</v>
      </c>
      <c r="O196">
        <v>50071.34</v>
      </c>
      <c r="P196">
        <v>101306.61</v>
      </c>
      <c r="Q196">
        <v>57679</v>
      </c>
      <c r="R196">
        <v>395</v>
      </c>
      <c r="V196">
        <v>350767.29</v>
      </c>
      <c r="W196">
        <v>1268762.8700000001</v>
      </c>
      <c r="X196">
        <v>945327.15</v>
      </c>
      <c r="AA196">
        <v>306852</v>
      </c>
      <c r="AC196">
        <v>553780</v>
      </c>
      <c r="AE196">
        <v>14600</v>
      </c>
      <c r="AF196">
        <v>300300.38</v>
      </c>
      <c r="AG196">
        <v>69225.539999999994</v>
      </c>
      <c r="AL196" s="123">
        <f t="shared" si="15"/>
        <v>975799.71</v>
      </c>
      <c r="AM196" s="129">
        <f t="shared" si="16"/>
        <v>209451.95</v>
      </c>
      <c r="AN196" s="142">
        <f t="shared" si="17"/>
        <v>766347.76</v>
      </c>
      <c r="AO196" s="143">
        <f t="shared" si="18"/>
        <v>1252179.1499999999</v>
      </c>
      <c r="AP196" s="143">
        <f t="shared" si="19"/>
        <v>937905.92</v>
      </c>
      <c r="AQ196" s="125">
        <f t="shared" si="20"/>
        <v>314273.22999999986</v>
      </c>
    </row>
    <row r="197" spans="1:43" ht="14.4" thickBot="1" x14ac:dyDescent="0.3">
      <c r="A197" s="115" t="s">
        <v>286</v>
      </c>
      <c r="B197" s="115" t="s">
        <v>35</v>
      </c>
      <c r="C197" s="149">
        <v>1408</v>
      </c>
      <c r="D197" s="150" t="s">
        <v>764</v>
      </c>
      <c r="E197" t="s">
        <v>2374</v>
      </c>
      <c r="F197">
        <v>687600.32</v>
      </c>
      <c r="G197">
        <v>35400</v>
      </c>
      <c r="H197">
        <v>91370.66</v>
      </c>
      <c r="K197">
        <v>1431825.22</v>
      </c>
      <c r="L197">
        <v>319530.28000000003</v>
      </c>
      <c r="O197">
        <v>3500</v>
      </c>
      <c r="P197">
        <v>45999.73</v>
      </c>
      <c r="R197">
        <v>0</v>
      </c>
      <c r="V197">
        <v>-235221.63</v>
      </c>
      <c r="W197">
        <v>2466734.7400000002</v>
      </c>
      <c r="X197">
        <v>628053.38</v>
      </c>
      <c r="AA197">
        <v>128040</v>
      </c>
      <c r="AC197">
        <v>257582</v>
      </c>
      <c r="AD197">
        <v>1520</v>
      </c>
      <c r="AE197">
        <v>10080</v>
      </c>
      <c r="AF197">
        <v>157540.31</v>
      </c>
      <c r="AG197">
        <v>44657.43</v>
      </c>
      <c r="AL197" s="123">
        <f t="shared" si="15"/>
        <v>814370.98</v>
      </c>
      <c r="AM197" s="129">
        <f t="shared" si="16"/>
        <v>49499.73</v>
      </c>
      <c r="AN197" s="142">
        <f t="shared" si="17"/>
        <v>764871.25</v>
      </c>
      <c r="AO197" s="143">
        <f t="shared" si="18"/>
        <v>756093.38</v>
      </c>
      <c r="AP197" s="143">
        <f t="shared" si="19"/>
        <v>471379.74</v>
      </c>
      <c r="AQ197" s="125">
        <f t="shared" si="20"/>
        <v>284713.64</v>
      </c>
    </row>
    <row r="198" spans="1:43" ht="14.4" thickBot="1" x14ac:dyDescent="0.3">
      <c r="A198" s="115" t="s">
        <v>286</v>
      </c>
      <c r="B198" s="115" t="s">
        <v>35</v>
      </c>
      <c r="C198" s="149">
        <v>1888</v>
      </c>
      <c r="D198" s="150" t="s">
        <v>765</v>
      </c>
      <c r="E198" t="s">
        <v>2375</v>
      </c>
      <c r="F198">
        <v>1015860.07</v>
      </c>
      <c r="G198">
        <v>0</v>
      </c>
      <c r="H198">
        <v>37933.67</v>
      </c>
      <c r="K198">
        <v>804828.47</v>
      </c>
      <c r="L198">
        <v>1021719.12</v>
      </c>
      <c r="O198">
        <v>409723</v>
      </c>
      <c r="P198">
        <v>30650.07</v>
      </c>
      <c r="R198">
        <v>4540</v>
      </c>
      <c r="V198">
        <v>-971229.65</v>
      </c>
      <c r="W198">
        <v>2655980.98</v>
      </c>
      <c r="X198">
        <v>1172139.8400000001</v>
      </c>
      <c r="AA198">
        <v>135226.5</v>
      </c>
      <c r="AC198">
        <v>303324.5</v>
      </c>
      <c r="AD198">
        <v>1120</v>
      </c>
      <c r="AE198">
        <v>14360</v>
      </c>
      <c r="AF198">
        <v>200525.87</v>
      </c>
      <c r="AG198">
        <v>37359.040000000001</v>
      </c>
      <c r="AL198" s="123">
        <f t="shared" si="15"/>
        <v>1053793.74</v>
      </c>
      <c r="AM198" s="129">
        <f t="shared" si="16"/>
        <v>444913.07</v>
      </c>
      <c r="AN198" s="142">
        <f t="shared" si="17"/>
        <v>608880.66999999993</v>
      </c>
      <c r="AO198" s="143">
        <f t="shared" si="18"/>
        <v>1307366.3400000001</v>
      </c>
      <c r="AP198" s="143">
        <f t="shared" si="19"/>
        <v>556689.41</v>
      </c>
      <c r="AQ198" s="125">
        <f t="shared" si="20"/>
        <v>750676.93</v>
      </c>
    </row>
    <row r="199" spans="1:43" ht="14.4" thickBot="1" x14ac:dyDescent="0.3">
      <c r="A199" s="115" t="s">
        <v>286</v>
      </c>
      <c r="B199" s="115" t="s">
        <v>35</v>
      </c>
      <c r="C199" s="149">
        <v>1058</v>
      </c>
      <c r="D199" s="150" t="s">
        <v>766</v>
      </c>
      <c r="E199" t="s">
        <v>2376</v>
      </c>
      <c r="F199">
        <v>591162.81999999995</v>
      </c>
      <c r="G199">
        <v>24560</v>
      </c>
      <c r="H199">
        <v>2550.92</v>
      </c>
      <c r="K199">
        <v>215357.62</v>
      </c>
      <c r="L199">
        <v>322375.19</v>
      </c>
      <c r="O199">
        <v>6001.8</v>
      </c>
      <c r="P199">
        <v>28973.119999999999</v>
      </c>
      <c r="R199">
        <v>2684</v>
      </c>
      <c r="V199">
        <v>-1604463.94</v>
      </c>
      <c r="W199">
        <v>2312515.77</v>
      </c>
      <c r="X199">
        <v>602527.54</v>
      </c>
      <c r="Y199">
        <v>208840</v>
      </c>
      <c r="AC199">
        <v>180742</v>
      </c>
      <c r="AD199">
        <v>10140</v>
      </c>
      <c r="AF199">
        <v>189145.17</v>
      </c>
      <c r="AG199">
        <v>21044.57</v>
      </c>
      <c r="AL199" s="123">
        <f t="shared" si="15"/>
        <v>618273.74</v>
      </c>
      <c r="AM199" s="129">
        <f t="shared" si="16"/>
        <v>37658.92</v>
      </c>
      <c r="AN199" s="142">
        <f t="shared" si="17"/>
        <v>580614.81999999995</v>
      </c>
      <c r="AO199" s="143">
        <f t="shared" si="18"/>
        <v>811367.54</v>
      </c>
      <c r="AP199" s="143">
        <f t="shared" si="19"/>
        <v>401071.74000000005</v>
      </c>
      <c r="AQ199" s="125">
        <f t="shared" si="20"/>
        <v>410295.8</v>
      </c>
    </row>
    <row r="200" spans="1:43" ht="14.4" thickBot="1" x14ac:dyDescent="0.3">
      <c r="A200" s="115" t="s">
        <v>286</v>
      </c>
      <c r="B200" s="115" t="s">
        <v>35</v>
      </c>
      <c r="C200" s="149">
        <v>3487</v>
      </c>
      <c r="D200" s="150" t="s">
        <v>767</v>
      </c>
      <c r="E200" t="s">
        <v>2377</v>
      </c>
      <c r="F200">
        <v>1674723.74</v>
      </c>
      <c r="G200">
        <v>27000</v>
      </c>
      <c r="H200">
        <v>117359.12</v>
      </c>
      <c r="K200">
        <v>2369091.7799999998</v>
      </c>
      <c r="L200">
        <v>1316528.32</v>
      </c>
      <c r="O200">
        <v>4500</v>
      </c>
      <c r="P200">
        <v>77410.070000000007</v>
      </c>
      <c r="R200">
        <v>0</v>
      </c>
      <c r="V200">
        <v>1411168.18</v>
      </c>
      <c r="W200">
        <v>4119895.74</v>
      </c>
      <c r="X200">
        <v>480526.6</v>
      </c>
      <c r="Z200">
        <v>100</v>
      </c>
      <c r="AA200">
        <v>399081.9</v>
      </c>
      <c r="AC200">
        <v>532161.9</v>
      </c>
      <c r="AE200">
        <v>7900</v>
      </c>
      <c r="AF200">
        <v>370147.23</v>
      </c>
      <c r="AG200">
        <v>77770.399999999994</v>
      </c>
      <c r="AL200" s="123">
        <f t="shared" si="15"/>
        <v>1819082.8599999999</v>
      </c>
      <c r="AM200" s="129">
        <f t="shared" si="16"/>
        <v>81910.070000000007</v>
      </c>
      <c r="AN200" s="142">
        <f t="shared" si="17"/>
        <v>1737172.7899999998</v>
      </c>
      <c r="AO200" s="143">
        <f t="shared" si="18"/>
        <v>879708.5</v>
      </c>
      <c r="AP200" s="143">
        <f t="shared" si="19"/>
        <v>987979.53</v>
      </c>
      <c r="AQ200" s="125">
        <f t="shared" si="20"/>
        <v>-108271.03000000003</v>
      </c>
    </row>
    <row r="201" spans="1:43" ht="14.4" thickBot="1" x14ac:dyDescent="0.3">
      <c r="A201" s="115" t="s">
        <v>286</v>
      </c>
      <c r="B201" s="115" t="s">
        <v>35</v>
      </c>
      <c r="C201" s="116">
        <v>2685</v>
      </c>
      <c r="D201" s="117" t="s">
        <v>768</v>
      </c>
      <c r="E201" t="s">
        <v>2378</v>
      </c>
      <c r="F201">
        <v>721137.54</v>
      </c>
      <c r="G201">
        <v>0</v>
      </c>
      <c r="H201">
        <v>50716.72</v>
      </c>
      <c r="K201">
        <v>451255.5</v>
      </c>
      <c r="L201">
        <v>774287.54</v>
      </c>
      <c r="O201">
        <v>106090</v>
      </c>
      <c r="P201">
        <v>294029</v>
      </c>
      <c r="R201">
        <v>27413</v>
      </c>
      <c r="V201">
        <v>-1408603.13</v>
      </c>
      <c r="W201">
        <v>2992215.82</v>
      </c>
      <c r="X201">
        <v>572692.87</v>
      </c>
      <c r="AA201">
        <v>268358</v>
      </c>
      <c r="AC201">
        <v>375711</v>
      </c>
      <c r="AD201">
        <v>6040</v>
      </c>
      <c r="AE201">
        <v>1060</v>
      </c>
      <c r="AF201">
        <v>439184.81</v>
      </c>
      <c r="AG201">
        <v>32802.449999999997</v>
      </c>
      <c r="AL201" s="123">
        <f t="shared" si="15"/>
        <v>771854.26</v>
      </c>
      <c r="AM201" s="129">
        <f t="shared" si="16"/>
        <v>427532</v>
      </c>
      <c r="AN201" s="142">
        <f t="shared" si="17"/>
        <v>344322.26</v>
      </c>
      <c r="AO201" s="143">
        <f t="shared" si="18"/>
        <v>841050.87</v>
      </c>
      <c r="AP201" s="143">
        <f t="shared" si="19"/>
        <v>854798.26</v>
      </c>
      <c r="AQ201" s="125">
        <f t="shared" si="20"/>
        <v>-13747.390000000014</v>
      </c>
    </row>
    <row r="202" spans="1:43" s="133" customFormat="1" ht="14.4" thickBot="1" x14ac:dyDescent="0.3">
      <c r="A202" s="118" t="s">
        <v>286</v>
      </c>
      <c r="B202" s="118" t="s">
        <v>35</v>
      </c>
      <c r="C202" s="119">
        <v>996</v>
      </c>
      <c r="D202" s="120" t="s">
        <v>769</v>
      </c>
      <c r="E202" t="s">
        <v>2379</v>
      </c>
      <c r="F202">
        <v>827417.89</v>
      </c>
      <c r="G202">
        <v>1800</v>
      </c>
      <c r="H202">
        <v>90390</v>
      </c>
      <c r="I202"/>
      <c r="J202"/>
      <c r="K202">
        <v>-1150432.4099999999</v>
      </c>
      <c r="L202">
        <v>534344.56000000006</v>
      </c>
      <c r="M202"/>
      <c r="N202"/>
      <c r="O202"/>
      <c r="P202">
        <v>16240</v>
      </c>
      <c r="Q202"/>
      <c r="R202">
        <v>2289</v>
      </c>
      <c r="S202"/>
      <c r="T202"/>
      <c r="U202"/>
      <c r="V202">
        <v>-1058620.31</v>
      </c>
      <c r="W202">
        <v>889745.48</v>
      </c>
      <c r="X202">
        <v>563768.91</v>
      </c>
      <c r="Y202">
        <v>240246</v>
      </c>
      <c r="Z202"/>
      <c r="AA202"/>
      <c r="AB202"/>
      <c r="AC202">
        <v>152328</v>
      </c>
      <c r="AD202">
        <v>2040</v>
      </c>
      <c r="AE202">
        <v>12500</v>
      </c>
      <c r="AF202">
        <v>117348.32</v>
      </c>
      <c r="AG202">
        <v>65932.72</v>
      </c>
      <c r="AH202"/>
      <c r="AI202"/>
      <c r="AJ202"/>
      <c r="AK202"/>
      <c r="AL202" s="123">
        <f t="shared" si="15"/>
        <v>919607.89</v>
      </c>
      <c r="AM202" s="129">
        <f t="shared" si="16"/>
        <v>18529</v>
      </c>
      <c r="AN202" s="142">
        <f t="shared" si="17"/>
        <v>901078.89</v>
      </c>
      <c r="AO202" s="143">
        <f t="shared" si="18"/>
        <v>804014.91</v>
      </c>
      <c r="AP202" s="143">
        <f t="shared" si="19"/>
        <v>350149.04000000004</v>
      </c>
      <c r="AQ202" s="125">
        <f t="shared" si="20"/>
        <v>453865.87</v>
      </c>
    </row>
    <row r="203" spans="1:43" ht="14.4" thickBot="1" x14ac:dyDescent="0.3">
      <c r="A203" s="115" t="s">
        <v>21</v>
      </c>
      <c r="B203" s="115" t="s">
        <v>22</v>
      </c>
      <c r="C203" s="116">
        <v>3443</v>
      </c>
      <c r="D203" s="117" t="s">
        <v>770</v>
      </c>
      <c r="E203" t="s">
        <v>2380</v>
      </c>
      <c r="F203">
        <v>1101987.67</v>
      </c>
      <c r="G203">
        <v>333806</v>
      </c>
      <c r="H203">
        <v>36206.959999999999</v>
      </c>
      <c r="K203">
        <v>1766763.18</v>
      </c>
      <c r="L203">
        <v>463290.91</v>
      </c>
      <c r="P203">
        <v>81651.8</v>
      </c>
      <c r="Q203">
        <v>12000</v>
      </c>
      <c r="R203">
        <v>4844</v>
      </c>
      <c r="V203">
        <v>2431477.27</v>
      </c>
      <c r="W203">
        <v>574807.30000000005</v>
      </c>
      <c r="X203">
        <v>1134398.3799999999</v>
      </c>
      <c r="Y203">
        <v>6000</v>
      </c>
      <c r="AA203">
        <v>404243</v>
      </c>
      <c r="AB203">
        <v>7250</v>
      </c>
      <c r="AC203">
        <v>670113</v>
      </c>
      <c r="AD203">
        <v>8690</v>
      </c>
      <c r="AF203">
        <v>197985.71</v>
      </c>
      <c r="AG203">
        <v>77828.320000000007</v>
      </c>
      <c r="AL203" s="123">
        <f t="shared" ref="AL203:AL215" si="21">SUM(F203:I203)</f>
        <v>1472000.63</v>
      </c>
      <c r="AM203" s="129">
        <f t="shared" ref="AM203:AM215" si="22">SUM(O203:S203)</f>
        <v>98495.8</v>
      </c>
      <c r="AN203" s="142">
        <f t="shared" ref="AN203:AN215" si="23">AL203-AM203</f>
        <v>1373504.8299999998</v>
      </c>
      <c r="AO203" s="143">
        <f t="shared" ref="AO203:AO215" si="24">SUM(X203:AB203)</f>
        <v>1551891.38</v>
      </c>
      <c r="AP203" s="143">
        <f t="shared" ref="AP203:AP215" si="25">SUM(AC203:AK203)</f>
        <v>954617.03</v>
      </c>
      <c r="AQ203" s="125">
        <f t="shared" si="20"/>
        <v>597274.34999999986</v>
      </c>
    </row>
    <row r="204" spans="1:43" ht="14.4" thickBot="1" x14ac:dyDescent="0.3">
      <c r="A204" s="115" t="s">
        <v>21</v>
      </c>
      <c r="B204" s="115" t="s">
        <v>22</v>
      </c>
      <c r="C204" s="116">
        <v>2891</v>
      </c>
      <c r="D204" s="117" t="s">
        <v>771</v>
      </c>
      <c r="E204" t="s">
        <v>2381</v>
      </c>
      <c r="F204">
        <v>1167444.43</v>
      </c>
      <c r="G204">
        <v>20568</v>
      </c>
      <c r="H204">
        <v>93718.69</v>
      </c>
      <c r="K204">
        <v>533456.61</v>
      </c>
      <c r="L204">
        <v>929936.42</v>
      </c>
      <c r="P204">
        <v>82104.5</v>
      </c>
      <c r="Q204">
        <v>22500</v>
      </c>
      <c r="R204">
        <v>9085.48</v>
      </c>
      <c r="V204">
        <v>204528.25</v>
      </c>
      <c r="W204">
        <v>2085517.75</v>
      </c>
      <c r="X204">
        <v>850571.32</v>
      </c>
      <c r="AA204">
        <v>306211.5</v>
      </c>
      <c r="AB204">
        <v>40600</v>
      </c>
      <c r="AC204">
        <v>521883.5</v>
      </c>
      <c r="AD204">
        <v>1520</v>
      </c>
      <c r="AF204">
        <v>230116.09</v>
      </c>
      <c r="AG204">
        <v>85049.06</v>
      </c>
      <c r="AK204">
        <v>17426</v>
      </c>
      <c r="AL204" s="123">
        <f t="shared" si="21"/>
        <v>1281731.1199999999</v>
      </c>
      <c r="AM204" s="129">
        <f t="shared" si="22"/>
        <v>113689.98</v>
      </c>
      <c r="AN204" s="142">
        <f t="shared" si="23"/>
        <v>1168041.1399999999</v>
      </c>
      <c r="AO204" s="143">
        <f t="shared" si="24"/>
        <v>1197382.8199999998</v>
      </c>
      <c r="AP204" s="143">
        <f t="shared" si="25"/>
        <v>855994.64999999991</v>
      </c>
      <c r="AQ204" s="125">
        <f t="shared" si="20"/>
        <v>341388.16999999993</v>
      </c>
    </row>
    <row r="205" spans="1:43" ht="14.4" thickBot="1" x14ac:dyDescent="0.3">
      <c r="A205" s="115" t="s">
        <v>21</v>
      </c>
      <c r="B205" s="115" t="s">
        <v>22</v>
      </c>
      <c r="C205" s="116">
        <v>5426</v>
      </c>
      <c r="D205" s="117" t="s">
        <v>772</v>
      </c>
      <c r="E205" t="s">
        <v>2382</v>
      </c>
      <c r="F205">
        <v>1105938.58</v>
      </c>
      <c r="G205">
        <v>72229</v>
      </c>
      <c r="H205">
        <v>99110.68</v>
      </c>
      <c r="K205">
        <v>1286079.8</v>
      </c>
      <c r="L205">
        <v>301588.59999999998</v>
      </c>
      <c r="O205">
        <v>0</v>
      </c>
      <c r="P205">
        <v>75261.72</v>
      </c>
      <c r="R205">
        <v>2605</v>
      </c>
      <c r="V205">
        <v>-721189.66</v>
      </c>
      <c r="W205">
        <v>2982894.62</v>
      </c>
      <c r="X205">
        <v>994333.4</v>
      </c>
      <c r="AA205">
        <v>860054.5</v>
      </c>
      <c r="AB205">
        <v>72900</v>
      </c>
      <c r="AC205">
        <v>1042404.5</v>
      </c>
      <c r="AE205">
        <v>2800</v>
      </c>
      <c r="AF205">
        <v>226123.06</v>
      </c>
      <c r="AG205">
        <v>90330.36</v>
      </c>
      <c r="AK205">
        <v>40255</v>
      </c>
      <c r="AL205" s="123">
        <f t="shared" si="21"/>
        <v>1277278.26</v>
      </c>
      <c r="AM205" s="129">
        <f t="shared" si="22"/>
        <v>77866.720000000001</v>
      </c>
      <c r="AN205" s="142">
        <f t="shared" si="23"/>
        <v>1199411.54</v>
      </c>
      <c r="AO205" s="143">
        <f t="shared" si="24"/>
        <v>1927287.9</v>
      </c>
      <c r="AP205" s="143">
        <f t="shared" si="25"/>
        <v>1401912.9200000002</v>
      </c>
      <c r="AQ205" s="125">
        <f t="shared" si="20"/>
        <v>525374.97999999975</v>
      </c>
    </row>
    <row r="206" spans="1:43" ht="14.4" thickBot="1" x14ac:dyDescent="0.3">
      <c r="A206" s="115" t="s">
        <v>21</v>
      </c>
      <c r="B206" s="115" t="s">
        <v>22</v>
      </c>
      <c r="C206" s="149">
        <v>3183</v>
      </c>
      <c r="D206" s="150" t="s">
        <v>773</v>
      </c>
      <c r="E206" t="s">
        <v>2383</v>
      </c>
      <c r="F206">
        <v>675230.88</v>
      </c>
      <c r="G206">
        <v>19023</v>
      </c>
      <c r="H206">
        <v>57215.71</v>
      </c>
      <c r="K206">
        <v>1671163.02</v>
      </c>
      <c r="L206">
        <v>234285.11</v>
      </c>
      <c r="P206">
        <v>323438.94</v>
      </c>
      <c r="Q206">
        <v>296100</v>
      </c>
      <c r="R206">
        <v>2143</v>
      </c>
      <c r="V206">
        <v>-634924.4</v>
      </c>
      <c r="W206">
        <v>2454994.11</v>
      </c>
      <c r="X206">
        <v>632810.23</v>
      </c>
      <c r="AA206">
        <v>501110.5</v>
      </c>
      <c r="AB206">
        <v>60700</v>
      </c>
      <c r="AC206">
        <v>647599.5</v>
      </c>
      <c r="AD206">
        <v>2920</v>
      </c>
      <c r="AF206">
        <v>228355.53</v>
      </c>
      <c r="AG206">
        <v>91410.63</v>
      </c>
      <c r="AK206">
        <v>9169</v>
      </c>
      <c r="AL206" s="123">
        <f t="shared" si="21"/>
        <v>751469.59</v>
      </c>
      <c r="AM206" s="129">
        <f t="shared" si="22"/>
        <v>621681.93999999994</v>
      </c>
      <c r="AN206" s="142">
        <f t="shared" si="23"/>
        <v>129787.65000000002</v>
      </c>
      <c r="AO206" s="143">
        <f t="shared" si="24"/>
        <v>1194620.73</v>
      </c>
      <c r="AP206" s="143">
        <f t="shared" si="25"/>
        <v>979454.66</v>
      </c>
      <c r="AQ206" s="125">
        <f t="shared" si="20"/>
        <v>215166.06999999995</v>
      </c>
    </row>
    <row r="207" spans="1:43" ht="14.4" thickBot="1" x14ac:dyDescent="0.3">
      <c r="A207" s="115" t="s">
        <v>294</v>
      </c>
      <c r="B207" s="115" t="s">
        <v>36</v>
      </c>
      <c r="C207" s="149">
        <v>3850</v>
      </c>
      <c r="D207" s="150" t="s">
        <v>774</v>
      </c>
      <c r="E207" t="s">
        <v>2384</v>
      </c>
      <c r="F207">
        <v>1565570.89</v>
      </c>
      <c r="G207">
        <v>53445</v>
      </c>
      <c r="H207">
        <v>113085.88</v>
      </c>
      <c r="K207">
        <v>490430</v>
      </c>
      <c r="L207">
        <v>266033.56</v>
      </c>
      <c r="O207">
        <v>19000</v>
      </c>
      <c r="P207">
        <v>38989.279999999999</v>
      </c>
      <c r="R207">
        <v>4730.95</v>
      </c>
      <c r="V207">
        <v>-542266.43000000005</v>
      </c>
      <c r="W207">
        <v>3300171.5</v>
      </c>
      <c r="X207">
        <v>76081</v>
      </c>
      <c r="Y207">
        <v>73094</v>
      </c>
      <c r="AA207">
        <v>259110</v>
      </c>
      <c r="AC207">
        <v>409296</v>
      </c>
      <c r="AD207">
        <v>7162</v>
      </c>
      <c r="AF207">
        <v>280306.55</v>
      </c>
      <c r="AG207">
        <v>40308.42</v>
      </c>
      <c r="AI207">
        <v>3242</v>
      </c>
      <c r="AJ207">
        <v>30</v>
      </c>
      <c r="AL207" s="123">
        <f t="shared" si="21"/>
        <v>1732101.77</v>
      </c>
      <c r="AM207" s="129">
        <f t="shared" si="22"/>
        <v>62720.229999999996</v>
      </c>
      <c r="AN207" s="142">
        <f t="shared" si="23"/>
        <v>1669381.54</v>
      </c>
      <c r="AO207" s="143">
        <f t="shared" si="24"/>
        <v>408285</v>
      </c>
      <c r="AP207" s="143">
        <f t="shared" si="25"/>
        <v>740344.97000000009</v>
      </c>
      <c r="AQ207" s="125">
        <f t="shared" si="20"/>
        <v>-332059.97000000009</v>
      </c>
    </row>
    <row r="208" spans="1:43" ht="14.4" thickBot="1" x14ac:dyDescent="0.3">
      <c r="A208" s="115" t="s">
        <v>294</v>
      </c>
      <c r="B208" s="115" t="s">
        <v>36</v>
      </c>
      <c r="C208" s="149">
        <v>3381</v>
      </c>
      <c r="D208" s="150" t="s">
        <v>775</v>
      </c>
      <c r="E208" t="s">
        <v>2385</v>
      </c>
      <c r="F208">
        <v>1666476.95</v>
      </c>
      <c r="G208">
        <v>126186.66</v>
      </c>
      <c r="H208">
        <v>85096.58</v>
      </c>
      <c r="K208">
        <v>621315.81000000006</v>
      </c>
      <c r="L208">
        <v>404883.56</v>
      </c>
      <c r="P208">
        <v>74051</v>
      </c>
      <c r="R208">
        <v>3029.67</v>
      </c>
      <c r="V208">
        <v>1698441.63</v>
      </c>
      <c r="W208">
        <v>1463514.66</v>
      </c>
      <c r="X208">
        <v>8894</v>
      </c>
      <c r="Z208">
        <v>237.72</v>
      </c>
      <c r="AA208">
        <v>427290</v>
      </c>
      <c r="AB208">
        <v>144946</v>
      </c>
      <c r="AC208">
        <v>639292</v>
      </c>
      <c r="AD208">
        <v>690</v>
      </c>
      <c r="AF208">
        <v>185371.98</v>
      </c>
      <c r="AG208">
        <v>82635.3</v>
      </c>
      <c r="AI208">
        <v>8455.84</v>
      </c>
      <c r="AL208" s="123">
        <f t="shared" si="21"/>
        <v>1877760.19</v>
      </c>
      <c r="AM208" s="129">
        <f t="shared" si="22"/>
        <v>77080.67</v>
      </c>
      <c r="AN208" s="142">
        <f t="shared" si="23"/>
        <v>1800679.52</v>
      </c>
      <c r="AO208" s="143">
        <f t="shared" si="24"/>
        <v>581367.72</v>
      </c>
      <c r="AP208" s="143">
        <f t="shared" si="25"/>
        <v>916445.12</v>
      </c>
      <c r="AQ208" s="125">
        <f t="shared" si="20"/>
        <v>-335077.40000000002</v>
      </c>
    </row>
    <row r="209" spans="1:43" ht="14.4" thickBot="1" x14ac:dyDescent="0.3">
      <c r="A209" s="115" t="s">
        <v>294</v>
      </c>
      <c r="B209" s="115" t="s">
        <v>36</v>
      </c>
      <c r="C209" s="149">
        <v>2640</v>
      </c>
      <c r="D209" s="150" t="s">
        <v>776</v>
      </c>
      <c r="E209" t="s">
        <v>2386</v>
      </c>
      <c r="F209">
        <v>1110211.05</v>
      </c>
      <c r="G209">
        <v>659644</v>
      </c>
      <c r="H209">
        <v>39188.870000000003</v>
      </c>
      <c r="K209">
        <v>1242424.81</v>
      </c>
      <c r="L209">
        <v>384965.33</v>
      </c>
      <c r="P209">
        <v>80647.03</v>
      </c>
      <c r="R209">
        <v>2656.47</v>
      </c>
      <c r="V209">
        <v>587846.68000000005</v>
      </c>
      <c r="W209">
        <v>3045046</v>
      </c>
      <c r="X209">
        <v>160557.41</v>
      </c>
      <c r="AA209">
        <v>175080</v>
      </c>
      <c r="AC209">
        <v>326134</v>
      </c>
      <c r="AF209">
        <v>245696.95</v>
      </c>
      <c r="AG209">
        <v>43568.58</v>
      </c>
      <c r="AL209" s="123">
        <f t="shared" si="21"/>
        <v>1809043.9200000002</v>
      </c>
      <c r="AM209" s="129">
        <f t="shared" si="22"/>
        <v>83303.5</v>
      </c>
      <c r="AN209" s="142">
        <f t="shared" si="23"/>
        <v>1725740.4200000002</v>
      </c>
      <c r="AO209" s="143">
        <f t="shared" si="24"/>
        <v>335637.41000000003</v>
      </c>
      <c r="AP209" s="143">
        <f t="shared" si="25"/>
        <v>615399.52999999991</v>
      </c>
      <c r="AQ209" s="125">
        <f t="shared" si="20"/>
        <v>-279762.11999999988</v>
      </c>
    </row>
    <row r="210" spans="1:43" ht="14.4" thickBot="1" x14ac:dyDescent="0.3">
      <c r="A210" s="115" t="s">
        <v>294</v>
      </c>
      <c r="B210" s="115" t="s">
        <v>36</v>
      </c>
      <c r="C210" s="149">
        <v>5792</v>
      </c>
      <c r="D210" s="150" t="s">
        <v>777</v>
      </c>
      <c r="E210" t="s">
        <v>2387</v>
      </c>
      <c r="F210">
        <v>2285677.0699999998</v>
      </c>
      <c r="G210">
        <v>31784.84</v>
      </c>
      <c r="H210">
        <v>120603.44</v>
      </c>
      <c r="K210">
        <v>444397.14</v>
      </c>
      <c r="L210">
        <v>1159051.3899999999</v>
      </c>
      <c r="O210">
        <v>0</v>
      </c>
      <c r="P210">
        <v>47250.54</v>
      </c>
      <c r="R210">
        <v>3030.88</v>
      </c>
      <c r="V210">
        <v>-580946.13</v>
      </c>
      <c r="W210">
        <v>5060758.04</v>
      </c>
      <c r="X210">
        <v>133374.76</v>
      </c>
      <c r="AA210">
        <v>612150</v>
      </c>
      <c r="AC210">
        <v>766460</v>
      </c>
      <c r="AE210">
        <v>9664</v>
      </c>
      <c r="AF210">
        <v>424522.23999999999</v>
      </c>
      <c r="AG210">
        <v>30072.81</v>
      </c>
      <c r="AI210">
        <v>3285.16</v>
      </c>
      <c r="AJ210">
        <v>100</v>
      </c>
      <c r="AL210" s="123">
        <f t="shared" si="21"/>
        <v>2438065.3499999996</v>
      </c>
      <c r="AM210" s="129">
        <f t="shared" si="22"/>
        <v>50281.42</v>
      </c>
      <c r="AN210" s="142">
        <f t="shared" si="23"/>
        <v>2387783.9299999997</v>
      </c>
      <c r="AO210" s="143">
        <f t="shared" si="24"/>
        <v>745524.76</v>
      </c>
      <c r="AP210" s="143">
        <f t="shared" si="25"/>
        <v>1234104.21</v>
      </c>
      <c r="AQ210" s="125">
        <f t="shared" si="20"/>
        <v>-488579.44999999995</v>
      </c>
    </row>
    <row r="211" spans="1:43" ht="14.4" thickBot="1" x14ac:dyDescent="0.3">
      <c r="A211" s="115" t="s">
        <v>294</v>
      </c>
      <c r="B211" s="115" t="s">
        <v>36</v>
      </c>
      <c r="C211" s="149">
        <v>1533</v>
      </c>
      <c r="D211" s="150" t="s">
        <v>778</v>
      </c>
      <c r="E211" t="s">
        <v>2388</v>
      </c>
      <c r="F211">
        <v>706908.08</v>
      </c>
      <c r="G211">
        <v>17451.400000000001</v>
      </c>
      <c r="H211">
        <v>84882.6</v>
      </c>
      <c r="K211">
        <v>123042.54</v>
      </c>
      <c r="L211">
        <v>420301.66</v>
      </c>
      <c r="O211">
        <v>8618.6</v>
      </c>
      <c r="P211">
        <v>36449.629999999997</v>
      </c>
      <c r="R211">
        <v>1203.8</v>
      </c>
      <c r="V211">
        <v>-138230.9</v>
      </c>
      <c r="W211">
        <v>1741122.88</v>
      </c>
      <c r="X211">
        <v>70461.509999999995</v>
      </c>
      <c r="Y211">
        <v>41768</v>
      </c>
      <c r="AA211">
        <v>278160</v>
      </c>
      <c r="AB211">
        <v>1060</v>
      </c>
      <c r="AC211">
        <v>440644</v>
      </c>
      <c r="AD211">
        <v>4342</v>
      </c>
      <c r="AF211">
        <v>187563.32</v>
      </c>
      <c r="AG211">
        <v>54943.68</v>
      </c>
      <c r="AI211">
        <v>344.24</v>
      </c>
      <c r="AK211">
        <v>190</v>
      </c>
      <c r="AL211" s="123">
        <f t="shared" si="21"/>
        <v>809242.08</v>
      </c>
      <c r="AM211" s="129">
        <f t="shared" si="22"/>
        <v>46272.03</v>
      </c>
      <c r="AN211" s="142">
        <f t="shared" si="23"/>
        <v>762970.04999999993</v>
      </c>
      <c r="AO211" s="143">
        <f t="shared" si="24"/>
        <v>391449.51</v>
      </c>
      <c r="AP211" s="143">
        <f t="shared" si="25"/>
        <v>688027.24000000011</v>
      </c>
      <c r="AQ211" s="125">
        <f t="shared" si="20"/>
        <v>-296577.7300000001</v>
      </c>
    </row>
    <row r="212" spans="1:43" ht="14.4" thickBot="1" x14ac:dyDescent="0.3">
      <c r="A212" s="115" t="s">
        <v>297</v>
      </c>
      <c r="B212" s="115" t="s">
        <v>25</v>
      </c>
      <c r="C212" s="149">
        <v>6007</v>
      </c>
      <c r="D212" s="150" t="s">
        <v>779</v>
      </c>
      <c r="E212" t="s">
        <v>2389</v>
      </c>
      <c r="F212">
        <v>1633047.96</v>
      </c>
      <c r="G212">
        <v>0</v>
      </c>
      <c r="H212">
        <v>139105.68</v>
      </c>
      <c r="K212">
        <v>500225.9</v>
      </c>
      <c r="L212">
        <v>854415.56</v>
      </c>
      <c r="O212">
        <v>16000</v>
      </c>
      <c r="P212">
        <v>39625</v>
      </c>
      <c r="R212">
        <v>32553.55</v>
      </c>
      <c r="T212">
        <v>720</v>
      </c>
      <c r="U212">
        <v>419002.46</v>
      </c>
      <c r="V212">
        <v>-1935687.55</v>
      </c>
      <c r="W212">
        <v>3760347.17</v>
      </c>
      <c r="X212">
        <v>1347928.03</v>
      </c>
      <c r="AA212">
        <v>668160</v>
      </c>
      <c r="AC212">
        <v>881455</v>
      </c>
      <c r="AF212">
        <v>298072.78999999998</v>
      </c>
      <c r="AG212">
        <v>8291.76</v>
      </c>
      <c r="AK212">
        <v>34034.01</v>
      </c>
      <c r="AL212" s="123">
        <f t="shared" si="21"/>
        <v>1772153.64</v>
      </c>
      <c r="AM212" s="129">
        <f t="shared" si="22"/>
        <v>88178.55</v>
      </c>
      <c r="AN212" s="142">
        <f t="shared" si="23"/>
        <v>1683975.0899999999</v>
      </c>
      <c r="AO212" s="143">
        <f t="shared" si="24"/>
        <v>2016088.03</v>
      </c>
      <c r="AP212" s="143">
        <f t="shared" si="25"/>
        <v>1221853.56</v>
      </c>
      <c r="AQ212" s="125">
        <f t="shared" si="20"/>
        <v>794234.47</v>
      </c>
    </row>
    <row r="213" spans="1:43" ht="14.4" thickBot="1" x14ac:dyDescent="0.3">
      <c r="A213" s="115" t="s">
        <v>297</v>
      </c>
      <c r="B213" s="115" t="s">
        <v>25</v>
      </c>
      <c r="C213" s="149">
        <v>2330</v>
      </c>
      <c r="D213" s="150" t="s">
        <v>780</v>
      </c>
      <c r="E213" t="s">
        <v>2390</v>
      </c>
      <c r="F213">
        <v>2130111.83</v>
      </c>
      <c r="G213">
        <v>51279.56</v>
      </c>
      <c r="H213">
        <v>48953.45</v>
      </c>
      <c r="K213">
        <v>979032</v>
      </c>
      <c r="L213">
        <v>279885.78999999998</v>
      </c>
      <c r="O213">
        <v>3000</v>
      </c>
      <c r="P213">
        <v>52158.95</v>
      </c>
      <c r="R213">
        <v>6012.83</v>
      </c>
      <c r="V213">
        <v>965112.92</v>
      </c>
      <c r="W213">
        <v>2267172.48</v>
      </c>
      <c r="X213">
        <v>636304.72</v>
      </c>
      <c r="AA213">
        <v>573038</v>
      </c>
      <c r="AB213">
        <v>15200</v>
      </c>
      <c r="AC213">
        <v>698669</v>
      </c>
      <c r="AF213">
        <v>192852.48000000001</v>
      </c>
      <c r="AG213">
        <v>51574.53</v>
      </c>
      <c r="AK213">
        <v>85641.26</v>
      </c>
      <c r="AL213" s="123">
        <f t="shared" si="21"/>
        <v>2230344.8400000003</v>
      </c>
      <c r="AM213" s="129">
        <f t="shared" si="22"/>
        <v>61171.78</v>
      </c>
      <c r="AN213" s="142">
        <f t="shared" si="23"/>
        <v>2169173.0600000005</v>
      </c>
      <c r="AO213" s="143">
        <f t="shared" si="24"/>
        <v>1224542.72</v>
      </c>
      <c r="AP213" s="143">
        <f t="shared" si="25"/>
        <v>1028737.27</v>
      </c>
      <c r="AQ213" s="125">
        <f t="shared" si="20"/>
        <v>195805.44999999995</v>
      </c>
    </row>
    <row r="214" spans="1:43" ht="14.4" thickBot="1" x14ac:dyDescent="0.3">
      <c r="A214" s="115" t="s">
        <v>297</v>
      </c>
      <c r="B214" s="115" t="s">
        <v>25</v>
      </c>
      <c r="C214" s="149">
        <v>2684</v>
      </c>
      <c r="D214" s="150" t="s">
        <v>781</v>
      </c>
      <c r="E214" t="s">
        <v>2391</v>
      </c>
      <c r="F214">
        <v>1070909.46</v>
      </c>
      <c r="G214">
        <v>11920.75</v>
      </c>
      <c r="H214">
        <v>36800</v>
      </c>
      <c r="K214">
        <v>181550.44</v>
      </c>
      <c r="L214">
        <v>651214.42000000004</v>
      </c>
      <c r="O214">
        <v>0</v>
      </c>
      <c r="P214">
        <v>45268</v>
      </c>
      <c r="R214">
        <v>46948.09</v>
      </c>
      <c r="T214">
        <v>2215</v>
      </c>
      <c r="V214">
        <v>-321680.31</v>
      </c>
      <c r="W214">
        <v>1878069.39</v>
      </c>
      <c r="X214">
        <v>674178.8</v>
      </c>
      <c r="Z214">
        <v>873.5</v>
      </c>
      <c r="AA214">
        <v>547918</v>
      </c>
      <c r="AB214">
        <v>1120</v>
      </c>
      <c r="AC214">
        <v>602633</v>
      </c>
      <c r="AF214">
        <v>177119.4</v>
      </c>
      <c r="AG214">
        <v>49429.5</v>
      </c>
      <c r="AK214">
        <v>93333.5</v>
      </c>
      <c r="AL214" s="123">
        <f t="shared" si="21"/>
        <v>1119630.21</v>
      </c>
      <c r="AM214" s="129">
        <f t="shared" si="22"/>
        <v>92216.09</v>
      </c>
      <c r="AN214" s="142">
        <f t="shared" si="23"/>
        <v>1027414.12</v>
      </c>
      <c r="AO214" s="143">
        <f t="shared" si="24"/>
        <v>1224090.3</v>
      </c>
      <c r="AP214" s="143">
        <f t="shared" si="25"/>
        <v>922515.4</v>
      </c>
      <c r="AQ214" s="125">
        <f t="shared" si="20"/>
        <v>301574.90000000002</v>
      </c>
    </row>
    <row r="215" spans="1:43" ht="14.4" thickBot="1" x14ac:dyDescent="0.3">
      <c r="A215" s="115" t="s">
        <v>297</v>
      </c>
      <c r="B215" s="115" t="s">
        <v>25</v>
      </c>
      <c r="C215" s="149">
        <v>7170</v>
      </c>
      <c r="D215" s="150" t="s">
        <v>782</v>
      </c>
      <c r="E215" t="s">
        <v>2392</v>
      </c>
      <c r="F215">
        <v>3049402.74</v>
      </c>
      <c r="G215">
        <v>125290.54</v>
      </c>
      <c r="H215">
        <v>76562.759999999995</v>
      </c>
      <c r="K215">
        <v>338848.41</v>
      </c>
      <c r="L215">
        <v>1289963.44</v>
      </c>
      <c r="O215">
        <v>29019</v>
      </c>
      <c r="P215">
        <v>211200.7</v>
      </c>
      <c r="R215">
        <v>15.5</v>
      </c>
      <c r="V215">
        <v>-1263875.92</v>
      </c>
      <c r="W215">
        <v>4524693.96</v>
      </c>
      <c r="X215">
        <v>2310326.1800000002</v>
      </c>
      <c r="Y215">
        <v>145900</v>
      </c>
      <c r="AA215">
        <v>682109.7</v>
      </c>
      <c r="AB215">
        <v>7998.9</v>
      </c>
      <c r="AC215">
        <v>1094700.8999999999</v>
      </c>
      <c r="AD215">
        <v>12604</v>
      </c>
      <c r="AF215">
        <v>384048.28</v>
      </c>
      <c r="AG215">
        <v>91709.01</v>
      </c>
      <c r="AK215">
        <v>184257.94</v>
      </c>
      <c r="AL215" s="123">
        <f t="shared" si="21"/>
        <v>3251256.04</v>
      </c>
      <c r="AM215" s="129">
        <f t="shared" si="22"/>
        <v>240235.2</v>
      </c>
      <c r="AN215" s="142">
        <f t="shared" si="23"/>
        <v>3011020.84</v>
      </c>
      <c r="AO215" s="143">
        <f t="shared" si="24"/>
        <v>3146334.78</v>
      </c>
      <c r="AP215" s="143">
        <f t="shared" si="25"/>
        <v>1767320.13</v>
      </c>
      <c r="AQ215" s="125">
        <f t="shared" si="20"/>
        <v>1379014.65</v>
      </c>
    </row>
  </sheetData>
  <autoFilter ref="A1:AQ215" xr:uid="{00000000-0001-0000-0300-000000000000}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08CF1-6B1B-42DE-BD2B-DC256E670508}">
  <dimension ref="A1:AE99"/>
  <sheetViews>
    <sheetView topLeftCell="L1" workbookViewId="0">
      <selection sqref="A1:AE1048576"/>
    </sheetView>
  </sheetViews>
  <sheetFormatPr defaultRowHeight="13.8" x14ac:dyDescent="0.25"/>
  <cols>
    <col min="1" max="1" width="40.69921875" bestFit="1" customWidth="1"/>
  </cols>
  <sheetData>
    <row r="1" spans="1:31" x14ac:dyDescent="0.25">
      <c r="A1" t="s">
        <v>2052</v>
      </c>
      <c r="B1" t="s">
        <v>2053</v>
      </c>
      <c r="C1" t="s">
        <v>2054</v>
      </c>
      <c r="D1" t="s">
        <v>2055</v>
      </c>
      <c r="E1" t="s">
        <v>2175</v>
      </c>
      <c r="F1" t="s">
        <v>2176</v>
      </c>
      <c r="G1" t="s">
        <v>2056</v>
      </c>
      <c r="H1" t="s">
        <v>2057</v>
      </c>
      <c r="I1" t="s">
        <v>2058</v>
      </c>
      <c r="J1" t="s">
        <v>2177</v>
      </c>
      <c r="K1" t="s">
        <v>2059</v>
      </c>
      <c r="L1" t="s">
        <v>2060</v>
      </c>
      <c r="M1" t="s">
        <v>2062</v>
      </c>
      <c r="N1" t="s">
        <v>2063</v>
      </c>
      <c r="O1" t="s">
        <v>2064</v>
      </c>
      <c r="P1" t="s">
        <v>2178</v>
      </c>
      <c r="Q1" t="s">
        <v>2065</v>
      </c>
      <c r="R1" t="s">
        <v>2066</v>
      </c>
      <c r="S1" t="s">
        <v>2067</v>
      </c>
      <c r="T1" t="s">
        <v>2068</v>
      </c>
      <c r="U1" t="s">
        <v>2069</v>
      </c>
      <c r="V1" t="s">
        <v>2070</v>
      </c>
      <c r="W1" t="s">
        <v>2583</v>
      </c>
      <c r="X1" t="s">
        <v>2071</v>
      </c>
      <c r="Y1" t="s">
        <v>2072</v>
      </c>
      <c r="Z1" t="s">
        <v>2073</v>
      </c>
      <c r="AA1" t="s">
        <v>2074</v>
      </c>
      <c r="AB1" t="s">
        <v>2075</v>
      </c>
      <c r="AC1" t="s">
        <v>2076</v>
      </c>
      <c r="AD1" t="s">
        <v>2077</v>
      </c>
      <c r="AE1" t="s">
        <v>2079</v>
      </c>
    </row>
    <row r="2" spans="1:31" x14ac:dyDescent="0.25">
      <c r="A2" t="s">
        <v>2080</v>
      </c>
      <c r="B2" t="s">
        <v>2081</v>
      </c>
      <c r="C2" t="s">
        <v>2082</v>
      </c>
      <c r="D2" t="s">
        <v>2083</v>
      </c>
      <c r="E2" t="s">
        <v>2181</v>
      </c>
      <c r="F2" t="s">
        <v>2182</v>
      </c>
      <c r="G2" t="s">
        <v>2084</v>
      </c>
      <c r="H2" t="s">
        <v>2085</v>
      </c>
      <c r="I2" t="s">
        <v>2086</v>
      </c>
      <c r="J2" t="s">
        <v>2183</v>
      </c>
      <c r="K2" t="s">
        <v>2087</v>
      </c>
      <c r="L2" t="s">
        <v>2088</v>
      </c>
      <c r="M2" t="s">
        <v>2090</v>
      </c>
      <c r="N2" t="s">
        <v>2091</v>
      </c>
      <c r="O2" t="s">
        <v>2092</v>
      </c>
      <c r="P2" t="s">
        <v>2184</v>
      </c>
      <c r="Q2" t="s">
        <v>2093</v>
      </c>
      <c r="R2" t="s">
        <v>2094</v>
      </c>
      <c r="S2" t="s">
        <v>2095</v>
      </c>
      <c r="T2" t="s">
        <v>2096</v>
      </c>
      <c r="U2" t="s">
        <v>2097</v>
      </c>
      <c r="V2" t="s">
        <v>2098</v>
      </c>
      <c r="W2" t="s">
        <v>2586</v>
      </c>
      <c r="X2" t="s">
        <v>2099</v>
      </c>
      <c r="Y2" t="s">
        <v>2100</v>
      </c>
      <c r="Z2" t="s">
        <v>2101</v>
      </c>
      <c r="AA2" t="s">
        <v>2102</v>
      </c>
      <c r="AB2" t="s">
        <v>2103</v>
      </c>
      <c r="AC2" t="s">
        <v>2104</v>
      </c>
      <c r="AD2" t="s">
        <v>2105</v>
      </c>
      <c r="AE2" t="s">
        <v>2107</v>
      </c>
    </row>
    <row r="3" spans="1:31" x14ac:dyDescent="0.25">
      <c r="A3" t="s">
        <v>2108</v>
      </c>
      <c r="B3">
        <v>60409393.420000002</v>
      </c>
      <c r="C3">
        <v>5134793.03</v>
      </c>
      <c r="D3">
        <v>11603029.359999999</v>
      </c>
      <c r="E3">
        <v>0</v>
      </c>
      <c r="F3">
        <v>0</v>
      </c>
      <c r="G3">
        <v>30932884.32</v>
      </c>
      <c r="H3">
        <v>18810893.93</v>
      </c>
      <c r="I3">
        <v>0</v>
      </c>
      <c r="J3">
        <v>0</v>
      </c>
      <c r="K3">
        <v>353967.08</v>
      </c>
      <c r="L3">
        <v>4806934.83</v>
      </c>
      <c r="M3">
        <v>3786796.7</v>
      </c>
      <c r="N3">
        <v>219208.19</v>
      </c>
      <c r="O3">
        <v>0</v>
      </c>
      <c r="P3">
        <v>4546593.88</v>
      </c>
      <c r="Q3">
        <v>0</v>
      </c>
      <c r="R3">
        <v>-36853047.090000004</v>
      </c>
      <c r="S3">
        <v>157295823.40000001</v>
      </c>
      <c r="T3">
        <v>27472681.899999999</v>
      </c>
      <c r="U3">
        <v>1035073.4</v>
      </c>
      <c r="V3">
        <v>18882.91</v>
      </c>
      <c r="W3">
        <v>1235</v>
      </c>
      <c r="X3">
        <v>30364675.399999999</v>
      </c>
      <c r="Y3">
        <v>2314282.35</v>
      </c>
      <c r="Z3">
        <v>40868678.68</v>
      </c>
      <c r="AA3">
        <v>90116.51</v>
      </c>
      <c r="AB3">
        <v>86444.160000000003</v>
      </c>
      <c r="AC3">
        <v>22407606.809999999</v>
      </c>
      <c r="AD3">
        <v>4216664.09</v>
      </c>
      <c r="AE3">
        <v>802603.64</v>
      </c>
    </row>
    <row r="4" spans="1:31" x14ac:dyDescent="0.25">
      <c r="A4" t="s">
        <v>2393</v>
      </c>
      <c r="B4">
        <v>3358142.42</v>
      </c>
      <c r="C4">
        <v>5770</v>
      </c>
      <c r="D4">
        <v>161202.34</v>
      </c>
      <c r="G4">
        <v>1862508.31</v>
      </c>
      <c r="H4">
        <v>168076.83</v>
      </c>
      <c r="K4">
        <v>0</v>
      </c>
      <c r="L4">
        <v>42985</v>
      </c>
      <c r="M4">
        <v>30511</v>
      </c>
      <c r="N4">
        <v>3368.44</v>
      </c>
      <c r="R4">
        <v>4142032.83</v>
      </c>
      <c r="S4">
        <v>1723269</v>
      </c>
      <c r="T4">
        <v>225471.66</v>
      </c>
      <c r="X4">
        <v>1085151.3400000001</v>
      </c>
      <c r="Y4">
        <v>57300</v>
      </c>
      <c r="Z4">
        <v>1336461.3400000001</v>
      </c>
      <c r="AB4">
        <v>930</v>
      </c>
      <c r="AC4">
        <v>342824.23</v>
      </c>
      <c r="AD4">
        <v>74173.8</v>
      </c>
    </row>
    <row r="5" spans="1:31" x14ac:dyDescent="0.25">
      <c r="A5" t="s">
        <v>2394</v>
      </c>
      <c r="B5">
        <v>98459.48</v>
      </c>
      <c r="C5">
        <v>3870</v>
      </c>
      <c r="D5">
        <v>80819.570000000007</v>
      </c>
      <c r="G5">
        <v>447384.74</v>
      </c>
      <c r="H5">
        <v>1022728.32</v>
      </c>
      <c r="K5">
        <v>0</v>
      </c>
      <c r="L5">
        <v>27194.5</v>
      </c>
      <c r="N5">
        <v>0</v>
      </c>
      <c r="R5">
        <v>-10207.08</v>
      </c>
      <c r="S5">
        <v>1740746.12</v>
      </c>
      <c r="T5">
        <v>180918.58</v>
      </c>
      <c r="X5">
        <v>430452</v>
      </c>
      <c r="Y5">
        <v>38300</v>
      </c>
      <c r="Z5">
        <v>483868</v>
      </c>
      <c r="AC5">
        <v>180783.43</v>
      </c>
      <c r="AD5">
        <v>89490.58</v>
      </c>
    </row>
    <row r="6" spans="1:31" x14ac:dyDescent="0.25">
      <c r="A6" t="s">
        <v>2395</v>
      </c>
      <c r="B6">
        <v>915527.92</v>
      </c>
      <c r="C6">
        <v>19286.5</v>
      </c>
      <c r="D6">
        <v>142764.57999999999</v>
      </c>
      <c r="G6">
        <v>379657.93</v>
      </c>
      <c r="H6">
        <v>297970.45</v>
      </c>
      <c r="K6">
        <v>0</v>
      </c>
      <c r="L6">
        <v>224.7</v>
      </c>
      <c r="M6">
        <v>43311</v>
      </c>
      <c r="N6">
        <v>97.65</v>
      </c>
      <c r="R6">
        <v>-294901.55</v>
      </c>
      <c r="S6">
        <v>2169071.4500000002</v>
      </c>
      <c r="T6">
        <v>641906.51</v>
      </c>
      <c r="X6">
        <v>798500.39</v>
      </c>
      <c r="Y6">
        <v>86565</v>
      </c>
      <c r="Z6">
        <v>1140769.3899999999</v>
      </c>
      <c r="AA6">
        <v>1430</v>
      </c>
      <c r="AC6">
        <v>260662.64</v>
      </c>
      <c r="AD6">
        <v>28873.84</v>
      </c>
      <c r="AE6">
        <v>257831.9</v>
      </c>
    </row>
    <row r="7" spans="1:31" x14ac:dyDescent="0.25">
      <c r="A7" t="s">
        <v>2396</v>
      </c>
      <c r="B7">
        <v>634764.66</v>
      </c>
      <c r="C7">
        <v>1830</v>
      </c>
      <c r="D7">
        <v>106138.92</v>
      </c>
      <c r="G7">
        <v>227266.01</v>
      </c>
      <c r="H7">
        <v>56689.74</v>
      </c>
      <c r="K7">
        <v>0</v>
      </c>
      <c r="M7">
        <v>374493</v>
      </c>
      <c r="N7">
        <v>2079.8200000000002</v>
      </c>
      <c r="R7">
        <v>546156.18999999994</v>
      </c>
      <c r="S7">
        <v>235221.96</v>
      </c>
      <c r="T7">
        <v>191771.68</v>
      </c>
      <c r="U7">
        <v>7500</v>
      </c>
      <c r="X7">
        <v>811936.22</v>
      </c>
      <c r="Y7">
        <v>20200</v>
      </c>
      <c r="Z7">
        <v>940921.22</v>
      </c>
      <c r="AB7">
        <v>7724</v>
      </c>
      <c r="AC7">
        <v>197863.42</v>
      </c>
      <c r="AD7">
        <v>15160.9</v>
      </c>
      <c r="AE7">
        <v>1000</v>
      </c>
    </row>
    <row r="8" spans="1:31" x14ac:dyDescent="0.25">
      <c r="A8" t="s">
        <v>2397</v>
      </c>
      <c r="B8">
        <v>465216.62</v>
      </c>
      <c r="C8">
        <v>32379.3</v>
      </c>
      <c r="D8">
        <v>1015487.57</v>
      </c>
      <c r="G8">
        <v>404866.96</v>
      </c>
      <c r="H8">
        <v>168055.96</v>
      </c>
      <c r="K8">
        <v>19813.080000000002</v>
      </c>
      <c r="M8">
        <v>222634</v>
      </c>
      <c r="N8">
        <v>200.74</v>
      </c>
      <c r="R8">
        <v>129293.84</v>
      </c>
      <c r="S8">
        <v>1649277.25</v>
      </c>
      <c r="T8">
        <v>604896.76</v>
      </c>
      <c r="X8">
        <v>369583.12</v>
      </c>
      <c r="Y8">
        <v>19000</v>
      </c>
      <c r="Z8">
        <v>489573.12</v>
      </c>
      <c r="AC8">
        <v>317604.63</v>
      </c>
      <c r="AD8">
        <v>121514.63</v>
      </c>
    </row>
    <row r="9" spans="1:31" x14ac:dyDescent="0.25">
      <c r="A9" t="s">
        <v>2398</v>
      </c>
      <c r="B9">
        <v>805929.28</v>
      </c>
      <c r="C9">
        <v>7799.53</v>
      </c>
      <c r="D9">
        <v>72739.14</v>
      </c>
      <c r="G9">
        <v>5169.67</v>
      </c>
      <c r="H9">
        <v>290350.94</v>
      </c>
      <c r="M9">
        <v>466630</v>
      </c>
      <c r="N9">
        <v>769.5</v>
      </c>
      <c r="R9">
        <v>669139.05000000005</v>
      </c>
      <c r="S9">
        <v>169383.81</v>
      </c>
      <c r="T9">
        <v>150387.12</v>
      </c>
      <c r="X9">
        <v>255115</v>
      </c>
      <c r="Y9">
        <v>42650</v>
      </c>
      <c r="Z9">
        <v>383434</v>
      </c>
      <c r="AC9">
        <v>142422.45000000001</v>
      </c>
      <c r="AD9">
        <v>45229.47</v>
      </c>
      <c r="AE9">
        <v>1000</v>
      </c>
    </row>
    <row r="10" spans="1:31" x14ac:dyDescent="0.25">
      <c r="A10" t="s">
        <v>2399</v>
      </c>
      <c r="B10">
        <v>946165.02</v>
      </c>
      <c r="C10">
        <v>56984</v>
      </c>
      <c r="D10">
        <v>39186.410000000003</v>
      </c>
      <c r="G10">
        <v>931705.29</v>
      </c>
      <c r="H10">
        <v>296225.49</v>
      </c>
      <c r="K10">
        <v>0</v>
      </c>
      <c r="N10">
        <v>219.21</v>
      </c>
      <c r="R10">
        <v>957826.15</v>
      </c>
      <c r="S10">
        <v>1442563.02</v>
      </c>
      <c r="T10">
        <v>345712.83</v>
      </c>
      <c r="X10">
        <v>619325</v>
      </c>
      <c r="Y10">
        <v>20400</v>
      </c>
      <c r="Z10">
        <v>794485</v>
      </c>
      <c r="AC10">
        <v>257718.68</v>
      </c>
      <c r="AD10">
        <v>62576.32</v>
      </c>
      <c r="AE10">
        <v>1000</v>
      </c>
    </row>
    <row r="11" spans="1:31" x14ac:dyDescent="0.25">
      <c r="A11" t="s">
        <v>2400</v>
      </c>
      <c r="B11">
        <v>260568.21</v>
      </c>
      <c r="C11">
        <v>26693.759999999998</v>
      </c>
      <c r="D11">
        <v>64319.49</v>
      </c>
      <c r="G11">
        <v>172269.88</v>
      </c>
      <c r="H11">
        <v>226974.72</v>
      </c>
      <c r="N11">
        <v>37</v>
      </c>
      <c r="R11">
        <v>-18377.66</v>
      </c>
      <c r="S11">
        <v>484200</v>
      </c>
      <c r="T11">
        <v>656580.01</v>
      </c>
      <c r="X11">
        <v>719769.39</v>
      </c>
      <c r="Y11">
        <v>14600</v>
      </c>
      <c r="Z11">
        <v>859019.39</v>
      </c>
      <c r="AC11">
        <v>193477.59</v>
      </c>
      <c r="AD11">
        <v>53485.7</v>
      </c>
    </row>
    <row r="12" spans="1:31" x14ac:dyDescent="0.25">
      <c r="A12" t="s">
        <v>2401</v>
      </c>
      <c r="B12">
        <v>193252.66</v>
      </c>
      <c r="C12">
        <v>52414</v>
      </c>
      <c r="D12">
        <v>118101.19</v>
      </c>
      <c r="G12">
        <v>332356.03999999998</v>
      </c>
      <c r="H12">
        <v>334347.89</v>
      </c>
      <c r="M12">
        <v>26400</v>
      </c>
      <c r="N12">
        <v>0</v>
      </c>
      <c r="R12">
        <v>-733504.88</v>
      </c>
      <c r="S12">
        <v>1884119.29</v>
      </c>
      <c r="T12">
        <v>369387.8</v>
      </c>
      <c r="X12">
        <v>527632.5</v>
      </c>
      <c r="Y12">
        <v>27180</v>
      </c>
      <c r="Z12">
        <v>774869.5</v>
      </c>
      <c r="AA12">
        <v>5936</v>
      </c>
      <c r="AC12">
        <v>233888.82</v>
      </c>
      <c r="AD12">
        <v>55048.61</v>
      </c>
      <c r="AE12">
        <v>1000</v>
      </c>
    </row>
    <row r="13" spans="1:31" x14ac:dyDescent="0.25">
      <c r="A13" t="s">
        <v>2402</v>
      </c>
      <c r="B13">
        <v>290878.15999999997</v>
      </c>
      <c r="C13">
        <v>20276</v>
      </c>
      <c r="D13">
        <v>31658.560000000001</v>
      </c>
      <c r="G13">
        <v>6357694.46</v>
      </c>
      <c r="H13">
        <v>270752.90999999997</v>
      </c>
      <c r="L13">
        <v>30131.93</v>
      </c>
      <c r="N13">
        <v>1986.99</v>
      </c>
      <c r="R13">
        <v>6528605.21</v>
      </c>
      <c r="S13">
        <v>684118.79</v>
      </c>
      <c r="T13">
        <v>245971.85</v>
      </c>
      <c r="X13">
        <v>571486.5</v>
      </c>
      <c r="Y13">
        <v>18200</v>
      </c>
      <c r="Z13">
        <v>754496.78</v>
      </c>
      <c r="AC13">
        <v>222702.22</v>
      </c>
      <c r="AD13">
        <v>132042.18</v>
      </c>
    </row>
    <row r="14" spans="1:31" x14ac:dyDescent="0.25">
      <c r="A14" t="s">
        <v>2403</v>
      </c>
      <c r="B14">
        <v>606787.29</v>
      </c>
      <c r="C14">
        <v>12420</v>
      </c>
      <c r="D14">
        <v>128112.07</v>
      </c>
      <c r="G14">
        <v>1249000.8</v>
      </c>
      <c r="H14">
        <v>179686.28</v>
      </c>
      <c r="M14">
        <v>54300</v>
      </c>
      <c r="N14">
        <v>1</v>
      </c>
      <c r="R14">
        <v>1190294.02</v>
      </c>
      <c r="S14">
        <v>865361.67</v>
      </c>
      <c r="T14">
        <v>329724.90999999997</v>
      </c>
      <c r="X14">
        <v>522431.87</v>
      </c>
      <c r="Y14">
        <v>27100</v>
      </c>
      <c r="Z14">
        <v>642016.87</v>
      </c>
      <c r="AC14">
        <v>121037.01</v>
      </c>
      <c r="AD14">
        <v>50153.15</v>
      </c>
    </row>
    <row r="15" spans="1:31" x14ac:dyDescent="0.25">
      <c r="A15" t="s">
        <v>2404</v>
      </c>
      <c r="B15">
        <v>149739.85</v>
      </c>
      <c r="C15">
        <v>3807.5</v>
      </c>
      <c r="D15">
        <v>90935.19</v>
      </c>
      <c r="G15">
        <v>218058.44</v>
      </c>
      <c r="H15">
        <v>153583.06</v>
      </c>
      <c r="L15">
        <v>8900</v>
      </c>
      <c r="M15">
        <v>9400</v>
      </c>
      <c r="N15">
        <v>18.5</v>
      </c>
      <c r="R15">
        <v>-918714.78</v>
      </c>
      <c r="S15">
        <v>1709548.67</v>
      </c>
      <c r="T15">
        <v>161619.81</v>
      </c>
      <c r="X15">
        <v>179544.5</v>
      </c>
      <c r="Y15">
        <v>5600</v>
      </c>
      <c r="Z15">
        <v>380608.5</v>
      </c>
      <c r="AC15">
        <v>129240.68</v>
      </c>
      <c r="AD15">
        <v>29943.48</v>
      </c>
    </row>
    <row r="16" spans="1:31" x14ac:dyDescent="0.25">
      <c r="A16" t="s">
        <v>2405</v>
      </c>
      <c r="B16">
        <v>800078.98</v>
      </c>
      <c r="C16">
        <v>7707</v>
      </c>
      <c r="D16">
        <v>74358.22</v>
      </c>
      <c r="G16">
        <v>461833.48</v>
      </c>
      <c r="H16">
        <v>229372.03</v>
      </c>
      <c r="L16">
        <v>0</v>
      </c>
      <c r="M16">
        <v>513474</v>
      </c>
      <c r="N16">
        <v>69.94</v>
      </c>
      <c r="R16">
        <v>1255555.08</v>
      </c>
      <c r="T16">
        <v>145599.43</v>
      </c>
      <c r="V16">
        <v>2513.6999999999998</v>
      </c>
      <c r="X16">
        <v>278117.26</v>
      </c>
      <c r="Y16">
        <v>27540</v>
      </c>
      <c r="Z16">
        <v>371742.26</v>
      </c>
      <c r="AA16">
        <v>500</v>
      </c>
      <c r="AC16">
        <v>248422.43</v>
      </c>
      <c r="AD16">
        <v>28855.01</v>
      </c>
    </row>
    <row r="17" spans="1:31" x14ac:dyDescent="0.25">
      <c r="A17" t="s">
        <v>2406</v>
      </c>
      <c r="B17">
        <v>518977.02</v>
      </c>
      <c r="C17">
        <v>0</v>
      </c>
      <c r="D17">
        <v>99844.59</v>
      </c>
      <c r="G17">
        <v>282159.49</v>
      </c>
      <c r="H17">
        <v>135535.97</v>
      </c>
      <c r="K17">
        <v>0</v>
      </c>
      <c r="L17">
        <v>105800</v>
      </c>
      <c r="N17">
        <v>1507.88</v>
      </c>
      <c r="R17">
        <v>-1288665.25</v>
      </c>
      <c r="S17">
        <v>2091979.99</v>
      </c>
      <c r="T17">
        <v>382419.05</v>
      </c>
      <c r="X17">
        <v>305970</v>
      </c>
      <c r="Y17">
        <v>51537.54</v>
      </c>
      <c r="Z17">
        <v>406374</v>
      </c>
      <c r="AC17">
        <v>154547.57999999999</v>
      </c>
      <c r="AD17">
        <v>34917.56</v>
      </c>
      <c r="AE17">
        <v>18193</v>
      </c>
    </row>
    <row r="18" spans="1:31" x14ac:dyDescent="0.25">
      <c r="A18" t="s">
        <v>2407</v>
      </c>
      <c r="B18">
        <v>402806.53</v>
      </c>
      <c r="C18">
        <v>-6000</v>
      </c>
      <c r="D18">
        <v>32305.48</v>
      </c>
      <c r="G18">
        <v>179095.8</v>
      </c>
      <c r="H18">
        <v>53452.38</v>
      </c>
      <c r="L18">
        <v>171590</v>
      </c>
      <c r="N18">
        <v>1770.84</v>
      </c>
      <c r="R18">
        <v>-1638932.75</v>
      </c>
      <c r="S18">
        <v>1967042.37</v>
      </c>
      <c r="T18">
        <v>352125.59</v>
      </c>
      <c r="X18">
        <v>170240.5</v>
      </c>
      <c r="Y18">
        <v>4500</v>
      </c>
      <c r="Z18">
        <v>231740.5</v>
      </c>
      <c r="AC18">
        <v>121528.25</v>
      </c>
      <c r="AD18">
        <v>13407.61</v>
      </c>
    </row>
    <row r="19" spans="1:31" x14ac:dyDescent="0.25">
      <c r="A19" t="s">
        <v>2408</v>
      </c>
      <c r="B19">
        <v>1423149.87</v>
      </c>
      <c r="C19">
        <v>0</v>
      </c>
      <c r="D19">
        <v>10490.45</v>
      </c>
      <c r="G19">
        <v>600086.47</v>
      </c>
      <c r="H19">
        <v>65512.75</v>
      </c>
      <c r="L19">
        <v>171000</v>
      </c>
      <c r="N19">
        <v>4588.91</v>
      </c>
      <c r="R19">
        <v>-64605.38</v>
      </c>
      <c r="S19">
        <v>1776680.82</v>
      </c>
      <c r="T19">
        <v>452991.19</v>
      </c>
      <c r="X19">
        <v>369747</v>
      </c>
      <c r="Y19">
        <v>66700</v>
      </c>
      <c r="Z19">
        <v>488727</v>
      </c>
      <c r="AC19">
        <v>166927.16</v>
      </c>
      <c r="AD19">
        <v>22208.84</v>
      </c>
    </row>
    <row r="20" spans="1:31" x14ac:dyDescent="0.25">
      <c r="A20" t="s">
        <v>2409</v>
      </c>
      <c r="B20">
        <v>1697268.47</v>
      </c>
      <c r="C20">
        <v>80175.62</v>
      </c>
      <c r="D20">
        <v>21691.64</v>
      </c>
      <c r="G20">
        <v>515628.15</v>
      </c>
      <c r="H20">
        <v>662518.76</v>
      </c>
      <c r="K20">
        <v>0</v>
      </c>
      <c r="L20">
        <v>0</v>
      </c>
      <c r="N20">
        <v>38.5</v>
      </c>
      <c r="R20">
        <v>1058162.97</v>
      </c>
      <c r="S20">
        <v>2074982.75</v>
      </c>
      <c r="T20">
        <v>254649.94</v>
      </c>
      <c r="X20">
        <v>722805</v>
      </c>
      <c r="Y20">
        <v>3000</v>
      </c>
      <c r="Z20">
        <v>796965</v>
      </c>
      <c r="AC20">
        <v>271125.40000000002</v>
      </c>
      <c r="AD20">
        <v>68266.12</v>
      </c>
    </row>
    <row r="21" spans="1:31" x14ac:dyDescent="0.25">
      <c r="A21" t="s">
        <v>2410</v>
      </c>
      <c r="B21">
        <v>536287.37</v>
      </c>
      <c r="C21">
        <v>3380.5</v>
      </c>
      <c r="D21">
        <v>83467.850000000006</v>
      </c>
      <c r="G21">
        <v>44715.59</v>
      </c>
      <c r="H21">
        <v>44562.79</v>
      </c>
      <c r="L21">
        <v>0</v>
      </c>
      <c r="N21">
        <v>780.23</v>
      </c>
      <c r="R21">
        <v>-320666.09999999998</v>
      </c>
      <c r="S21">
        <v>1108892.57</v>
      </c>
      <c r="T21">
        <v>165482.10999999999</v>
      </c>
      <c r="X21">
        <v>454441</v>
      </c>
      <c r="Y21">
        <v>9000</v>
      </c>
      <c r="Z21">
        <v>543511</v>
      </c>
      <c r="AC21">
        <v>145729.15</v>
      </c>
      <c r="AD21">
        <v>16275.56</v>
      </c>
    </row>
    <row r="22" spans="1:31" x14ac:dyDescent="0.25">
      <c r="A22" t="s">
        <v>2411</v>
      </c>
      <c r="B22">
        <v>1642876.62</v>
      </c>
      <c r="C22">
        <v>22709</v>
      </c>
      <c r="D22">
        <v>53198.400000000001</v>
      </c>
      <c r="G22">
        <v>202010.66</v>
      </c>
      <c r="H22">
        <v>316265.34000000003</v>
      </c>
      <c r="L22">
        <v>22211.5</v>
      </c>
      <c r="M22">
        <v>25986.49</v>
      </c>
      <c r="N22">
        <v>250.5</v>
      </c>
      <c r="P22">
        <v>263042</v>
      </c>
      <c r="R22">
        <v>611178</v>
      </c>
      <c r="S22">
        <v>1357301.45</v>
      </c>
      <c r="T22">
        <v>351076.1</v>
      </c>
      <c r="X22">
        <v>554547</v>
      </c>
      <c r="Y22">
        <v>5000</v>
      </c>
      <c r="Z22">
        <v>582387</v>
      </c>
      <c r="AA22">
        <v>975</v>
      </c>
      <c r="AB22">
        <v>2040</v>
      </c>
      <c r="AC22">
        <v>328479.77</v>
      </c>
      <c r="AD22">
        <v>39651.25</v>
      </c>
    </row>
    <row r="23" spans="1:31" x14ac:dyDescent="0.25">
      <c r="A23" t="s">
        <v>2412</v>
      </c>
      <c r="B23">
        <v>442891.22</v>
      </c>
      <c r="C23">
        <v>5668</v>
      </c>
      <c r="D23">
        <v>90850.15</v>
      </c>
      <c r="G23">
        <v>37047.050000000003</v>
      </c>
      <c r="H23">
        <v>353688.99</v>
      </c>
      <c r="K23">
        <v>0</v>
      </c>
      <c r="L23">
        <v>26392.26</v>
      </c>
      <c r="N23">
        <v>33.520000000000003</v>
      </c>
      <c r="P23">
        <v>116112.48</v>
      </c>
      <c r="R23">
        <v>-426593.33</v>
      </c>
      <c r="S23">
        <v>1339755.76</v>
      </c>
      <c r="T23">
        <v>703878.67</v>
      </c>
      <c r="X23">
        <v>721371</v>
      </c>
      <c r="Y23">
        <v>9000</v>
      </c>
      <c r="Z23">
        <v>819451</v>
      </c>
      <c r="AC23">
        <v>694918.56</v>
      </c>
      <c r="AD23">
        <v>45435.39</v>
      </c>
    </row>
    <row r="24" spans="1:31" x14ac:dyDescent="0.25">
      <c r="A24" t="s">
        <v>2413</v>
      </c>
      <c r="B24">
        <v>213201.14</v>
      </c>
      <c r="C24">
        <v>0</v>
      </c>
      <c r="D24">
        <v>45444.81</v>
      </c>
      <c r="G24">
        <v>2975663.85</v>
      </c>
      <c r="H24">
        <v>67042.23</v>
      </c>
      <c r="L24">
        <v>0</v>
      </c>
      <c r="N24">
        <v>18.5</v>
      </c>
      <c r="R24">
        <v>3082282.95</v>
      </c>
      <c r="S24">
        <v>391756.52</v>
      </c>
      <c r="T24">
        <v>221211.19</v>
      </c>
      <c r="X24">
        <v>368911.5</v>
      </c>
      <c r="Y24">
        <v>6000</v>
      </c>
      <c r="Z24">
        <v>443595.5</v>
      </c>
      <c r="AB24">
        <v>3320</v>
      </c>
      <c r="AC24">
        <v>209465.46</v>
      </c>
      <c r="AD24">
        <v>112447.67</v>
      </c>
    </row>
    <row r="25" spans="1:31" x14ac:dyDescent="0.25">
      <c r="A25" t="s">
        <v>2414</v>
      </c>
      <c r="B25">
        <v>212376.26</v>
      </c>
      <c r="C25">
        <v>61</v>
      </c>
      <c r="D25">
        <v>62440.15</v>
      </c>
      <c r="G25">
        <v>1056767.57</v>
      </c>
      <c r="H25">
        <v>187963.8</v>
      </c>
      <c r="L25">
        <v>5687.5</v>
      </c>
      <c r="N25">
        <v>18.5</v>
      </c>
      <c r="P25">
        <v>287.76</v>
      </c>
      <c r="R25">
        <v>1194549.4099999999</v>
      </c>
      <c r="S25">
        <v>459399.49</v>
      </c>
      <c r="T25">
        <v>89136.24</v>
      </c>
      <c r="X25">
        <v>246042.5</v>
      </c>
      <c r="Z25">
        <v>293042.5</v>
      </c>
      <c r="AC25">
        <v>134392.22</v>
      </c>
      <c r="AD25">
        <v>48077.9</v>
      </c>
    </row>
    <row r="26" spans="1:31" x14ac:dyDescent="0.25">
      <c r="A26" t="s">
        <v>2415</v>
      </c>
      <c r="B26">
        <v>575625.9</v>
      </c>
      <c r="C26">
        <v>10168</v>
      </c>
      <c r="D26">
        <v>96460.91</v>
      </c>
      <c r="G26">
        <v>69739.600000000006</v>
      </c>
      <c r="H26">
        <v>254023.17</v>
      </c>
      <c r="L26">
        <v>3865.39</v>
      </c>
      <c r="N26">
        <v>1500</v>
      </c>
      <c r="P26">
        <v>275969.82</v>
      </c>
      <c r="R26">
        <v>313538.13</v>
      </c>
      <c r="S26">
        <v>556569.79</v>
      </c>
      <c r="T26">
        <v>239389.68</v>
      </c>
      <c r="X26">
        <v>491327.8</v>
      </c>
      <c r="Y26">
        <v>29400</v>
      </c>
      <c r="Z26">
        <v>668177.80000000005</v>
      </c>
      <c r="AC26">
        <v>219103.29</v>
      </c>
      <c r="AD26">
        <v>18261.939999999999</v>
      </c>
    </row>
    <row r="27" spans="1:31" x14ac:dyDescent="0.25">
      <c r="A27" t="s">
        <v>2416</v>
      </c>
      <c r="B27">
        <v>619913.77</v>
      </c>
      <c r="C27">
        <v>0</v>
      </c>
      <c r="D27">
        <v>34800.550000000003</v>
      </c>
      <c r="G27">
        <v>9432.7000000000007</v>
      </c>
      <c r="H27">
        <v>99519.76</v>
      </c>
      <c r="L27">
        <v>24829.919999999998</v>
      </c>
      <c r="M27">
        <v>230377</v>
      </c>
      <c r="N27">
        <v>37</v>
      </c>
      <c r="R27">
        <v>-1102421.23</v>
      </c>
      <c r="S27">
        <v>1714928.69</v>
      </c>
      <c r="T27">
        <v>248153.97</v>
      </c>
      <c r="X27">
        <v>329220</v>
      </c>
      <c r="Z27">
        <v>372220</v>
      </c>
      <c r="AC27">
        <v>287313.84000000003</v>
      </c>
      <c r="AD27">
        <v>21924.73</v>
      </c>
    </row>
    <row r="28" spans="1:31" x14ac:dyDescent="0.25">
      <c r="A28" t="s">
        <v>2417</v>
      </c>
      <c r="B28">
        <v>593560.57999999996</v>
      </c>
      <c r="C28">
        <v>5581</v>
      </c>
      <c r="D28">
        <v>45462.64</v>
      </c>
      <c r="G28">
        <v>34691.660000000003</v>
      </c>
      <c r="H28">
        <v>175514.97</v>
      </c>
      <c r="L28">
        <v>18060.23</v>
      </c>
      <c r="N28">
        <v>181.22</v>
      </c>
      <c r="P28">
        <v>444450</v>
      </c>
      <c r="R28">
        <v>-1692362.53</v>
      </c>
      <c r="S28">
        <v>2179663.7000000002</v>
      </c>
      <c r="T28">
        <v>274339.38</v>
      </c>
      <c r="X28">
        <v>177198</v>
      </c>
      <c r="Y28">
        <v>4500</v>
      </c>
      <c r="Z28">
        <v>203698</v>
      </c>
      <c r="AC28">
        <v>329001.33</v>
      </c>
      <c r="AD28">
        <v>18519.82</v>
      </c>
    </row>
    <row r="29" spans="1:31" x14ac:dyDescent="0.25">
      <c r="A29" t="s">
        <v>2418</v>
      </c>
      <c r="B29">
        <v>511891.21</v>
      </c>
      <c r="C29">
        <v>10625.6</v>
      </c>
      <c r="D29">
        <v>62247.99</v>
      </c>
      <c r="G29">
        <v>95803.79</v>
      </c>
      <c r="H29">
        <v>148945.54999999999</v>
      </c>
      <c r="K29">
        <v>0</v>
      </c>
      <c r="L29">
        <v>0</v>
      </c>
      <c r="M29">
        <v>1974.55</v>
      </c>
      <c r="N29">
        <v>868.24</v>
      </c>
      <c r="P29">
        <v>89827.199999999997</v>
      </c>
      <c r="R29">
        <v>-717790.99</v>
      </c>
      <c r="S29">
        <v>1560653.49</v>
      </c>
      <c r="T29">
        <v>260147.37</v>
      </c>
      <c r="X29">
        <v>341049</v>
      </c>
      <c r="Y29">
        <v>4500</v>
      </c>
      <c r="Z29">
        <v>462684</v>
      </c>
      <c r="AC29">
        <v>216589.42</v>
      </c>
      <c r="AD29">
        <v>32441.3</v>
      </c>
    </row>
    <row r="30" spans="1:31" x14ac:dyDescent="0.25">
      <c r="A30" t="s">
        <v>2419</v>
      </c>
      <c r="B30">
        <v>456149.52</v>
      </c>
      <c r="C30">
        <v>0</v>
      </c>
      <c r="D30">
        <v>92905.98</v>
      </c>
      <c r="G30">
        <v>377841.52</v>
      </c>
      <c r="H30">
        <v>88147.73</v>
      </c>
      <c r="K30">
        <v>0</v>
      </c>
      <c r="L30">
        <v>25075</v>
      </c>
      <c r="N30">
        <v>0</v>
      </c>
      <c r="R30">
        <v>-610275.18999999994</v>
      </c>
      <c r="S30">
        <v>1747176.74</v>
      </c>
      <c r="T30">
        <v>520157.06</v>
      </c>
      <c r="X30">
        <v>465461</v>
      </c>
      <c r="Y30">
        <v>8640</v>
      </c>
      <c r="Z30">
        <v>726702</v>
      </c>
      <c r="AA30">
        <v>1720</v>
      </c>
      <c r="AB30">
        <v>1050</v>
      </c>
      <c r="AC30">
        <v>244387.63</v>
      </c>
      <c r="AD30">
        <v>167330.23000000001</v>
      </c>
    </row>
    <row r="31" spans="1:31" x14ac:dyDescent="0.25">
      <c r="A31" t="s">
        <v>2420</v>
      </c>
      <c r="B31">
        <v>1176047.8500000001</v>
      </c>
      <c r="C31">
        <v>0</v>
      </c>
      <c r="D31">
        <v>156530.76999999999</v>
      </c>
      <c r="G31">
        <v>452297.39</v>
      </c>
      <c r="H31">
        <v>210272.23</v>
      </c>
      <c r="K31">
        <v>0</v>
      </c>
      <c r="L31">
        <v>49287.5</v>
      </c>
      <c r="N31">
        <v>1296.77</v>
      </c>
      <c r="R31">
        <v>-662478.42000000004</v>
      </c>
      <c r="S31">
        <v>2580473.12</v>
      </c>
      <c r="T31">
        <v>714179.35</v>
      </c>
      <c r="X31">
        <v>430109.5</v>
      </c>
      <c r="Y31">
        <v>84540</v>
      </c>
      <c r="Z31">
        <v>675129.5</v>
      </c>
      <c r="AA31">
        <v>1640</v>
      </c>
      <c r="AB31">
        <v>1290</v>
      </c>
      <c r="AC31">
        <v>461312.87</v>
      </c>
      <c r="AD31">
        <v>48094.47</v>
      </c>
      <c r="AE31">
        <v>14792.74</v>
      </c>
    </row>
    <row r="32" spans="1:31" x14ac:dyDescent="0.25">
      <c r="A32" t="s">
        <v>2421</v>
      </c>
      <c r="B32">
        <v>818821.35</v>
      </c>
      <c r="C32">
        <v>0</v>
      </c>
      <c r="D32">
        <v>139493.18</v>
      </c>
      <c r="G32">
        <v>599382.81999999995</v>
      </c>
      <c r="H32">
        <v>28500.04</v>
      </c>
      <c r="L32">
        <v>20825</v>
      </c>
      <c r="N32">
        <v>0</v>
      </c>
      <c r="R32">
        <v>-145965.88</v>
      </c>
      <c r="S32">
        <v>1664645.88</v>
      </c>
      <c r="T32">
        <v>362464.66</v>
      </c>
      <c r="X32">
        <v>376981.5</v>
      </c>
      <c r="Y32">
        <v>6930</v>
      </c>
      <c r="Z32">
        <v>492548.5</v>
      </c>
      <c r="AA32">
        <v>2280</v>
      </c>
      <c r="AB32">
        <v>3866</v>
      </c>
      <c r="AC32">
        <v>175552.4</v>
      </c>
      <c r="AD32">
        <v>25436.87</v>
      </c>
    </row>
    <row r="33" spans="1:31" x14ac:dyDescent="0.25">
      <c r="A33" t="s">
        <v>2422</v>
      </c>
      <c r="B33">
        <v>445292.61</v>
      </c>
      <c r="C33">
        <v>0</v>
      </c>
      <c r="D33">
        <v>71927.960000000006</v>
      </c>
      <c r="G33">
        <v>2145178.12</v>
      </c>
      <c r="H33">
        <v>216899.25</v>
      </c>
      <c r="K33">
        <v>0</v>
      </c>
      <c r="L33">
        <v>35225</v>
      </c>
      <c r="N33">
        <v>3435</v>
      </c>
      <c r="R33">
        <v>2617788.94</v>
      </c>
      <c r="S33">
        <v>349948.56</v>
      </c>
      <c r="T33">
        <v>602191.17000000004</v>
      </c>
      <c r="X33">
        <v>458682</v>
      </c>
      <c r="Y33">
        <v>9240</v>
      </c>
      <c r="Z33">
        <v>736475</v>
      </c>
      <c r="AA33">
        <v>240</v>
      </c>
      <c r="AB33">
        <v>504</v>
      </c>
      <c r="AC33">
        <v>364037.45</v>
      </c>
      <c r="AD33">
        <v>95956.28</v>
      </c>
    </row>
    <row r="34" spans="1:31" x14ac:dyDescent="0.25">
      <c r="A34" t="s">
        <v>2423</v>
      </c>
      <c r="B34">
        <v>450645.6</v>
      </c>
      <c r="C34">
        <v>0</v>
      </c>
      <c r="D34">
        <v>79071.28</v>
      </c>
      <c r="G34">
        <v>1058439.01</v>
      </c>
      <c r="H34">
        <v>130740.89</v>
      </c>
      <c r="K34">
        <v>0</v>
      </c>
      <c r="L34">
        <v>22845</v>
      </c>
      <c r="N34">
        <v>0</v>
      </c>
      <c r="R34">
        <v>145097.51999999999</v>
      </c>
      <c r="S34">
        <v>1610762.41</v>
      </c>
      <c r="T34">
        <v>366312.44</v>
      </c>
      <c r="X34">
        <v>314474.90000000002</v>
      </c>
      <c r="Y34">
        <v>53130</v>
      </c>
      <c r="Z34">
        <v>501034.9</v>
      </c>
      <c r="AA34">
        <v>2460</v>
      </c>
      <c r="AB34">
        <v>2910</v>
      </c>
      <c r="AC34">
        <v>220419.92</v>
      </c>
      <c r="AD34">
        <v>66900.67</v>
      </c>
    </row>
    <row r="35" spans="1:31" x14ac:dyDescent="0.25">
      <c r="A35" t="s">
        <v>2424</v>
      </c>
      <c r="B35">
        <v>1050579.19</v>
      </c>
      <c r="C35">
        <v>0</v>
      </c>
      <c r="D35">
        <v>103729.29</v>
      </c>
      <c r="G35">
        <v>591512.19999999995</v>
      </c>
      <c r="H35">
        <v>171522</v>
      </c>
      <c r="L35">
        <v>37800</v>
      </c>
      <c r="N35">
        <v>14975</v>
      </c>
      <c r="R35">
        <v>-881816.57</v>
      </c>
      <c r="S35">
        <v>2707380.46</v>
      </c>
      <c r="T35">
        <v>512283.51</v>
      </c>
      <c r="X35">
        <v>339549</v>
      </c>
      <c r="Y35">
        <v>18070</v>
      </c>
      <c r="Z35">
        <v>527228</v>
      </c>
      <c r="AA35">
        <v>1520</v>
      </c>
      <c r="AB35">
        <v>3240</v>
      </c>
      <c r="AC35">
        <v>253360.27</v>
      </c>
      <c r="AD35">
        <v>45550.45</v>
      </c>
    </row>
    <row r="36" spans="1:31" x14ac:dyDescent="0.25">
      <c r="A36" t="s">
        <v>2425</v>
      </c>
      <c r="B36">
        <v>618912.32999999996</v>
      </c>
      <c r="C36">
        <v>0</v>
      </c>
      <c r="D36">
        <v>26926.57</v>
      </c>
      <c r="G36">
        <v>627999.81000000006</v>
      </c>
      <c r="H36">
        <v>115745.84</v>
      </c>
      <c r="K36">
        <v>0</v>
      </c>
      <c r="L36">
        <v>17200</v>
      </c>
      <c r="N36">
        <v>0</v>
      </c>
      <c r="R36">
        <v>-882660.99</v>
      </c>
      <c r="S36">
        <v>2321309.19</v>
      </c>
      <c r="T36">
        <v>208371.86</v>
      </c>
      <c r="X36">
        <v>133472.5</v>
      </c>
      <c r="Y36">
        <v>37890</v>
      </c>
      <c r="Z36">
        <v>189861.5</v>
      </c>
      <c r="AA36">
        <v>640</v>
      </c>
      <c r="AB36">
        <v>1650</v>
      </c>
      <c r="AC36">
        <v>137950.26999999999</v>
      </c>
      <c r="AD36">
        <v>26821.24</v>
      </c>
      <c r="AE36">
        <v>89075</v>
      </c>
    </row>
    <row r="37" spans="1:31" x14ac:dyDescent="0.25">
      <c r="A37" t="s">
        <v>2426</v>
      </c>
      <c r="B37">
        <v>733998.43</v>
      </c>
      <c r="C37">
        <v>77098.5</v>
      </c>
      <c r="D37">
        <v>11624.04</v>
      </c>
      <c r="G37">
        <v>179438.48</v>
      </c>
      <c r="H37">
        <v>219746.77</v>
      </c>
      <c r="K37">
        <v>13500</v>
      </c>
      <c r="L37">
        <v>29159.85</v>
      </c>
      <c r="N37">
        <v>2388</v>
      </c>
      <c r="R37">
        <v>-995041.5</v>
      </c>
      <c r="S37">
        <v>2139773.89</v>
      </c>
      <c r="T37">
        <v>240969.79</v>
      </c>
      <c r="V37">
        <v>1155.8</v>
      </c>
      <c r="Y37">
        <v>50000</v>
      </c>
      <c r="Z37">
        <v>63120</v>
      </c>
      <c r="AC37">
        <v>196876.61</v>
      </c>
      <c r="AD37">
        <v>3</v>
      </c>
    </row>
    <row r="38" spans="1:31" x14ac:dyDescent="0.25">
      <c r="A38" t="s">
        <v>2427</v>
      </c>
      <c r="B38">
        <v>589577.13</v>
      </c>
      <c r="C38">
        <v>36528.68</v>
      </c>
      <c r="D38">
        <v>16546.95</v>
      </c>
      <c r="G38">
        <v>212930.09</v>
      </c>
      <c r="H38">
        <v>290641.19</v>
      </c>
      <c r="K38">
        <v>10000</v>
      </c>
      <c r="L38">
        <v>18058.38</v>
      </c>
      <c r="N38">
        <v>972</v>
      </c>
      <c r="R38">
        <v>920858.08</v>
      </c>
      <c r="S38">
        <v>293207.49</v>
      </c>
      <c r="T38">
        <v>161209.57</v>
      </c>
      <c r="V38">
        <v>245.56</v>
      </c>
      <c r="AC38">
        <v>208325.04</v>
      </c>
      <c r="AD38">
        <v>2</v>
      </c>
      <c r="AE38">
        <v>50000</v>
      </c>
    </row>
    <row r="39" spans="1:31" x14ac:dyDescent="0.25">
      <c r="A39" t="s">
        <v>2428</v>
      </c>
      <c r="B39">
        <v>1860556.16</v>
      </c>
      <c r="C39">
        <v>145358.98000000001</v>
      </c>
      <c r="D39">
        <v>73487.350000000006</v>
      </c>
      <c r="G39">
        <v>459671.4</v>
      </c>
      <c r="H39">
        <v>518881.31</v>
      </c>
      <c r="K39">
        <v>13800</v>
      </c>
      <c r="L39">
        <v>43265.4</v>
      </c>
      <c r="N39">
        <v>6227</v>
      </c>
      <c r="R39">
        <v>746618.01</v>
      </c>
      <c r="S39">
        <v>2217512.62</v>
      </c>
      <c r="T39">
        <v>359487.74</v>
      </c>
      <c r="V39">
        <v>3429.38</v>
      </c>
      <c r="AA39">
        <v>15120</v>
      </c>
      <c r="AB39">
        <v>17410.009999999998</v>
      </c>
      <c r="AC39">
        <v>299852.94</v>
      </c>
      <c r="AD39">
        <v>2</v>
      </c>
    </row>
    <row r="40" spans="1:31" x14ac:dyDescent="0.25">
      <c r="A40" t="s">
        <v>2429</v>
      </c>
      <c r="B40">
        <v>191950.72</v>
      </c>
      <c r="C40">
        <v>105857.28</v>
      </c>
      <c r="D40">
        <v>146163.07999999999</v>
      </c>
      <c r="G40">
        <v>333325.61</v>
      </c>
      <c r="H40">
        <v>421047.53</v>
      </c>
      <c r="K40">
        <v>17600</v>
      </c>
      <c r="L40">
        <v>34868.74</v>
      </c>
      <c r="N40">
        <v>7941</v>
      </c>
      <c r="R40">
        <v>-786224.28</v>
      </c>
      <c r="S40">
        <v>1921030.3</v>
      </c>
      <c r="T40">
        <v>419290.46</v>
      </c>
      <c r="V40">
        <v>58.8</v>
      </c>
      <c r="Y40">
        <v>80000</v>
      </c>
      <c r="Z40">
        <v>175821</v>
      </c>
      <c r="AC40">
        <v>320396.79999999999</v>
      </c>
      <c r="AD40">
        <v>3</v>
      </c>
    </row>
    <row r="41" spans="1:31" x14ac:dyDescent="0.25">
      <c r="A41" t="s">
        <v>2430</v>
      </c>
      <c r="B41">
        <v>532526.96</v>
      </c>
      <c r="C41">
        <v>14126.8</v>
      </c>
      <c r="D41">
        <v>51541.21</v>
      </c>
      <c r="G41">
        <v>329895.15999999997</v>
      </c>
      <c r="H41">
        <v>346097.14</v>
      </c>
      <c r="K41">
        <v>15750</v>
      </c>
      <c r="L41">
        <v>31168.5</v>
      </c>
      <c r="N41">
        <v>1218</v>
      </c>
      <c r="R41">
        <v>-694952.46</v>
      </c>
      <c r="S41">
        <v>1915444.77</v>
      </c>
      <c r="T41">
        <v>327806.15999999997</v>
      </c>
      <c r="Z41">
        <v>63420</v>
      </c>
      <c r="AA41">
        <v>3000</v>
      </c>
      <c r="AC41">
        <v>255825.7</v>
      </c>
      <c r="AD41">
        <v>2</v>
      </c>
    </row>
    <row r="42" spans="1:31" x14ac:dyDescent="0.25">
      <c r="A42" t="s">
        <v>2431</v>
      </c>
      <c r="B42">
        <v>983519.35</v>
      </c>
      <c r="C42">
        <v>79271.520000000004</v>
      </c>
      <c r="D42">
        <v>37302.379999999997</v>
      </c>
      <c r="G42">
        <v>354789.59</v>
      </c>
      <c r="H42">
        <v>262524.87</v>
      </c>
      <c r="K42">
        <v>14890</v>
      </c>
      <c r="L42">
        <v>30071.45</v>
      </c>
      <c r="N42">
        <v>1809</v>
      </c>
      <c r="R42">
        <v>8489.56</v>
      </c>
      <c r="S42">
        <v>1650781.52</v>
      </c>
      <c r="T42">
        <v>324248.99</v>
      </c>
      <c r="V42">
        <v>1436.75</v>
      </c>
      <c r="Z42">
        <v>107994</v>
      </c>
      <c r="AC42">
        <v>206324.56</v>
      </c>
      <c r="AD42">
        <v>1</v>
      </c>
    </row>
    <row r="43" spans="1:31" x14ac:dyDescent="0.25">
      <c r="A43" t="s">
        <v>2432</v>
      </c>
      <c r="B43">
        <v>1825609.89</v>
      </c>
      <c r="C43">
        <v>85883.88</v>
      </c>
      <c r="D43">
        <v>80146.929999999993</v>
      </c>
      <c r="G43">
        <v>338102.07</v>
      </c>
      <c r="H43">
        <v>249766.46</v>
      </c>
      <c r="K43">
        <v>11525</v>
      </c>
      <c r="L43">
        <v>26133.16</v>
      </c>
      <c r="N43">
        <v>1456</v>
      </c>
      <c r="R43">
        <v>466078.59</v>
      </c>
      <c r="S43">
        <v>2032099.69</v>
      </c>
      <c r="T43">
        <v>235609.98</v>
      </c>
      <c r="U43">
        <v>24657.4</v>
      </c>
      <c r="V43">
        <v>1906.22</v>
      </c>
      <c r="Z43">
        <v>26460</v>
      </c>
      <c r="AA43">
        <v>1000</v>
      </c>
      <c r="AC43">
        <v>192494.81</v>
      </c>
      <c r="AD43">
        <v>2</v>
      </c>
    </row>
    <row r="44" spans="1:31" x14ac:dyDescent="0.25">
      <c r="A44" t="s">
        <v>2433</v>
      </c>
      <c r="B44">
        <v>964611.02</v>
      </c>
      <c r="C44">
        <v>183480.14</v>
      </c>
      <c r="D44">
        <v>45405.51</v>
      </c>
      <c r="G44">
        <v>975861.33</v>
      </c>
      <c r="H44">
        <v>287562.32</v>
      </c>
      <c r="K44">
        <v>17000</v>
      </c>
      <c r="L44">
        <v>44840.99</v>
      </c>
      <c r="N44">
        <v>7008</v>
      </c>
      <c r="R44">
        <v>1167040.56</v>
      </c>
      <c r="S44">
        <v>1174038.5</v>
      </c>
      <c r="T44">
        <v>507426.49</v>
      </c>
      <c r="U44">
        <v>16960</v>
      </c>
      <c r="V44">
        <v>1377.93</v>
      </c>
      <c r="Z44">
        <v>166590</v>
      </c>
      <c r="AA44">
        <v>5200</v>
      </c>
      <c r="AB44">
        <v>7015</v>
      </c>
      <c r="AC44">
        <v>299965.15000000002</v>
      </c>
      <c r="AD44">
        <v>2</v>
      </c>
    </row>
    <row r="45" spans="1:31" x14ac:dyDescent="0.25">
      <c r="A45" t="s">
        <v>2434</v>
      </c>
      <c r="B45">
        <v>3098323.04</v>
      </c>
      <c r="C45">
        <v>614595.81999999995</v>
      </c>
      <c r="D45">
        <v>45868.24</v>
      </c>
      <c r="G45">
        <v>292770.2</v>
      </c>
      <c r="H45">
        <v>443250.79</v>
      </c>
      <c r="K45">
        <v>16400</v>
      </c>
      <c r="L45">
        <v>57249.120000000003</v>
      </c>
      <c r="N45">
        <v>10826</v>
      </c>
      <c r="R45">
        <v>660628.4</v>
      </c>
      <c r="S45">
        <v>3795531.45</v>
      </c>
      <c r="T45">
        <v>705078.67</v>
      </c>
      <c r="V45">
        <v>4693.49</v>
      </c>
      <c r="Z45">
        <v>207385</v>
      </c>
      <c r="AA45">
        <v>1700</v>
      </c>
      <c r="AB45">
        <v>2100</v>
      </c>
      <c r="AC45">
        <v>494411.03</v>
      </c>
      <c r="AD45">
        <v>3.01</v>
      </c>
      <c r="AE45">
        <v>50000</v>
      </c>
    </row>
    <row r="46" spans="1:31" x14ac:dyDescent="0.25">
      <c r="A46" t="s">
        <v>2435</v>
      </c>
      <c r="B46">
        <v>663219.82999999996</v>
      </c>
      <c r="C46">
        <v>470881.7</v>
      </c>
      <c r="D46">
        <v>69102.55</v>
      </c>
      <c r="G46">
        <v>176295.83</v>
      </c>
      <c r="H46">
        <v>453165.7</v>
      </c>
      <c r="K46">
        <v>16612</v>
      </c>
      <c r="L46">
        <v>35961</v>
      </c>
      <c r="N46">
        <v>4541.57</v>
      </c>
      <c r="R46">
        <v>133167.82999999999</v>
      </c>
      <c r="S46">
        <v>1606269.64</v>
      </c>
      <c r="T46">
        <v>277283.03000000003</v>
      </c>
      <c r="U46">
        <v>99948</v>
      </c>
      <c r="Z46">
        <v>20650</v>
      </c>
      <c r="AA46">
        <v>7220</v>
      </c>
      <c r="AC46">
        <v>313245.46000000002</v>
      </c>
      <c r="AD46">
        <v>2</v>
      </c>
    </row>
    <row r="47" spans="1:31" x14ac:dyDescent="0.25">
      <c r="A47" t="s">
        <v>2436</v>
      </c>
      <c r="B47">
        <v>164734.81</v>
      </c>
      <c r="C47">
        <v>165157.9</v>
      </c>
      <c r="D47">
        <v>48845.49</v>
      </c>
      <c r="G47">
        <v>306481.44</v>
      </c>
      <c r="H47">
        <v>209134.38</v>
      </c>
      <c r="K47">
        <v>12000</v>
      </c>
      <c r="L47">
        <v>63100.29</v>
      </c>
      <c r="N47">
        <v>11039</v>
      </c>
      <c r="R47">
        <v>-1852915.15</v>
      </c>
      <c r="S47">
        <v>2640334.33</v>
      </c>
      <c r="T47">
        <v>278173.24</v>
      </c>
      <c r="AC47">
        <v>257375.69</v>
      </c>
      <c r="AD47">
        <v>2</v>
      </c>
    </row>
    <row r="48" spans="1:31" x14ac:dyDescent="0.25">
      <c r="A48" t="s">
        <v>2437</v>
      </c>
      <c r="B48">
        <v>838315.75</v>
      </c>
      <c r="C48">
        <v>93125.119999999995</v>
      </c>
      <c r="D48">
        <v>23681.81</v>
      </c>
      <c r="G48">
        <v>835805.08</v>
      </c>
      <c r="H48">
        <v>210942.59</v>
      </c>
      <c r="K48">
        <v>13870</v>
      </c>
      <c r="L48">
        <v>25830.39</v>
      </c>
      <c r="N48">
        <v>2288</v>
      </c>
      <c r="R48">
        <v>-14944.82</v>
      </c>
      <c r="S48">
        <v>2029021.21</v>
      </c>
      <c r="T48">
        <v>350045.27</v>
      </c>
      <c r="V48">
        <v>938.59</v>
      </c>
      <c r="Z48">
        <v>122049</v>
      </c>
      <c r="AC48">
        <v>283127.28999999998</v>
      </c>
      <c r="AD48">
        <v>2</v>
      </c>
    </row>
    <row r="49" spans="1:31" x14ac:dyDescent="0.25">
      <c r="A49" t="s">
        <v>2438</v>
      </c>
      <c r="B49">
        <v>310149.69</v>
      </c>
      <c r="C49">
        <v>0</v>
      </c>
      <c r="D49">
        <v>32828.04</v>
      </c>
      <c r="G49">
        <v>1572343.87</v>
      </c>
      <c r="H49">
        <v>83969.15</v>
      </c>
      <c r="K49">
        <v>8800</v>
      </c>
      <c r="L49">
        <v>37650</v>
      </c>
      <c r="N49">
        <v>0</v>
      </c>
      <c r="R49">
        <v>1162092.07</v>
      </c>
      <c r="S49">
        <v>849648.43</v>
      </c>
      <c r="T49">
        <v>189975.89</v>
      </c>
      <c r="X49">
        <v>132540</v>
      </c>
      <c r="Y49">
        <v>4500</v>
      </c>
      <c r="Z49">
        <v>165897</v>
      </c>
      <c r="AA49">
        <v>920</v>
      </c>
      <c r="AB49">
        <v>1408</v>
      </c>
      <c r="AC49">
        <v>170904.21</v>
      </c>
      <c r="AD49">
        <v>45786.43</v>
      </c>
      <c r="AE49">
        <v>1000</v>
      </c>
    </row>
    <row r="50" spans="1:31" x14ac:dyDescent="0.25">
      <c r="A50" t="s">
        <v>2439</v>
      </c>
      <c r="B50">
        <v>151614.22</v>
      </c>
      <c r="C50">
        <v>0</v>
      </c>
      <c r="D50">
        <v>29444.959999999999</v>
      </c>
      <c r="G50">
        <v>149282.18</v>
      </c>
      <c r="H50">
        <v>74333.710000000006</v>
      </c>
      <c r="K50">
        <v>16700</v>
      </c>
      <c r="L50">
        <v>39945</v>
      </c>
      <c r="N50">
        <v>0</v>
      </c>
      <c r="P50">
        <v>57620</v>
      </c>
      <c r="R50">
        <v>145879.38</v>
      </c>
      <c r="S50">
        <v>236925.61</v>
      </c>
      <c r="T50">
        <v>176415.99</v>
      </c>
      <c r="X50">
        <v>531781.5</v>
      </c>
      <c r="Y50">
        <v>38400</v>
      </c>
      <c r="Z50">
        <v>597189.5</v>
      </c>
      <c r="AC50">
        <v>231104.57</v>
      </c>
      <c r="AD50">
        <v>10698.34</v>
      </c>
    </row>
    <row r="51" spans="1:31" x14ac:dyDescent="0.25">
      <c r="A51" t="s">
        <v>2440</v>
      </c>
      <c r="B51">
        <v>276042.36</v>
      </c>
      <c r="C51">
        <v>0</v>
      </c>
      <c r="D51">
        <v>50364.65</v>
      </c>
      <c r="G51">
        <v>1188897.47</v>
      </c>
      <c r="H51">
        <v>45073.64</v>
      </c>
      <c r="K51">
        <v>11105</v>
      </c>
      <c r="L51">
        <v>37016.28</v>
      </c>
      <c r="N51">
        <v>0</v>
      </c>
      <c r="R51">
        <v>-431156.1</v>
      </c>
      <c r="S51">
        <v>1982889.72</v>
      </c>
      <c r="T51">
        <v>199724.94</v>
      </c>
      <c r="X51">
        <v>376719</v>
      </c>
      <c r="Y51">
        <v>4500</v>
      </c>
      <c r="Z51">
        <v>410425</v>
      </c>
      <c r="AA51">
        <v>2460</v>
      </c>
      <c r="AC51">
        <v>173196.59</v>
      </c>
      <c r="AD51">
        <v>33339.129999999997</v>
      </c>
      <c r="AE51">
        <v>1000</v>
      </c>
    </row>
    <row r="52" spans="1:31" x14ac:dyDescent="0.25">
      <c r="A52" t="s">
        <v>2441</v>
      </c>
      <c r="B52">
        <v>211927.24</v>
      </c>
      <c r="C52">
        <v>0</v>
      </c>
      <c r="D52">
        <v>53668.69</v>
      </c>
      <c r="G52">
        <v>155570.9</v>
      </c>
      <c r="H52">
        <v>84534.27</v>
      </c>
      <c r="K52">
        <v>13056</v>
      </c>
      <c r="L52">
        <v>27797.95</v>
      </c>
      <c r="N52">
        <v>0</v>
      </c>
      <c r="R52">
        <v>-1777310.37</v>
      </c>
      <c r="S52">
        <v>2283492.7400000002</v>
      </c>
      <c r="T52">
        <v>225586.22</v>
      </c>
      <c r="X52">
        <v>146619</v>
      </c>
      <c r="Y52">
        <v>4500</v>
      </c>
      <c r="Z52">
        <v>243391</v>
      </c>
      <c r="AC52">
        <v>158317.35999999999</v>
      </c>
      <c r="AD52">
        <v>15332.08</v>
      </c>
      <c r="AE52">
        <v>1000</v>
      </c>
    </row>
    <row r="53" spans="1:31" x14ac:dyDescent="0.25">
      <c r="A53" t="s">
        <v>2442</v>
      </c>
      <c r="B53">
        <v>199064.72</v>
      </c>
      <c r="C53">
        <v>0</v>
      </c>
      <c r="D53">
        <v>24629.040000000001</v>
      </c>
      <c r="G53">
        <v>149104.07</v>
      </c>
      <c r="H53">
        <v>-211489.64</v>
      </c>
      <c r="K53">
        <v>8800</v>
      </c>
      <c r="L53">
        <v>14500</v>
      </c>
      <c r="N53">
        <v>0</v>
      </c>
      <c r="R53">
        <v>-160446.46</v>
      </c>
      <c r="S53">
        <v>355552.49</v>
      </c>
      <c r="T53">
        <v>200962.9</v>
      </c>
      <c r="X53">
        <v>270490.5</v>
      </c>
      <c r="Z53">
        <v>357966.5</v>
      </c>
      <c r="AC53">
        <v>121095.28</v>
      </c>
      <c r="AD53">
        <v>48489.46</v>
      </c>
      <c r="AE53">
        <v>1000</v>
      </c>
    </row>
    <row r="54" spans="1:31" x14ac:dyDescent="0.25">
      <c r="A54" t="s">
        <v>2443</v>
      </c>
      <c r="B54">
        <v>187674.34</v>
      </c>
      <c r="C54">
        <v>443126.25</v>
      </c>
      <c r="D54">
        <v>27280.06</v>
      </c>
      <c r="G54">
        <v>550696.34</v>
      </c>
      <c r="H54">
        <v>118611.07</v>
      </c>
      <c r="K54">
        <v>3000</v>
      </c>
      <c r="L54">
        <v>66500.490000000005</v>
      </c>
      <c r="N54">
        <v>1001.86</v>
      </c>
      <c r="R54">
        <v>587783.54</v>
      </c>
      <c r="S54">
        <v>547255.34</v>
      </c>
      <c r="T54">
        <v>364116.2</v>
      </c>
      <c r="U54">
        <v>111758</v>
      </c>
      <c r="X54">
        <v>467661.7</v>
      </c>
      <c r="Y54">
        <v>92080</v>
      </c>
      <c r="Z54">
        <v>535141.69999999995</v>
      </c>
      <c r="AA54">
        <v>640</v>
      </c>
      <c r="AB54">
        <v>1424</v>
      </c>
      <c r="AC54">
        <v>354682.96</v>
      </c>
      <c r="AD54">
        <v>21880.41</v>
      </c>
    </row>
    <row r="55" spans="1:31" x14ac:dyDescent="0.25">
      <c r="A55" t="s">
        <v>2444</v>
      </c>
      <c r="B55">
        <v>221520.23</v>
      </c>
      <c r="C55">
        <v>475358.1</v>
      </c>
      <c r="D55">
        <v>27116.44</v>
      </c>
      <c r="G55">
        <v>55387.54</v>
      </c>
      <c r="H55">
        <v>70392.91</v>
      </c>
      <c r="K55">
        <v>17400</v>
      </c>
      <c r="L55">
        <v>119983.1</v>
      </c>
      <c r="N55">
        <v>251.21</v>
      </c>
      <c r="R55">
        <v>254445.24</v>
      </c>
      <c r="S55">
        <v>432862.99</v>
      </c>
      <c r="T55">
        <v>251504.46</v>
      </c>
      <c r="U55">
        <v>40500</v>
      </c>
      <c r="X55">
        <v>197914.5</v>
      </c>
      <c r="Y55">
        <v>149742</v>
      </c>
      <c r="Z55">
        <v>300668.5</v>
      </c>
      <c r="AA55">
        <v>1340</v>
      </c>
      <c r="AB55">
        <v>2864</v>
      </c>
      <c r="AC55">
        <v>300090.87</v>
      </c>
      <c r="AD55">
        <v>9864.91</v>
      </c>
    </row>
    <row r="56" spans="1:31" x14ac:dyDescent="0.25">
      <c r="A56" t="s">
        <v>2445</v>
      </c>
      <c r="B56">
        <v>276780.37</v>
      </c>
      <c r="C56">
        <v>66735.39</v>
      </c>
      <c r="D56">
        <v>27561.61</v>
      </c>
      <c r="G56">
        <v>245000.3</v>
      </c>
      <c r="H56">
        <v>38956.15</v>
      </c>
      <c r="K56">
        <v>14466</v>
      </c>
      <c r="L56">
        <v>88553.57</v>
      </c>
      <c r="N56">
        <v>4499.71</v>
      </c>
      <c r="R56">
        <v>-438101.38</v>
      </c>
      <c r="S56">
        <v>923490.75</v>
      </c>
      <c r="T56">
        <v>277099.87</v>
      </c>
      <c r="U56">
        <v>312970</v>
      </c>
      <c r="X56">
        <v>222479.5</v>
      </c>
      <c r="Y56">
        <v>6500</v>
      </c>
      <c r="Z56">
        <v>237979.5</v>
      </c>
      <c r="AA56">
        <v>480</v>
      </c>
      <c r="AB56">
        <v>1768</v>
      </c>
      <c r="AC56">
        <v>503594.01</v>
      </c>
      <c r="AD56">
        <v>12187.69</v>
      </c>
      <c r="AE56">
        <v>915</v>
      </c>
    </row>
    <row r="57" spans="1:31" x14ac:dyDescent="0.25">
      <c r="A57" t="s">
        <v>2446</v>
      </c>
      <c r="B57">
        <v>396988.13</v>
      </c>
      <c r="C57">
        <v>265037.94</v>
      </c>
      <c r="D57">
        <v>18914.29</v>
      </c>
      <c r="G57">
        <v>25735.32</v>
      </c>
      <c r="H57">
        <v>76220.12</v>
      </c>
      <c r="K57">
        <v>13900</v>
      </c>
      <c r="L57">
        <v>95632.1</v>
      </c>
      <c r="N57">
        <v>9360.0400000000009</v>
      </c>
      <c r="R57">
        <v>-22956.19</v>
      </c>
      <c r="S57">
        <v>606181.84</v>
      </c>
      <c r="T57">
        <v>291729.76</v>
      </c>
      <c r="U57">
        <v>360080</v>
      </c>
      <c r="X57">
        <v>119584.5</v>
      </c>
      <c r="Y57">
        <v>179499</v>
      </c>
      <c r="Z57">
        <v>278258.5</v>
      </c>
      <c r="AA57">
        <v>1192</v>
      </c>
      <c r="AB57">
        <v>2344</v>
      </c>
      <c r="AC57">
        <v>576738.76</v>
      </c>
      <c r="AD57">
        <v>11171.99</v>
      </c>
      <c r="AE57">
        <v>410</v>
      </c>
    </row>
    <row r="58" spans="1:31" x14ac:dyDescent="0.25">
      <c r="A58" t="s">
        <v>2447</v>
      </c>
      <c r="B58">
        <v>769367.33</v>
      </c>
      <c r="C58">
        <v>502377.08</v>
      </c>
      <c r="D58">
        <v>38509.65</v>
      </c>
      <c r="G58">
        <v>216211.13</v>
      </c>
      <c r="H58">
        <v>318489.71000000002</v>
      </c>
      <c r="K58">
        <v>5000</v>
      </c>
      <c r="L58">
        <v>68720.789999999994</v>
      </c>
      <c r="N58">
        <v>15864.84</v>
      </c>
      <c r="R58">
        <v>-690877.92</v>
      </c>
      <c r="S58">
        <v>1832865.74</v>
      </c>
      <c r="T58">
        <v>1067498.1000000001</v>
      </c>
      <c r="U58">
        <v>7500</v>
      </c>
      <c r="X58">
        <v>361784.5</v>
      </c>
      <c r="Y58">
        <v>107250</v>
      </c>
      <c r="Z58">
        <v>439034.5</v>
      </c>
      <c r="AA58">
        <v>2160</v>
      </c>
      <c r="AB58">
        <v>3696</v>
      </c>
      <c r="AC58">
        <v>448754.78</v>
      </c>
      <c r="AD58">
        <v>37005.870000000003</v>
      </c>
    </row>
    <row r="59" spans="1:31" x14ac:dyDescent="0.25">
      <c r="A59" t="s">
        <v>2448</v>
      </c>
      <c r="B59">
        <v>114780.54</v>
      </c>
      <c r="C59">
        <v>0</v>
      </c>
      <c r="D59">
        <v>9190.44</v>
      </c>
      <c r="G59">
        <v>436533.49</v>
      </c>
      <c r="H59">
        <v>570738.47</v>
      </c>
      <c r="K59">
        <v>0</v>
      </c>
      <c r="L59">
        <v>70590</v>
      </c>
      <c r="N59">
        <v>539</v>
      </c>
      <c r="P59">
        <v>31200</v>
      </c>
      <c r="R59">
        <v>-517655.39</v>
      </c>
      <c r="S59">
        <v>1701541.88</v>
      </c>
      <c r="T59">
        <v>28488.36</v>
      </c>
      <c r="U59">
        <v>36100</v>
      </c>
      <c r="Y59">
        <v>2816</v>
      </c>
      <c r="Z59">
        <v>82025</v>
      </c>
      <c r="AB59">
        <v>2360</v>
      </c>
      <c r="AC59">
        <v>106664.22</v>
      </c>
      <c r="AD59">
        <v>30327.69</v>
      </c>
      <c r="AE59">
        <v>1000</v>
      </c>
    </row>
    <row r="60" spans="1:31" x14ac:dyDescent="0.25">
      <c r="A60" t="s">
        <v>2449</v>
      </c>
      <c r="B60">
        <v>348961.29</v>
      </c>
      <c r="C60">
        <v>0</v>
      </c>
      <c r="D60">
        <v>6620</v>
      </c>
      <c r="G60">
        <v>41225.230000000003</v>
      </c>
      <c r="H60">
        <v>257954.71</v>
      </c>
      <c r="K60">
        <v>0</v>
      </c>
      <c r="L60">
        <v>44115.59</v>
      </c>
      <c r="N60">
        <v>557.17999999999995</v>
      </c>
      <c r="P60">
        <v>866120</v>
      </c>
      <c r="R60">
        <v>-2047424.64</v>
      </c>
      <c r="S60">
        <v>2052419.41</v>
      </c>
      <c r="T60">
        <v>26386.959999999999</v>
      </c>
      <c r="V60">
        <v>34.82</v>
      </c>
      <c r="X60">
        <v>549270</v>
      </c>
      <c r="Y60">
        <v>2496</v>
      </c>
      <c r="Z60">
        <v>573508</v>
      </c>
      <c r="AA60">
        <v>1951</v>
      </c>
      <c r="AB60">
        <v>912</v>
      </c>
      <c r="AC60">
        <v>246397.56</v>
      </c>
      <c r="AD60">
        <v>16445.53</v>
      </c>
    </row>
    <row r="61" spans="1:31" x14ac:dyDescent="0.25">
      <c r="A61" t="s">
        <v>2450</v>
      </c>
      <c r="B61">
        <v>543498.31999999995</v>
      </c>
      <c r="C61">
        <v>0</v>
      </c>
      <c r="D61">
        <v>21481.48</v>
      </c>
      <c r="G61">
        <v>160220.82</v>
      </c>
      <c r="H61">
        <v>1016765.9</v>
      </c>
      <c r="K61">
        <v>3000</v>
      </c>
      <c r="L61">
        <v>108694.93</v>
      </c>
      <c r="N61">
        <v>3606.11</v>
      </c>
      <c r="R61">
        <v>-375413.83</v>
      </c>
      <c r="S61">
        <v>2038156.59</v>
      </c>
      <c r="T61">
        <v>31233.59</v>
      </c>
      <c r="X61">
        <v>380460</v>
      </c>
      <c r="Y61">
        <v>324110</v>
      </c>
      <c r="Z61">
        <v>577511</v>
      </c>
      <c r="AB61">
        <v>4739.1499999999996</v>
      </c>
      <c r="AC61">
        <v>153481.09</v>
      </c>
      <c r="AD61">
        <v>36149.629999999997</v>
      </c>
    </row>
    <row r="62" spans="1:31" x14ac:dyDescent="0.25">
      <c r="A62" t="s">
        <v>2451</v>
      </c>
      <c r="B62">
        <v>158338.56</v>
      </c>
      <c r="C62">
        <v>0</v>
      </c>
      <c r="D62">
        <v>2500</v>
      </c>
      <c r="G62">
        <v>576515.35</v>
      </c>
      <c r="H62">
        <v>145729.20000000001</v>
      </c>
      <c r="L62">
        <v>6322.68</v>
      </c>
      <c r="N62">
        <v>1267</v>
      </c>
      <c r="R62">
        <v>-932534</v>
      </c>
      <c r="S62">
        <v>2089445.48</v>
      </c>
      <c r="T62">
        <v>47564.03</v>
      </c>
      <c r="X62">
        <v>375510</v>
      </c>
      <c r="Y62">
        <v>4274</v>
      </c>
      <c r="Z62">
        <v>514915</v>
      </c>
      <c r="AA62">
        <v>1956</v>
      </c>
      <c r="AC62">
        <v>139392.74</v>
      </c>
      <c r="AD62">
        <v>52502.34</v>
      </c>
    </row>
    <row r="63" spans="1:31" x14ac:dyDescent="0.25">
      <c r="A63" t="s">
        <v>2452</v>
      </c>
      <c r="B63">
        <v>212947.25</v>
      </c>
      <c r="C63">
        <v>0</v>
      </c>
      <c r="D63">
        <v>2000</v>
      </c>
      <c r="G63">
        <v>134621</v>
      </c>
      <c r="H63">
        <v>153719.60999999999</v>
      </c>
      <c r="K63">
        <v>0</v>
      </c>
      <c r="L63">
        <v>51274.21</v>
      </c>
      <c r="N63">
        <v>7040.68</v>
      </c>
      <c r="R63">
        <v>-215509.72</v>
      </c>
      <c r="S63">
        <v>788047.76</v>
      </c>
      <c r="T63">
        <v>23475.119999999999</v>
      </c>
      <c r="X63">
        <v>213630</v>
      </c>
      <c r="Z63">
        <v>241194</v>
      </c>
      <c r="AA63">
        <v>2314</v>
      </c>
      <c r="AC63">
        <v>96816.49</v>
      </c>
      <c r="AD63">
        <v>23345.7</v>
      </c>
      <c r="AE63">
        <v>1000</v>
      </c>
    </row>
    <row r="64" spans="1:31" x14ac:dyDescent="0.25">
      <c r="A64" t="s">
        <v>2453</v>
      </c>
      <c r="B64">
        <v>495398.96</v>
      </c>
      <c r="C64">
        <v>0</v>
      </c>
      <c r="D64">
        <v>15338.12</v>
      </c>
      <c r="G64">
        <v>-2935.28</v>
      </c>
      <c r="H64">
        <v>308059.07</v>
      </c>
      <c r="L64">
        <v>40440.33</v>
      </c>
      <c r="N64">
        <v>897</v>
      </c>
      <c r="P64">
        <v>33600</v>
      </c>
      <c r="R64">
        <v>759794.04</v>
      </c>
      <c r="S64">
        <v>123193.16</v>
      </c>
      <c r="T64">
        <v>18912</v>
      </c>
      <c r="X64">
        <v>68730</v>
      </c>
      <c r="Y64">
        <v>772</v>
      </c>
      <c r="Z64">
        <v>110193</v>
      </c>
      <c r="AA64">
        <v>2667</v>
      </c>
      <c r="AB64">
        <v>440</v>
      </c>
      <c r="AC64">
        <v>70824.36</v>
      </c>
      <c r="AD64">
        <v>46353.3</v>
      </c>
    </row>
    <row r="65" spans="1:31" x14ac:dyDescent="0.25">
      <c r="A65" t="s">
        <v>2454</v>
      </c>
      <c r="B65">
        <v>369325.83</v>
      </c>
      <c r="C65">
        <v>0</v>
      </c>
      <c r="D65">
        <v>5500</v>
      </c>
      <c r="G65">
        <v>197948.96</v>
      </c>
      <c r="H65">
        <v>145059.99</v>
      </c>
      <c r="K65">
        <v>20000</v>
      </c>
      <c r="L65">
        <v>47840.36</v>
      </c>
      <c r="N65">
        <v>123</v>
      </c>
      <c r="R65">
        <v>-1344836.38</v>
      </c>
      <c r="S65">
        <v>2101746.27</v>
      </c>
      <c r="T65">
        <v>26922.66</v>
      </c>
      <c r="X65">
        <v>394710</v>
      </c>
      <c r="Y65">
        <v>120</v>
      </c>
      <c r="Z65">
        <v>425074</v>
      </c>
      <c r="AC65">
        <v>85229.88</v>
      </c>
      <c r="AD65">
        <v>18487.25</v>
      </c>
    </row>
    <row r="66" spans="1:31" x14ac:dyDescent="0.25">
      <c r="A66" t="s">
        <v>2455</v>
      </c>
      <c r="B66">
        <v>819638.96</v>
      </c>
      <c r="C66">
        <v>0</v>
      </c>
      <c r="D66">
        <v>72393.31</v>
      </c>
      <c r="G66">
        <v>748871.85</v>
      </c>
      <c r="H66">
        <v>550563.39</v>
      </c>
      <c r="N66">
        <v>6735</v>
      </c>
      <c r="P66">
        <v>365470</v>
      </c>
      <c r="R66">
        <v>705594.93</v>
      </c>
      <c r="S66">
        <v>1047464</v>
      </c>
      <c r="T66">
        <v>364066.28</v>
      </c>
      <c r="X66">
        <v>232140</v>
      </c>
      <c r="Z66">
        <v>384656</v>
      </c>
      <c r="AC66">
        <v>121171.77</v>
      </c>
      <c r="AD66">
        <v>24174.93</v>
      </c>
    </row>
    <row r="67" spans="1:31" x14ac:dyDescent="0.25">
      <c r="A67" t="s">
        <v>2456</v>
      </c>
      <c r="B67">
        <v>160879.07999999999</v>
      </c>
      <c r="C67">
        <v>0</v>
      </c>
      <c r="D67">
        <v>43800.83</v>
      </c>
      <c r="G67">
        <v>1601676.37</v>
      </c>
      <c r="H67">
        <v>-2426399.29</v>
      </c>
      <c r="N67">
        <v>0</v>
      </c>
      <c r="R67">
        <v>-1880086.97</v>
      </c>
      <c r="S67">
        <v>1212550.31</v>
      </c>
      <c r="T67">
        <v>516544.75</v>
      </c>
      <c r="X67">
        <v>905228.1</v>
      </c>
      <c r="Z67">
        <v>992461.1</v>
      </c>
      <c r="AC67">
        <v>302445.73</v>
      </c>
      <c r="AD67">
        <v>79372.37</v>
      </c>
    </row>
    <row r="68" spans="1:31" x14ac:dyDescent="0.25">
      <c r="A68" t="s">
        <v>2457</v>
      </c>
      <c r="B68">
        <v>266411.59999999998</v>
      </c>
      <c r="C68">
        <v>0</v>
      </c>
      <c r="D68">
        <v>295695.92</v>
      </c>
      <c r="G68">
        <v>3895530.1</v>
      </c>
      <c r="H68">
        <v>567581.01</v>
      </c>
      <c r="N68">
        <v>0</v>
      </c>
      <c r="R68">
        <v>4172905.5</v>
      </c>
      <c r="S68">
        <v>1047464</v>
      </c>
      <c r="T68">
        <v>510260.29</v>
      </c>
      <c r="Y68">
        <v>11088.76</v>
      </c>
      <c r="Z68">
        <v>110189</v>
      </c>
      <c r="AC68">
        <v>425621.36</v>
      </c>
      <c r="AD68">
        <v>140339.56</v>
      </c>
      <c r="AE68">
        <v>40350</v>
      </c>
    </row>
    <row r="69" spans="1:31" x14ac:dyDescent="0.25">
      <c r="A69" t="s">
        <v>2458</v>
      </c>
      <c r="B69">
        <v>320561.23</v>
      </c>
      <c r="C69">
        <v>0</v>
      </c>
      <c r="D69">
        <v>127283.66</v>
      </c>
      <c r="G69">
        <v>669709.28</v>
      </c>
      <c r="H69">
        <v>680362.14</v>
      </c>
      <c r="K69">
        <v>0</v>
      </c>
      <c r="N69">
        <v>6890.22</v>
      </c>
      <c r="R69">
        <v>-748375.42</v>
      </c>
      <c r="S69">
        <v>2617329.11</v>
      </c>
      <c r="T69">
        <v>285907.49</v>
      </c>
      <c r="X69">
        <v>623760</v>
      </c>
      <c r="Z69">
        <v>773253</v>
      </c>
      <c r="AC69">
        <v>119847.98</v>
      </c>
      <c r="AD69">
        <v>94494.11</v>
      </c>
    </row>
    <row r="70" spans="1:31" x14ac:dyDescent="0.25">
      <c r="A70" t="s">
        <v>2459</v>
      </c>
      <c r="B70">
        <v>685794.3</v>
      </c>
      <c r="C70">
        <v>69720</v>
      </c>
      <c r="D70">
        <v>181643.83</v>
      </c>
      <c r="G70">
        <v>-12193749.529999999</v>
      </c>
      <c r="H70">
        <v>-6821647.7000000002</v>
      </c>
      <c r="M70">
        <v>50888.959999999999</v>
      </c>
      <c r="N70">
        <v>960</v>
      </c>
      <c r="R70">
        <v>-19144409.559999999</v>
      </c>
      <c r="S70">
        <v>1047464</v>
      </c>
      <c r="T70">
        <v>184823.53</v>
      </c>
      <c r="Z70">
        <v>59765</v>
      </c>
      <c r="AC70">
        <v>46818.9</v>
      </c>
      <c r="AD70">
        <v>111382.13</v>
      </c>
    </row>
    <row r="71" spans="1:31" x14ac:dyDescent="0.25">
      <c r="A71" t="s">
        <v>2460</v>
      </c>
      <c r="B71">
        <v>118566.37</v>
      </c>
      <c r="C71">
        <v>3000</v>
      </c>
      <c r="D71">
        <v>1268425.3700000001</v>
      </c>
      <c r="G71">
        <v>1336780.74</v>
      </c>
      <c r="H71">
        <v>554845.98</v>
      </c>
      <c r="L71">
        <v>18.5</v>
      </c>
      <c r="N71">
        <v>1193.08</v>
      </c>
      <c r="R71">
        <v>2244837.81</v>
      </c>
      <c r="S71">
        <v>1215671.21</v>
      </c>
      <c r="T71">
        <v>30996.74</v>
      </c>
      <c r="X71">
        <v>695355.19</v>
      </c>
      <c r="Z71">
        <v>753720.19</v>
      </c>
      <c r="AC71">
        <v>70138.63</v>
      </c>
      <c r="AD71">
        <v>82595.25</v>
      </c>
    </row>
    <row r="72" spans="1:31" x14ac:dyDescent="0.25">
      <c r="A72" t="s">
        <v>2461</v>
      </c>
      <c r="B72">
        <v>417974.33</v>
      </c>
      <c r="C72">
        <v>0</v>
      </c>
      <c r="D72">
        <v>435084.55</v>
      </c>
      <c r="G72">
        <v>535921.38</v>
      </c>
      <c r="H72">
        <v>-230511.14</v>
      </c>
      <c r="N72">
        <v>0</v>
      </c>
      <c r="R72">
        <v>-616029.73</v>
      </c>
      <c r="S72">
        <v>1684096.73</v>
      </c>
      <c r="T72">
        <v>236140.91</v>
      </c>
      <c r="Z72">
        <v>68533</v>
      </c>
      <c r="AC72">
        <v>63492.43</v>
      </c>
      <c r="AD72">
        <v>13713.36</v>
      </c>
    </row>
    <row r="73" spans="1:31" x14ac:dyDescent="0.25">
      <c r="A73" t="s">
        <v>2462</v>
      </c>
      <c r="B73">
        <v>242157.3</v>
      </c>
      <c r="C73">
        <v>0</v>
      </c>
      <c r="D73">
        <v>452064.05</v>
      </c>
      <c r="G73">
        <v>3331195.2</v>
      </c>
      <c r="H73">
        <v>6499771.6500000004</v>
      </c>
      <c r="N73">
        <v>0</v>
      </c>
      <c r="R73">
        <v>7670197.7400000002</v>
      </c>
      <c r="S73">
        <v>2812906.16</v>
      </c>
      <c r="T73">
        <v>297894.28000000003</v>
      </c>
      <c r="Z73">
        <v>58678</v>
      </c>
      <c r="AC73">
        <v>191957.4</v>
      </c>
      <c r="AD73">
        <v>5174.58</v>
      </c>
    </row>
    <row r="74" spans="1:31" x14ac:dyDescent="0.25">
      <c r="A74" t="s">
        <v>2463</v>
      </c>
      <c r="B74">
        <v>299423.69</v>
      </c>
      <c r="C74">
        <v>0</v>
      </c>
      <c r="D74">
        <v>1324891.8700000001</v>
      </c>
      <c r="G74">
        <v>2048931.86</v>
      </c>
      <c r="H74">
        <v>348963.26</v>
      </c>
      <c r="L74">
        <v>18.5</v>
      </c>
      <c r="N74">
        <v>0</v>
      </c>
      <c r="R74">
        <v>2897613.67</v>
      </c>
      <c r="S74">
        <v>1047464</v>
      </c>
      <c r="T74">
        <v>258289.13</v>
      </c>
      <c r="X74">
        <v>312329</v>
      </c>
      <c r="Z74">
        <v>383042</v>
      </c>
      <c r="AC74">
        <v>69686.77</v>
      </c>
      <c r="AD74">
        <v>40774.85</v>
      </c>
    </row>
    <row r="75" spans="1:31" x14ac:dyDescent="0.25">
      <c r="A75" t="s">
        <v>2464</v>
      </c>
      <c r="B75">
        <v>425792.52</v>
      </c>
      <c r="C75">
        <v>0</v>
      </c>
      <c r="D75">
        <v>35037</v>
      </c>
      <c r="E75">
        <v>0</v>
      </c>
      <c r="F75">
        <v>0</v>
      </c>
      <c r="G75">
        <v>-34098849.960000001</v>
      </c>
      <c r="H75">
        <v>906977.94</v>
      </c>
      <c r="I75">
        <v>0</v>
      </c>
      <c r="J75">
        <v>0</v>
      </c>
      <c r="K75">
        <v>1980</v>
      </c>
      <c r="L75">
        <v>0</v>
      </c>
      <c r="M75">
        <v>96926.7</v>
      </c>
      <c r="N75">
        <v>0</v>
      </c>
      <c r="O75">
        <v>0</v>
      </c>
      <c r="P75">
        <v>1118004</v>
      </c>
      <c r="Q75">
        <v>0</v>
      </c>
      <c r="R75">
        <v>-35204614</v>
      </c>
      <c r="S75">
        <v>1334838.29</v>
      </c>
      <c r="T75">
        <v>229584.52</v>
      </c>
      <c r="Z75">
        <v>55788</v>
      </c>
      <c r="AC75">
        <v>181189.61</v>
      </c>
      <c r="AD75">
        <v>70784.399999999994</v>
      </c>
    </row>
    <row r="76" spans="1:31" x14ac:dyDescent="0.25">
      <c r="A76" t="s">
        <v>2465</v>
      </c>
      <c r="B76">
        <v>272558.25</v>
      </c>
      <c r="C76">
        <v>18</v>
      </c>
      <c r="D76">
        <v>55870.5</v>
      </c>
      <c r="G76">
        <v>3465749.7</v>
      </c>
      <c r="H76">
        <v>1065835.02</v>
      </c>
      <c r="N76">
        <v>0</v>
      </c>
      <c r="P76">
        <v>4764</v>
      </c>
      <c r="R76">
        <v>3923550.12</v>
      </c>
      <c r="S76">
        <v>1047464</v>
      </c>
      <c r="T76">
        <v>401194.85</v>
      </c>
      <c r="Z76">
        <v>181882</v>
      </c>
      <c r="AA76">
        <v>592</v>
      </c>
      <c r="AC76">
        <v>135234.22</v>
      </c>
      <c r="AD76">
        <v>55020.28</v>
      </c>
      <c r="AE76">
        <v>144213</v>
      </c>
    </row>
    <row r="77" spans="1:31" x14ac:dyDescent="0.25">
      <c r="A77" t="s">
        <v>2466</v>
      </c>
      <c r="B77">
        <v>503735.79</v>
      </c>
      <c r="C77">
        <v>0</v>
      </c>
      <c r="D77">
        <v>139228.68</v>
      </c>
      <c r="G77">
        <v>3972867.64</v>
      </c>
      <c r="H77">
        <v>-116793.37</v>
      </c>
      <c r="M77">
        <v>8028</v>
      </c>
      <c r="N77">
        <v>0</v>
      </c>
      <c r="P77">
        <v>28861.94</v>
      </c>
      <c r="R77">
        <v>3433253.93</v>
      </c>
      <c r="S77">
        <v>1047464</v>
      </c>
      <c r="T77">
        <v>561197.41</v>
      </c>
      <c r="Z77">
        <v>84988</v>
      </c>
      <c r="AC77">
        <v>208014.24</v>
      </c>
      <c r="AD77">
        <v>286764.3</v>
      </c>
    </row>
    <row r="78" spans="1:31" x14ac:dyDescent="0.25">
      <c r="A78" t="s">
        <v>2467</v>
      </c>
      <c r="B78">
        <v>257504.57</v>
      </c>
      <c r="C78">
        <v>0</v>
      </c>
      <c r="D78">
        <v>774911.07</v>
      </c>
      <c r="G78">
        <v>577782.81999999995</v>
      </c>
      <c r="H78">
        <v>-273047.84000000003</v>
      </c>
      <c r="L78">
        <v>74</v>
      </c>
      <c r="N78">
        <v>1795.67</v>
      </c>
      <c r="P78">
        <v>1845.68</v>
      </c>
      <c r="R78">
        <v>-366489.67</v>
      </c>
      <c r="S78">
        <v>1768225.65</v>
      </c>
      <c r="T78">
        <v>307748.46000000002</v>
      </c>
      <c r="V78">
        <v>63.94</v>
      </c>
      <c r="Z78">
        <v>95919</v>
      </c>
      <c r="AC78">
        <v>77144.22</v>
      </c>
      <c r="AD78">
        <v>124635.89</v>
      </c>
      <c r="AE78">
        <v>78414</v>
      </c>
    </row>
    <row r="79" spans="1:31" x14ac:dyDescent="0.25">
      <c r="A79" t="s">
        <v>2468</v>
      </c>
      <c r="B79">
        <v>2270133.7799999998</v>
      </c>
      <c r="C79">
        <v>668907.48</v>
      </c>
      <c r="D79">
        <v>105038.46</v>
      </c>
      <c r="G79">
        <v>591770.16</v>
      </c>
      <c r="H79">
        <v>-1275329.45</v>
      </c>
      <c r="L79">
        <v>55.5</v>
      </c>
      <c r="N79">
        <v>12706.05</v>
      </c>
      <c r="R79">
        <v>150758.76</v>
      </c>
      <c r="S79">
        <v>2439714</v>
      </c>
      <c r="T79">
        <v>789075</v>
      </c>
      <c r="X79">
        <v>202400</v>
      </c>
      <c r="Z79">
        <v>649151</v>
      </c>
      <c r="AC79">
        <v>507076.5</v>
      </c>
      <c r="AD79">
        <v>64961.38</v>
      </c>
      <c r="AE79">
        <v>13000</v>
      </c>
    </row>
    <row r="80" spans="1:31" x14ac:dyDescent="0.25">
      <c r="A80" t="s">
        <v>2469</v>
      </c>
      <c r="B80">
        <v>267503.32</v>
      </c>
      <c r="C80">
        <v>12657.04</v>
      </c>
      <c r="D80">
        <v>495375.82</v>
      </c>
      <c r="G80">
        <v>243748.18</v>
      </c>
      <c r="H80">
        <v>-36283.71</v>
      </c>
      <c r="L80">
        <v>103800</v>
      </c>
      <c r="N80">
        <v>8261</v>
      </c>
      <c r="R80">
        <v>-1913671.59</v>
      </c>
      <c r="S80">
        <v>3137825</v>
      </c>
      <c r="T80">
        <v>182510.28</v>
      </c>
      <c r="X80">
        <v>586590</v>
      </c>
      <c r="Y80">
        <v>9000</v>
      </c>
      <c r="Z80">
        <v>681811</v>
      </c>
      <c r="AA80">
        <v>2720</v>
      </c>
      <c r="AC80">
        <v>409400</v>
      </c>
      <c r="AD80">
        <v>24383.040000000001</v>
      </c>
      <c r="AE80">
        <v>13000</v>
      </c>
    </row>
    <row r="81" spans="1:31" x14ac:dyDescent="0.25">
      <c r="A81" t="s">
        <v>2470</v>
      </c>
      <c r="B81">
        <v>654417.73</v>
      </c>
      <c r="C81">
        <v>94994</v>
      </c>
      <c r="D81">
        <v>260464.92</v>
      </c>
      <c r="G81">
        <v>3948734.64</v>
      </c>
      <c r="H81">
        <v>78821.95</v>
      </c>
      <c r="L81">
        <v>90463.46</v>
      </c>
      <c r="N81">
        <v>19380.55</v>
      </c>
      <c r="R81">
        <v>3226056.06</v>
      </c>
      <c r="S81">
        <v>1687514</v>
      </c>
      <c r="T81">
        <v>258319.34</v>
      </c>
      <c r="X81">
        <v>289860</v>
      </c>
      <c r="Y81">
        <v>31000</v>
      </c>
      <c r="Z81">
        <v>439836</v>
      </c>
      <c r="AC81">
        <v>78026.929999999993</v>
      </c>
      <c r="AD81">
        <v>47297.24</v>
      </c>
    </row>
    <row r="82" spans="1:31" x14ac:dyDescent="0.25">
      <c r="A82" t="s">
        <v>2471</v>
      </c>
      <c r="B82">
        <v>396067.52</v>
      </c>
      <c r="C82">
        <v>0</v>
      </c>
      <c r="D82">
        <v>56490.21</v>
      </c>
      <c r="G82">
        <v>85231.24</v>
      </c>
      <c r="H82">
        <v>41235.269999999997</v>
      </c>
      <c r="K82">
        <v>0</v>
      </c>
      <c r="L82">
        <v>45700</v>
      </c>
      <c r="N82">
        <v>506.94</v>
      </c>
      <c r="R82">
        <v>-1628449.45</v>
      </c>
      <c r="S82">
        <v>2346487</v>
      </c>
      <c r="T82">
        <v>57805.66</v>
      </c>
      <c r="X82">
        <v>401688.42</v>
      </c>
      <c r="Y82">
        <v>2240</v>
      </c>
      <c r="Z82">
        <v>475088.42</v>
      </c>
      <c r="AC82">
        <v>154030.9</v>
      </c>
      <c r="AD82">
        <v>17835.009999999998</v>
      </c>
    </row>
    <row r="83" spans="1:31" x14ac:dyDescent="0.25">
      <c r="A83" t="s">
        <v>2472</v>
      </c>
      <c r="B83">
        <v>287248.44</v>
      </c>
      <c r="C83">
        <v>0</v>
      </c>
      <c r="D83">
        <v>99199.62</v>
      </c>
      <c r="G83">
        <v>456668.64</v>
      </c>
      <c r="H83">
        <v>640207.93999999994</v>
      </c>
      <c r="K83">
        <v>24000</v>
      </c>
      <c r="L83">
        <v>57468.25</v>
      </c>
      <c r="N83">
        <v>486.55</v>
      </c>
      <c r="R83">
        <v>-384002.97</v>
      </c>
      <c r="S83">
        <v>2125037.4300000002</v>
      </c>
      <c r="T83">
        <v>81370.490000000005</v>
      </c>
      <c r="X83">
        <v>431307</v>
      </c>
      <c r="Z83">
        <v>591207</v>
      </c>
      <c r="AA83">
        <v>1000</v>
      </c>
      <c r="AC83">
        <v>190674.75</v>
      </c>
      <c r="AD83">
        <v>69460.36</v>
      </c>
    </row>
    <row r="84" spans="1:31" x14ac:dyDescent="0.25">
      <c r="A84" t="s">
        <v>2473</v>
      </c>
      <c r="B84">
        <v>501908.19</v>
      </c>
      <c r="C84">
        <v>0</v>
      </c>
      <c r="D84">
        <v>37036.14</v>
      </c>
      <c r="G84">
        <v>3380475.97</v>
      </c>
      <c r="H84">
        <v>69970.490000000005</v>
      </c>
      <c r="L84">
        <v>42880</v>
      </c>
      <c r="M84">
        <v>4800</v>
      </c>
      <c r="N84">
        <v>695.03</v>
      </c>
      <c r="R84">
        <v>3089583.74</v>
      </c>
      <c r="S84">
        <v>1196485.3400000001</v>
      </c>
      <c r="T84">
        <v>58289.16</v>
      </c>
      <c r="X84">
        <v>513891</v>
      </c>
      <c r="Z84">
        <v>599781</v>
      </c>
      <c r="AA84">
        <v>1000</v>
      </c>
      <c r="AB84">
        <v>6264</v>
      </c>
      <c r="AC84">
        <v>210478.38</v>
      </c>
      <c r="AD84">
        <v>99710.1</v>
      </c>
    </row>
    <row r="85" spans="1:31" x14ac:dyDescent="0.25">
      <c r="A85" t="s">
        <v>2474</v>
      </c>
      <c r="B85">
        <v>36174.54</v>
      </c>
      <c r="C85">
        <v>0</v>
      </c>
      <c r="D85">
        <v>11172.39</v>
      </c>
      <c r="G85">
        <v>120513.28</v>
      </c>
      <c r="H85">
        <v>64387.82</v>
      </c>
      <c r="K85">
        <v>0</v>
      </c>
      <c r="L85">
        <v>0</v>
      </c>
      <c r="N85">
        <v>9.49</v>
      </c>
      <c r="R85">
        <v>-655580</v>
      </c>
      <c r="S85">
        <v>1169639.49</v>
      </c>
      <c r="T85">
        <v>30255.19</v>
      </c>
      <c r="X85">
        <v>243133.5</v>
      </c>
      <c r="Y85">
        <v>2240</v>
      </c>
      <c r="Z85">
        <v>301733.5</v>
      </c>
      <c r="AC85">
        <v>238000.22</v>
      </c>
      <c r="AD85">
        <v>17715.919999999998</v>
      </c>
    </row>
    <row r="86" spans="1:31" x14ac:dyDescent="0.25">
      <c r="A86" t="s">
        <v>2475</v>
      </c>
      <c r="B86">
        <v>1939925.77</v>
      </c>
      <c r="C86">
        <v>58902.879999999997</v>
      </c>
      <c r="D86">
        <v>32615.599999999999</v>
      </c>
      <c r="G86">
        <v>1626903.99</v>
      </c>
      <c r="H86">
        <v>479784.08</v>
      </c>
      <c r="K86">
        <v>0</v>
      </c>
      <c r="L86">
        <v>42580</v>
      </c>
      <c r="M86">
        <v>1583362</v>
      </c>
      <c r="N86">
        <v>2438.0300000000002</v>
      </c>
      <c r="R86">
        <v>1961749.11</v>
      </c>
      <c r="S86">
        <v>620039.24</v>
      </c>
      <c r="T86">
        <v>493455.9</v>
      </c>
      <c r="W86">
        <v>665</v>
      </c>
      <c r="X86">
        <v>762118.6</v>
      </c>
      <c r="Y86">
        <v>157470</v>
      </c>
      <c r="Z86">
        <v>919283.6</v>
      </c>
      <c r="AC86">
        <v>437363.59</v>
      </c>
      <c r="AD86">
        <v>129098.37</v>
      </c>
    </row>
    <row r="87" spans="1:31" x14ac:dyDescent="0.25">
      <c r="A87" t="s">
        <v>2476</v>
      </c>
      <c r="B87">
        <v>549218.46</v>
      </c>
      <c r="C87">
        <v>0</v>
      </c>
      <c r="D87">
        <v>10377.43</v>
      </c>
      <c r="G87">
        <v>401766.02</v>
      </c>
      <c r="H87">
        <v>60097.42</v>
      </c>
      <c r="K87">
        <v>0</v>
      </c>
      <c r="N87">
        <v>-240</v>
      </c>
      <c r="R87">
        <v>-234287.49</v>
      </c>
      <c r="S87">
        <v>1131001.29</v>
      </c>
      <c r="T87">
        <v>442036.31</v>
      </c>
      <c r="W87">
        <v>190</v>
      </c>
      <c r="X87">
        <v>354623</v>
      </c>
      <c r="Y87">
        <v>49100</v>
      </c>
      <c r="Z87">
        <v>515466</v>
      </c>
      <c r="AC87">
        <v>182423.22</v>
      </c>
      <c r="AD87">
        <v>23074.560000000001</v>
      </c>
    </row>
    <row r="88" spans="1:31" x14ac:dyDescent="0.25">
      <c r="A88" t="s">
        <v>2477</v>
      </c>
      <c r="B88">
        <v>466107.15</v>
      </c>
      <c r="C88">
        <v>851.69</v>
      </c>
      <c r="D88">
        <v>20244.939999999999</v>
      </c>
      <c r="G88">
        <v>204359.49</v>
      </c>
      <c r="H88">
        <v>323290.34999999998</v>
      </c>
      <c r="K88">
        <v>0</v>
      </c>
      <c r="L88">
        <v>219282</v>
      </c>
      <c r="N88">
        <v>750</v>
      </c>
      <c r="R88">
        <v>-1631251.01</v>
      </c>
      <c r="S88">
        <v>2353915.73</v>
      </c>
      <c r="T88">
        <v>339733.14</v>
      </c>
      <c r="V88">
        <v>247.93</v>
      </c>
      <c r="X88">
        <v>185180</v>
      </c>
      <c r="Z88">
        <v>243110</v>
      </c>
      <c r="AA88">
        <v>1000</v>
      </c>
      <c r="AB88">
        <v>1792</v>
      </c>
      <c r="AC88">
        <v>159703.35999999999</v>
      </c>
      <c r="AD88">
        <v>47398.81</v>
      </c>
    </row>
    <row r="89" spans="1:31" x14ac:dyDescent="0.25">
      <c r="A89" t="s">
        <v>2478</v>
      </c>
      <c r="B89">
        <v>786120.83</v>
      </c>
      <c r="C89">
        <v>15581.55</v>
      </c>
      <c r="D89">
        <v>92213.68</v>
      </c>
      <c r="G89">
        <v>3005567.8</v>
      </c>
      <c r="H89">
        <v>1164425.6000000001</v>
      </c>
      <c r="K89">
        <v>0</v>
      </c>
      <c r="L89">
        <v>961411.4</v>
      </c>
      <c r="M89">
        <v>5120</v>
      </c>
      <c r="N89">
        <v>0</v>
      </c>
      <c r="R89">
        <v>3329992.88</v>
      </c>
      <c r="S89">
        <v>1221990.08</v>
      </c>
      <c r="T89">
        <v>278735.76</v>
      </c>
      <c r="W89">
        <v>380</v>
      </c>
      <c r="X89">
        <v>464100</v>
      </c>
      <c r="Y89">
        <v>184372.05</v>
      </c>
      <c r="Z89">
        <v>518440</v>
      </c>
      <c r="AA89">
        <v>416</v>
      </c>
      <c r="AC89">
        <v>853256.62</v>
      </c>
      <c r="AD89">
        <v>10080.09</v>
      </c>
    </row>
    <row r="90" spans="1:31" x14ac:dyDescent="0.25">
      <c r="A90" t="s">
        <v>2479</v>
      </c>
      <c r="B90">
        <v>525961.44999999995</v>
      </c>
      <c r="C90">
        <v>0</v>
      </c>
      <c r="D90">
        <v>95520.44</v>
      </c>
      <c r="G90">
        <v>69392.19</v>
      </c>
      <c r="H90">
        <v>509251.73</v>
      </c>
      <c r="L90">
        <v>69750</v>
      </c>
      <c r="N90">
        <v>0</v>
      </c>
      <c r="R90">
        <v>157694.97</v>
      </c>
      <c r="S90">
        <v>1247302.3600000001</v>
      </c>
      <c r="T90">
        <v>147345.5</v>
      </c>
      <c r="V90">
        <v>780</v>
      </c>
      <c r="Z90">
        <v>189400</v>
      </c>
      <c r="AC90">
        <v>166146.79999999999</v>
      </c>
      <c r="AD90">
        <v>58004.22</v>
      </c>
      <c r="AE90">
        <v>9196</v>
      </c>
    </row>
    <row r="91" spans="1:31" x14ac:dyDescent="0.25">
      <c r="A91" t="s">
        <v>2480</v>
      </c>
      <c r="B91">
        <v>654667.78</v>
      </c>
      <c r="C91">
        <v>2553</v>
      </c>
      <c r="D91">
        <v>65939.63</v>
      </c>
      <c r="G91">
        <v>156285.20000000001</v>
      </c>
      <c r="H91">
        <v>236397.73</v>
      </c>
      <c r="L91">
        <v>84817.21</v>
      </c>
      <c r="N91">
        <v>6340.4</v>
      </c>
      <c r="P91">
        <v>25459</v>
      </c>
      <c r="R91">
        <v>-402853.58</v>
      </c>
      <c r="S91">
        <v>1693308.65</v>
      </c>
      <c r="T91">
        <v>50097.47</v>
      </c>
      <c r="X91">
        <v>576144</v>
      </c>
      <c r="Z91">
        <v>651144</v>
      </c>
      <c r="AA91">
        <v>1000</v>
      </c>
      <c r="AC91">
        <v>223188.23</v>
      </c>
      <c r="AD91">
        <v>30066.58</v>
      </c>
      <c r="AE91">
        <v>12071</v>
      </c>
    </row>
    <row r="92" spans="1:31" x14ac:dyDescent="0.25">
      <c r="A92" t="s">
        <v>2481</v>
      </c>
      <c r="B92">
        <v>371228.67</v>
      </c>
      <c r="C92">
        <v>0</v>
      </c>
      <c r="D92">
        <v>123008.17</v>
      </c>
      <c r="G92">
        <v>916324</v>
      </c>
      <c r="H92">
        <v>191774.48</v>
      </c>
      <c r="K92">
        <v>0</v>
      </c>
      <c r="L92">
        <v>50732</v>
      </c>
      <c r="N92">
        <v>2449</v>
      </c>
      <c r="R92">
        <v>1457935.78</v>
      </c>
      <c r="S92">
        <v>345503.07</v>
      </c>
      <c r="T92">
        <v>90690.04</v>
      </c>
      <c r="X92">
        <v>182403.6</v>
      </c>
      <c r="Z92">
        <v>289653.59999999998</v>
      </c>
      <c r="AC92">
        <v>208410.21</v>
      </c>
      <c r="AD92">
        <v>29314.36</v>
      </c>
    </row>
    <row r="93" spans="1:31" x14ac:dyDescent="0.25">
      <c r="A93" t="s">
        <v>2482</v>
      </c>
      <c r="B93">
        <v>662504.68999999994</v>
      </c>
      <c r="C93">
        <v>0</v>
      </c>
      <c r="D93">
        <v>114128.03</v>
      </c>
      <c r="G93">
        <v>22633.74</v>
      </c>
      <c r="H93">
        <v>52228.34</v>
      </c>
      <c r="K93">
        <v>0</v>
      </c>
      <c r="L93">
        <v>66938.100000000006</v>
      </c>
      <c r="N93">
        <v>0</v>
      </c>
      <c r="R93">
        <v>-1478643.77</v>
      </c>
      <c r="S93">
        <v>2439641.09</v>
      </c>
      <c r="T93">
        <v>32015.4</v>
      </c>
      <c r="X93">
        <v>303600</v>
      </c>
      <c r="Z93">
        <v>365400</v>
      </c>
      <c r="AA93">
        <v>624</v>
      </c>
      <c r="AC93">
        <v>133087.16</v>
      </c>
      <c r="AD93">
        <v>11802.86</v>
      </c>
      <c r="AE93">
        <v>1142</v>
      </c>
    </row>
    <row r="94" spans="1:31" x14ac:dyDescent="0.25">
      <c r="A94" t="s">
        <v>2483</v>
      </c>
      <c r="B94">
        <v>385442.52</v>
      </c>
      <c r="C94">
        <v>0</v>
      </c>
      <c r="D94">
        <v>158683.14000000001</v>
      </c>
      <c r="G94">
        <v>342403.94</v>
      </c>
      <c r="H94">
        <v>86572.84</v>
      </c>
      <c r="L94">
        <v>30650</v>
      </c>
      <c r="M94">
        <v>24420</v>
      </c>
      <c r="N94">
        <v>0</v>
      </c>
      <c r="R94">
        <v>-2070514.4</v>
      </c>
      <c r="S94">
        <v>3118920.11</v>
      </c>
      <c r="T94">
        <v>22142.2</v>
      </c>
      <c r="X94">
        <v>222870</v>
      </c>
      <c r="Z94">
        <v>243870</v>
      </c>
      <c r="AC94">
        <v>113963.77</v>
      </c>
      <c r="AD94">
        <v>17551.7</v>
      </c>
    </row>
    <row r="95" spans="1:31" x14ac:dyDescent="0.25">
      <c r="A95" t="s">
        <v>2484</v>
      </c>
      <c r="B95">
        <v>299688.53000000003</v>
      </c>
      <c r="C95">
        <v>0</v>
      </c>
      <c r="D95">
        <v>8482.99</v>
      </c>
      <c r="G95">
        <v>812525.43</v>
      </c>
      <c r="H95">
        <v>107894.05</v>
      </c>
      <c r="L95">
        <v>73040.95</v>
      </c>
      <c r="M95">
        <v>6720</v>
      </c>
      <c r="N95">
        <v>1595.5</v>
      </c>
      <c r="R95">
        <v>-1334610.56</v>
      </c>
      <c r="S95">
        <v>2656385</v>
      </c>
      <c r="T95">
        <v>214573.26</v>
      </c>
      <c r="X95">
        <v>261294.5</v>
      </c>
      <c r="Z95">
        <v>433748.5</v>
      </c>
      <c r="AB95">
        <v>432</v>
      </c>
      <c r="AC95">
        <v>188521.07</v>
      </c>
      <c r="AD95">
        <v>27706.080000000002</v>
      </c>
    </row>
    <row r="96" spans="1:31" x14ac:dyDescent="0.25">
      <c r="A96" t="s">
        <v>2485</v>
      </c>
      <c r="B96">
        <v>458709.1</v>
      </c>
      <c r="C96">
        <v>0</v>
      </c>
      <c r="D96">
        <v>10178.73</v>
      </c>
      <c r="G96">
        <v>254662</v>
      </c>
      <c r="H96">
        <v>17143.099999999999</v>
      </c>
      <c r="L96">
        <v>18291.72</v>
      </c>
      <c r="M96">
        <v>4160</v>
      </c>
      <c r="N96">
        <v>75</v>
      </c>
      <c r="P96">
        <v>166744</v>
      </c>
      <c r="R96">
        <v>-2033304.26</v>
      </c>
      <c r="S96">
        <v>2668500</v>
      </c>
      <c r="T96">
        <v>48498.91</v>
      </c>
      <c r="X96">
        <v>414204</v>
      </c>
      <c r="Z96">
        <v>429204</v>
      </c>
      <c r="AC96">
        <v>104002.6</v>
      </c>
      <c r="AD96">
        <v>13269.84</v>
      </c>
    </row>
    <row r="97" spans="1:30" x14ac:dyDescent="0.25">
      <c r="A97" t="s">
        <v>2486</v>
      </c>
      <c r="B97">
        <v>1009390.53</v>
      </c>
      <c r="C97">
        <v>0</v>
      </c>
      <c r="D97">
        <v>22751.48</v>
      </c>
      <c r="G97">
        <v>2406429.09</v>
      </c>
      <c r="H97">
        <v>124192.66</v>
      </c>
      <c r="L97">
        <v>44151</v>
      </c>
      <c r="N97">
        <v>854.11</v>
      </c>
      <c r="R97">
        <v>-5792796.8399999999</v>
      </c>
      <c r="S97">
        <v>9526566.6699999999</v>
      </c>
      <c r="T97">
        <v>347891.13</v>
      </c>
      <c r="X97">
        <v>839883.3</v>
      </c>
      <c r="Z97">
        <v>1028969.3</v>
      </c>
      <c r="AA97">
        <v>10783.51</v>
      </c>
      <c r="AC97">
        <v>257267.17</v>
      </c>
      <c r="AD97">
        <v>106765.63</v>
      </c>
    </row>
    <row r="98" spans="1:30" x14ac:dyDescent="0.25">
      <c r="A98" t="s">
        <v>2487</v>
      </c>
      <c r="B98">
        <v>708861.52</v>
      </c>
      <c r="C98">
        <v>0</v>
      </c>
      <c r="D98">
        <v>0</v>
      </c>
      <c r="G98">
        <v>265135.99</v>
      </c>
      <c r="H98">
        <v>52959.6</v>
      </c>
      <c r="L98">
        <v>35871.089999999997</v>
      </c>
      <c r="N98">
        <v>453.5</v>
      </c>
      <c r="R98">
        <v>-1483307.38</v>
      </c>
      <c r="S98">
        <v>2647000</v>
      </c>
      <c r="T98">
        <v>39889.019999999997</v>
      </c>
      <c r="X98">
        <v>322596.7</v>
      </c>
      <c r="Z98">
        <v>395643.7</v>
      </c>
      <c r="AA98">
        <v>320</v>
      </c>
      <c r="AB98">
        <v>952</v>
      </c>
      <c r="AC98">
        <v>122396.11</v>
      </c>
      <c r="AD98">
        <v>16234.01</v>
      </c>
    </row>
    <row r="99" spans="1:30" x14ac:dyDescent="0.25">
      <c r="A99" t="s">
        <v>2488</v>
      </c>
      <c r="B99">
        <v>763007.48</v>
      </c>
      <c r="C99">
        <v>0</v>
      </c>
      <c r="D99">
        <v>0</v>
      </c>
      <c r="G99">
        <v>75945.649999999994</v>
      </c>
      <c r="H99">
        <v>84302.44</v>
      </c>
      <c r="L99">
        <v>496526.07</v>
      </c>
      <c r="M99">
        <v>2880</v>
      </c>
      <c r="N99">
        <v>2002.47</v>
      </c>
      <c r="P99">
        <v>657216</v>
      </c>
      <c r="R99">
        <v>-2016627.88</v>
      </c>
      <c r="S99">
        <v>1913700</v>
      </c>
      <c r="T99">
        <v>118168.18</v>
      </c>
      <c r="U99">
        <v>17100</v>
      </c>
      <c r="X99">
        <v>287445</v>
      </c>
      <c r="Z99">
        <v>346185</v>
      </c>
      <c r="AC99">
        <v>207128.68</v>
      </c>
      <c r="AD99">
        <v>1840.59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rgb="FF00B050"/>
  </sheetPr>
  <dimension ref="A1:AO188"/>
  <sheetViews>
    <sheetView topLeftCell="Z1" zoomScale="94" zoomScaleNormal="94" workbookViewId="0">
      <selection activeCell="AN4" sqref="AN4:AN188"/>
    </sheetView>
  </sheetViews>
  <sheetFormatPr defaultColWidth="9" defaultRowHeight="13.8" x14ac:dyDescent="0.25"/>
  <cols>
    <col min="1" max="1" width="6.5" style="35" customWidth="1"/>
    <col min="2" max="2" width="13.09765625" style="35" bestFit="1" customWidth="1"/>
    <col min="3" max="3" width="6.5" style="42" customWidth="1"/>
    <col min="4" max="4" width="26.59765625" style="42" customWidth="1"/>
    <col min="5" max="5" width="33.09765625" customWidth="1"/>
    <col min="6" max="24" width="8.796875"/>
    <col min="33" max="35" width="8.796875"/>
    <col min="36" max="36" width="16.3984375" style="123" customWidth="1"/>
    <col min="37" max="37" width="15.8984375" style="144" bestFit="1" customWidth="1"/>
    <col min="38" max="38" width="17.3984375" style="138" bestFit="1" customWidth="1"/>
    <col min="39" max="39" width="17.59765625" style="140" bestFit="1" customWidth="1"/>
    <col min="40" max="40" width="19.09765625" style="141" bestFit="1" customWidth="1"/>
    <col min="41" max="41" width="14.59765625" style="145" bestFit="1" customWidth="1"/>
    <col min="42" max="16384" width="9" style="44"/>
  </cols>
  <sheetData>
    <row r="1" spans="1:41" x14ac:dyDescent="0.25">
      <c r="A1" s="106"/>
      <c r="B1" s="106"/>
      <c r="E1" t="s">
        <v>2052</v>
      </c>
      <c r="F1" t="s">
        <v>2053</v>
      </c>
      <c r="G1" t="s">
        <v>2054</v>
      </c>
      <c r="H1" t="s">
        <v>2055</v>
      </c>
      <c r="I1" t="s">
        <v>2175</v>
      </c>
      <c r="J1" t="s">
        <v>2176</v>
      </c>
      <c r="K1" t="s">
        <v>2056</v>
      </c>
      <c r="L1" t="s">
        <v>2057</v>
      </c>
      <c r="M1" t="s">
        <v>2058</v>
      </c>
      <c r="N1" t="s">
        <v>2177</v>
      </c>
      <c r="O1" t="s">
        <v>2059</v>
      </c>
      <c r="P1" t="s">
        <v>2060</v>
      </c>
      <c r="Q1" t="s">
        <v>2062</v>
      </c>
      <c r="R1" t="s">
        <v>2063</v>
      </c>
      <c r="S1" t="s">
        <v>2064</v>
      </c>
      <c r="T1" t="s">
        <v>2178</v>
      </c>
      <c r="U1" t="s">
        <v>2065</v>
      </c>
      <c r="V1" t="s">
        <v>2066</v>
      </c>
      <c r="W1" t="s">
        <v>2067</v>
      </c>
      <c r="X1" t="s">
        <v>2068</v>
      </c>
      <c r="Y1" t="s">
        <v>2069</v>
      </c>
      <c r="Z1" t="s">
        <v>2070</v>
      </c>
      <c r="AA1" t="s">
        <v>2583</v>
      </c>
      <c r="AB1" t="s">
        <v>2071</v>
      </c>
      <c r="AC1" t="s">
        <v>2072</v>
      </c>
      <c r="AD1" t="s">
        <v>2073</v>
      </c>
      <c r="AE1" t="s">
        <v>2074</v>
      </c>
      <c r="AF1" t="s">
        <v>2075</v>
      </c>
      <c r="AG1" t="s">
        <v>2076</v>
      </c>
      <c r="AH1" t="s">
        <v>2077</v>
      </c>
      <c r="AI1" t="s">
        <v>2079</v>
      </c>
      <c r="AJ1" s="123" t="s">
        <v>0</v>
      </c>
      <c r="AK1" s="124" t="s">
        <v>1</v>
      </c>
      <c r="AL1" s="138" t="s">
        <v>2</v>
      </c>
      <c r="AM1" s="139" t="s">
        <v>3</v>
      </c>
      <c r="AN1" s="126" t="s">
        <v>4</v>
      </c>
      <c r="AO1" s="128" t="s">
        <v>5</v>
      </c>
    </row>
    <row r="2" spans="1:41" ht="25.8" customHeight="1" x14ac:dyDescent="0.25">
      <c r="A2" s="106"/>
      <c r="B2" s="106"/>
      <c r="C2" s="42" t="s">
        <v>576</v>
      </c>
      <c r="E2" t="s">
        <v>2080</v>
      </c>
      <c r="F2" t="s">
        <v>2081</v>
      </c>
      <c r="G2" t="s">
        <v>2082</v>
      </c>
      <c r="H2" t="s">
        <v>2083</v>
      </c>
      <c r="I2" t="s">
        <v>2181</v>
      </c>
      <c r="J2" t="s">
        <v>2182</v>
      </c>
      <c r="K2" t="s">
        <v>2084</v>
      </c>
      <c r="L2" t="s">
        <v>2085</v>
      </c>
      <c r="M2" t="s">
        <v>2086</v>
      </c>
      <c r="N2" t="s">
        <v>2183</v>
      </c>
      <c r="O2" t="s">
        <v>2087</v>
      </c>
      <c r="P2" t="s">
        <v>2088</v>
      </c>
      <c r="Q2" t="s">
        <v>2090</v>
      </c>
      <c r="R2" t="s">
        <v>2091</v>
      </c>
      <c r="S2" t="s">
        <v>2092</v>
      </c>
      <c r="T2" t="s">
        <v>2184</v>
      </c>
      <c r="U2" t="s">
        <v>2093</v>
      </c>
      <c r="V2" t="s">
        <v>2094</v>
      </c>
      <c r="W2" t="s">
        <v>2095</v>
      </c>
      <c r="X2" t="s">
        <v>2096</v>
      </c>
      <c r="Y2" t="s">
        <v>2097</v>
      </c>
      <c r="Z2" t="s">
        <v>2098</v>
      </c>
      <c r="AA2" t="s">
        <v>2586</v>
      </c>
      <c r="AB2" t="s">
        <v>2099</v>
      </c>
      <c r="AC2" t="s">
        <v>2100</v>
      </c>
      <c r="AD2" t="s">
        <v>2101</v>
      </c>
      <c r="AE2" t="s">
        <v>2102</v>
      </c>
      <c r="AF2" t="s">
        <v>2103</v>
      </c>
      <c r="AG2" t="s">
        <v>2104</v>
      </c>
      <c r="AH2" t="s">
        <v>2105</v>
      </c>
      <c r="AI2" t="s">
        <v>2107</v>
      </c>
      <c r="AK2" s="124"/>
      <c r="AO2" s="125"/>
    </row>
    <row r="3" spans="1:41" ht="31.8" customHeight="1" thickBot="1" x14ac:dyDescent="0.3">
      <c r="A3" s="106"/>
      <c r="B3" s="106"/>
      <c r="E3" t="s">
        <v>2108</v>
      </c>
      <c r="F3">
        <v>60409393.420000002</v>
      </c>
      <c r="G3">
        <v>5134793.03</v>
      </c>
      <c r="H3">
        <v>11603029.359999999</v>
      </c>
      <c r="I3">
        <v>0</v>
      </c>
      <c r="J3">
        <v>0</v>
      </c>
      <c r="K3">
        <v>30932884.32</v>
      </c>
      <c r="L3">
        <v>18810893.93</v>
      </c>
      <c r="M3">
        <v>0</v>
      </c>
      <c r="N3">
        <v>0</v>
      </c>
      <c r="O3">
        <v>353967.08</v>
      </c>
      <c r="P3">
        <v>4806934.83</v>
      </c>
      <c r="Q3">
        <v>3786796.7</v>
      </c>
      <c r="R3">
        <v>219208.19</v>
      </c>
      <c r="S3">
        <v>0</v>
      </c>
      <c r="T3">
        <v>4546593.88</v>
      </c>
      <c r="U3">
        <v>0</v>
      </c>
      <c r="V3">
        <v>-36853047.090000004</v>
      </c>
      <c r="W3">
        <v>157295823.40000001</v>
      </c>
      <c r="X3">
        <v>27472681.899999999</v>
      </c>
      <c r="Y3">
        <v>1035073.4</v>
      </c>
      <c r="Z3">
        <v>18882.91</v>
      </c>
      <c r="AA3">
        <v>1235</v>
      </c>
      <c r="AB3">
        <v>30364675.399999999</v>
      </c>
      <c r="AC3">
        <v>2314282.35</v>
      </c>
      <c r="AD3">
        <v>40868678.68</v>
      </c>
      <c r="AE3">
        <v>90116.51</v>
      </c>
      <c r="AF3">
        <v>86444.160000000003</v>
      </c>
      <c r="AG3">
        <v>22407606.809999999</v>
      </c>
      <c r="AH3">
        <v>4216664.09</v>
      </c>
      <c r="AI3">
        <v>802603.64</v>
      </c>
      <c r="AJ3" s="123">
        <f t="shared" ref="AJ3:AO3" si="0">SUM(AJ4:AJ66)</f>
        <v>51301523.989999987</v>
      </c>
      <c r="AK3" s="124">
        <f t="shared" si="0"/>
        <v>4749498.8</v>
      </c>
      <c r="AL3" s="138">
        <f t="shared" si="0"/>
        <v>46552025.189999983</v>
      </c>
      <c r="AM3" s="140">
        <f t="shared" si="0"/>
        <v>42415408.669999994</v>
      </c>
      <c r="AN3" s="141">
        <f t="shared" si="0"/>
        <v>45200728.87999998</v>
      </c>
      <c r="AO3" s="125">
        <f t="shared" si="0"/>
        <v>-2785320.2100000004</v>
      </c>
    </row>
    <row r="4" spans="1:41" ht="14.4" thickBot="1" x14ac:dyDescent="0.3">
      <c r="A4" s="35" t="s">
        <v>303</v>
      </c>
      <c r="B4" s="35" t="s">
        <v>305</v>
      </c>
      <c r="C4" s="50">
        <v>6411</v>
      </c>
      <c r="D4" s="51" t="s">
        <v>480</v>
      </c>
      <c r="E4" t="s">
        <v>2393</v>
      </c>
      <c r="F4">
        <v>3358142.42</v>
      </c>
      <c r="G4">
        <v>5770</v>
      </c>
      <c r="H4">
        <v>161202.34</v>
      </c>
      <c r="K4">
        <v>1862508.31</v>
      </c>
      <c r="L4">
        <v>168076.83</v>
      </c>
      <c r="O4">
        <v>0</v>
      </c>
      <c r="P4">
        <v>42985</v>
      </c>
      <c r="Q4">
        <v>30511</v>
      </c>
      <c r="R4">
        <v>3368.44</v>
      </c>
      <c r="V4">
        <v>4142032.83</v>
      </c>
      <c r="W4">
        <v>1723269</v>
      </c>
      <c r="X4">
        <v>225471.66</v>
      </c>
      <c r="AB4">
        <v>1085151.3400000001</v>
      </c>
      <c r="AC4">
        <v>57300</v>
      </c>
      <c r="AD4">
        <v>1336461.3400000001</v>
      </c>
      <c r="AF4">
        <v>930</v>
      </c>
      <c r="AG4">
        <v>342824.23</v>
      </c>
      <c r="AH4">
        <v>74173.8</v>
      </c>
      <c r="AJ4" s="123">
        <f>SUM(F4:H4)</f>
        <v>3525114.76</v>
      </c>
      <c r="AK4" s="181">
        <f>SUM(O4:S4)</f>
        <v>76864.44</v>
      </c>
      <c r="AL4" s="142">
        <f>AJ4-AK4</f>
        <v>3448250.32</v>
      </c>
      <c r="AM4" s="182">
        <f>SUM(X4:AC4)</f>
        <v>1367923</v>
      </c>
      <c r="AN4" s="183">
        <f>SUM(AD4:AI4)</f>
        <v>1754389.37</v>
      </c>
      <c r="AO4" s="125">
        <f>AM4-AN4</f>
        <v>-386466.37000000011</v>
      </c>
    </row>
    <row r="5" spans="1:41" ht="14.4" thickBot="1" x14ac:dyDescent="0.3">
      <c r="A5" s="35" t="s">
        <v>303</v>
      </c>
      <c r="B5" s="35" t="s">
        <v>305</v>
      </c>
      <c r="C5" s="50">
        <v>2059</v>
      </c>
      <c r="D5" s="51" t="s">
        <v>481</v>
      </c>
      <c r="E5" t="s">
        <v>2394</v>
      </c>
      <c r="F5">
        <v>98459.48</v>
      </c>
      <c r="G5">
        <v>3870</v>
      </c>
      <c r="H5">
        <v>80819.570000000007</v>
      </c>
      <c r="K5">
        <v>447384.74</v>
      </c>
      <c r="L5">
        <v>1022728.32</v>
      </c>
      <c r="O5">
        <v>0</v>
      </c>
      <c r="P5">
        <v>27194.5</v>
      </c>
      <c r="R5">
        <v>0</v>
      </c>
      <c r="V5">
        <v>-10207.08</v>
      </c>
      <c r="W5">
        <v>1740746.12</v>
      </c>
      <c r="X5">
        <v>180918.58</v>
      </c>
      <c r="AB5">
        <v>430452</v>
      </c>
      <c r="AC5">
        <v>38300</v>
      </c>
      <c r="AD5">
        <v>483868</v>
      </c>
      <c r="AG5">
        <v>180783.43</v>
      </c>
      <c r="AH5">
        <v>89490.58</v>
      </c>
      <c r="AJ5" s="123">
        <f t="shared" ref="AJ5:AJ68" si="1">SUM(F5:H5)</f>
        <v>183149.05</v>
      </c>
      <c r="AK5" s="181">
        <f t="shared" ref="AK5:AK68" si="2">SUM(O5:S5)</f>
        <v>27194.5</v>
      </c>
      <c r="AL5" s="142">
        <f t="shared" ref="AL5:AL68" si="3">AJ5-AK5</f>
        <v>155954.54999999999</v>
      </c>
      <c r="AM5" s="182">
        <f t="shared" ref="AM5:AM68" si="4">SUM(X5:AC5)</f>
        <v>649670.57999999996</v>
      </c>
      <c r="AN5" s="183">
        <f t="shared" ref="AN5:AN68" si="5">SUM(AD5:AI5)</f>
        <v>754142.00999999989</v>
      </c>
      <c r="AO5" s="125">
        <f t="shared" ref="AO5:AO52" si="6">AM5-AN5</f>
        <v>-104471.42999999993</v>
      </c>
    </row>
    <row r="6" spans="1:41" ht="14.4" thickBot="1" x14ac:dyDescent="0.3">
      <c r="A6" s="35" t="s">
        <v>303</v>
      </c>
      <c r="B6" s="35" t="s">
        <v>305</v>
      </c>
      <c r="C6" s="50">
        <v>6691</v>
      </c>
      <c r="D6" s="51" t="s">
        <v>482</v>
      </c>
      <c r="E6" t="s">
        <v>2395</v>
      </c>
      <c r="F6">
        <v>915527.92</v>
      </c>
      <c r="G6">
        <v>19286.5</v>
      </c>
      <c r="H6">
        <v>142764.57999999999</v>
      </c>
      <c r="K6">
        <v>379657.93</v>
      </c>
      <c r="L6">
        <v>297970.45</v>
      </c>
      <c r="O6">
        <v>0</v>
      </c>
      <c r="P6">
        <v>224.7</v>
      </c>
      <c r="Q6">
        <v>43311</v>
      </c>
      <c r="R6">
        <v>97.65</v>
      </c>
      <c r="V6">
        <v>-294901.55</v>
      </c>
      <c r="W6">
        <v>2169071.4500000002</v>
      </c>
      <c r="X6">
        <v>641906.51</v>
      </c>
      <c r="AB6">
        <v>798500.39</v>
      </c>
      <c r="AC6">
        <v>86565</v>
      </c>
      <c r="AD6">
        <v>1140769.3899999999</v>
      </c>
      <c r="AE6">
        <v>1430</v>
      </c>
      <c r="AG6">
        <v>260662.64</v>
      </c>
      <c r="AH6">
        <v>28873.84</v>
      </c>
      <c r="AI6">
        <v>257831.9</v>
      </c>
      <c r="AJ6" s="123">
        <f t="shared" si="1"/>
        <v>1077579</v>
      </c>
      <c r="AK6" s="181">
        <f t="shared" si="2"/>
        <v>43633.35</v>
      </c>
      <c r="AL6" s="142">
        <f t="shared" si="3"/>
        <v>1033945.65</v>
      </c>
      <c r="AM6" s="182">
        <f t="shared" si="4"/>
        <v>1526971.9</v>
      </c>
      <c r="AN6" s="183">
        <f t="shared" si="5"/>
        <v>1689567.7699999998</v>
      </c>
      <c r="AO6" s="125">
        <f t="shared" si="6"/>
        <v>-162595.86999999988</v>
      </c>
    </row>
    <row r="7" spans="1:41" ht="14.4" thickBot="1" x14ac:dyDescent="0.3">
      <c r="A7" s="35" t="s">
        <v>303</v>
      </c>
      <c r="B7" s="35" t="s">
        <v>305</v>
      </c>
      <c r="C7" s="50">
        <v>3434</v>
      </c>
      <c r="D7" s="51" t="s">
        <v>483</v>
      </c>
      <c r="E7" t="s">
        <v>2396</v>
      </c>
      <c r="F7">
        <v>634764.66</v>
      </c>
      <c r="G7">
        <v>1830</v>
      </c>
      <c r="H7">
        <v>106138.92</v>
      </c>
      <c r="K7">
        <v>227266.01</v>
      </c>
      <c r="L7">
        <v>56689.74</v>
      </c>
      <c r="O7">
        <v>0</v>
      </c>
      <c r="Q7">
        <v>374493</v>
      </c>
      <c r="R7">
        <v>2079.8200000000002</v>
      </c>
      <c r="V7">
        <v>546156.18999999994</v>
      </c>
      <c r="W7">
        <v>235221.96</v>
      </c>
      <c r="X7">
        <v>191771.68</v>
      </c>
      <c r="Y7">
        <v>7500</v>
      </c>
      <c r="AB7">
        <v>811936.22</v>
      </c>
      <c r="AC7">
        <v>20200</v>
      </c>
      <c r="AD7">
        <v>940921.22</v>
      </c>
      <c r="AF7">
        <v>7724</v>
      </c>
      <c r="AG7">
        <v>197863.42</v>
      </c>
      <c r="AH7">
        <v>15160.9</v>
      </c>
      <c r="AI7">
        <v>1000</v>
      </c>
      <c r="AJ7" s="123">
        <f t="shared" si="1"/>
        <v>742733.58000000007</v>
      </c>
      <c r="AK7" s="181">
        <f t="shared" si="2"/>
        <v>376572.82</v>
      </c>
      <c r="AL7" s="142">
        <f t="shared" si="3"/>
        <v>366160.76000000007</v>
      </c>
      <c r="AM7" s="182">
        <f t="shared" si="4"/>
        <v>1031407.8999999999</v>
      </c>
      <c r="AN7" s="183">
        <f t="shared" si="5"/>
        <v>1162669.5399999998</v>
      </c>
      <c r="AO7" s="125">
        <f t="shared" si="6"/>
        <v>-131261.6399999999</v>
      </c>
    </row>
    <row r="8" spans="1:41" ht="14.4" thickBot="1" x14ac:dyDescent="0.3">
      <c r="A8" s="35" t="s">
        <v>303</v>
      </c>
      <c r="B8" s="35" t="s">
        <v>305</v>
      </c>
      <c r="C8" s="50">
        <v>3172</v>
      </c>
      <c r="D8" s="51" t="s">
        <v>484</v>
      </c>
      <c r="E8" t="s">
        <v>2397</v>
      </c>
      <c r="F8">
        <v>465216.62</v>
      </c>
      <c r="G8">
        <v>32379.3</v>
      </c>
      <c r="H8">
        <v>1015487.57</v>
      </c>
      <c r="K8">
        <v>404866.96</v>
      </c>
      <c r="L8">
        <v>168055.96</v>
      </c>
      <c r="O8">
        <v>19813.080000000002</v>
      </c>
      <c r="Q8">
        <v>222634</v>
      </c>
      <c r="R8">
        <v>200.74</v>
      </c>
      <c r="V8">
        <v>129293.84</v>
      </c>
      <c r="W8">
        <v>1649277.25</v>
      </c>
      <c r="X8">
        <v>604896.76</v>
      </c>
      <c r="AB8">
        <v>369583.12</v>
      </c>
      <c r="AC8">
        <v>19000</v>
      </c>
      <c r="AD8">
        <v>489573.12</v>
      </c>
      <c r="AG8">
        <v>317604.63</v>
      </c>
      <c r="AH8">
        <v>121514.63</v>
      </c>
      <c r="AJ8" s="123">
        <f t="shared" si="1"/>
        <v>1513083.49</v>
      </c>
      <c r="AK8" s="181">
        <f t="shared" si="2"/>
        <v>242647.82</v>
      </c>
      <c r="AL8" s="142">
        <f t="shared" si="3"/>
        <v>1270435.67</v>
      </c>
      <c r="AM8" s="182">
        <f t="shared" si="4"/>
        <v>993479.88</v>
      </c>
      <c r="AN8" s="183">
        <f t="shared" si="5"/>
        <v>928692.38</v>
      </c>
      <c r="AO8" s="125">
        <f t="shared" si="6"/>
        <v>64787.5</v>
      </c>
    </row>
    <row r="9" spans="1:41" ht="14.4" thickBot="1" x14ac:dyDescent="0.3">
      <c r="A9" s="35" t="s">
        <v>303</v>
      </c>
      <c r="B9" s="35" t="s">
        <v>305</v>
      </c>
      <c r="C9" s="50">
        <v>1819</v>
      </c>
      <c r="D9" s="51" t="s">
        <v>485</v>
      </c>
      <c r="E9" t="s">
        <v>2398</v>
      </c>
      <c r="F9">
        <v>805929.28</v>
      </c>
      <c r="G9">
        <v>7799.53</v>
      </c>
      <c r="H9">
        <v>72739.14</v>
      </c>
      <c r="K9">
        <v>5169.67</v>
      </c>
      <c r="L9">
        <v>290350.94</v>
      </c>
      <c r="Q9">
        <v>466630</v>
      </c>
      <c r="R9">
        <v>769.5</v>
      </c>
      <c r="V9">
        <v>669139.05000000005</v>
      </c>
      <c r="W9">
        <v>169383.81</v>
      </c>
      <c r="X9">
        <v>150387.12</v>
      </c>
      <c r="AB9">
        <v>255115</v>
      </c>
      <c r="AC9">
        <v>42650</v>
      </c>
      <c r="AD9">
        <v>383434</v>
      </c>
      <c r="AG9">
        <v>142422.45000000001</v>
      </c>
      <c r="AH9">
        <v>45229.47</v>
      </c>
      <c r="AI9">
        <v>1000</v>
      </c>
      <c r="AJ9" s="123">
        <f t="shared" si="1"/>
        <v>886467.95000000007</v>
      </c>
      <c r="AK9" s="181">
        <f t="shared" si="2"/>
        <v>467399.5</v>
      </c>
      <c r="AL9" s="142">
        <f t="shared" si="3"/>
        <v>419068.45000000007</v>
      </c>
      <c r="AM9" s="182">
        <f t="shared" si="4"/>
        <v>448152.12</v>
      </c>
      <c r="AN9" s="183">
        <f t="shared" si="5"/>
        <v>572085.91999999993</v>
      </c>
      <c r="AO9" s="125">
        <f t="shared" si="6"/>
        <v>-123933.79999999993</v>
      </c>
    </row>
    <row r="10" spans="1:41" ht="14.4" thickBot="1" x14ac:dyDescent="0.3">
      <c r="A10" s="35" t="s">
        <v>303</v>
      </c>
      <c r="B10" s="35" t="s">
        <v>305</v>
      </c>
      <c r="C10" s="50">
        <v>5028</v>
      </c>
      <c r="D10" s="51" t="s">
        <v>486</v>
      </c>
      <c r="E10" t="s">
        <v>2399</v>
      </c>
      <c r="F10">
        <v>946165.02</v>
      </c>
      <c r="G10">
        <v>56984</v>
      </c>
      <c r="H10">
        <v>39186.410000000003</v>
      </c>
      <c r="K10">
        <v>931705.29</v>
      </c>
      <c r="L10">
        <v>296225.49</v>
      </c>
      <c r="O10">
        <v>0</v>
      </c>
      <c r="R10">
        <v>219.21</v>
      </c>
      <c r="V10">
        <v>957826.15</v>
      </c>
      <c r="W10">
        <v>1442563.02</v>
      </c>
      <c r="X10">
        <v>345712.83</v>
      </c>
      <c r="AB10">
        <v>619325</v>
      </c>
      <c r="AC10">
        <v>20400</v>
      </c>
      <c r="AD10">
        <v>794485</v>
      </c>
      <c r="AG10">
        <v>257718.68</v>
      </c>
      <c r="AH10">
        <v>62576.32</v>
      </c>
      <c r="AI10">
        <v>1000</v>
      </c>
      <c r="AJ10" s="123">
        <f t="shared" si="1"/>
        <v>1042335.43</v>
      </c>
      <c r="AK10" s="181">
        <f t="shared" si="2"/>
        <v>219.21</v>
      </c>
      <c r="AL10" s="142">
        <f t="shared" si="3"/>
        <v>1042116.2200000001</v>
      </c>
      <c r="AM10" s="182">
        <f t="shared" si="4"/>
        <v>985437.83000000007</v>
      </c>
      <c r="AN10" s="183">
        <f t="shared" si="5"/>
        <v>1115780</v>
      </c>
      <c r="AO10" s="125">
        <f t="shared" si="6"/>
        <v>-130342.16999999993</v>
      </c>
    </row>
    <row r="11" spans="1:41" ht="14.4" thickBot="1" x14ac:dyDescent="0.3">
      <c r="A11" s="35" t="s">
        <v>303</v>
      </c>
      <c r="B11" s="35" t="s">
        <v>305</v>
      </c>
      <c r="C11" s="50">
        <v>3227</v>
      </c>
      <c r="D11" s="51" t="s">
        <v>487</v>
      </c>
      <c r="E11" t="s">
        <v>2400</v>
      </c>
      <c r="F11">
        <v>260568.21</v>
      </c>
      <c r="G11">
        <v>26693.759999999998</v>
      </c>
      <c r="H11">
        <v>64319.49</v>
      </c>
      <c r="K11">
        <v>172269.88</v>
      </c>
      <c r="L11">
        <v>226974.72</v>
      </c>
      <c r="R11">
        <v>37</v>
      </c>
      <c r="V11">
        <v>-18377.66</v>
      </c>
      <c r="W11">
        <v>484200</v>
      </c>
      <c r="X11">
        <v>656580.01</v>
      </c>
      <c r="AB11">
        <v>719769.39</v>
      </c>
      <c r="AC11">
        <v>14600</v>
      </c>
      <c r="AD11">
        <v>859019.39</v>
      </c>
      <c r="AG11">
        <v>193477.59</v>
      </c>
      <c r="AH11">
        <v>53485.7</v>
      </c>
      <c r="AJ11" s="123">
        <f t="shared" si="1"/>
        <v>351581.45999999996</v>
      </c>
      <c r="AK11" s="181">
        <f t="shared" si="2"/>
        <v>37</v>
      </c>
      <c r="AL11" s="142">
        <f t="shared" si="3"/>
        <v>351544.45999999996</v>
      </c>
      <c r="AM11" s="182">
        <f t="shared" si="4"/>
        <v>1390949.4</v>
      </c>
      <c r="AN11" s="183">
        <f t="shared" si="5"/>
        <v>1105982.68</v>
      </c>
      <c r="AO11" s="125">
        <f t="shared" si="6"/>
        <v>284966.71999999997</v>
      </c>
    </row>
    <row r="12" spans="1:41" ht="14.4" thickBot="1" x14ac:dyDescent="0.3">
      <c r="A12" s="35" t="s">
        <v>303</v>
      </c>
      <c r="B12" s="35" t="s">
        <v>305</v>
      </c>
      <c r="C12" s="50">
        <v>5146</v>
      </c>
      <c r="D12" s="51" t="s">
        <v>488</v>
      </c>
      <c r="E12" t="s">
        <v>2401</v>
      </c>
      <c r="F12">
        <v>193252.66</v>
      </c>
      <c r="G12">
        <v>52414</v>
      </c>
      <c r="H12">
        <v>118101.19</v>
      </c>
      <c r="K12">
        <v>332356.03999999998</v>
      </c>
      <c r="L12">
        <v>334347.89</v>
      </c>
      <c r="Q12">
        <v>26400</v>
      </c>
      <c r="R12">
        <v>0</v>
      </c>
      <c r="V12">
        <v>-733504.88</v>
      </c>
      <c r="W12">
        <v>1884119.29</v>
      </c>
      <c r="X12">
        <v>369387.8</v>
      </c>
      <c r="AB12">
        <v>527632.5</v>
      </c>
      <c r="AC12">
        <v>27180</v>
      </c>
      <c r="AD12">
        <v>774869.5</v>
      </c>
      <c r="AE12">
        <v>5936</v>
      </c>
      <c r="AG12">
        <v>233888.82</v>
      </c>
      <c r="AH12">
        <v>55048.61</v>
      </c>
      <c r="AI12">
        <v>1000</v>
      </c>
      <c r="AJ12" s="123">
        <f t="shared" si="1"/>
        <v>363767.85</v>
      </c>
      <c r="AK12" s="181">
        <f t="shared" si="2"/>
        <v>26400</v>
      </c>
      <c r="AL12" s="142">
        <f t="shared" si="3"/>
        <v>337367.85</v>
      </c>
      <c r="AM12" s="182">
        <f t="shared" si="4"/>
        <v>924200.3</v>
      </c>
      <c r="AN12" s="183">
        <f t="shared" si="5"/>
        <v>1070742.9300000002</v>
      </c>
      <c r="AO12" s="125">
        <f t="shared" si="6"/>
        <v>-146542.63000000012</v>
      </c>
    </row>
    <row r="13" spans="1:41" ht="14.4" thickBot="1" x14ac:dyDescent="0.3">
      <c r="A13" s="35" t="s">
        <v>303</v>
      </c>
      <c r="B13" s="35" t="s">
        <v>305</v>
      </c>
      <c r="C13" s="50">
        <v>5667</v>
      </c>
      <c r="D13" s="51" t="s">
        <v>489</v>
      </c>
      <c r="E13" t="s">
        <v>2402</v>
      </c>
      <c r="F13">
        <v>290878.15999999997</v>
      </c>
      <c r="G13">
        <v>20276</v>
      </c>
      <c r="H13">
        <v>31658.560000000001</v>
      </c>
      <c r="K13">
        <v>6357694.46</v>
      </c>
      <c r="L13">
        <v>270752.90999999997</v>
      </c>
      <c r="P13">
        <v>30131.93</v>
      </c>
      <c r="R13">
        <v>1986.99</v>
      </c>
      <c r="V13">
        <v>6528605.21</v>
      </c>
      <c r="W13">
        <v>684118.79</v>
      </c>
      <c r="X13">
        <v>245971.85</v>
      </c>
      <c r="AB13">
        <v>571486.5</v>
      </c>
      <c r="AC13">
        <v>18200</v>
      </c>
      <c r="AD13">
        <v>754496.78</v>
      </c>
      <c r="AG13">
        <v>222702.22</v>
      </c>
      <c r="AH13">
        <v>132042.18</v>
      </c>
      <c r="AJ13" s="123">
        <f t="shared" si="1"/>
        <v>342812.72</v>
      </c>
      <c r="AK13" s="181">
        <f t="shared" si="2"/>
        <v>32118.920000000002</v>
      </c>
      <c r="AL13" s="142">
        <f t="shared" si="3"/>
        <v>310693.8</v>
      </c>
      <c r="AM13" s="182">
        <f t="shared" si="4"/>
        <v>835658.35</v>
      </c>
      <c r="AN13" s="183">
        <f t="shared" si="5"/>
        <v>1109241.18</v>
      </c>
      <c r="AO13" s="125">
        <f t="shared" si="6"/>
        <v>-273582.82999999996</v>
      </c>
    </row>
    <row r="14" spans="1:41" ht="14.4" thickBot="1" x14ac:dyDescent="0.3">
      <c r="A14" s="35" t="s">
        <v>303</v>
      </c>
      <c r="B14" s="35" t="s">
        <v>305</v>
      </c>
      <c r="C14" s="50">
        <v>1990</v>
      </c>
      <c r="D14" s="51" t="s">
        <v>490</v>
      </c>
      <c r="E14" t="s">
        <v>2403</v>
      </c>
      <c r="F14">
        <v>606787.29</v>
      </c>
      <c r="G14">
        <v>12420</v>
      </c>
      <c r="H14">
        <v>128112.07</v>
      </c>
      <c r="K14">
        <v>1249000.8</v>
      </c>
      <c r="L14">
        <v>179686.28</v>
      </c>
      <c r="Q14">
        <v>54300</v>
      </c>
      <c r="R14">
        <v>1</v>
      </c>
      <c r="V14">
        <v>1190294.02</v>
      </c>
      <c r="W14">
        <v>865361.67</v>
      </c>
      <c r="X14">
        <v>329724.90999999997</v>
      </c>
      <c r="AB14">
        <v>522431.87</v>
      </c>
      <c r="AC14">
        <v>27100</v>
      </c>
      <c r="AD14">
        <v>642016.87</v>
      </c>
      <c r="AG14">
        <v>121037.01</v>
      </c>
      <c r="AH14">
        <v>50153.15</v>
      </c>
      <c r="AJ14" s="123">
        <f t="shared" si="1"/>
        <v>747319.3600000001</v>
      </c>
      <c r="AK14" s="181">
        <f t="shared" si="2"/>
        <v>54301</v>
      </c>
      <c r="AL14" s="142">
        <f t="shared" si="3"/>
        <v>693018.3600000001</v>
      </c>
      <c r="AM14" s="182">
        <f t="shared" si="4"/>
        <v>879256.78</v>
      </c>
      <c r="AN14" s="183">
        <f t="shared" si="5"/>
        <v>813207.03</v>
      </c>
      <c r="AO14" s="125">
        <f t="shared" si="6"/>
        <v>66049.75</v>
      </c>
    </row>
    <row r="15" spans="1:41" ht="14.4" thickBot="1" x14ac:dyDescent="0.3">
      <c r="A15" s="35" t="s">
        <v>303</v>
      </c>
      <c r="B15" s="35" t="s">
        <v>305</v>
      </c>
      <c r="C15" s="50">
        <v>2504</v>
      </c>
      <c r="D15" s="51" t="s">
        <v>491</v>
      </c>
      <c r="E15" t="s">
        <v>2404</v>
      </c>
      <c r="F15">
        <v>149739.85</v>
      </c>
      <c r="G15">
        <v>3807.5</v>
      </c>
      <c r="H15">
        <v>90935.19</v>
      </c>
      <c r="K15">
        <v>218058.44</v>
      </c>
      <c r="L15">
        <v>153583.06</v>
      </c>
      <c r="P15">
        <v>8900</v>
      </c>
      <c r="Q15">
        <v>9400</v>
      </c>
      <c r="R15">
        <v>18.5</v>
      </c>
      <c r="V15">
        <v>-918714.78</v>
      </c>
      <c r="W15">
        <v>1709548.67</v>
      </c>
      <c r="X15">
        <v>161619.81</v>
      </c>
      <c r="AB15">
        <v>179544.5</v>
      </c>
      <c r="AC15">
        <v>5600</v>
      </c>
      <c r="AD15">
        <v>380608.5</v>
      </c>
      <c r="AG15">
        <v>129240.68</v>
      </c>
      <c r="AH15">
        <v>29943.48</v>
      </c>
      <c r="AJ15" s="123">
        <f t="shared" si="1"/>
        <v>244482.54</v>
      </c>
      <c r="AK15" s="181">
        <f t="shared" si="2"/>
        <v>18318.5</v>
      </c>
      <c r="AL15" s="142">
        <f t="shared" si="3"/>
        <v>226164.04</v>
      </c>
      <c r="AM15" s="182">
        <f t="shared" si="4"/>
        <v>346764.31</v>
      </c>
      <c r="AN15" s="183">
        <f t="shared" si="5"/>
        <v>539792.66</v>
      </c>
      <c r="AO15" s="125">
        <f t="shared" si="6"/>
        <v>-193028.35000000003</v>
      </c>
    </row>
    <row r="16" spans="1:41" ht="14.4" thickBot="1" x14ac:dyDescent="0.3">
      <c r="A16" s="35" t="s">
        <v>303</v>
      </c>
      <c r="B16" s="35" t="s">
        <v>305</v>
      </c>
      <c r="C16" s="50">
        <v>2869</v>
      </c>
      <c r="D16" s="51" t="s">
        <v>492</v>
      </c>
      <c r="E16" t="s">
        <v>2405</v>
      </c>
      <c r="F16">
        <v>800078.98</v>
      </c>
      <c r="G16">
        <v>7707</v>
      </c>
      <c r="H16">
        <v>74358.22</v>
      </c>
      <c r="K16">
        <v>461833.48</v>
      </c>
      <c r="L16">
        <v>229372.03</v>
      </c>
      <c r="P16">
        <v>0</v>
      </c>
      <c r="Q16">
        <v>513474</v>
      </c>
      <c r="R16">
        <v>69.94</v>
      </c>
      <c r="V16">
        <v>1255555.08</v>
      </c>
      <c r="X16">
        <v>145599.43</v>
      </c>
      <c r="Z16">
        <v>2513.6999999999998</v>
      </c>
      <c r="AB16">
        <v>278117.26</v>
      </c>
      <c r="AC16">
        <v>27540</v>
      </c>
      <c r="AD16">
        <v>371742.26</v>
      </c>
      <c r="AE16">
        <v>500</v>
      </c>
      <c r="AG16">
        <v>248422.43</v>
      </c>
      <c r="AH16">
        <v>28855.01</v>
      </c>
      <c r="AJ16" s="123">
        <f t="shared" si="1"/>
        <v>882144.2</v>
      </c>
      <c r="AK16" s="181">
        <f t="shared" si="2"/>
        <v>513543.94</v>
      </c>
      <c r="AL16" s="142">
        <f t="shared" si="3"/>
        <v>368600.25999999995</v>
      </c>
      <c r="AM16" s="182">
        <f t="shared" si="4"/>
        <v>453770.39</v>
      </c>
      <c r="AN16" s="183">
        <f t="shared" si="5"/>
        <v>649519.69999999995</v>
      </c>
      <c r="AO16" s="125">
        <f t="shared" si="6"/>
        <v>-195749.30999999994</v>
      </c>
    </row>
    <row r="17" spans="1:41" ht="14.4" thickBot="1" x14ac:dyDescent="0.3">
      <c r="A17" s="35" t="s">
        <v>308</v>
      </c>
      <c r="B17" s="35" t="s">
        <v>309</v>
      </c>
      <c r="C17" s="50">
        <v>1771</v>
      </c>
      <c r="D17" s="51" t="s">
        <v>493</v>
      </c>
      <c r="E17" t="s">
        <v>2406</v>
      </c>
      <c r="F17">
        <v>518977.02</v>
      </c>
      <c r="G17">
        <v>0</v>
      </c>
      <c r="H17">
        <v>99844.59</v>
      </c>
      <c r="K17">
        <v>282159.49</v>
      </c>
      <c r="L17">
        <v>135535.97</v>
      </c>
      <c r="O17">
        <v>0</v>
      </c>
      <c r="P17">
        <v>105800</v>
      </c>
      <c r="R17">
        <v>1507.88</v>
      </c>
      <c r="V17">
        <v>-1288665.25</v>
      </c>
      <c r="W17">
        <v>2091979.99</v>
      </c>
      <c r="X17">
        <v>382419.05</v>
      </c>
      <c r="AB17">
        <v>305970</v>
      </c>
      <c r="AC17">
        <v>51537.54</v>
      </c>
      <c r="AD17">
        <v>406374</v>
      </c>
      <c r="AG17">
        <v>154547.57999999999</v>
      </c>
      <c r="AH17">
        <v>34917.56</v>
      </c>
      <c r="AI17">
        <v>18193</v>
      </c>
      <c r="AJ17" s="123">
        <f t="shared" si="1"/>
        <v>618821.61</v>
      </c>
      <c r="AK17" s="181">
        <f t="shared" si="2"/>
        <v>107307.88</v>
      </c>
      <c r="AL17" s="142">
        <f t="shared" si="3"/>
        <v>511513.73</v>
      </c>
      <c r="AM17" s="182">
        <f t="shared" si="4"/>
        <v>739926.59000000008</v>
      </c>
      <c r="AN17" s="183">
        <f t="shared" si="5"/>
        <v>614032.1399999999</v>
      </c>
      <c r="AO17" s="125">
        <f t="shared" si="6"/>
        <v>125894.45000000019</v>
      </c>
    </row>
    <row r="18" spans="1:41" ht="14.4" thickBot="1" x14ac:dyDescent="0.3">
      <c r="A18" s="35" t="s">
        <v>308</v>
      </c>
      <c r="B18" s="35" t="s">
        <v>309</v>
      </c>
      <c r="C18" s="50">
        <v>1132</v>
      </c>
      <c r="D18" s="51" t="s">
        <v>494</v>
      </c>
      <c r="E18" t="s">
        <v>2407</v>
      </c>
      <c r="F18">
        <v>402806.53</v>
      </c>
      <c r="G18">
        <v>-6000</v>
      </c>
      <c r="H18">
        <v>32305.48</v>
      </c>
      <c r="K18">
        <v>179095.8</v>
      </c>
      <c r="L18">
        <v>53452.38</v>
      </c>
      <c r="P18">
        <v>171590</v>
      </c>
      <c r="R18">
        <v>1770.84</v>
      </c>
      <c r="V18">
        <v>-1638932.75</v>
      </c>
      <c r="W18">
        <v>1967042.37</v>
      </c>
      <c r="X18">
        <v>352125.59</v>
      </c>
      <c r="AB18">
        <v>170240.5</v>
      </c>
      <c r="AC18">
        <v>4500</v>
      </c>
      <c r="AD18">
        <v>231740.5</v>
      </c>
      <c r="AG18">
        <v>121528.25</v>
      </c>
      <c r="AH18">
        <v>13407.61</v>
      </c>
      <c r="AJ18" s="123">
        <f t="shared" si="1"/>
        <v>429112.01</v>
      </c>
      <c r="AK18" s="181">
        <f t="shared" si="2"/>
        <v>173360.84</v>
      </c>
      <c r="AL18" s="142">
        <f t="shared" si="3"/>
        <v>255751.17</v>
      </c>
      <c r="AM18" s="182">
        <f t="shared" si="4"/>
        <v>526866.09000000008</v>
      </c>
      <c r="AN18" s="183">
        <f t="shared" si="5"/>
        <v>366676.36</v>
      </c>
      <c r="AO18" s="125">
        <f t="shared" si="6"/>
        <v>160189.7300000001</v>
      </c>
    </row>
    <row r="19" spans="1:41" ht="14.4" thickBot="1" x14ac:dyDescent="0.3">
      <c r="A19" s="35" t="s">
        <v>308</v>
      </c>
      <c r="B19" s="35" t="s">
        <v>309</v>
      </c>
      <c r="C19" s="50">
        <v>2340</v>
      </c>
      <c r="D19" s="51" t="s">
        <v>495</v>
      </c>
      <c r="E19" t="s">
        <v>2408</v>
      </c>
      <c r="F19">
        <v>1423149.87</v>
      </c>
      <c r="G19">
        <v>0</v>
      </c>
      <c r="H19">
        <v>10490.45</v>
      </c>
      <c r="K19">
        <v>600086.47</v>
      </c>
      <c r="L19">
        <v>65512.75</v>
      </c>
      <c r="P19">
        <v>171000</v>
      </c>
      <c r="R19">
        <v>4588.91</v>
      </c>
      <c r="V19">
        <v>-64605.38</v>
      </c>
      <c r="W19">
        <v>1776680.82</v>
      </c>
      <c r="X19">
        <v>452991.19</v>
      </c>
      <c r="AB19">
        <v>369747</v>
      </c>
      <c r="AC19">
        <v>66700</v>
      </c>
      <c r="AD19">
        <v>488727</v>
      </c>
      <c r="AG19">
        <v>166927.16</v>
      </c>
      <c r="AH19">
        <v>22208.84</v>
      </c>
      <c r="AJ19" s="123">
        <f t="shared" si="1"/>
        <v>1433640.32</v>
      </c>
      <c r="AK19" s="181">
        <f t="shared" si="2"/>
        <v>175588.91</v>
      </c>
      <c r="AL19" s="142">
        <f t="shared" si="3"/>
        <v>1258051.4100000001</v>
      </c>
      <c r="AM19" s="182">
        <f t="shared" si="4"/>
        <v>889438.19</v>
      </c>
      <c r="AN19" s="183">
        <f t="shared" si="5"/>
        <v>677863</v>
      </c>
      <c r="AO19" s="125">
        <f t="shared" si="6"/>
        <v>211575.18999999994</v>
      </c>
    </row>
    <row r="20" spans="1:41" ht="14.4" thickBot="1" x14ac:dyDescent="0.3">
      <c r="A20" s="35" t="s">
        <v>312</v>
      </c>
      <c r="B20" s="35" t="s">
        <v>313</v>
      </c>
      <c r="C20" s="50">
        <v>4716</v>
      </c>
      <c r="D20" s="51" t="s">
        <v>496</v>
      </c>
      <c r="E20" t="s">
        <v>2409</v>
      </c>
      <c r="F20">
        <v>1697268.47</v>
      </c>
      <c r="G20">
        <v>80175.62</v>
      </c>
      <c r="H20">
        <v>21691.64</v>
      </c>
      <c r="K20">
        <v>515628.15</v>
      </c>
      <c r="L20">
        <v>662518.76</v>
      </c>
      <c r="O20">
        <v>0</v>
      </c>
      <c r="P20">
        <v>0</v>
      </c>
      <c r="R20">
        <v>38.5</v>
      </c>
      <c r="V20">
        <v>1058162.97</v>
      </c>
      <c r="W20">
        <v>2074982.75</v>
      </c>
      <c r="X20">
        <v>254649.94</v>
      </c>
      <c r="AB20">
        <v>722805</v>
      </c>
      <c r="AC20">
        <v>3000</v>
      </c>
      <c r="AD20">
        <v>796965</v>
      </c>
      <c r="AG20">
        <v>271125.40000000002</v>
      </c>
      <c r="AH20">
        <v>68266.12</v>
      </c>
      <c r="AJ20" s="123">
        <f t="shared" si="1"/>
        <v>1799135.7299999997</v>
      </c>
      <c r="AK20" s="181">
        <f t="shared" si="2"/>
        <v>38.5</v>
      </c>
      <c r="AL20" s="142">
        <f t="shared" si="3"/>
        <v>1799097.2299999997</v>
      </c>
      <c r="AM20" s="182">
        <f t="shared" si="4"/>
        <v>980454.94</v>
      </c>
      <c r="AN20" s="183">
        <f t="shared" si="5"/>
        <v>1136356.52</v>
      </c>
      <c r="AO20" s="125">
        <f t="shared" si="6"/>
        <v>-155901.58000000007</v>
      </c>
    </row>
    <row r="21" spans="1:41" ht="14.4" thickBot="1" x14ac:dyDescent="0.3">
      <c r="A21" s="35" t="s">
        <v>312</v>
      </c>
      <c r="B21" s="35" t="s">
        <v>313</v>
      </c>
      <c r="C21" s="50">
        <v>2694</v>
      </c>
      <c r="D21" s="51" t="s">
        <v>497</v>
      </c>
      <c r="E21" t="s">
        <v>2410</v>
      </c>
      <c r="F21">
        <v>536287.37</v>
      </c>
      <c r="G21">
        <v>3380.5</v>
      </c>
      <c r="H21">
        <v>83467.850000000006</v>
      </c>
      <c r="K21">
        <v>44715.59</v>
      </c>
      <c r="L21">
        <v>44562.79</v>
      </c>
      <c r="P21">
        <v>0</v>
      </c>
      <c r="R21">
        <v>780.23</v>
      </c>
      <c r="V21">
        <v>-320666.09999999998</v>
      </c>
      <c r="W21">
        <v>1108892.57</v>
      </c>
      <c r="X21">
        <v>165482.10999999999</v>
      </c>
      <c r="AB21">
        <v>454441</v>
      </c>
      <c r="AC21">
        <v>9000</v>
      </c>
      <c r="AD21">
        <v>543511</v>
      </c>
      <c r="AG21">
        <v>145729.15</v>
      </c>
      <c r="AH21">
        <v>16275.56</v>
      </c>
      <c r="AJ21" s="123">
        <f t="shared" si="1"/>
        <v>623135.72</v>
      </c>
      <c r="AK21" s="181">
        <f t="shared" si="2"/>
        <v>780.23</v>
      </c>
      <c r="AL21" s="142">
        <f t="shared" si="3"/>
        <v>622355.49</v>
      </c>
      <c r="AM21" s="182">
        <f t="shared" si="4"/>
        <v>628923.11</v>
      </c>
      <c r="AN21" s="183">
        <f t="shared" si="5"/>
        <v>705515.71000000008</v>
      </c>
      <c r="AO21" s="125">
        <f t="shared" si="6"/>
        <v>-76592.600000000093</v>
      </c>
    </row>
    <row r="22" spans="1:41" ht="14.4" thickBot="1" x14ac:dyDescent="0.3">
      <c r="A22" s="35" t="s">
        <v>312</v>
      </c>
      <c r="B22" s="35" t="s">
        <v>313</v>
      </c>
      <c r="C22" s="50">
        <v>3656</v>
      </c>
      <c r="D22" s="51" t="s">
        <v>498</v>
      </c>
      <c r="E22" t="s">
        <v>2411</v>
      </c>
      <c r="F22">
        <v>1642876.62</v>
      </c>
      <c r="G22">
        <v>22709</v>
      </c>
      <c r="H22">
        <v>53198.400000000001</v>
      </c>
      <c r="K22">
        <v>202010.66</v>
      </c>
      <c r="L22">
        <v>316265.34000000003</v>
      </c>
      <c r="P22">
        <v>22211.5</v>
      </c>
      <c r="Q22">
        <v>25986.49</v>
      </c>
      <c r="R22">
        <v>250.5</v>
      </c>
      <c r="T22">
        <v>263042</v>
      </c>
      <c r="V22">
        <v>611178</v>
      </c>
      <c r="W22">
        <v>1357301.45</v>
      </c>
      <c r="X22">
        <v>351076.1</v>
      </c>
      <c r="AB22">
        <v>554547</v>
      </c>
      <c r="AC22">
        <v>5000</v>
      </c>
      <c r="AD22">
        <v>582387</v>
      </c>
      <c r="AE22">
        <v>975</v>
      </c>
      <c r="AF22">
        <v>2040</v>
      </c>
      <c r="AG22">
        <v>328479.77</v>
      </c>
      <c r="AH22">
        <v>39651.25</v>
      </c>
      <c r="AJ22" s="123">
        <f t="shared" si="1"/>
        <v>1718784.02</v>
      </c>
      <c r="AK22" s="181">
        <f t="shared" si="2"/>
        <v>48448.490000000005</v>
      </c>
      <c r="AL22" s="142">
        <f t="shared" si="3"/>
        <v>1670335.53</v>
      </c>
      <c r="AM22" s="182">
        <f t="shared" si="4"/>
        <v>910623.1</v>
      </c>
      <c r="AN22" s="183">
        <f t="shared" si="5"/>
        <v>953533.02</v>
      </c>
      <c r="AO22" s="125">
        <f t="shared" si="6"/>
        <v>-42909.920000000042</v>
      </c>
    </row>
    <row r="23" spans="1:41" ht="14.4" thickBot="1" x14ac:dyDescent="0.3">
      <c r="A23" s="35" t="s">
        <v>312</v>
      </c>
      <c r="B23" s="35" t="s">
        <v>313</v>
      </c>
      <c r="C23" s="50">
        <v>4918</v>
      </c>
      <c r="D23" s="51" t="s">
        <v>499</v>
      </c>
      <c r="E23" t="s">
        <v>2412</v>
      </c>
      <c r="F23">
        <v>442891.22</v>
      </c>
      <c r="G23">
        <v>5668</v>
      </c>
      <c r="H23">
        <v>90850.15</v>
      </c>
      <c r="K23">
        <v>37047.050000000003</v>
      </c>
      <c r="L23">
        <v>353688.99</v>
      </c>
      <c r="O23">
        <v>0</v>
      </c>
      <c r="P23">
        <v>26392.26</v>
      </c>
      <c r="R23">
        <v>33.520000000000003</v>
      </c>
      <c r="T23">
        <v>116112.48</v>
      </c>
      <c r="V23">
        <v>-426593.33</v>
      </c>
      <c r="W23">
        <v>1339755.76</v>
      </c>
      <c r="X23">
        <v>703878.67</v>
      </c>
      <c r="AB23">
        <v>721371</v>
      </c>
      <c r="AC23">
        <v>9000</v>
      </c>
      <c r="AD23">
        <v>819451</v>
      </c>
      <c r="AG23">
        <v>694918.56</v>
      </c>
      <c r="AH23">
        <v>45435.39</v>
      </c>
      <c r="AJ23" s="123">
        <f t="shared" si="1"/>
        <v>539409.37</v>
      </c>
      <c r="AK23" s="181">
        <f t="shared" si="2"/>
        <v>26425.78</v>
      </c>
      <c r="AL23" s="142">
        <f t="shared" si="3"/>
        <v>512983.58999999997</v>
      </c>
      <c r="AM23" s="182">
        <f t="shared" si="4"/>
        <v>1434249.67</v>
      </c>
      <c r="AN23" s="183">
        <f t="shared" si="5"/>
        <v>1559804.95</v>
      </c>
      <c r="AO23" s="125">
        <f t="shared" si="6"/>
        <v>-125555.28000000003</v>
      </c>
    </row>
    <row r="24" spans="1:41" ht="14.4" thickBot="1" x14ac:dyDescent="0.3">
      <c r="A24" s="35" t="s">
        <v>312</v>
      </c>
      <c r="B24" s="35" t="s">
        <v>313</v>
      </c>
      <c r="C24" s="50">
        <v>2622</v>
      </c>
      <c r="D24" s="51" t="s">
        <v>500</v>
      </c>
      <c r="E24" t="s">
        <v>2413</v>
      </c>
      <c r="F24">
        <v>213201.14</v>
      </c>
      <c r="G24">
        <v>0</v>
      </c>
      <c r="H24">
        <v>45444.81</v>
      </c>
      <c r="K24">
        <v>2975663.85</v>
      </c>
      <c r="L24">
        <v>67042.23</v>
      </c>
      <c r="P24">
        <v>0</v>
      </c>
      <c r="R24">
        <v>18.5</v>
      </c>
      <c r="V24">
        <v>3082282.95</v>
      </c>
      <c r="W24">
        <v>391756.52</v>
      </c>
      <c r="X24">
        <v>221211.19</v>
      </c>
      <c r="AB24">
        <v>368911.5</v>
      </c>
      <c r="AC24">
        <v>6000</v>
      </c>
      <c r="AD24">
        <v>443595.5</v>
      </c>
      <c r="AF24">
        <v>3320</v>
      </c>
      <c r="AG24">
        <v>209465.46</v>
      </c>
      <c r="AH24">
        <v>112447.67</v>
      </c>
      <c r="AJ24" s="123">
        <f t="shared" si="1"/>
        <v>258645.95</v>
      </c>
      <c r="AK24" s="181">
        <f t="shared" si="2"/>
        <v>18.5</v>
      </c>
      <c r="AL24" s="142">
        <f t="shared" si="3"/>
        <v>258627.45</v>
      </c>
      <c r="AM24" s="182">
        <f t="shared" si="4"/>
        <v>596122.68999999994</v>
      </c>
      <c r="AN24" s="183">
        <f t="shared" si="5"/>
        <v>768828.63</v>
      </c>
      <c r="AO24" s="125">
        <f t="shared" si="6"/>
        <v>-172705.94000000006</v>
      </c>
    </row>
    <row r="25" spans="1:41" ht="14.4" thickBot="1" x14ac:dyDescent="0.3">
      <c r="A25" s="35" t="s">
        <v>312</v>
      </c>
      <c r="B25" s="35" t="s">
        <v>313</v>
      </c>
      <c r="C25" s="50">
        <v>2397</v>
      </c>
      <c r="D25" s="51" t="s">
        <v>501</v>
      </c>
      <c r="E25" t="s">
        <v>2414</v>
      </c>
      <c r="F25">
        <v>212376.26</v>
      </c>
      <c r="G25">
        <v>61</v>
      </c>
      <c r="H25">
        <v>62440.15</v>
      </c>
      <c r="K25">
        <v>1056767.57</v>
      </c>
      <c r="L25">
        <v>187963.8</v>
      </c>
      <c r="P25">
        <v>5687.5</v>
      </c>
      <c r="R25">
        <v>18.5</v>
      </c>
      <c r="T25">
        <v>287.76</v>
      </c>
      <c r="V25">
        <v>1194549.4099999999</v>
      </c>
      <c r="W25">
        <v>459399.49</v>
      </c>
      <c r="X25">
        <v>89136.24</v>
      </c>
      <c r="AB25">
        <v>246042.5</v>
      </c>
      <c r="AD25">
        <v>293042.5</v>
      </c>
      <c r="AG25">
        <v>134392.22</v>
      </c>
      <c r="AH25">
        <v>48077.9</v>
      </c>
      <c r="AJ25" s="123">
        <f t="shared" si="1"/>
        <v>274877.41000000003</v>
      </c>
      <c r="AK25" s="181">
        <f t="shared" si="2"/>
        <v>5706</v>
      </c>
      <c r="AL25" s="142">
        <f t="shared" si="3"/>
        <v>269171.41000000003</v>
      </c>
      <c r="AM25" s="182">
        <f t="shared" si="4"/>
        <v>335178.74</v>
      </c>
      <c r="AN25" s="183">
        <f t="shared" si="5"/>
        <v>475512.62</v>
      </c>
      <c r="AO25" s="125">
        <f t="shared" si="6"/>
        <v>-140333.88</v>
      </c>
    </row>
    <row r="26" spans="1:41" ht="14.4" thickBot="1" x14ac:dyDescent="0.3">
      <c r="A26" s="35" t="s">
        <v>312</v>
      </c>
      <c r="B26" s="35" t="s">
        <v>313</v>
      </c>
      <c r="C26" s="50">
        <v>1711</v>
      </c>
      <c r="D26" s="51" t="s">
        <v>502</v>
      </c>
      <c r="E26" t="s">
        <v>2415</v>
      </c>
      <c r="F26">
        <v>575625.9</v>
      </c>
      <c r="G26">
        <v>10168</v>
      </c>
      <c r="H26">
        <v>96460.91</v>
      </c>
      <c r="K26">
        <v>69739.600000000006</v>
      </c>
      <c r="L26">
        <v>254023.17</v>
      </c>
      <c r="P26">
        <v>3865.39</v>
      </c>
      <c r="R26">
        <v>1500</v>
      </c>
      <c r="T26">
        <v>275969.82</v>
      </c>
      <c r="V26">
        <v>313538.13</v>
      </c>
      <c r="W26">
        <v>556569.79</v>
      </c>
      <c r="X26">
        <v>239389.68</v>
      </c>
      <c r="AB26">
        <v>491327.8</v>
      </c>
      <c r="AC26">
        <v>29400</v>
      </c>
      <c r="AD26">
        <v>668177.80000000005</v>
      </c>
      <c r="AG26">
        <v>219103.29</v>
      </c>
      <c r="AH26">
        <v>18261.939999999999</v>
      </c>
      <c r="AJ26" s="123">
        <f t="shared" si="1"/>
        <v>682254.81</v>
      </c>
      <c r="AK26" s="181">
        <f t="shared" si="2"/>
        <v>5365.3899999999994</v>
      </c>
      <c r="AL26" s="142">
        <f t="shared" si="3"/>
        <v>676889.42</v>
      </c>
      <c r="AM26" s="182">
        <f t="shared" si="4"/>
        <v>760117.48</v>
      </c>
      <c r="AN26" s="183">
        <f t="shared" si="5"/>
        <v>905543.03</v>
      </c>
      <c r="AO26" s="125">
        <f t="shared" si="6"/>
        <v>-145425.55000000005</v>
      </c>
    </row>
    <row r="27" spans="1:41" ht="14.4" thickBot="1" x14ac:dyDescent="0.3">
      <c r="A27" s="35" t="s">
        <v>312</v>
      </c>
      <c r="B27" s="35" t="s">
        <v>313</v>
      </c>
      <c r="C27" s="50">
        <v>2477</v>
      </c>
      <c r="D27" s="51" t="s">
        <v>503</v>
      </c>
      <c r="E27" t="s">
        <v>2416</v>
      </c>
      <c r="F27">
        <v>619913.77</v>
      </c>
      <c r="G27">
        <v>0</v>
      </c>
      <c r="H27">
        <v>34800.550000000003</v>
      </c>
      <c r="K27">
        <v>9432.7000000000007</v>
      </c>
      <c r="L27">
        <v>99519.76</v>
      </c>
      <c r="P27">
        <v>24829.919999999998</v>
      </c>
      <c r="Q27">
        <v>230377</v>
      </c>
      <c r="R27">
        <v>37</v>
      </c>
      <c r="V27">
        <v>-1102421.23</v>
      </c>
      <c r="W27">
        <v>1714928.69</v>
      </c>
      <c r="X27">
        <v>248153.97</v>
      </c>
      <c r="AB27">
        <v>329220</v>
      </c>
      <c r="AD27">
        <v>372220</v>
      </c>
      <c r="AG27">
        <v>287313.84000000003</v>
      </c>
      <c r="AH27">
        <v>21924.73</v>
      </c>
      <c r="AJ27" s="123">
        <f t="shared" si="1"/>
        <v>654714.32000000007</v>
      </c>
      <c r="AK27" s="181">
        <f t="shared" si="2"/>
        <v>255243.91999999998</v>
      </c>
      <c r="AL27" s="142">
        <f t="shared" si="3"/>
        <v>399470.40000000008</v>
      </c>
      <c r="AM27" s="182">
        <f t="shared" si="4"/>
        <v>577373.97</v>
      </c>
      <c r="AN27" s="183">
        <f t="shared" si="5"/>
        <v>681458.57000000007</v>
      </c>
      <c r="AO27" s="125">
        <f t="shared" si="6"/>
        <v>-104084.60000000009</v>
      </c>
    </row>
    <row r="28" spans="1:41" ht="14.4" thickBot="1" x14ac:dyDescent="0.3">
      <c r="A28" s="35" t="s">
        <v>312</v>
      </c>
      <c r="B28" s="35" t="s">
        <v>313</v>
      </c>
      <c r="C28" s="50">
        <v>1987</v>
      </c>
      <c r="D28" s="51" t="s">
        <v>504</v>
      </c>
      <c r="E28" t="s">
        <v>2417</v>
      </c>
      <c r="F28">
        <v>593560.57999999996</v>
      </c>
      <c r="G28">
        <v>5581</v>
      </c>
      <c r="H28">
        <v>45462.64</v>
      </c>
      <c r="K28">
        <v>34691.660000000003</v>
      </c>
      <c r="L28">
        <v>175514.97</v>
      </c>
      <c r="P28">
        <v>18060.23</v>
      </c>
      <c r="R28">
        <v>181.22</v>
      </c>
      <c r="T28">
        <v>444450</v>
      </c>
      <c r="V28">
        <v>-1692362.53</v>
      </c>
      <c r="W28">
        <v>2179663.7000000002</v>
      </c>
      <c r="X28">
        <v>274339.38</v>
      </c>
      <c r="AB28">
        <v>177198</v>
      </c>
      <c r="AC28">
        <v>4500</v>
      </c>
      <c r="AD28">
        <v>203698</v>
      </c>
      <c r="AG28">
        <v>329001.33</v>
      </c>
      <c r="AH28">
        <v>18519.82</v>
      </c>
      <c r="AJ28" s="123">
        <f t="shared" si="1"/>
        <v>644604.22</v>
      </c>
      <c r="AK28" s="181">
        <f t="shared" si="2"/>
        <v>18241.45</v>
      </c>
      <c r="AL28" s="142">
        <f t="shared" si="3"/>
        <v>626362.77</v>
      </c>
      <c r="AM28" s="182">
        <f t="shared" si="4"/>
        <v>456037.38</v>
      </c>
      <c r="AN28" s="183">
        <f t="shared" si="5"/>
        <v>551219.15</v>
      </c>
      <c r="AO28" s="125">
        <f t="shared" si="6"/>
        <v>-95181.770000000019</v>
      </c>
    </row>
    <row r="29" spans="1:41" ht="14.4" thickBot="1" x14ac:dyDescent="0.3">
      <c r="A29" s="35" t="s">
        <v>312</v>
      </c>
      <c r="B29" s="35" t="s">
        <v>313</v>
      </c>
      <c r="C29" s="50">
        <v>2101</v>
      </c>
      <c r="D29" s="51" t="s">
        <v>505</v>
      </c>
      <c r="E29" t="s">
        <v>2418</v>
      </c>
      <c r="F29">
        <v>511891.21</v>
      </c>
      <c r="G29">
        <v>10625.6</v>
      </c>
      <c r="H29">
        <v>62247.99</v>
      </c>
      <c r="K29">
        <v>95803.79</v>
      </c>
      <c r="L29">
        <v>148945.54999999999</v>
      </c>
      <c r="O29">
        <v>0</v>
      </c>
      <c r="P29">
        <v>0</v>
      </c>
      <c r="Q29">
        <v>1974.55</v>
      </c>
      <c r="R29">
        <v>868.24</v>
      </c>
      <c r="T29">
        <v>89827.199999999997</v>
      </c>
      <c r="V29">
        <v>-717790.99</v>
      </c>
      <c r="W29">
        <v>1560653.49</v>
      </c>
      <c r="X29">
        <v>260147.37</v>
      </c>
      <c r="AB29">
        <v>341049</v>
      </c>
      <c r="AC29">
        <v>4500</v>
      </c>
      <c r="AD29">
        <v>462684</v>
      </c>
      <c r="AG29">
        <v>216589.42</v>
      </c>
      <c r="AH29">
        <v>32441.3</v>
      </c>
      <c r="AJ29" s="123">
        <f t="shared" si="1"/>
        <v>584764.80000000005</v>
      </c>
      <c r="AK29" s="181">
        <f t="shared" si="2"/>
        <v>2842.79</v>
      </c>
      <c r="AL29" s="142">
        <f t="shared" si="3"/>
        <v>581922.01</v>
      </c>
      <c r="AM29" s="182">
        <f t="shared" si="4"/>
        <v>605696.37</v>
      </c>
      <c r="AN29" s="183">
        <f t="shared" si="5"/>
        <v>711714.72000000009</v>
      </c>
      <c r="AO29" s="125">
        <f t="shared" si="6"/>
        <v>-106018.35000000009</v>
      </c>
    </row>
    <row r="30" spans="1:41" ht="14.4" thickBot="1" x14ac:dyDescent="0.3">
      <c r="A30" s="35" t="s">
        <v>316</v>
      </c>
      <c r="B30" s="35" t="s">
        <v>317</v>
      </c>
      <c r="C30" s="50">
        <v>3634</v>
      </c>
      <c r="D30" s="51" t="s">
        <v>506</v>
      </c>
      <c r="E30" t="s">
        <v>2419</v>
      </c>
      <c r="F30">
        <v>456149.52</v>
      </c>
      <c r="G30">
        <v>0</v>
      </c>
      <c r="H30">
        <v>92905.98</v>
      </c>
      <c r="K30">
        <v>377841.52</v>
      </c>
      <c r="L30">
        <v>88147.73</v>
      </c>
      <c r="O30">
        <v>0</v>
      </c>
      <c r="P30">
        <v>25075</v>
      </c>
      <c r="R30">
        <v>0</v>
      </c>
      <c r="V30">
        <v>-610275.18999999994</v>
      </c>
      <c r="W30">
        <v>1747176.74</v>
      </c>
      <c r="X30">
        <v>520157.06</v>
      </c>
      <c r="AB30">
        <v>465461</v>
      </c>
      <c r="AC30">
        <v>8640</v>
      </c>
      <c r="AD30">
        <v>726702</v>
      </c>
      <c r="AE30">
        <v>1720</v>
      </c>
      <c r="AF30">
        <v>1050</v>
      </c>
      <c r="AG30">
        <v>244387.63</v>
      </c>
      <c r="AH30">
        <v>167330.23000000001</v>
      </c>
      <c r="AJ30" s="123">
        <f t="shared" si="1"/>
        <v>549055.5</v>
      </c>
      <c r="AK30" s="181">
        <f t="shared" si="2"/>
        <v>25075</v>
      </c>
      <c r="AL30" s="142">
        <f t="shared" si="3"/>
        <v>523980.5</v>
      </c>
      <c r="AM30" s="182">
        <f t="shared" si="4"/>
        <v>994258.06</v>
      </c>
      <c r="AN30" s="183">
        <f t="shared" si="5"/>
        <v>1141189.8600000001</v>
      </c>
      <c r="AO30" s="125">
        <f t="shared" si="6"/>
        <v>-146931.80000000005</v>
      </c>
    </row>
    <row r="31" spans="1:41" ht="14.4" thickBot="1" x14ac:dyDescent="0.3">
      <c r="A31" s="35" t="s">
        <v>316</v>
      </c>
      <c r="B31" s="35" t="s">
        <v>317</v>
      </c>
      <c r="C31" s="50">
        <v>4970</v>
      </c>
      <c r="D31" s="51" t="s">
        <v>507</v>
      </c>
      <c r="E31" t="s">
        <v>2420</v>
      </c>
      <c r="F31">
        <v>1176047.8500000001</v>
      </c>
      <c r="G31">
        <v>0</v>
      </c>
      <c r="H31">
        <v>156530.76999999999</v>
      </c>
      <c r="K31">
        <v>452297.39</v>
      </c>
      <c r="L31">
        <v>210272.23</v>
      </c>
      <c r="O31">
        <v>0</v>
      </c>
      <c r="P31">
        <v>49287.5</v>
      </c>
      <c r="R31">
        <v>1296.77</v>
      </c>
      <c r="V31">
        <v>-662478.42000000004</v>
      </c>
      <c r="W31">
        <v>2580473.12</v>
      </c>
      <c r="X31">
        <v>714179.35</v>
      </c>
      <c r="AB31">
        <v>430109.5</v>
      </c>
      <c r="AC31">
        <v>84540</v>
      </c>
      <c r="AD31">
        <v>675129.5</v>
      </c>
      <c r="AE31">
        <v>1640</v>
      </c>
      <c r="AF31">
        <v>1290</v>
      </c>
      <c r="AG31">
        <v>461312.87</v>
      </c>
      <c r="AH31">
        <v>48094.47</v>
      </c>
      <c r="AI31">
        <v>14792.74</v>
      </c>
      <c r="AJ31" s="123">
        <f t="shared" si="1"/>
        <v>1332578.6200000001</v>
      </c>
      <c r="AK31" s="181">
        <f t="shared" si="2"/>
        <v>50584.27</v>
      </c>
      <c r="AL31" s="142">
        <f t="shared" si="3"/>
        <v>1281994.3500000001</v>
      </c>
      <c r="AM31" s="182">
        <f t="shared" si="4"/>
        <v>1228828.8500000001</v>
      </c>
      <c r="AN31" s="183">
        <f t="shared" si="5"/>
        <v>1202259.58</v>
      </c>
      <c r="AO31" s="125">
        <f t="shared" si="6"/>
        <v>26569.270000000019</v>
      </c>
    </row>
    <row r="32" spans="1:41" ht="14.4" thickBot="1" x14ac:dyDescent="0.3">
      <c r="A32" s="35" t="s">
        <v>316</v>
      </c>
      <c r="B32" s="35" t="s">
        <v>317</v>
      </c>
      <c r="C32" s="50">
        <v>1364</v>
      </c>
      <c r="D32" s="51" t="s">
        <v>508</v>
      </c>
      <c r="E32" t="s">
        <v>2421</v>
      </c>
      <c r="F32">
        <v>818821.35</v>
      </c>
      <c r="G32">
        <v>0</v>
      </c>
      <c r="H32">
        <v>139493.18</v>
      </c>
      <c r="K32">
        <v>599382.81999999995</v>
      </c>
      <c r="L32">
        <v>28500.04</v>
      </c>
      <c r="P32">
        <v>20825</v>
      </c>
      <c r="R32">
        <v>0</v>
      </c>
      <c r="V32">
        <v>-145965.88</v>
      </c>
      <c r="W32">
        <v>1664645.88</v>
      </c>
      <c r="X32">
        <v>362464.66</v>
      </c>
      <c r="AB32">
        <v>376981.5</v>
      </c>
      <c r="AC32">
        <v>6930</v>
      </c>
      <c r="AD32">
        <v>492548.5</v>
      </c>
      <c r="AE32">
        <v>2280</v>
      </c>
      <c r="AF32">
        <v>3866</v>
      </c>
      <c r="AG32">
        <v>175552.4</v>
      </c>
      <c r="AH32">
        <v>25436.87</v>
      </c>
      <c r="AJ32" s="123">
        <f t="shared" si="1"/>
        <v>958314.53</v>
      </c>
      <c r="AK32" s="181">
        <f t="shared" si="2"/>
        <v>20825</v>
      </c>
      <c r="AL32" s="142">
        <f t="shared" si="3"/>
        <v>937489.53</v>
      </c>
      <c r="AM32" s="182">
        <f t="shared" si="4"/>
        <v>746376.15999999992</v>
      </c>
      <c r="AN32" s="183">
        <f t="shared" si="5"/>
        <v>699683.77</v>
      </c>
      <c r="AO32" s="125">
        <f t="shared" si="6"/>
        <v>46692.389999999898</v>
      </c>
    </row>
    <row r="33" spans="1:41" ht="14.4" thickBot="1" x14ac:dyDescent="0.3">
      <c r="A33" s="35" t="s">
        <v>316</v>
      </c>
      <c r="B33" s="35" t="s">
        <v>317</v>
      </c>
      <c r="C33" s="50">
        <v>4858</v>
      </c>
      <c r="D33" s="51" t="s">
        <v>509</v>
      </c>
      <c r="E33" t="s">
        <v>2422</v>
      </c>
      <c r="F33">
        <v>445292.61</v>
      </c>
      <c r="G33">
        <v>0</v>
      </c>
      <c r="H33">
        <v>71927.960000000006</v>
      </c>
      <c r="K33">
        <v>2145178.12</v>
      </c>
      <c r="L33">
        <v>216899.25</v>
      </c>
      <c r="O33">
        <v>0</v>
      </c>
      <c r="P33">
        <v>35225</v>
      </c>
      <c r="R33">
        <v>3435</v>
      </c>
      <c r="V33">
        <v>2617788.94</v>
      </c>
      <c r="W33">
        <v>349948.56</v>
      </c>
      <c r="X33">
        <v>602191.17000000004</v>
      </c>
      <c r="AB33">
        <v>458682</v>
      </c>
      <c r="AC33">
        <v>9240</v>
      </c>
      <c r="AD33">
        <v>736475</v>
      </c>
      <c r="AE33">
        <v>240</v>
      </c>
      <c r="AF33">
        <v>504</v>
      </c>
      <c r="AG33">
        <v>364037.45</v>
      </c>
      <c r="AH33">
        <v>95956.28</v>
      </c>
      <c r="AJ33" s="123">
        <f t="shared" si="1"/>
        <v>517220.57</v>
      </c>
      <c r="AK33" s="181">
        <f t="shared" si="2"/>
        <v>38660</v>
      </c>
      <c r="AL33" s="142">
        <f t="shared" si="3"/>
        <v>478560.57</v>
      </c>
      <c r="AM33" s="182">
        <f t="shared" si="4"/>
        <v>1070113.17</v>
      </c>
      <c r="AN33" s="183">
        <f t="shared" si="5"/>
        <v>1197212.73</v>
      </c>
      <c r="AO33" s="125">
        <f t="shared" si="6"/>
        <v>-127099.56000000006</v>
      </c>
    </row>
    <row r="34" spans="1:41" ht="14.4" thickBot="1" x14ac:dyDescent="0.3">
      <c r="A34" s="35" t="s">
        <v>316</v>
      </c>
      <c r="B34" s="35" t="s">
        <v>317</v>
      </c>
      <c r="C34" s="50">
        <v>3450</v>
      </c>
      <c r="D34" s="51" t="s">
        <v>510</v>
      </c>
      <c r="E34" t="s">
        <v>2423</v>
      </c>
      <c r="F34">
        <v>450645.6</v>
      </c>
      <c r="G34">
        <v>0</v>
      </c>
      <c r="H34">
        <v>79071.28</v>
      </c>
      <c r="K34">
        <v>1058439.01</v>
      </c>
      <c r="L34">
        <v>130740.89</v>
      </c>
      <c r="O34">
        <v>0</v>
      </c>
      <c r="P34">
        <v>22845</v>
      </c>
      <c r="R34">
        <v>0</v>
      </c>
      <c r="V34">
        <v>145097.51999999999</v>
      </c>
      <c r="W34">
        <v>1610762.41</v>
      </c>
      <c r="X34">
        <v>366312.44</v>
      </c>
      <c r="AB34">
        <v>314474.90000000002</v>
      </c>
      <c r="AC34">
        <v>53130</v>
      </c>
      <c r="AD34">
        <v>501034.9</v>
      </c>
      <c r="AE34">
        <v>2460</v>
      </c>
      <c r="AF34">
        <v>2910</v>
      </c>
      <c r="AG34">
        <v>220419.92</v>
      </c>
      <c r="AH34">
        <v>66900.67</v>
      </c>
      <c r="AJ34" s="123">
        <f t="shared" si="1"/>
        <v>529716.88</v>
      </c>
      <c r="AK34" s="181">
        <f t="shared" si="2"/>
        <v>22845</v>
      </c>
      <c r="AL34" s="142">
        <f t="shared" si="3"/>
        <v>506871.88</v>
      </c>
      <c r="AM34" s="182">
        <f t="shared" si="4"/>
        <v>733917.34000000008</v>
      </c>
      <c r="AN34" s="183">
        <f t="shared" si="5"/>
        <v>793725.49000000011</v>
      </c>
      <c r="AO34" s="125">
        <f t="shared" si="6"/>
        <v>-59808.150000000023</v>
      </c>
    </row>
    <row r="35" spans="1:41" ht="14.4" thickBot="1" x14ac:dyDescent="0.3">
      <c r="A35" s="35" t="s">
        <v>316</v>
      </c>
      <c r="B35" s="35" t="s">
        <v>317</v>
      </c>
      <c r="C35" s="50">
        <v>2633</v>
      </c>
      <c r="D35" s="51" t="s">
        <v>511</v>
      </c>
      <c r="E35" t="s">
        <v>2424</v>
      </c>
      <c r="F35">
        <v>1050579.19</v>
      </c>
      <c r="G35">
        <v>0</v>
      </c>
      <c r="H35">
        <v>103729.29</v>
      </c>
      <c r="K35">
        <v>591512.19999999995</v>
      </c>
      <c r="L35">
        <v>171522</v>
      </c>
      <c r="P35">
        <v>37800</v>
      </c>
      <c r="R35">
        <v>14975</v>
      </c>
      <c r="V35">
        <v>-881816.57</v>
      </c>
      <c r="W35">
        <v>2707380.46</v>
      </c>
      <c r="X35">
        <v>512283.51</v>
      </c>
      <c r="AB35">
        <v>339549</v>
      </c>
      <c r="AC35">
        <v>18070</v>
      </c>
      <c r="AD35">
        <v>527228</v>
      </c>
      <c r="AE35">
        <v>1520</v>
      </c>
      <c r="AF35">
        <v>3240</v>
      </c>
      <c r="AG35">
        <v>253360.27</v>
      </c>
      <c r="AH35">
        <v>45550.45</v>
      </c>
      <c r="AJ35" s="123">
        <f t="shared" si="1"/>
        <v>1154308.48</v>
      </c>
      <c r="AK35" s="181">
        <f t="shared" si="2"/>
        <v>52775</v>
      </c>
      <c r="AL35" s="142">
        <f t="shared" si="3"/>
        <v>1101533.48</v>
      </c>
      <c r="AM35" s="182">
        <f t="shared" si="4"/>
        <v>869902.51</v>
      </c>
      <c r="AN35" s="183">
        <f t="shared" si="5"/>
        <v>830898.72</v>
      </c>
      <c r="AO35" s="125">
        <f t="shared" si="6"/>
        <v>39003.790000000037</v>
      </c>
    </row>
    <row r="36" spans="1:41" ht="14.4" thickBot="1" x14ac:dyDescent="0.3">
      <c r="A36" s="35" t="s">
        <v>316</v>
      </c>
      <c r="B36" s="35" t="s">
        <v>317</v>
      </c>
      <c r="C36" s="50">
        <v>1642</v>
      </c>
      <c r="D36" s="51" t="s">
        <v>512</v>
      </c>
      <c r="E36" t="s">
        <v>2425</v>
      </c>
      <c r="F36">
        <v>618912.32999999996</v>
      </c>
      <c r="G36">
        <v>0</v>
      </c>
      <c r="H36">
        <v>26926.57</v>
      </c>
      <c r="K36">
        <v>627999.81000000006</v>
      </c>
      <c r="L36">
        <v>115745.84</v>
      </c>
      <c r="O36">
        <v>0</v>
      </c>
      <c r="P36">
        <v>17200</v>
      </c>
      <c r="R36">
        <v>0</v>
      </c>
      <c r="V36">
        <v>-882660.99</v>
      </c>
      <c r="W36">
        <v>2321309.19</v>
      </c>
      <c r="X36">
        <v>208371.86</v>
      </c>
      <c r="AB36">
        <v>133472.5</v>
      </c>
      <c r="AC36">
        <v>37890</v>
      </c>
      <c r="AD36">
        <v>189861.5</v>
      </c>
      <c r="AE36">
        <v>640</v>
      </c>
      <c r="AF36">
        <v>1650</v>
      </c>
      <c r="AG36">
        <v>137950.26999999999</v>
      </c>
      <c r="AH36">
        <v>26821.24</v>
      </c>
      <c r="AI36">
        <v>89075</v>
      </c>
      <c r="AJ36" s="123">
        <f t="shared" si="1"/>
        <v>645838.89999999991</v>
      </c>
      <c r="AK36" s="181">
        <f t="shared" si="2"/>
        <v>17200</v>
      </c>
      <c r="AL36" s="142">
        <f t="shared" si="3"/>
        <v>628638.89999999991</v>
      </c>
      <c r="AM36" s="182">
        <f t="shared" si="4"/>
        <v>379734.36</v>
      </c>
      <c r="AN36" s="183">
        <f t="shared" si="5"/>
        <v>445998.01</v>
      </c>
      <c r="AO36" s="125">
        <f t="shared" si="6"/>
        <v>-66263.650000000023</v>
      </c>
    </row>
    <row r="37" spans="1:41" ht="14.4" thickBot="1" x14ac:dyDescent="0.3">
      <c r="A37" s="35" t="s">
        <v>308</v>
      </c>
      <c r="B37" s="35" t="s">
        <v>321</v>
      </c>
      <c r="C37" s="50">
        <v>1114</v>
      </c>
      <c r="D37" s="51" t="s">
        <v>513</v>
      </c>
      <c r="E37" t="s">
        <v>2426</v>
      </c>
      <c r="F37">
        <v>733998.43</v>
      </c>
      <c r="G37">
        <v>77098.5</v>
      </c>
      <c r="H37">
        <v>11624.04</v>
      </c>
      <c r="K37">
        <v>179438.48</v>
      </c>
      <c r="L37">
        <v>219746.77</v>
      </c>
      <c r="O37">
        <v>13500</v>
      </c>
      <c r="P37">
        <v>29159.85</v>
      </c>
      <c r="R37">
        <v>2388</v>
      </c>
      <c r="V37">
        <v>-995041.5</v>
      </c>
      <c r="W37">
        <v>2139773.89</v>
      </c>
      <c r="X37">
        <v>240969.79</v>
      </c>
      <c r="Z37">
        <v>1155.8</v>
      </c>
      <c r="AC37">
        <v>50000</v>
      </c>
      <c r="AD37">
        <v>63120</v>
      </c>
      <c r="AG37">
        <v>196876.61</v>
      </c>
      <c r="AH37">
        <v>3</v>
      </c>
      <c r="AJ37" s="123">
        <f t="shared" si="1"/>
        <v>822720.97000000009</v>
      </c>
      <c r="AK37" s="181">
        <f t="shared" si="2"/>
        <v>45047.85</v>
      </c>
      <c r="AL37" s="142">
        <f t="shared" si="3"/>
        <v>777673.12000000011</v>
      </c>
      <c r="AM37" s="182">
        <f t="shared" si="4"/>
        <v>292125.58999999997</v>
      </c>
      <c r="AN37" s="183">
        <f t="shared" si="5"/>
        <v>259999.61</v>
      </c>
      <c r="AO37" s="125">
        <f t="shared" si="6"/>
        <v>32125.979999999981</v>
      </c>
    </row>
    <row r="38" spans="1:41" ht="14.4" thickBot="1" x14ac:dyDescent="0.3">
      <c r="A38" s="35" t="s">
        <v>308</v>
      </c>
      <c r="B38" s="35" t="s">
        <v>321</v>
      </c>
      <c r="C38" s="50">
        <v>595</v>
      </c>
      <c r="D38" s="51" t="s">
        <v>514</v>
      </c>
      <c r="E38" t="s">
        <v>2427</v>
      </c>
      <c r="F38">
        <v>589577.13</v>
      </c>
      <c r="G38">
        <v>36528.68</v>
      </c>
      <c r="H38">
        <v>16546.95</v>
      </c>
      <c r="K38">
        <v>212930.09</v>
      </c>
      <c r="L38">
        <v>290641.19</v>
      </c>
      <c r="O38">
        <v>10000</v>
      </c>
      <c r="P38">
        <v>18058.38</v>
      </c>
      <c r="R38">
        <v>972</v>
      </c>
      <c r="V38">
        <v>920858.08</v>
      </c>
      <c r="W38">
        <v>293207.49</v>
      </c>
      <c r="X38">
        <v>161209.57</v>
      </c>
      <c r="Z38">
        <v>245.56</v>
      </c>
      <c r="AG38">
        <v>208325.04</v>
      </c>
      <c r="AH38">
        <v>2</v>
      </c>
      <c r="AI38">
        <v>50000</v>
      </c>
      <c r="AJ38" s="123">
        <f t="shared" si="1"/>
        <v>642652.76</v>
      </c>
      <c r="AK38" s="181">
        <f t="shared" si="2"/>
        <v>29030.38</v>
      </c>
      <c r="AL38" s="142">
        <f t="shared" si="3"/>
        <v>613622.38</v>
      </c>
      <c r="AM38" s="182">
        <f t="shared" si="4"/>
        <v>161455.13</v>
      </c>
      <c r="AN38" s="183">
        <f t="shared" si="5"/>
        <v>258327.04000000001</v>
      </c>
      <c r="AO38" s="125">
        <f t="shared" si="6"/>
        <v>-96871.91</v>
      </c>
    </row>
    <row r="39" spans="1:41" ht="14.4" thickBot="1" x14ac:dyDescent="0.3">
      <c r="A39" s="35" t="s">
        <v>308</v>
      </c>
      <c r="B39" s="35" t="s">
        <v>321</v>
      </c>
      <c r="C39" s="50">
        <v>3610</v>
      </c>
      <c r="D39" s="51" t="s">
        <v>515</v>
      </c>
      <c r="E39" t="s">
        <v>2428</v>
      </c>
      <c r="F39">
        <v>1860556.16</v>
      </c>
      <c r="G39">
        <v>145358.98000000001</v>
      </c>
      <c r="H39">
        <v>73487.350000000006</v>
      </c>
      <c r="K39">
        <v>459671.4</v>
      </c>
      <c r="L39">
        <v>518881.31</v>
      </c>
      <c r="O39">
        <v>13800</v>
      </c>
      <c r="P39">
        <v>43265.4</v>
      </c>
      <c r="R39">
        <v>6227</v>
      </c>
      <c r="V39">
        <v>746618.01</v>
      </c>
      <c r="W39">
        <v>2217512.62</v>
      </c>
      <c r="X39">
        <v>359487.74</v>
      </c>
      <c r="Z39">
        <v>3429.38</v>
      </c>
      <c r="AE39">
        <v>15120</v>
      </c>
      <c r="AF39">
        <v>17410.009999999998</v>
      </c>
      <c r="AG39">
        <v>299852.94</v>
      </c>
      <c r="AH39">
        <v>2</v>
      </c>
      <c r="AJ39" s="123">
        <f t="shared" si="1"/>
        <v>2079402.49</v>
      </c>
      <c r="AK39" s="181">
        <f t="shared" si="2"/>
        <v>63292.4</v>
      </c>
      <c r="AL39" s="142">
        <f t="shared" si="3"/>
        <v>2016110.09</v>
      </c>
      <c r="AM39" s="182">
        <f t="shared" si="4"/>
        <v>362917.12</v>
      </c>
      <c r="AN39" s="183">
        <f t="shared" si="5"/>
        <v>332384.95</v>
      </c>
      <c r="AO39" s="125">
        <f t="shared" si="6"/>
        <v>30532.169999999984</v>
      </c>
    </row>
    <row r="40" spans="1:41" ht="14.4" thickBot="1" x14ac:dyDescent="0.3">
      <c r="A40" s="35" t="s">
        <v>308</v>
      </c>
      <c r="B40" s="35" t="s">
        <v>321</v>
      </c>
      <c r="C40" s="50">
        <v>4226</v>
      </c>
      <c r="D40" s="51" t="s">
        <v>516</v>
      </c>
      <c r="E40" t="s">
        <v>2429</v>
      </c>
      <c r="F40">
        <v>191950.72</v>
      </c>
      <c r="G40">
        <v>105857.28</v>
      </c>
      <c r="H40">
        <v>146163.07999999999</v>
      </c>
      <c r="K40">
        <v>333325.61</v>
      </c>
      <c r="L40">
        <v>421047.53</v>
      </c>
      <c r="O40">
        <v>17600</v>
      </c>
      <c r="P40">
        <v>34868.74</v>
      </c>
      <c r="R40">
        <v>7941</v>
      </c>
      <c r="V40">
        <v>-786224.28</v>
      </c>
      <c r="W40">
        <v>1921030.3</v>
      </c>
      <c r="X40">
        <v>419290.46</v>
      </c>
      <c r="Z40">
        <v>58.8</v>
      </c>
      <c r="AC40">
        <v>80000</v>
      </c>
      <c r="AD40">
        <v>175821</v>
      </c>
      <c r="AG40">
        <v>320396.79999999999</v>
      </c>
      <c r="AH40">
        <v>3</v>
      </c>
      <c r="AJ40" s="123">
        <f t="shared" si="1"/>
        <v>443971.07999999996</v>
      </c>
      <c r="AK40" s="181">
        <f t="shared" si="2"/>
        <v>60409.74</v>
      </c>
      <c r="AL40" s="142">
        <f t="shared" si="3"/>
        <v>383561.33999999997</v>
      </c>
      <c r="AM40" s="182">
        <f t="shared" si="4"/>
        <v>499349.26</v>
      </c>
      <c r="AN40" s="183">
        <f t="shared" si="5"/>
        <v>496220.8</v>
      </c>
      <c r="AO40" s="125">
        <f t="shared" si="6"/>
        <v>3128.460000000021</v>
      </c>
    </row>
    <row r="41" spans="1:41" ht="14.4" thickBot="1" x14ac:dyDescent="0.3">
      <c r="A41" s="35" t="s">
        <v>308</v>
      </c>
      <c r="B41" s="35" t="s">
        <v>321</v>
      </c>
      <c r="C41" s="50">
        <v>2265</v>
      </c>
      <c r="D41" s="51" t="s">
        <v>517</v>
      </c>
      <c r="E41" t="s">
        <v>2430</v>
      </c>
      <c r="F41">
        <v>532526.96</v>
      </c>
      <c r="G41">
        <v>14126.8</v>
      </c>
      <c r="H41">
        <v>51541.21</v>
      </c>
      <c r="K41">
        <v>329895.15999999997</v>
      </c>
      <c r="L41">
        <v>346097.14</v>
      </c>
      <c r="O41">
        <v>15750</v>
      </c>
      <c r="P41">
        <v>31168.5</v>
      </c>
      <c r="R41">
        <v>1218</v>
      </c>
      <c r="V41">
        <v>-694952.46</v>
      </c>
      <c r="W41">
        <v>1915444.77</v>
      </c>
      <c r="X41">
        <v>327806.15999999997</v>
      </c>
      <c r="AD41">
        <v>63420</v>
      </c>
      <c r="AE41">
        <v>3000</v>
      </c>
      <c r="AG41">
        <v>255825.7</v>
      </c>
      <c r="AH41">
        <v>2</v>
      </c>
      <c r="AJ41" s="123">
        <f t="shared" si="1"/>
        <v>598194.97</v>
      </c>
      <c r="AK41" s="181">
        <f t="shared" si="2"/>
        <v>48136.5</v>
      </c>
      <c r="AL41" s="142">
        <f t="shared" si="3"/>
        <v>550058.47</v>
      </c>
      <c r="AM41" s="182">
        <f t="shared" si="4"/>
        <v>327806.15999999997</v>
      </c>
      <c r="AN41" s="183">
        <f t="shared" si="5"/>
        <v>322247.7</v>
      </c>
      <c r="AO41" s="125">
        <f t="shared" si="6"/>
        <v>5558.4599999999627</v>
      </c>
    </row>
    <row r="42" spans="1:41" ht="14.4" thickBot="1" x14ac:dyDescent="0.3">
      <c r="A42" s="35" t="s">
        <v>308</v>
      </c>
      <c r="B42" s="35" t="s">
        <v>321</v>
      </c>
      <c r="C42" s="50">
        <v>1848</v>
      </c>
      <c r="D42" s="51" t="s">
        <v>518</v>
      </c>
      <c r="E42" t="s">
        <v>2431</v>
      </c>
      <c r="F42">
        <v>983519.35</v>
      </c>
      <c r="G42">
        <v>79271.520000000004</v>
      </c>
      <c r="H42">
        <v>37302.379999999997</v>
      </c>
      <c r="K42">
        <v>354789.59</v>
      </c>
      <c r="L42">
        <v>262524.87</v>
      </c>
      <c r="O42">
        <v>14890</v>
      </c>
      <c r="P42">
        <v>30071.45</v>
      </c>
      <c r="R42">
        <v>1809</v>
      </c>
      <c r="V42">
        <v>8489.56</v>
      </c>
      <c r="W42">
        <v>1650781.52</v>
      </c>
      <c r="X42">
        <v>324248.99</v>
      </c>
      <c r="Z42">
        <v>1436.75</v>
      </c>
      <c r="AD42">
        <v>107994</v>
      </c>
      <c r="AG42">
        <v>206324.56</v>
      </c>
      <c r="AH42">
        <v>1</v>
      </c>
      <c r="AJ42" s="123">
        <f t="shared" si="1"/>
        <v>1100093.2499999998</v>
      </c>
      <c r="AK42" s="181">
        <f t="shared" si="2"/>
        <v>46770.45</v>
      </c>
      <c r="AL42" s="142">
        <f t="shared" si="3"/>
        <v>1053322.7999999998</v>
      </c>
      <c r="AM42" s="182">
        <f t="shared" si="4"/>
        <v>325685.74</v>
      </c>
      <c r="AN42" s="183">
        <f t="shared" si="5"/>
        <v>314319.56</v>
      </c>
      <c r="AO42" s="125">
        <f t="shared" si="6"/>
        <v>11366.179999999993</v>
      </c>
    </row>
    <row r="43" spans="1:41" ht="14.4" thickBot="1" x14ac:dyDescent="0.3">
      <c r="A43" s="35" t="s">
        <v>308</v>
      </c>
      <c r="B43" s="35" t="s">
        <v>321</v>
      </c>
      <c r="C43" s="50">
        <v>1945</v>
      </c>
      <c r="D43" s="51" t="s">
        <v>519</v>
      </c>
      <c r="E43" t="s">
        <v>2432</v>
      </c>
      <c r="F43">
        <v>1825609.89</v>
      </c>
      <c r="G43">
        <v>85883.88</v>
      </c>
      <c r="H43">
        <v>80146.929999999993</v>
      </c>
      <c r="K43">
        <v>338102.07</v>
      </c>
      <c r="L43">
        <v>249766.46</v>
      </c>
      <c r="O43">
        <v>11525</v>
      </c>
      <c r="P43">
        <v>26133.16</v>
      </c>
      <c r="R43">
        <v>1456</v>
      </c>
      <c r="V43">
        <v>466078.59</v>
      </c>
      <c r="W43">
        <v>2032099.69</v>
      </c>
      <c r="X43">
        <v>235609.98</v>
      </c>
      <c r="Y43">
        <v>24657.4</v>
      </c>
      <c r="Z43">
        <v>1906.22</v>
      </c>
      <c r="AD43">
        <v>26460</v>
      </c>
      <c r="AE43">
        <v>1000</v>
      </c>
      <c r="AG43">
        <v>192494.81</v>
      </c>
      <c r="AH43">
        <v>2</v>
      </c>
      <c r="AJ43" s="123">
        <f t="shared" si="1"/>
        <v>1991640.7</v>
      </c>
      <c r="AK43" s="181">
        <f t="shared" si="2"/>
        <v>39114.160000000003</v>
      </c>
      <c r="AL43" s="142">
        <f t="shared" si="3"/>
        <v>1952526.54</v>
      </c>
      <c r="AM43" s="182">
        <f t="shared" si="4"/>
        <v>262173.59999999998</v>
      </c>
      <c r="AN43" s="183">
        <f t="shared" si="5"/>
        <v>219956.81</v>
      </c>
      <c r="AO43" s="125">
        <f t="shared" si="6"/>
        <v>42216.789999999979</v>
      </c>
    </row>
    <row r="44" spans="1:41" ht="14.4" thickBot="1" x14ac:dyDescent="0.3">
      <c r="A44" s="35" t="s">
        <v>308</v>
      </c>
      <c r="B44" s="35" t="s">
        <v>321</v>
      </c>
      <c r="C44" s="50">
        <v>4776</v>
      </c>
      <c r="D44" s="51" t="s">
        <v>520</v>
      </c>
      <c r="E44" t="s">
        <v>2433</v>
      </c>
      <c r="F44">
        <v>964611.02</v>
      </c>
      <c r="G44">
        <v>183480.14</v>
      </c>
      <c r="H44">
        <v>45405.51</v>
      </c>
      <c r="K44">
        <v>975861.33</v>
      </c>
      <c r="L44">
        <v>287562.32</v>
      </c>
      <c r="O44">
        <v>17000</v>
      </c>
      <c r="P44">
        <v>44840.99</v>
      </c>
      <c r="R44">
        <v>7008</v>
      </c>
      <c r="V44">
        <v>1167040.56</v>
      </c>
      <c r="W44">
        <v>1174038.5</v>
      </c>
      <c r="X44">
        <v>507426.49</v>
      </c>
      <c r="Y44">
        <v>16960</v>
      </c>
      <c r="Z44">
        <v>1377.93</v>
      </c>
      <c r="AD44">
        <v>166590</v>
      </c>
      <c r="AE44">
        <v>5200</v>
      </c>
      <c r="AF44">
        <v>7015</v>
      </c>
      <c r="AG44">
        <v>299965.15000000002</v>
      </c>
      <c r="AH44">
        <v>2</v>
      </c>
      <c r="AJ44" s="123">
        <f t="shared" si="1"/>
        <v>1193496.6700000002</v>
      </c>
      <c r="AK44" s="181">
        <f t="shared" si="2"/>
        <v>68848.989999999991</v>
      </c>
      <c r="AL44" s="142">
        <f t="shared" si="3"/>
        <v>1124647.6800000002</v>
      </c>
      <c r="AM44" s="182">
        <f t="shared" si="4"/>
        <v>525764.42000000004</v>
      </c>
      <c r="AN44" s="183">
        <f t="shared" si="5"/>
        <v>478772.15</v>
      </c>
      <c r="AO44" s="125">
        <f t="shared" si="6"/>
        <v>46992.270000000019</v>
      </c>
    </row>
    <row r="45" spans="1:41" ht="14.4" thickBot="1" x14ac:dyDescent="0.3">
      <c r="A45" s="35" t="s">
        <v>308</v>
      </c>
      <c r="B45" s="35" t="s">
        <v>321</v>
      </c>
      <c r="C45" s="50">
        <v>5154</v>
      </c>
      <c r="D45" s="51" t="s">
        <v>521</v>
      </c>
      <c r="E45" t="s">
        <v>2434</v>
      </c>
      <c r="F45">
        <v>3098323.04</v>
      </c>
      <c r="G45">
        <v>614595.81999999995</v>
      </c>
      <c r="H45">
        <v>45868.24</v>
      </c>
      <c r="K45">
        <v>292770.2</v>
      </c>
      <c r="L45">
        <v>443250.79</v>
      </c>
      <c r="O45">
        <v>16400</v>
      </c>
      <c r="P45">
        <v>57249.120000000003</v>
      </c>
      <c r="R45">
        <v>10826</v>
      </c>
      <c r="V45">
        <v>660628.4</v>
      </c>
      <c r="W45">
        <v>3795531.45</v>
      </c>
      <c r="X45">
        <v>705078.67</v>
      </c>
      <c r="Z45">
        <v>4693.49</v>
      </c>
      <c r="AD45">
        <v>207385</v>
      </c>
      <c r="AE45">
        <v>1700</v>
      </c>
      <c r="AF45">
        <v>2100</v>
      </c>
      <c r="AG45">
        <v>494411.03</v>
      </c>
      <c r="AH45">
        <v>3.01</v>
      </c>
      <c r="AI45">
        <v>50000</v>
      </c>
      <c r="AJ45" s="123">
        <f t="shared" si="1"/>
        <v>3758787.1</v>
      </c>
      <c r="AK45" s="181">
        <f t="shared" si="2"/>
        <v>84475.12</v>
      </c>
      <c r="AL45" s="142">
        <f t="shared" si="3"/>
        <v>3674311.98</v>
      </c>
      <c r="AM45" s="182">
        <f t="shared" si="4"/>
        <v>709772.16</v>
      </c>
      <c r="AN45" s="183">
        <f t="shared" si="5"/>
        <v>755599.04</v>
      </c>
      <c r="AO45" s="125">
        <f t="shared" si="6"/>
        <v>-45826.880000000005</v>
      </c>
    </row>
    <row r="46" spans="1:41" ht="14.4" thickBot="1" x14ac:dyDescent="0.3">
      <c r="A46" s="35" t="s">
        <v>308</v>
      </c>
      <c r="B46" s="35" t="s">
        <v>321</v>
      </c>
      <c r="C46" s="50">
        <v>3300</v>
      </c>
      <c r="D46" s="51" t="s">
        <v>522</v>
      </c>
      <c r="E46" t="s">
        <v>2435</v>
      </c>
      <c r="F46">
        <v>663219.82999999996</v>
      </c>
      <c r="G46">
        <v>470881.7</v>
      </c>
      <c r="H46">
        <v>69102.55</v>
      </c>
      <c r="K46">
        <v>176295.83</v>
      </c>
      <c r="L46">
        <v>453165.7</v>
      </c>
      <c r="O46">
        <v>16612</v>
      </c>
      <c r="P46">
        <v>35961</v>
      </c>
      <c r="R46">
        <v>4541.57</v>
      </c>
      <c r="V46">
        <v>133167.82999999999</v>
      </c>
      <c r="W46">
        <v>1606269.64</v>
      </c>
      <c r="X46">
        <v>277283.03000000003</v>
      </c>
      <c r="Y46">
        <v>99948</v>
      </c>
      <c r="AD46">
        <v>20650</v>
      </c>
      <c r="AE46">
        <v>7220</v>
      </c>
      <c r="AG46">
        <v>313245.46000000002</v>
      </c>
      <c r="AH46">
        <v>2</v>
      </c>
      <c r="AJ46" s="123">
        <f t="shared" si="1"/>
        <v>1203204.08</v>
      </c>
      <c r="AK46" s="181">
        <f t="shared" si="2"/>
        <v>57114.57</v>
      </c>
      <c r="AL46" s="142">
        <f t="shared" si="3"/>
        <v>1146089.51</v>
      </c>
      <c r="AM46" s="182">
        <f t="shared" si="4"/>
        <v>377231.03</v>
      </c>
      <c r="AN46" s="183">
        <f t="shared" si="5"/>
        <v>341117.46</v>
      </c>
      <c r="AO46" s="125">
        <f t="shared" si="6"/>
        <v>36113.570000000007</v>
      </c>
    </row>
    <row r="47" spans="1:41" ht="14.4" thickBot="1" x14ac:dyDescent="0.3">
      <c r="A47" s="35" t="s">
        <v>308</v>
      </c>
      <c r="B47" s="35" t="s">
        <v>321</v>
      </c>
      <c r="C47" s="50">
        <v>2046</v>
      </c>
      <c r="D47" s="51" t="s">
        <v>523</v>
      </c>
      <c r="E47" t="s">
        <v>2436</v>
      </c>
      <c r="F47">
        <v>164734.81</v>
      </c>
      <c r="G47">
        <v>165157.9</v>
      </c>
      <c r="H47">
        <v>48845.49</v>
      </c>
      <c r="K47">
        <v>306481.44</v>
      </c>
      <c r="L47">
        <v>209134.38</v>
      </c>
      <c r="O47">
        <v>12000</v>
      </c>
      <c r="P47">
        <v>63100.29</v>
      </c>
      <c r="R47">
        <v>11039</v>
      </c>
      <c r="V47">
        <v>-1852915.15</v>
      </c>
      <c r="W47">
        <v>2640334.33</v>
      </c>
      <c r="X47">
        <v>278173.24</v>
      </c>
      <c r="AG47">
        <v>257375.69</v>
      </c>
      <c r="AH47">
        <v>2</v>
      </c>
      <c r="AJ47" s="123">
        <f t="shared" si="1"/>
        <v>378738.19999999995</v>
      </c>
      <c r="AK47" s="181">
        <f t="shared" si="2"/>
        <v>86139.290000000008</v>
      </c>
      <c r="AL47" s="142">
        <f t="shared" si="3"/>
        <v>292598.90999999992</v>
      </c>
      <c r="AM47" s="182">
        <f t="shared" si="4"/>
        <v>278173.24</v>
      </c>
      <c r="AN47" s="183">
        <f t="shared" si="5"/>
        <v>257377.69</v>
      </c>
      <c r="AO47" s="125">
        <f t="shared" si="6"/>
        <v>20795.549999999988</v>
      </c>
    </row>
    <row r="48" spans="1:41" ht="14.4" thickBot="1" x14ac:dyDescent="0.3">
      <c r="A48" s="35" t="s">
        <v>308</v>
      </c>
      <c r="B48" s="35" t="s">
        <v>321</v>
      </c>
      <c r="C48" s="50">
        <v>1475</v>
      </c>
      <c r="D48" s="51" t="s">
        <v>524</v>
      </c>
      <c r="E48" t="s">
        <v>2437</v>
      </c>
      <c r="F48">
        <v>838315.75</v>
      </c>
      <c r="G48">
        <v>93125.119999999995</v>
      </c>
      <c r="H48">
        <v>23681.81</v>
      </c>
      <c r="K48">
        <v>835805.08</v>
      </c>
      <c r="L48">
        <v>210942.59</v>
      </c>
      <c r="O48">
        <v>13870</v>
      </c>
      <c r="P48">
        <v>25830.39</v>
      </c>
      <c r="R48">
        <v>2288</v>
      </c>
      <c r="V48">
        <v>-14944.82</v>
      </c>
      <c r="W48">
        <v>2029021.21</v>
      </c>
      <c r="X48">
        <v>350045.27</v>
      </c>
      <c r="Z48">
        <v>938.59</v>
      </c>
      <c r="AD48">
        <v>122049</v>
      </c>
      <c r="AG48">
        <v>283127.28999999998</v>
      </c>
      <c r="AH48">
        <v>2</v>
      </c>
      <c r="AJ48" s="123">
        <f t="shared" si="1"/>
        <v>955122.68</v>
      </c>
      <c r="AK48" s="181">
        <f t="shared" si="2"/>
        <v>41988.39</v>
      </c>
      <c r="AL48" s="142">
        <f t="shared" si="3"/>
        <v>913134.29</v>
      </c>
      <c r="AM48" s="182">
        <f t="shared" si="4"/>
        <v>350983.86000000004</v>
      </c>
      <c r="AN48" s="183">
        <f t="shared" si="5"/>
        <v>405178.29</v>
      </c>
      <c r="AO48" s="125">
        <f t="shared" si="6"/>
        <v>-54194.429999999935</v>
      </c>
    </row>
    <row r="49" spans="1:41" ht="14.4" thickBot="1" x14ac:dyDescent="0.3">
      <c r="A49" s="35" t="s">
        <v>324</v>
      </c>
      <c r="B49" s="35" t="s">
        <v>325</v>
      </c>
      <c r="C49" s="50">
        <v>1295</v>
      </c>
      <c r="D49" s="51" t="s">
        <v>525</v>
      </c>
      <c r="E49" t="s">
        <v>2438</v>
      </c>
      <c r="F49">
        <v>310149.69</v>
      </c>
      <c r="G49">
        <v>0</v>
      </c>
      <c r="H49">
        <v>32828.04</v>
      </c>
      <c r="K49">
        <v>1572343.87</v>
      </c>
      <c r="L49">
        <v>83969.15</v>
      </c>
      <c r="O49">
        <v>8800</v>
      </c>
      <c r="P49">
        <v>37650</v>
      </c>
      <c r="R49">
        <v>0</v>
      </c>
      <c r="V49">
        <v>1162092.07</v>
      </c>
      <c r="W49">
        <v>849648.43</v>
      </c>
      <c r="X49">
        <v>189975.89</v>
      </c>
      <c r="AB49">
        <v>132540</v>
      </c>
      <c r="AC49">
        <v>4500</v>
      </c>
      <c r="AD49">
        <v>165897</v>
      </c>
      <c r="AE49">
        <v>920</v>
      </c>
      <c r="AF49">
        <v>1408</v>
      </c>
      <c r="AG49">
        <v>170904.21</v>
      </c>
      <c r="AH49">
        <v>45786.43</v>
      </c>
      <c r="AI49">
        <v>1000</v>
      </c>
      <c r="AJ49" s="123">
        <f t="shared" si="1"/>
        <v>342977.73</v>
      </c>
      <c r="AK49" s="181">
        <f t="shared" si="2"/>
        <v>46450</v>
      </c>
      <c r="AL49" s="142">
        <f t="shared" si="3"/>
        <v>296527.73</v>
      </c>
      <c r="AM49" s="182">
        <f t="shared" si="4"/>
        <v>327015.89</v>
      </c>
      <c r="AN49" s="183">
        <f t="shared" si="5"/>
        <v>385915.63999999996</v>
      </c>
      <c r="AO49" s="125">
        <f t="shared" si="6"/>
        <v>-58899.749999999942</v>
      </c>
    </row>
    <row r="50" spans="1:41" ht="14.4" thickBot="1" x14ac:dyDescent="0.3">
      <c r="A50" s="35" t="s">
        <v>324</v>
      </c>
      <c r="B50" s="35" t="s">
        <v>325</v>
      </c>
      <c r="C50" s="50">
        <v>1368</v>
      </c>
      <c r="D50" s="51" t="s">
        <v>526</v>
      </c>
      <c r="E50" t="s">
        <v>2439</v>
      </c>
      <c r="F50">
        <v>151614.22</v>
      </c>
      <c r="G50">
        <v>0</v>
      </c>
      <c r="H50">
        <v>29444.959999999999</v>
      </c>
      <c r="K50">
        <v>149282.18</v>
      </c>
      <c r="L50">
        <v>74333.710000000006</v>
      </c>
      <c r="O50">
        <v>16700</v>
      </c>
      <c r="P50">
        <v>39945</v>
      </c>
      <c r="R50">
        <v>0</v>
      </c>
      <c r="T50">
        <v>57620</v>
      </c>
      <c r="V50">
        <v>145879.38</v>
      </c>
      <c r="W50">
        <v>236925.61</v>
      </c>
      <c r="X50">
        <v>176415.99</v>
      </c>
      <c r="AB50">
        <v>531781.5</v>
      </c>
      <c r="AC50">
        <v>38400</v>
      </c>
      <c r="AD50">
        <v>597189.5</v>
      </c>
      <c r="AG50">
        <v>231104.57</v>
      </c>
      <c r="AH50">
        <v>10698.34</v>
      </c>
      <c r="AJ50" s="123">
        <f t="shared" si="1"/>
        <v>181059.18</v>
      </c>
      <c r="AK50" s="181">
        <f t="shared" si="2"/>
        <v>56645</v>
      </c>
      <c r="AL50" s="142">
        <f t="shared" si="3"/>
        <v>124414.18</v>
      </c>
      <c r="AM50" s="182">
        <f t="shared" si="4"/>
        <v>746597.49</v>
      </c>
      <c r="AN50" s="183">
        <f t="shared" si="5"/>
        <v>838992.41</v>
      </c>
      <c r="AO50" s="125">
        <f t="shared" si="6"/>
        <v>-92394.920000000042</v>
      </c>
    </row>
    <row r="51" spans="1:41" ht="14.4" thickBot="1" x14ac:dyDescent="0.3">
      <c r="A51" s="35" t="s">
        <v>324</v>
      </c>
      <c r="B51" s="35" t="s">
        <v>325</v>
      </c>
      <c r="C51" s="50">
        <v>2588</v>
      </c>
      <c r="D51" s="51" t="s">
        <v>527</v>
      </c>
      <c r="E51" t="s">
        <v>2440</v>
      </c>
      <c r="F51">
        <v>276042.36</v>
      </c>
      <c r="G51">
        <v>0</v>
      </c>
      <c r="H51">
        <v>50364.65</v>
      </c>
      <c r="K51">
        <v>1188897.47</v>
      </c>
      <c r="L51">
        <v>45073.64</v>
      </c>
      <c r="O51">
        <v>11105</v>
      </c>
      <c r="P51">
        <v>37016.28</v>
      </c>
      <c r="R51">
        <v>0</v>
      </c>
      <c r="V51">
        <v>-431156.1</v>
      </c>
      <c r="W51">
        <v>1982889.72</v>
      </c>
      <c r="X51">
        <v>199724.94</v>
      </c>
      <c r="AB51">
        <v>376719</v>
      </c>
      <c r="AC51">
        <v>4500</v>
      </c>
      <c r="AD51">
        <v>410425</v>
      </c>
      <c r="AE51">
        <v>2460</v>
      </c>
      <c r="AG51">
        <v>173196.59</v>
      </c>
      <c r="AH51">
        <v>33339.129999999997</v>
      </c>
      <c r="AI51">
        <v>1000</v>
      </c>
      <c r="AJ51" s="123">
        <f t="shared" si="1"/>
        <v>326407.01</v>
      </c>
      <c r="AK51" s="181">
        <f t="shared" si="2"/>
        <v>48121.279999999999</v>
      </c>
      <c r="AL51" s="142">
        <f t="shared" si="3"/>
        <v>278285.73</v>
      </c>
      <c r="AM51" s="182">
        <f t="shared" si="4"/>
        <v>580943.93999999994</v>
      </c>
      <c r="AN51" s="183">
        <f t="shared" si="5"/>
        <v>620420.72</v>
      </c>
      <c r="AO51" s="125">
        <f t="shared" si="6"/>
        <v>-39476.780000000028</v>
      </c>
    </row>
    <row r="52" spans="1:41" ht="14.4" thickBot="1" x14ac:dyDescent="0.3">
      <c r="A52" s="35" t="s">
        <v>324</v>
      </c>
      <c r="B52" s="35" t="s">
        <v>325</v>
      </c>
      <c r="C52" s="50">
        <v>1190</v>
      </c>
      <c r="D52" s="51" t="s">
        <v>528</v>
      </c>
      <c r="E52" t="s">
        <v>2441</v>
      </c>
      <c r="F52">
        <v>211927.24</v>
      </c>
      <c r="G52">
        <v>0</v>
      </c>
      <c r="H52">
        <v>53668.69</v>
      </c>
      <c r="K52">
        <v>155570.9</v>
      </c>
      <c r="L52">
        <v>84534.27</v>
      </c>
      <c r="O52">
        <v>13056</v>
      </c>
      <c r="P52">
        <v>27797.95</v>
      </c>
      <c r="R52">
        <v>0</v>
      </c>
      <c r="V52">
        <v>-1777310.37</v>
      </c>
      <c r="W52">
        <v>2283492.7400000002</v>
      </c>
      <c r="X52">
        <v>225586.22</v>
      </c>
      <c r="AB52">
        <v>146619</v>
      </c>
      <c r="AC52">
        <v>4500</v>
      </c>
      <c r="AD52">
        <v>243391</v>
      </c>
      <c r="AG52">
        <v>158317.35999999999</v>
      </c>
      <c r="AH52">
        <v>15332.08</v>
      </c>
      <c r="AI52">
        <v>1000</v>
      </c>
      <c r="AJ52" s="123">
        <f t="shared" si="1"/>
        <v>265595.93</v>
      </c>
      <c r="AK52" s="181">
        <f t="shared" si="2"/>
        <v>40853.949999999997</v>
      </c>
      <c r="AL52" s="142">
        <f t="shared" si="3"/>
        <v>224741.97999999998</v>
      </c>
      <c r="AM52" s="182">
        <f t="shared" si="4"/>
        <v>376705.22</v>
      </c>
      <c r="AN52" s="183">
        <f t="shared" si="5"/>
        <v>418040.44</v>
      </c>
      <c r="AO52" s="125">
        <f t="shared" si="6"/>
        <v>-41335.22000000003</v>
      </c>
    </row>
    <row r="53" spans="1:41" ht="14.4" thickBot="1" x14ac:dyDescent="0.3">
      <c r="A53" s="35" t="s">
        <v>324</v>
      </c>
      <c r="B53" s="35" t="s">
        <v>325</v>
      </c>
      <c r="C53" s="50">
        <v>897</v>
      </c>
      <c r="D53" s="51" t="s">
        <v>529</v>
      </c>
      <c r="E53" t="s">
        <v>2442</v>
      </c>
      <c r="F53">
        <v>199064.72</v>
      </c>
      <c r="G53">
        <v>0</v>
      </c>
      <c r="H53">
        <v>24629.040000000001</v>
      </c>
      <c r="K53">
        <v>149104.07</v>
      </c>
      <c r="L53">
        <v>-211489.64</v>
      </c>
      <c r="O53">
        <v>8800</v>
      </c>
      <c r="P53">
        <v>14500</v>
      </c>
      <c r="R53">
        <v>0</v>
      </c>
      <c r="V53">
        <v>-160446.46</v>
      </c>
      <c r="W53">
        <v>355552.49</v>
      </c>
      <c r="X53">
        <v>200962.9</v>
      </c>
      <c r="AB53">
        <v>270490.5</v>
      </c>
      <c r="AD53">
        <v>357966.5</v>
      </c>
      <c r="AG53">
        <v>121095.28</v>
      </c>
      <c r="AH53">
        <v>48489.46</v>
      </c>
      <c r="AI53">
        <v>1000</v>
      </c>
      <c r="AJ53" s="123">
        <f t="shared" si="1"/>
        <v>223693.76</v>
      </c>
      <c r="AK53" s="181">
        <f t="shared" si="2"/>
        <v>23300</v>
      </c>
      <c r="AL53" s="142">
        <f t="shared" si="3"/>
        <v>200393.76</v>
      </c>
      <c r="AM53" s="182">
        <f t="shared" si="4"/>
        <v>471453.4</v>
      </c>
      <c r="AN53" s="183">
        <f t="shared" si="5"/>
        <v>528551.24</v>
      </c>
      <c r="AO53" s="125">
        <f t="shared" ref="AO53:AO101" si="7">AM53-AN53</f>
        <v>-57097.839999999967</v>
      </c>
    </row>
    <row r="54" spans="1:41" ht="14.4" thickBot="1" x14ac:dyDescent="0.3">
      <c r="A54" s="35" t="s">
        <v>328</v>
      </c>
      <c r="B54" s="35" t="s">
        <v>329</v>
      </c>
      <c r="C54" s="50">
        <v>2172</v>
      </c>
      <c r="D54" s="51" t="s">
        <v>530</v>
      </c>
      <c r="E54" t="s">
        <v>2443</v>
      </c>
      <c r="F54">
        <v>187674.34</v>
      </c>
      <c r="G54">
        <v>443126.25</v>
      </c>
      <c r="H54">
        <v>27280.06</v>
      </c>
      <c r="K54">
        <v>550696.34</v>
      </c>
      <c r="L54">
        <v>118611.07</v>
      </c>
      <c r="O54">
        <v>3000</v>
      </c>
      <c r="P54">
        <v>66500.490000000005</v>
      </c>
      <c r="R54">
        <v>1001.86</v>
      </c>
      <c r="V54">
        <v>587783.54</v>
      </c>
      <c r="W54">
        <v>547255.34</v>
      </c>
      <c r="X54">
        <v>364116.2</v>
      </c>
      <c r="Y54">
        <v>111758</v>
      </c>
      <c r="AB54">
        <v>467661.7</v>
      </c>
      <c r="AC54">
        <v>92080</v>
      </c>
      <c r="AD54">
        <v>535141.69999999995</v>
      </c>
      <c r="AE54">
        <v>640</v>
      </c>
      <c r="AF54">
        <v>1424</v>
      </c>
      <c r="AG54">
        <v>354682.96</v>
      </c>
      <c r="AH54">
        <v>21880.41</v>
      </c>
      <c r="AJ54" s="123">
        <f t="shared" si="1"/>
        <v>658080.65</v>
      </c>
      <c r="AK54" s="181">
        <f t="shared" si="2"/>
        <v>70502.350000000006</v>
      </c>
      <c r="AL54" s="142">
        <f t="shared" si="3"/>
        <v>587578.30000000005</v>
      </c>
      <c r="AM54" s="182">
        <f t="shared" si="4"/>
        <v>1035615.9</v>
      </c>
      <c r="AN54" s="183">
        <f t="shared" si="5"/>
        <v>913769.07</v>
      </c>
      <c r="AO54" s="125">
        <f t="shared" si="7"/>
        <v>121846.83000000007</v>
      </c>
    </row>
    <row r="55" spans="1:41" ht="14.4" thickBot="1" x14ac:dyDescent="0.3">
      <c r="A55" s="35" t="s">
        <v>328</v>
      </c>
      <c r="B55" s="35" t="s">
        <v>329</v>
      </c>
      <c r="C55" s="50">
        <v>1537</v>
      </c>
      <c r="D55" s="51" t="s">
        <v>531</v>
      </c>
      <c r="E55" t="s">
        <v>2444</v>
      </c>
      <c r="F55">
        <v>221520.23</v>
      </c>
      <c r="G55">
        <v>475358.1</v>
      </c>
      <c r="H55">
        <v>27116.44</v>
      </c>
      <c r="K55">
        <v>55387.54</v>
      </c>
      <c r="L55">
        <v>70392.91</v>
      </c>
      <c r="O55">
        <v>17400</v>
      </c>
      <c r="P55">
        <v>119983.1</v>
      </c>
      <c r="R55">
        <v>251.21</v>
      </c>
      <c r="V55">
        <v>254445.24</v>
      </c>
      <c r="W55">
        <v>432862.99</v>
      </c>
      <c r="X55">
        <v>251504.46</v>
      </c>
      <c r="Y55">
        <v>40500</v>
      </c>
      <c r="AB55">
        <v>197914.5</v>
      </c>
      <c r="AC55">
        <v>149742</v>
      </c>
      <c r="AD55">
        <v>300668.5</v>
      </c>
      <c r="AE55">
        <v>1340</v>
      </c>
      <c r="AF55">
        <v>2864</v>
      </c>
      <c r="AG55">
        <v>300090.87</v>
      </c>
      <c r="AH55">
        <v>9864.91</v>
      </c>
      <c r="AJ55" s="123">
        <f t="shared" si="1"/>
        <v>723994.7699999999</v>
      </c>
      <c r="AK55" s="181">
        <f t="shared" si="2"/>
        <v>137634.31</v>
      </c>
      <c r="AL55" s="142">
        <f t="shared" si="3"/>
        <v>586360.46</v>
      </c>
      <c r="AM55" s="182">
        <f t="shared" si="4"/>
        <v>639660.96</v>
      </c>
      <c r="AN55" s="183">
        <f t="shared" si="5"/>
        <v>614828.28</v>
      </c>
      <c r="AO55" s="125">
        <f t="shared" si="7"/>
        <v>24832.679999999935</v>
      </c>
    </row>
    <row r="56" spans="1:41" ht="14.4" thickBot="1" x14ac:dyDescent="0.3">
      <c r="A56" s="35" t="s">
        <v>328</v>
      </c>
      <c r="B56" s="35" t="s">
        <v>329</v>
      </c>
      <c r="C56" s="50">
        <v>1440</v>
      </c>
      <c r="D56" s="51" t="s">
        <v>532</v>
      </c>
      <c r="E56" t="s">
        <v>2445</v>
      </c>
      <c r="F56">
        <v>276780.37</v>
      </c>
      <c r="G56">
        <v>66735.39</v>
      </c>
      <c r="H56">
        <v>27561.61</v>
      </c>
      <c r="K56">
        <v>245000.3</v>
      </c>
      <c r="L56">
        <v>38956.15</v>
      </c>
      <c r="O56">
        <v>14466</v>
      </c>
      <c r="P56">
        <v>88553.57</v>
      </c>
      <c r="R56">
        <v>4499.71</v>
      </c>
      <c r="V56">
        <v>-438101.38</v>
      </c>
      <c r="W56">
        <v>923490.75</v>
      </c>
      <c r="X56">
        <v>277099.87</v>
      </c>
      <c r="Y56">
        <v>312970</v>
      </c>
      <c r="AB56">
        <v>222479.5</v>
      </c>
      <c r="AC56">
        <v>6500</v>
      </c>
      <c r="AD56">
        <v>237979.5</v>
      </c>
      <c r="AE56">
        <v>480</v>
      </c>
      <c r="AF56">
        <v>1768</v>
      </c>
      <c r="AG56">
        <v>503594.01</v>
      </c>
      <c r="AH56">
        <v>12187.69</v>
      </c>
      <c r="AI56">
        <v>915</v>
      </c>
      <c r="AJ56" s="123">
        <f t="shared" si="1"/>
        <v>371077.37</v>
      </c>
      <c r="AK56" s="181">
        <f t="shared" si="2"/>
        <v>107519.28000000001</v>
      </c>
      <c r="AL56" s="142">
        <f t="shared" si="3"/>
        <v>263558.08999999997</v>
      </c>
      <c r="AM56" s="182">
        <f t="shared" si="4"/>
        <v>819049.37</v>
      </c>
      <c r="AN56" s="183">
        <f t="shared" si="5"/>
        <v>756924.2</v>
      </c>
      <c r="AO56" s="125">
        <f t="shared" si="7"/>
        <v>62125.170000000042</v>
      </c>
    </row>
    <row r="57" spans="1:41" ht="14.4" thickBot="1" x14ac:dyDescent="0.3">
      <c r="A57" s="35" t="s">
        <v>328</v>
      </c>
      <c r="B57" s="35" t="s">
        <v>329</v>
      </c>
      <c r="C57" s="50">
        <v>1880</v>
      </c>
      <c r="D57" s="51" t="s">
        <v>533</v>
      </c>
      <c r="E57" t="s">
        <v>2446</v>
      </c>
      <c r="F57">
        <v>396988.13</v>
      </c>
      <c r="G57">
        <v>265037.94</v>
      </c>
      <c r="H57">
        <v>18914.29</v>
      </c>
      <c r="K57">
        <v>25735.32</v>
      </c>
      <c r="L57">
        <v>76220.12</v>
      </c>
      <c r="O57">
        <v>13900</v>
      </c>
      <c r="P57">
        <v>95632.1</v>
      </c>
      <c r="R57">
        <v>9360.0400000000009</v>
      </c>
      <c r="V57">
        <v>-22956.19</v>
      </c>
      <c r="W57">
        <v>606181.84</v>
      </c>
      <c r="X57">
        <v>291729.76</v>
      </c>
      <c r="Y57">
        <v>360080</v>
      </c>
      <c r="AB57">
        <v>119584.5</v>
      </c>
      <c r="AC57">
        <v>179499</v>
      </c>
      <c r="AD57">
        <v>278258.5</v>
      </c>
      <c r="AE57">
        <v>1192</v>
      </c>
      <c r="AF57">
        <v>2344</v>
      </c>
      <c r="AG57">
        <v>576738.76</v>
      </c>
      <c r="AH57">
        <v>11171.99</v>
      </c>
      <c r="AI57">
        <v>410</v>
      </c>
      <c r="AJ57" s="123">
        <f t="shared" si="1"/>
        <v>680940.3600000001</v>
      </c>
      <c r="AK57" s="181">
        <f t="shared" si="2"/>
        <v>118892.14000000001</v>
      </c>
      <c r="AL57" s="142">
        <f t="shared" si="3"/>
        <v>562048.22000000009</v>
      </c>
      <c r="AM57" s="182">
        <f t="shared" si="4"/>
        <v>950893.26</v>
      </c>
      <c r="AN57" s="183">
        <f t="shared" si="5"/>
        <v>870115.25</v>
      </c>
      <c r="AO57" s="125">
        <f t="shared" si="7"/>
        <v>80778.010000000009</v>
      </c>
    </row>
    <row r="58" spans="1:41" ht="14.4" thickBot="1" x14ac:dyDescent="0.3">
      <c r="A58" s="35" t="s">
        <v>328</v>
      </c>
      <c r="B58" s="35" t="s">
        <v>329</v>
      </c>
      <c r="C58" s="50">
        <v>2455</v>
      </c>
      <c r="D58" s="51" t="s">
        <v>534</v>
      </c>
      <c r="E58" t="s">
        <v>2447</v>
      </c>
      <c r="F58">
        <v>769367.33</v>
      </c>
      <c r="G58">
        <v>502377.08</v>
      </c>
      <c r="H58">
        <v>38509.65</v>
      </c>
      <c r="K58">
        <v>216211.13</v>
      </c>
      <c r="L58">
        <v>318489.71000000002</v>
      </c>
      <c r="O58">
        <v>5000</v>
      </c>
      <c r="P58">
        <v>68720.789999999994</v>
      </c>
      <c r="R58">
        <v>15864.84</v>
      </c>
      <c r="V58">
        <v>-690877.92</v>
      </c>
      <c r="W58">
        <v>1832865.74</v>
      </c>
      <c r="X58">
        <v>1067498.1000000001</v>
      </c>
      <c r="Y58">
        <v>7500</v>
      </c>
      <c r="AB58">
        <v>361784.5</v>
      </c>
      <c r="AC58">
        <v>107250</v>
      </c>
      <c r="AD58">
        <v>439034.5</v>
      </c>
      <c r="AE58">
        <v>2160</v>
      </c>
      <c r="AF58">
        <v>3696</v>
      </c>
      <c r="AG58">
        <v>448754.78</v>
      </c>
      <c r="AH58">
        <v>37005.870000000003</v>
      </c>
      <c r="AJ58" s="123">
        <f t="shared" si="1"/>
        <v>1310254.0599999998</v>
      </c>
      <c r="AK58" s="181">
        <f t="shared" si="2"/>
        <v>89585.62999999999</v>
      </c>
      <c r="AL58" s="142">
        <f t="shared" si="3"/>
        <v>1220668.43</v>
      </c>
      <c r="AM58" s="182">
        <f t="shared" si="4"/>
        <v>1544032.6</v>
      </c>
      <c r="AN58" s="183">
        <f t="shared" si="5"/>
        <v>930651.15</v>
      </c>
      <c r="AO58" s="125">
        <f t="shared" si="7"/>
        <v>613381.45000000007</v>
      </c>
    </row>
    <row r="59" spans="1:41" ht="14.4" thickBot="1" x14ac:dyDescent="0.3">
      <c r="A59" s="35" t="s">
        <v>332</v>
      </c>
      <c r="B59" s="35" t="s">
        <v>333</v>
      </c>
      <c r="C59" s="50">
        <v>1765</v>
      </c>
      <c r="D59" s="51" t="s">
        <v>535</v>
      </c>
      <c r="E59" t="s">
        <v>2448</v>
      </c>
      <c r="F59">
        <v>114780.54</v>
      </c>
      <c r="G59">
        <v>0</v>
      </c>
      <c r="H59">
        <v>9190.44</v>
      </c>
      <c r="K59">
        <v>436533.49</v>
      </c>
      <c r="L59">
        <v>570738.47</v>
      </c>
      <c r="O59">
        <v>0</v>
      </c>
      <c r="P59">
        <v>70590</v>
      </c>
      <c r="R59">
        <v>539</v>
      </c>
      <c r="T59">
        <v>31200</v>
      </c>
      <c r="V59">
        <v>-517655.39</v>
      </c>
      <c r="W59">
        <v>1701541.88</v>
      </c>
      <c r="X59">
        <v>28488.36</v>
      </c>
      <c r="Y59">
        <v>36100</v>
      </c>
      <c r="AC59">
        <v>2816</v>
      </c>
      <c r="AD59">
        <v>82025</v>
      </c>
      <c r="AF59">
        <v>2360</v>
      </c>
      <c r="AG59">
        <v>106664.22</v>
      </c>
      <c r="AH59">
        <v>30327.69</v>
      </c>
      <c r="AI59">
        <v>1000</v>
      </c>
      <c r="AJ59" s="123">
        <f t="shared" si="1"/>
        <v>123970.98</v>
      </c>
      <c r="AK59" s="181">
        <f t="shared" si="2"/>
        <v>71129</v>
      </c>
      <c r="AL59" s="142">
        <f t="shared" si="3"/>
        <v>52841.979999999996</v>
      </c>
      <c r="AM59" s="182">
        <f t="shared" si="4"/>
        <v>67404.36</v>
      </c>
      <c r="AN59" s="183">
        <f t="shared" si="5"/>
        <v>222376.91</v>
      </c>
      <c r="AO59" s="125">
        <f t="shared" si="7"/>
        <v>-154972.54999999999</v>
      </c>
    </row>
    <row r="60" spans="1:41" ht="14.4" thickBot="1" x14ac:dyDescent="0.3">
      <c r="A60" s="35" t="s">
        <v>332</v>
      </c>
      <c r="B60" s="35" t="s">
        <v>333</v>
      </c>
      <c r="C60" s="50">
        <v>2349</v>
      </c>
      <c r="D60" s="51" t="s">
        <v>536</v>
      </c>
      <c r="E60" t="s">
        <v>2449</v>
      </c>
      <c r="F60">
        <v>348961.29</v>
      </c>
      <c r="G60">
        <v>0</v>
      </c>
      <c r="H60">
        <v>6620</v>
      </c>
      <c r="K60">
        <v>41225.230000000003</v>
      </c>
      <c r="L60">
        <v>257954.71</v>
      </c>
      <c r="O60">
        <v>0</v>
      </c>
      <c r="P60">
        <v>44115.59</v>
      </c>
      <c r="R60">
        <v>557.17999999999995</v>
      </c>
      <c r="T60">
        <v>866120</v>
      </c>
      <c r="V60">
        <v>-2047424.64</v>
      </c>
      <c r="W60">
        <v>2052419.41</v>
      </c>
      <c r="X60">
        <v>26386.959999999999</v>
      </c>
      <c r="Z60">
        <v>34.82</v>
      </c>
      <c r="AB60">
        <v>549270</v>
      </c>
      <c r="AC60">
        <v>2496</v>
      </c>
      <c r="AD60">
        <v>573508</v>
      </c>
      <c r="AE60">
        <v>1951</v>
      </c>
      <c r="AF60">
        <v>912</v>
      </c>
      <c r="AG60">
        <v>246397.56</v>
      </c>
      <c r="AH60">
        <v>16445.53</v>
      </c>
      <c r="AJ60" s="123">
        <f t="shared" si="1"/>
        <v>355581.29</v>
      </c>
      <c r="AK60" s="181">
        <f t="shared" si="2"/>
        <v>44672.77</v>
      </c>
      <c r="AL60" s="142">
        <f t="shared" si="3"/>
        <v>310908.51999999996</v>
      </c>
      <c r="AM60" s="182">
        <f t="shared" si="4"/>
        <v>578187.78</v>
      </c>
      <c r="AN60" s="183">
        <f t="shared" si="5"/>
        <v>839214.09000000008</v>
      </c>
      <c r="AO60" s="125">
        <f t="shared" si="7"/>
        <v>-261026.31000000006</v>
      </c>
    </row>
    <row r="61" spans="1:41" ht="14.4" thickBot="1" x14ac:dyDescent="0.3">
      <c r="A61" s="35" t="s">
        <v>332</v>
      </c>
      <c r="B61" s="35" t="s">
        <v>333</v>
      </c>
      <c r="C61" s="50">
        <v>2942</v>
      </c>
      <c r="D61" s="51" t="s">
        <v>537</v>
      </c>
      <c r="E61" t="s">
        <v>2450</v>
      </c>
      <c r="F61">
        <v>543498.31999999995</v>
      </c>
      <c r="G61">
        <v>0</v>
      </c>
      <c r="H61">
        <v>21481.48</v>
      </c>
      <c r="K61">
        <v>160220.82</v>
      </c>
      <c r="L61">
        <v>1016765.9</v>
      </c>
      <c r="O61">
        <v>3000</v>
      </c>
      <c r="P61">
        <v>108694.93</v>
      </c>
      <c r="R61">
        <v>3606.11</v>
      </c>
      <c r="V61">
        <v>-375413.83</v>
      </c>
      <c r="W61">
        <v>2038156.59</v>
      </c>
      <c r="X61">
        <v>31233.59</v>
      </c>
      <c r="AB61">
        <v>380460</v>
      </c>
      <c r="AC61">
        <v>324110</v>
      </c>
      <c r="AD61">
        <v>577511</v>
      </c>
      <c r="AF61">
        <v>4739.1499999999996</v>
      </c>
      <c r="AG61">
        <v>153481.09</v>
      </c>
      <c r="AH61">
        <v>36149.629999999997</v>
      </c>
      <c r="AJ61" s="123">
        <f t="shared" si="1"/>
        <v>564979.79999999993</v>
      </c>
      <c r="AK61" s="181">
        <f t="shared" si="2"/>
        <v>115301.04</v>
      </c>
      <c r="AL61" s="142">
        <f t="shared" si="3"/>
        <v>449678.75999999995</v>
      </c>
      <c r="AM61" s="182">
        <f t="shared" si="4"/>
        <v>735803.59000000008</v>
      </c>
      <c r="AN61" s="183">
        <f t="shared" si="5"/>
        <v>771880.87</v>
      </c>
      <c r="AO61" s="125">
        <f t="shared" si="7"/>
        <v>-36077.279999999912</v>
      </c>
    </row>
    <row r="62" spans="1:41" ht="14.4" thickBot="1" x14ac:dyDescent="0.3">
      <c r="A62" s="35" t="s">
        <v>332</v>
      </c>
      <c r="B62" s="35" t="s">
        <v>333</v>
      </c>
      <c r="C62" s="50">
        <v>2523</v>
      </c>
      <c r="D62" s="51" t="s">
        <v>538</v>
      </c>
      <c r="E62" t="s">
        <v>2451</v>
      </c>
      <c r="F62">
        <v>158338.56</v>
      </c>
      <c r="G62">
        <v>0</v>
      </c>
      <c r="H62">
        <v>2500</v>
      </c>
      <c r="K62">
        <v>576515.35</v>
      </c>
      <c r="L62">
        <v>145729.20000000001</v>
      </c>
      <c r="P62">
        <v>6322.68</v>
      </c>
      <c r="R62">
        <v>1267</v>
      </c>
      <c r="V62">
        <v>-932534</v>
      </c>
      <c r="W62">
        <v>2089445.48</v>
      </c>
      <c r="X62">
        <v>47564.03</v>
      </c>
      <c r="AB62">
        <v>375510</v>
      </c>
      <c r="AC62">
        <v>4274</v>
      </c>
      <c r="AD62">
        <v>514915</v>
      </c>
      <c r="AE62">
        <v>1956</v>
      </c>
      <c r="AG62">
        <v>139392.74</v>
      </c>
      <c r="AH62">
        <v>52502.34</v>
      </c>
      <c r="AJ62" s="123">
        <f t="shared" si="1"/>
        <v>160838.56</v>
      </c>
      <c r="AK62" s="181">
        <f t="shared" si="2"/>
        <v>7589.68</v>
      </c>
      <c r="AL62" s="142">
        <f t="shared" si="3"/>
        <v>153248.88</v>
      </c>
      <c r="AM62" s="182">
        <f t="shared" si="4"/>
        <v>427348.03</v>
      </c>
      <c r="AN62" s="183">
        <f t="shared" si="5"/>
        <v>708766.08</v>
      </c>
      <c r="AO62" s="125">
        <f t="shared" si="7"/>
        <v>-281418.04999999993</v>
      </c>
    </row>
    <row r="63" spans="1:41" ht="14.4" thickBot="1" x14ac:dyDescent="0.3">
      <c r="A63" s="35" t="s">
        <v>332</v>
      </c>
      <c r="B63" s="35" t="s">
        <v>333</v>
      </c>
      <c r="C63" s="50">
        <v>742</v>
      </c>
      <c r="D63" s="51" t="s">
        <v>539</v>
      </c>
      <c r="E63" t="s">
        <v>2452</v>
      </c>
      <c r="F63">
        <v>212947.25</v>
      </c>
      <c r="G63">
        <v>0</v>
      </c>
      <c r="H63">
        <v>2000</v>
      </c>
      <c r="K63">
        <v>134621</v>
      </c>
      <c r="L63">
        <v>153719.60999999999</v>
      </c>
      <c r="O63">
        <v>0</v>
      </c>
      <c r="P63">
        <v>51274.21</v>
      </c>
      <c r="R63">
        <v>7040.68</v>
      </c>
      <c r="V63">
        <v>-215509.72</v>
      </c>
      <c r="W63">
        <v>788047.76</v>
      </c>
      <c r="X63">
        <v>23475.119999999999</v>
      </c>
      <c r="AB63">
        <v>213630</v>
      </c>
      <c r="AD63">
        <v>241194</v>
      </c>
      <c r="AE63">
        <v>2314</v>
      </c>
      <c r="AG63">
        <v>96816.49</v>
      </c>
      <c r="AH63">
        <v>23345.7</v>
      </c>
      <c r="AI63">
        <v>1000</v>
      </c>
      <c r="AJ63" s="123">
        <f t="shared" si="1"/>
        <v>214947.25</v>
      </c>
      <c r="AK63" s="181">
        <f t="shared" si="2"/>
        <v>58314.89</v>
      </c>
      <c r="AL63" s="142">
        <f t="shared" si="3"/>
        <v>156632.35999999999</v>
      </c>
      <c r="AM63" s="182">
        <f t="shared" si="4"/>
        <v>237105.12</v>
      </c>
      <c r="AN63" s="183">
        <f t="shared" si="5"/>
        <v>364670.19</v>
      </c>
      <c r="AO63" s="125">
        <f t="shared" si="7"/>
        <v>-127565.07</v>
      </c>
    </row>
    <row r="64" spans="1:41" ht="14.4" thickBot="1" x14ac:dyDescent="0.3">
      <c r="A64" s="35" t="s">
        <v>332</v>
      </c>
      <c r="B64" s="35" t="s">
        <v>333</v>
      </c>
      <c r="C64" s="50">
        <v>697</v>
      </c>
      <c r="D64" s="51" t="s">
        <v>540</v>
      </c>
      <c r="E64" t="s">
        <v>2453</v>
      </c>
      <c r="F64">
        <v>495398.96</v>
      </c>
      <c r="G64">
        <v>0</v>
      </c>
      <c r="H64">
        <v>15338.12</v>
      </c>
      <c r="K64">
        <v>-2935.28</v>
      </c>
      <c r="L64">
        <v>308059.07</v>
      </c>
      <c r="P64">
        <v>40440.33</v>
      </c>
      <c r="R64">
        <v>897</v>
      </c>
      <c r="T64">
        <v>33600</v>
      </c>
      <c r="V64">
        <v>759794.04</v>
      </c>
      <c r="W64">
        <v>123193.16</v>
      </c>
      <c r="X64">
        <v>18912</v>
      </c>
      <c r="AB64">
        <v>68730</v>
      </c>
      <c r="AC64">
        <v>772</v>
      </c>
      <c r="AD64">
        <v>110193</v>
      </c>
      <c r="AE64">
        <v>2667</v>
      </c>
      <c r="AF64">
        <v>440</v>
      </c>
      <c r="AG64">
        <v>70824.36</v>
      </c>
      <c r="AH64">
        <v>46353.3</v>
      </c>
      <c r="AJ64" s="123">
        <f t="shared" si="1"/>
        <v>510737.08</v>
      </c>
      <c r="AK64" s="181">
        <f t="shared" si="2"/>
        <v>41337.33</v>
      </c>
      <c r="AL64" s="142">
        <f t="shared" si="3"/>
        <v>469399.75</v>
      </c>
      <c r="AM64" s="182">
        <f t="shared" si="4"/>
        <v>88414</v>
      </c>
      <c r="AN64" s="183">
        <f t="shared" si="5"/>
        <v>230477.65999999997</v>
      </c>
      <c r="AO64" s="125">
        <f t="shared" si="7"/>
        <v>-142063.65999999997</v>
      </c>
    </row>
    <row r="65" spans="1:41" ht="14.4" thickBot="1" x14ac:dyDescent="0.3">
      <c r="A65" s="35" t="s">
        <v>332</v>
      </c>
      <c r="B65" s="35" t="s">
        <v>333</v>
      </c>
      <c r="C65" s="50">
        <v>783</v>
      </c>
      <c r="D65" s="51" t="s">
        <v>541</v>
      </c>
      <c r="E65" t="s">
        <v>2454</v>
      </c>
      <c r="F65">
        <v>369325.83</v>
      </c>
      <c r="G65">
        <v>0</v>
      </c>
      <c r="H65">
        <v>5500</v>
      </c>
      <c r="K65">
        <v>197948.96</v>
      </c>
      <c r="L65">
        <v>145059.99</v>
      </c>
      <c r="O65">
        <v>20000</v>
      </c>
      <c r="P65">
        <v>47840.36</v>
      </c>
      <c r="R65">
        <v>123</v>
      </c>
      <c r="V65">
        <v>-1344836.38</v>
      </c>
      <c r="W65">
        <v>2101746.27</v>
      </c>
      <c r="X65">
        <v>26922.66</v>
      </c>
      <c r="AB65">
        <v>394710</v>
      </c>
      <c r="AC65">
        <v>120</v>
      </c>
      <c r="AD65">
        <v>425074</v>
      </c>
      <c r="AG65">
        <v>85229.88</v>
      </c>
      <c r="AH65">
        <v>18487.25</v>
      </c>
      <c r="AJ65" s="123">
        <f t="shared" si="1"/>
        <v>374825.83</v>
      </c>
      <c r="AK65" s="181">
        <f t="shared" si="2"/>
        <v>67963.360000000001</v>
      </c>
      <c r="AL65" s="142">
        <f t="shared" si="3"/>
        <v>306862.47000000003</v>
      </c>
      <c r="AM65" s="182">
        <f t="shared" si="4"/>
        <v>421752.66</v>
      </c>
      <c r="AN65" s="183">
        <f t="shared" si="5"/>
        <v>528791.13</v>
      </c>
      <c r="AO65" s="125">
        <f t="shared" si="7"/>
        <v>-107038.47000000003</v>
      </c>
    </row>
    <row r="66" spans="1:41" ht="14.4" thickBot="1" x14ac:dyDescent="0.3">
      <c r="A66" s="35" t="s">
        <v>336</v>
      </c>
      <c r="B66" s="35" t="s">
        <v>337</v>
      </c>
      <c r="C66" s="50">
        <v>3757</v>
      </c>
      <c r="D66" s="51" t="s">
        <v>542</v>
      </c>
      <c r="E66" t="s">
        <v>2455</v>
      </c>
      <c r="F66">
        <v>819638.96</v>
      </c>
      <c r="G66">
        <v>0</v>
      </c>
      <c r="H66">
        <v>72393.31</v>
      </c>
      <c r="K66">
        <v>748871.85</v>
      </c>
      <c r="L66">
        <v>550563.39</v>
      </c>
      <c r="R66">
        <v>6735</v>
      </c>
      <c r="T66">
        <v>365470</v>
      </c>
      <c r="V66">
        <v>705594.93</v>
      </c>
      <c r="W66">
        <v>1047464</v>
      </c>
      <c r="X66">
        <v>364066.28</v>
      </c>
      <c r="AB66">
        <v>232140</v>
      </c>
      <c r="AD66">
        <v>384656</v>
      </c>
      <c r="AG66">
        <v>121171.77</v>
      </c>
      <c r="AH66">
        <v>24174.93</v>
      </c>
      <c r="AJ66" s="123">
        <f t="shared" si="1"/>
        <v>892032.27</v>
      </c>
      <c r="AK66" s="181">
        <f t="shared" si="2"/>
        <v>6735</v>
      </c>
      <c r="AL66" s="142">
        <f t="shared" si="3"/>
        <v>885297.27</v>
      </c>
      <c r="AM66" s="182">
        <f t="shared" si="4"/>
        <v>596206.28</v>
      </c>
      <c r="AN66" s="183">
        <f t="shared" si="5"/>
        <v>530002.70000000007</v>
      </c>
      <c r="AO66" s="125">
        <f t="shared" si="7"/>
        <v>66203.579999999958</v>
      </c>
    </row>
    <row r="67" spans="1:41" ht="14.4" thickBot="1" x14ac:dyDescent="0.3">
      <c r="A67" s="35" t="s">
        <v>336</v>
      </c>
      <c r="B67" s="35" t="s">
        <v>337</v>
      </c>
      <c r="C67" s="50">
        <v>7029</v>
      </c>
      <c r="D67" s="51" t="s">
        <v>543</v>
      </c>
      <c r="E67" t="s">
        <v>2456</v>
      </c>
      <c r="F67">
        <v>160879.07999999999</v>
      </c>
      <c r="G67">
        <v>0</v>
      </c>
      <c r="H67">
        <v>43800.83</v>
      </c>
      <c r="K67">
        <v>1601676.37</v>
      </c>
      <c r="L67">
        <v>-2426399.29</v>
      </c>
      <c r="R67">
        <v>0</v>
      </c>
      <c r="V67">
        <v>-1880086.97</v>
      </c>
      <c r="W67">
        <v>1212550.31</v>
      </c>
      <c r="X67">
        <v>516544.75</v>
      </c>
      <c r="AB67">
        <v>905228.1</v>
      </c>
      <c r="AD67">
        <v>992461.1</v>
      </c>
      <c r="AG67">
        <v>302445.73</v>
      </c>
      <c r="AH67">
        <v>79372.37</v>
      </c>
      <c r="AJ67" s="123">
        <f t="shared" si="1"/>
        <v>204679.90999999997</v>
      </c>
      <c r="AK67" s="181">
        <f t="shared" si="2"/>
        <v>0</v>
      </c>
      <c r="AL67" s="142">
        <f t="shared" si="3"/>
        <v>204679.90999999997</v>
      </c>
      <c r="AM67" s="182">
        <f t="shared" si="4"/>
        <v>1421772.85</v>
      </c>
      <c r="AN67" s="183">
        <f t="shared" si="5"/>
        <v>1374279.2000000002</v>
      </c>
      <c r="AO67" s="125">
        <f t="shared" si="7"/>
        <v>47493.649999999907</v>
      </c>
    </row>
    <row r="68" spans="1:41" ht="14.4" thickBot="1" x14ac:dyDescent="0.3">
      <c r="A68" s="35" t="s">
        <v>336</v>
      </c>
      <c r="B68" s="35" t="s">
        <v>337</v>
      </c>
      <c r="C68" s="50">
        <v>4650</v>
      </c>
      <c r="D68" s="51" t="s">
        <v>544</v>
      </c>
      <c r="E68" t="s">
        <v>2457</v>
      </c>
      <c r="F68">
        <v>266411.59999999998</v>
      </c>
      <c r="G68">
        <v>0</v>
      </c>
      <c r="H68">
        <v>295695.92</v>
      </c>
      <c r="K68">
        <v>3895530.1</v>
      </c>
      <c r="L68">
        <v>567581.01</v>
      </c>
      <c r="R68">
        <v>0</v>
      </c>
      <c r="V68">
        <v>4172905.5</v>
      </c>
      <c r="W68">
        <v>1047464</v>
      </c>
      <c r="X68">
        <v>510260.29</v>
      </c>
      <c r="AC68">
        <v>11088.76</v>
      </c>
      <c r="AD68">
        <v>110189</v>
      </c>
      <c r="AG68">
        <v>425621.36</v>
      </c>
      <c r="AH68">
        <v>140339.56</v>
      </c>
      <c r="AI68">
        <v>40350</v>
      </c>
      <c r="AJ68" s="123">
        <f t="shared" si="1"/>
        <v>562107.52</v>
      </c>
      <c r="AK68" s="181">
        <f t="shared" si="2"/>
        <v>0</v>
      </c>
      <c r="AL68" s="142">
        <f t="shared" si="3"/>
        <v>562107.52</v>
      </c>
      <c r="AM68" s="182">
        <f t="shared" si="4"/>
        <v>521349.05</v>
      </c>
      <c r="AN68" s="183">
        <f t="shared" si="5"/>
        <v>716499.91999999993</v>
      </c>
      <c r="AO68" s="125">
        <f t="shared" si="7"/>
        <v>-195150.86999999994</v>
      </c>
    </row>
    <row r="69" spans="1:41" ht="14.4" thickBot="1" x14ac:dyDescent="0.3">
      <c r="A69" s="35" t="s">
        <v>336</v>
      </c>
      <c r="B69" s="35" t="s">
        <v>337</v>
      </c>
      <c r="C69" s="50">
        <v>3899</v>
      </c>
      <c r="D69" s="51" t="s">
        <v>545</v>
      </c>
      <c r="E69" t="s">
        <v>2458</v>
      </c>
      <c r="F69">
        <v>320561.23</v>
      </c>
      <c r="G69">
        <v>0</v>
      </c>
      <c r="H69">
        <v>127283.66</v>
      </c>
      <c r="K69">
        <v>669709.28</v>
      </c>
      <c r="L69">
        <v>680362.14</v>
      </c>
      <c r="O69">
        <v>0</v>
      </c>
      <c r="R69">
        <v>6890.22</v>
      </c>
      <c r="V69">
        <v>-748375.42</v>
      </c>
      <c r="W69">
        <v>2617329.11</v>
      </c>
      <c r="X69">
        <v>285907.49</v>
      </c>
      <c r="AB69">
        <v>623760</v>
      </c>
      <c r="AD69">
        <v>773253</v>
      </c>
      <c r="AG69">
        <v>119847.98</v>
      </c>
      <c r="AH69">
        <v>94494.11</v>
      </c>
      <c r="AJ69" s="123">
        <f t="shared" ref="AJ69:AJ132" si="8">SUM(F69:H69)</f>
        <v>447844.89</v>
      </c>
      <c r="AK69" s="181">
        <f t="shared" ref="AK69:AK132" si="9">SUM(O69:S69)</f>
        <v>6890.22</v>
      </c>
      <c r="AL69" s="142">
        <f t="shared" ref="AL69:AL132" si="10">AJ69-AK69</f>
        <v>440954.67000000004</v>
      </c>
      <c r="AM69" s="182">
        <f t="shared" ref="AM69:AM132" si="11">SUM(X69:AC69)</f>
        <v>909667.49</v>
      </c>
      <c r="AN69" s="183">
        <f t="shared" ref="AN69:AN132" si="12">SUM(AD69:AI69)</f>
        <v>987595.09</v>
      </c>
      <c r="AO69" s="125">
        <f t="shared" si="7"/>
        <v>-77927.599999999977</v>
      </c>
    </row>
    <row r="70" spans="1:41" ht="14.4" thickBot="1" x14ac:dyDescent="0.3">
      <c r="A70" s="35" t="s">
        <v>336</v>
      </c>
      <c r="B70" s="35" t="s">
        <v>337</v>
      </c>
      <c r="C70" s="50">
        <v>1800</v>
      </c>
      <c r="D70" s="51" t="s">
        <v>546</v>
      </c>
      <c r="E70" t="s">
        <v>2459</v>
      </c>
      <c r="F70">
        <v>685794.3</v>
      </c>
      <c r="G70">
        <v>69720</v>
      </c>
      <c r="H70">
        <v>181643.83</v>
      </c>
      <c r="K70">
        <v>-12193749.529999999</v>
      </c>
      <c r="L70">
        <v>-6821647.7000000002</v>
      </c>
      <c r="Q70">
        <v>50888.959999999999</v>
      </c>
      <c r="R70">
        <v>960</v>
      </c>
      <c r="V70">
        <v>-19144409.559999999</v>
      </c>
      <c r="W70">
        <v>1047464</v>
      </c>
      <c r="X70">
        <v>184823.53</v>
      </c>
      <c r="AD70">
        <v>59765</v>
      </c>
      <c r="AG70">
        <v>46818.9</v>
      </c>
      <c r="AH70">
        <v>111382.13</v>
      </c>
      <c r="AJ70" s="123">
        <f t="shared" si="8"/>
        <v>937158.13</v>
      </c>
      <c r="AK70" s="181">
        <f t="shared" si="9"/>
        <v>51848.959999999999</v>
      </c>
      <c r="AL70" s="142">
        <f t="shared" si="10"/>
        <v>885309.17</v>
      </c>
      <c r="AM70" s="182">
        <f t="shared" si="11"/>
        <v>184823.53</v>
      </c>
      <c r="AN70" s="183">
        <f t="shared" si="12"/>
        <v>217966.03</v>
      </c>
      <c r="AO70" s="125">
        <f t="shared" si="7"/>
        <v>-33142.5</v>
      </c>
    </row>
    <row r="71" spans="1:41" ht="14.4" thickBot="1" x14ac:dyDescent="0.3">
      <c r="A71" s="35" t="s">
        <v>336</v>
      </c>
      <c r="B71" s="35" t="s">
        <v>337</v>
      </c>
      <c r="C71" s="50">
        <v>5876</v>
      </c>
      <c r="D71" s="51" t="s">
        <v>547</v>
      </c>
      <c r="E71" t="s">
        <v>2460</v>
      </c>
      <c r="F71">
        <v>118566.37</v>
      </c>
      <c r="G71">
        <v>3000</v>
      </c>
      <c r="H71">
        <v>1268425.3700000001</v>
      </c>
      <c r="K71">
        <v>1336780.74</v>
      </c>
      <c r="L71">
        <v>554845.98</v>
      </c>
      <c r="P71">
        <v>18.5</v>
      </c>
      <c r="R71">
        <v>1193.08</v>
      </c>
      <c r="V71">
        <v>2244837.81</v>
      </c>
      <c r="W71">
        <v>1215671.21</v>
      </c>
      <c r="X71">
        <v>30996.74</v>
      </c>
      <c r="AB71">
        <v>695355.19</v>
      </c>
      <c r="AD71">
        <v>753720.19</v>
      </c>
      <c r="AG71">
        <v>70138.63</v>
      </c>
      <c r="AH71">
        <v>82595.25</v>
      </c>
      <c r="AJ71" s="123">
        <f t="shared" si="8"/>
        <v>1389991.7400000002</v>
      </c>
      <c r="AK71" s="181">
        <f t="shared" si="9"/>
        <v>1211.58</v>
      </c>
      <c r="AL71" s="142">
        <f t="shared" si="10"/>
        <v>1388780.1600000001</v>
      </c>
      <c r="AM71" s="182">
        <f t="shared" si="11"/>
        <v>726351.92999999993</v>
      </c>
      <c r="AN71" s="183">
        <f t="shared" si="12"/>
        <v>906454.07</v>
      </c>
      <c r="AO71" s="125">
        <f t="shared" si="7"/>
        <v>-180102.14</v>
      </c>
    </row>
    <row r="72" spans="1:41" ht="14.4" thickBot="1" x14ac:dyDescent="0.3">
      <c r="A72" s="35" t="s">
        <v>336</v>
      </c>
      <c r="B72" s="35" t="s">
        <v>337</v>
      </c>
      <c r="C72" s="50">
        <v>1689</v>
      </c>
      <c r="D72" s="51" t="s">
        <v>548</v>
      </c>
      <c r="E72" t="s">
        <v>2461</v>
      </c>
      <c r="F72">
        <v>417974.33</v>
      </c>
      <c r="G72">
        <v>0</v>
      </c>
      <c r="H72">
        <v>435084.55</v>
      </c>
      <c r="K72">
        <v>535921.38</v>
      </c>
      <c r="L72">
        <v>-230511.14</v>
      </c>
      <c r="R72">
        <v>0</v>
      </c>
      <c r="V72">
        <v>-616029.73</v>
      </c>
      <c r="W72">
        <v>1684096.73</v>
      </c>
      <c r="X72">
        <v>236140.91</v>
      </c>
      <c r="AD72">
        <v>68533</v>
      </c>
      <c r="AG72">
        <v>63492.43</v>
      </c>
      <c r="AH72">
        <v>13713.36</v>
      </c>
      <c r="AJ72" s="123">
        <f t="shared" si="8"/>
        <v>853058.88</v>
      </c>
      <c r="AK72" s="181">
        <f t="shared" si="9"/>
        <v>0</v>
      </c>
      <c r="AL72" s="142">
        <f t="shared" si="10"/>
        <v>853058.88</v>
      </c>
      <c r="AM72" s="182">
        <f t="shared" si="11"/>
        <v>236140.91</v>
      </c>
      <c r="AN72" s="183">
        <f t="shared" si="12"/>
        <v>145738.78999999998</v>
      </c>
      <c r="AO72" s="125">
        <f t="shared" si="7"/>
        <v>90402.120000000024</v>
      </c>
    </row>
    <row r="73" spans="1:41" ht="14.4" thickBot="1" x14ac:dyDescent="0.3">
      <c r="A73" s="35" t="s">
        <v>336</v>
      </c>
      <c r="B73" s="35" t="s">
        <v>337</v>
      </c>
      <c r="C73" s="50">
        <v>3222</v>
      </c>
      <c r="D73" s="51" t="s">
        <v>549</v>
      </c>
      <c r="E73" t="s">
        <v>2462</v>
      </c>
      <c r="F73">
        <v>242157.3</v>
      </c>
      <c r="G73">
        <v>0</v>
      </c>
      <c r="H73">
        <v>452064.05</v>
      </c>
      <c r="K73">
        <v>3331195.2</v>
      </c>
      <c r="L73">
        <v>6499771.6500000004</v>
      </c>
      <c r="R73">
        <v>0</v>
      </c>
      <c r="V73">
        <v>7670197.7400000002</v>
      </c>
      <c r="W73">
        <v>2812906.16</v>
      </c>
      <c r="X73">
        <v>297894.28000000003</v>
      </c>
      <c r="AD73">
        <v>58678</v>
      </c>
      <c r="AG73">
        <v>191957.4</v>
      </c>
      <c r="AH73">
        <v>5174.58</v>
      </c>
      <c r="AJ73" s="123">
        <f t="shared" si="8"/>
        <v>694221.35</v>
      </c>
      <c r="AK73" s="181">
        <f t="shared" si="9"/>
        <v>0</v>
      </c>
      <c r="AL73" s="142">
        <f t="shared" si="10"/>
        <v>694221.35</v>
      </c>
      <c r="AM73" s="182">
        <f t="shared" si="11"/>
        <v>297894.28000000003</v>
      </c>
      <c r="AN73" s="183">
        <f t="shared" si="12"/>
        <v>255809.97999999998</v>
      </c>
      <c r="AO73" s="125">
        <f t="shared" si="7"/>
        <v>42084.300000000047</v>
      </c>
    </row>
    <row r="74" spans="1:41" ht="14.4" thickBot="1" x14ac:dyDescent="0.3">
      <c r="A74" s="35" t="s">
        <v>336</v>
      </c>
      <c r="B74" s="35" t="s">
        <v>337</v>
      </c>
      <c r="C74" s="50">
        <v>3078</v>
      </c>
      <c r="D74" s="51" t="s">
        <v>550</v>
      </c>
      <c r="E74" t="s">
        <v>2463</v>
      </c>
      <c r="F74">
        <v>299423.69</v>
      </c>
      <c r="G74">
        <v>0</v>
      </c>
      <c r="H74">
        <v>1324891.8700000001</v>
      </c>
      <c r="K74">
        <v>2048931.86</v>
      </c>
      <c r="L74">
        <v>348963.26</v>
      </c>
      <c r="P74">
        <v>18.5</v>
      </c>
      <c r="R74">
        <v>0</v>
      </c>
      <c r="V74">
        <v>2897613.67</v>
      </c>
      <c r="W74">
        <v>1047464</v>
      </c>
      <c r="X74">
        <v>258289.13</v>
      </c>
      <c r="AB74">
        <v>312329</v>
      </c>
      <c r="AD74">
        <v>383042</v>
      </c>
      <c r="AG74">
        <v>69686.77</v>
      </c>
      <c r="AH74">
        <v>40774.85</v>
      </c>
      <c r="AJ74" s="123">
        <f t="shared" si="8"/>
        <v>1624315.56</v>
      </c>
      <c r="AK74" s="181">
        <f t="shared" si="9"/>
        <v>18.5</v>
      </c>
      <c r="AL74" s="142">
        <f t="shared" si="10"/>
        <v>1624297.06</v>
      </c>
      <c r="AM74" s="182">
        <f t="shared" si="11"/>
        <v>570618.13</v>
      </c>
      <c r="AN74" s="183">
        <f t="shared" si="12"/>
        <v>493503.62</v>
      </c>
      <c r="AO74" s="125">
        <f t="shared" si="7"/>
        <v>77114.510000000009</v>
      </c>
    </row>
    <row r="75" spans="1:41" ht="14.4" thickBot="1" x14ac:dyDescent="0.3">
      <c r="A75" s="35" t="s">
        <v>336</v>
      </c>
      <c r="B75" s="35" t="s">
        <v>337</v>
      </c>
      <c r="C75" s="50">
        <v>4264</v>
      </c>
      <c r="D75" s="51" t="s">
        <v>551</v>
      </c>
      <c r="E75" t="s">
        <v>2464</v>
      </c>
      <c r="F75">
        <v>425792.52</v>
      </c>
      <c r="G75">
        <v>0</v>
      </c>
      <c r="H75">
        <v>35037</v>
      </c>
      <c r="I75">
        <v>0</v>
      </c>
      <c r="J75">
        <v>0</v>
      </c>
      <c r="K75">
        <v>-34098849.960000001</v>
      </c>
      <c r="L75">
        <v>906977.94</v>
      </c>
      <c r="M75">
        <v>0</v>
      </c>
      <c r="N75">
        <v>0</v>
      </c>
      <c r="O75">
        <v>1980</v>
      </c>
      <c r="P75">
        <v>0</v>
      </c>
      <c r="Q75">
        <v>96926.7</v>
      </c>
      <c r="R75">
        <v>0</v>
      </c>
      <c r="S75">
        <v>0</v>
      </c>
      <c r="T75">
        <v>1118004</v>
      </c>
      <c r="U75">
        <v>0</v>
      </c>
      <c r="V75">
        <v>-35204614</v>
      </c>
      <c r="W75">
        <v>1334838.29</v>
      </c>
      <c r="X75">
        <v>229584.52</v>
      </c>
      <c r="AD75">
        <v>55788</v>
      </c>
      <c r="AG75">
        <v>181189.61</v>
      </c>
      <c r="AH75">
        <v>70784.399999999994</v>
      </c>
      <c r="AJ75" s="123">
        <f t="shared" si="8"/>
        <v>460829.52</v>
      </c>
      <c r="AK75" s="181">
        <f t="shared" si="9"/>
        <v>98906.7</v>
      </c>
      <c r="AL75" s="142">
        <f t="shared" si="10"/>
        <v>361922.82</v>
      </c>
      <c r="AM75" s="182">
        <f t="shared" si="11"/>
        <v>229584.52</v>
      </c>
      <c r="AN75" s="183">
        <f t="shared" si="12"/>
        <v>307762.01</v>
      </c>
      <c r="AO75" s="125">
        <f t="shared" si="7"/>
        <v>-78177.49000000002</v>
      </c>
    </row>
    <row r="76" spans="1:41" ht="14.4" thickBot="1" x14ac:dyDescent="0.3">
      <c r="A76" s="35" t="s">
        <v>336</v>
      </c>
      <c r="B76" s="35" t="s">
        <v>337</v>
      </c>
      <c r="C76" s="50">
        <v>5763</v>
      </c>
      <c r="D76" s="51" t="s">
        <v>552</v>
      </c>
      <c r="E76" t="s">
        <v>2465</v>
      </c>
      <c r="F76">
        <v>272558.25</v>
      </c>
      <c r="G76">
        <v>18</v>
      </c>
      <c r="H76">
        <v>55870.5</v>
      </c>
      <c r="K76">
        <v>3465749.7</v>
      </c>
      <c r="L76">
        <v>1065835.02</v>
      </c>
      <c r="R76">
        <v>0</v>
      </c>
      <c r="T76">
        <v>4764</v>
      </c>
      <c r="V76">
        <v>3923550.12</v>
      </c>
      <c r="W76">
        <v>1047464</v>
      </c>
      <c r="X76">
        <v>401194.85</v>
      </c>
      <c r="AD76">
        <v>181882</v>
      </c>
      <c r="AE76">
        <v>592</v>
      </c>
      <c r="AG76">
        <v>135234.22</v>
      </c>
      <c r="AH76">
        <v>55020.28</v>
      </c>
      <c r="AI76">
        <v>144213</v>
      </c>
      <c r="AJ76" s="123">
        <f t="shared" si="8"/>
        <v>328446.75</v>
      </c>
      <c r="AK76" s="181">
        <f t="shared" si="9"/>
        <v>0</v>
      </c>
      <c r="AL76" s="142">
        <f t="shared" si="10"/>
        <v>328446.75</v>
      </c>
      <c r="AM76" s="182">
        <f t="shared" si="11"/>
        <v>401194.85</v>
      </c>
      <c r="AN76" s="183">
        <f t="shared" si="12"/>
        <v>516941.5</v>
      </c>
      <c r="AO76" s="125">
        <f t="shared" si="7"/>
        <v>-115746.65000000002</v>
      </c>
    </row>
    <row r="77" spans="1:41" ht="14.4" thickBot="1" x14ac:dyDescent="0.3">
      <c r="A77" s="35" t="s">
        <v>336</v>
      </c>
      <c r="B77" s="35" t="s">
        <v>337</v>
      </c>
      <c r="C77" s="50">
        <v>5633</v>
      </c>
      <c r="D77" s="51" t="s">
        <v>553</v>
      </c>
      <c r="E77" t="s">
        <v>2466</v>
      </c>
      <c r="F77">
        <v>503735.79</v>
      </c>
      <c r="G77">
        <v>0</v>
      </c>
      <c r="H77">
        <v>139228.68</v>
      </c>
      <c r="K77">
        <v>3972867.64</v>
      </c>
      <c r="L77">
        <v>-116793.37</v>
      </c>
      <c r="Q77">
        <v>8028</v>
      </c>
      <c r="R77">
        <v>0</v>
      </c>
      <c r="T77">
        <v>28861.94</v>
      </c>
      <c r="V77">
        <v>3433253.93</v>
      </c>
      <c r="W77">
        <v>1047464</v>
      </c>
      <c r="X77">
        <v>561197.41</v>
      </c>
      <c r="AD77">
        <v>84988</v>
      </c>
      <c r="AG77">
        <v>208014.24</v>
      </c>
      <c r="AH77">
        <v>286764.3</v>
      </c>
      <c r="AJ77" s="123">
        <f t="shared" si="8"/>
        <v>642964.47</v>
      </c>
      <c r="AK77" s="181">
        <f t="shared" si="9"/>
        <v>8028</v>
      </c>
      <c r="AL77" s="142">
        <f t="shared" si="10"/>
        <v>634936.47</v>
      </c>
      <c r="AM77" s="182">
        <f t="shared" si="11"/>
        <v>561197.41</v>
      </c>
      <c r="AN77" s="183">
        <f t="shared" si="12"/>
        <v>579766.54</v>
      </c>
      <c r="AO77" s="125">
        <f t="shared" si="7"/>
        <v>-18569.130000000005</v>
      </c>
    </row>
    <row r="78" spans="1:41" ht="14.4" thickBot="1" x14ac:dyDescent="0.3">
      <c r="A78" s="35" t="s">
        <v>336</v>
      </c>
      <c r="B78" s="35" t="s">
        <v>337</v>
      </c>
      <c r="C78" s="50">
        <v>3215</v>
      </c>
      <c r="D78" s="51" t="s">
        <v>554</v>
      </c>
      <c r="E78" t="s">
        <v>2467</v>
      </c>
      <c r="F78">
        <v>257504.57</v>
      </c>
      <c r="G78">
        <v>0</v>
      </c>
      <c r="H78">
        <v>774911.07</v>
      </c>
      <c r="K78">
        <v>577782.81999999995</v>
      </c>
      <c r="L78">
        <v>-273047.84000000003</v>
      </c>
      <c r="P78">
        <v>74</v>
      </c>
      <c r="R78">
        <v>1795.67</v>
      </c>
      <c r="T78">
        <v>1845.68</v>
      </c>
      <c r="V78">
        <v>-366489.67</v>
      </c>
      <c r="W78">
        <v>1768225.65</v>
      </c>
      <c r="X78">
        <v>307748.46000000002</v>
      </c>
      <c r="Z78">
        <v>63.94</v>
      </c>
      <c r="AD78">
        <v>95919</v>
      </c>
      <c r="AG78">
        <v>77144.22</v>
      </c>
      <c r="AH78">
        <v>124635.89</v>
      </c>
      <c r="AI78">
        <v>78414</v>
      </c>
      <c r="AJ78" s="123">
        <f t="shared" si="8"/>
        <v>1032415.6399999999</v>
      </c>
      <c r="AK78" s="181">
        <f t="shared" si="9"/>
        <v>1869.67</v>
      </c>
      <c r="AL78" s="142">
        <f t="shared" si="10"/>
        <v>1030545.9699999999</v>
      </c>
      <c r="AM78" s="182">
        <f t="shared" si="11"/>
        <v>307812.40000000002</v>
      </c>
      <c r="AN78" s="183">
        <f t="shared" si="12"/>
        <v>376113.11</v>
      </c>
      <c r="AO78" s="125">
        <f t="shared" si="7"/>
        <v>-68300.709999999963</v>
      </c>
    </row>
    <row r="79" spans="1:41" ht="14.4" thickBot="1" x14ac:dyDescent="0.3">
      <c r="A79" s="35" t="s">
        <v>340</v>
      </c>
      <c r="B79" s="35" t="s">
        <v>341</v>
      </c>
      <c r="C79" s="50">
        <v>2578</v>
      </c>
      <c r="D79" s="51" t="s">
        <v>555</v>
      </c>
      <c r="E79" t="s">
        <v>2468</v>
      </c>
      <c r="F79">
        <v>2270133.7799999998</v>
      </c>
      <c r="G79">
        <v>668907.48</v>
      </c>
      <c r="H79">
        <v>105038.46</v>
      </c>
      <c r="K79">
        <v>591770.16</v>
      </c>
      <c r="L79">
        <v>-1275329.45</v>
      </c>
      <c r="P79">
        <v>55.5</v>
      </c>
      <c r="R79">
        <v>12706.05</v>
      </c>
      <c r="V79">
        <v>150758.76</v>
      </c>
      <c r="W79">
        <v>2439714</v>
      </c>
      <c r="X79">
        <v>789075</v>
      </c>
      <c r="AB79">
        <v>202400</v>
      </c>
      <c r="AD79">
        <v>649151</v>
      </c>
      <c r="AG79">
        <v>507076.5</v>
      </c>
      <c r="AH79">
        <v>64961.38</v>
      </c>
      <c r="AI79">
        <v>13000</v>
      </c>
      <c r="AJ79" s="123">
        <f t="shared" si="8"/>
        <v>3044079.7199999997</v>
      </c>
      <c r="AK79" s="181">
        <f t="shared" si="9"/>
        <v>12761.55</v>
      </c>
      <c r="AL79" s="142">
        <f t="shared" si="10"/>
        <v>3031318.17</v>
      </c>
      <c r="AM79" s="182">
        <f t="shared" si="11"/>
        <v>991475</v>
      </c>
      <c r="AN79" s="183">
        <f t="shared" si="12"/>
        <v>1234188.8799999999</v>
      </c>
      <c r="AO79" s="125">
        <f t="shared" si="7"/>
        <v>-242713.87999999989</v>
      </c>
    </row>
    <row r="80" spans="1:41" ht="14.4" thickBot="1" x14ac:dyDescent="0.3">
      <c r="A80" s="35" t="s">
        <v>340</v>
      </c>
      <c r="B80" s="35" t="s">
        <v>341</v>
      </c>
      <c r="C80" s="50">
        <v>5205</v>
      </c>
      <c r="D80" s="51" t="s">
        <v>556</v>
      </c>
      <c r="E80" t="s">
        <v>2469</v>
      </c>
      <c r="F80">
        <v>267503.32</v>
      </c>
      <c r="G80">
        <v>12657.04</v>
      </c>
      <c r="H80">
        <v>495375.82</v>
      </c>
      <c r="K80">
        <v>243748.18</v>
      </c>
      <c r="L80">
        <v>-36283.71</v>
      </c>
      <c r="P80">
        <v>103800</v>
      </c>
      <c r="R80">
        <v>8261</v>
      </c>
      <c r="V80">
        <v>-1913671.59</v>
      </c>
      <c r="W80">
        <v>3137825</v>
      </c>
      <c r="X80">
        <v>182510.28</v>
      </c>
      <c r="AB80">
        <v>586590</v>
      </c>
      <c r="AC80">
        <v>9000</v>
      </c>
      <c r="AD80">
        <v>681811</v>
      </c>
      <c r="AE80">
        <v>2720</v>
      </c>
      <c r="AG80">
        <v>409400</v>
      </c>
      <c r="AH80">
        <v>24383.040000000001</v>
      </c>
      <c r="AI80">
        <v>13000</v>
      </c>
      <c r="AJ80" s="123">
        <f t="shared" si="8"/>
        <v>775536.17999999993</v>
      </c>
      <c r="AK80" s="181">
        <f t="shared" si="9"/>
        <v>112061</v>
      </c>
      <c r="AL80" s="142">
        <f t="shared" si="10"/>
        <v>663475.17999999993</v>
      </c>
      <c r="AM80" s="182">
        <f t="shared" si="11"/>
        <v>778100.28</v>
      </c>
      <c r="AN80" s="183">
        <f t="shared" si="12"/>
        <v>1131314.04</v>
      </c>
      <c r="AO80" s="125">
        <f t="shared" si="7"/>
        <v>-353213.76</v>
      </c>
    </row>
    <row r="81" spans="1:41" ht="14.4" thickBot="1" x14ac:dyDescent="0.3">
      <c r="A81" s="35" t="s">
        <v>340</v>
      </c>
      <c r="B81" s="35" t="s">
        <v>341</v>
      </c>
      <c r="C81" s="50">
        <v>4152</v>
      </c>
      <c r="D81" s="51" t="s">
        <v>557</v>
      </c>
      <c r="E81" t="s">
        <v>2470</v>
      </c>
      <c r="F81">
        <v>654417.73</v>
      </c>
      <c r="G81">
        <v>94994</v>
      </c>
      <c r="H81">
        <v>260464.92</v>
      </c>
      <c r="K81">
        <v>3948734.64</v>
      </c>
      <c r="L81">
        <v>78821.95</v>
      </c>
      <c r="P81">
        <v>90463.46</v>
      </c>
      <c r="R81">
        <v>19380.55</v>
      </c>
      <c r="V81">
        <v>3226056.06</v>
      </c>
      <c r="W81">
        <v>1687514</v>
      </c>
      <c r="X81">
        <v>258319.34</v>
      </c>
      <c r="AB81">
        <v>289860</v>
      </c>
      <c r="AC81">
        <v>31000</v>
      </c>
      <c r="AD81">
        <v>439836</v>
      </c>
      <c r="AG81">
        <v>78026.929999999993</v>
      </c>
      <c r="AH81">
        <v>47297.24</v>
      </c>
      <c r="AJ81" s="123">
        <f t="shared" si="8"/>
        <v>1009876.65</v>
      </c>
      <c r="AK81" s="181">
        <f t="shared" si="9"/>
        <v>109844.01000000001</v>
      </c>
      <c r="AL81" s="142">
        <f t="shared" si="10"/>
        <v>900032.64</v>
      </c>
      <c r="AM81" s="182">
        <f t="shared" si="11"/>
        <v>579179.34</v>
      </c>
      <c r="AN81" s="183">
        <f t="shared" si="12"/>
        <v>565160.17000000004</v>
      </c>
      <c r="AO81" s="125">
        <f t="shared" si="7"/>
        <v>14019.169999999925</v>
      </c>
    </row>
    <row r="82" spans="1:41" ht="14.4" thickBot="1" x14ac:dyDescent="0.3">
      <c r="A82" s="35" t="s">
        <v>344</v>
      </c>
      <c r="B82" s="35" t="s">
        <v>345</v>
      </c>
      <c r="C82" s="50">
        <v>1402</v>
      </c>
      <c r="D82" s="51" t="s">
        <v>558</v>
      </c>
      <c r="E82" t="s">
        <v>2471</v>
      </c>
      <c r="F82">
        <v>396067.52</v>
      </c>
      <c r="G82">
        <v>0</v>
      </c>
      <c r="H82">
        <v>56490.21</v>
      </c>
      <c r="K82">
        <v>85231.24</v>
      </c>
      <c r="L82">
        <v>41235.269999999997</v>
      </c>
      <c r="O82">
        <v>0</v>
      </c>
      <c r="P82">
        <v>45700</v>
      </c>
      <c r="R82">
        <v>506.94</v>
      </c>
      <c r="V82">
        <v>-1628449.45</v>
      </c>
      <c r="W82">
        <v>2346487</v>
      </c>
      <c r="X82">
        <v>57805.66</v>
      </c>
      <c r="AB82">
        <v>401688.42</v>
      </c>
      <c r="AC82">
        <v>2240</v>
      </c>
      <c r="AD82">
        <v>475088.42</v>
      </c>
      <c r="AG82">
        <v>154030.9</v>
      </c>
      <c r="AH82">
        <v>17835.009999999998</v>
      </c>
      <c r="AJ82" s="123">
        <f t="shared" si="8"/>
        <v>452557.73000000004</v>
      </c>
      <c r="AK82" s="181">
        <f t="shared" si="9"/>
        <v>46206.94</v>
      </c>
      <c r="AL82" s="142">
        <f t="shared" si="10"/>
        <v>406350.79000000004</v>
      </c>
      <c r="AM82" s="182">
        <f t="shared" si="11"/>
        <v>461734.07999999996</v>
      </c>
      <c r="AN82" s="183">
        <f t="shared" si="12"/>
        <v>646954.32999999996</v>
      </c>
      <c r="AO82" s="125">
        <f t="shared" si="7"/>
        <v>-185220.25</v>
      </c>
    </row>
    <row r="83" spans="1:41" ht="14.4" thickBot="1" x14ac:dyDescent="0.3">
      <c r="A83" s="35" t="s">
        <v>344</v>
      </c>
      <c r="B83" s="35" t="s">
        <v>345</v>
      </c>
      <c r="C83" s="50">
        <v>4041</v>
      </c>
      <c r="D83" s="51" t="s">
        <v>559</v>
      </c>
      <c r="E83" t="s">
        <v>2472</v>
      </c>
      <c r="F83">
        <v>287248.44</v>
      </c>
      <c r="G83">
        <v>0</v>
      </c>
      <c r="H83">
        <v>99199.62</v>
      </c>
      <c r="K83">
        <v>456668.64</v>
      </c>
      <c r="L83">
        <v>640207.93999999994</v>
      </c>
      <c r="O83">
        <v>24000</v>
      </c>
      <c r="P83">
        <v>57468.25</v>
      </c>
      <c r="R83">
        <v>486.55</v>
      </c>
      <c r="V83">
        <v>-384002.97</v>
      </c>
      <c r="W83">
        <v>2125037.4300000002</v>
      </c>
      <c r="X83">
        <v>81370.490000000005</v>
      </c>
      <c r="AB83">
        <v>431307</v>
      </c>
      <c r="AD83">
        <v>591207</v>
      </c>
      <c r="AE83">
        <v>1000</v>
      </c>
      <c r="AG83">
        <v>190674.75</v>
      </c>
      <c r="AH83">
        <v>69460.36</v>
      </c>
      <c r="AJ83" s="123">
        <f t="shared" si="8"/>
        <v>386448.06</v>
      </c>
      <c r="AK83" s="181">
        <f t="shared" si="9"/>
        <v>81954.8</v>
      </c>
      <c r="AL83" s="142">
        <f t="shared" si="10"/>
        <v>304493.26</v>
      </c>
      <c r="AM83" s="182">
        <f t="shared" si="11"/>
        <v>512677.49</v>
      </c>
      <c r="AN83" s="183">
        <f t="shared" si="12"/>
        <v>852342.11</v>
      </c>
      <c r="AO83" s="125">
        <f t="shared" si="7"/>
        <v>-339664.62</v>
      </c>
    </row>
    <row r="84" spans="1:41" ht="14.4" thickBot="1" x14ac:dyDescent="0.3">
      <c r="A84" s="35" t="s">
        <v>344</v>
      </c>
      <c r="B84" s="35" t="s">
        <v>345</v>
      </c>
      <c r="C84" s="50">
        <v>3664</v>
      </c>
      <c r="D84" s="51" t="s">
        <v>560</v>
      </c>
      <c r="E84" t="s">
        <v>2473</v>
      </c>
      <c r="F84">
        <v>501908.19</v>
      </c>
      <c r="G84">
        <v>0</v>
      </c>
      <c r="H84">
        <v>37036.14</v>
      </c>
      <c r="K84">
        <v>3380475.97</v>
      </c>
      <c r="L84">
        <v>69970.490000000005</v>
      </c>
      <c r="P84">
        <v>42880</v>
      </c>
      <c r="Q84">
        <v>4800</v>
      </c>
      <c r="R84">
        <v>695.03</v>
      </c>
      <c r="V84">
        <v>3089583.74</v>
      </c>
      <c r="W84">
        <v>1196485.3400000001</v>
      </c>
      <c r="X84">
        <v>58289.16</v>
      </c>
      <c r="AB84">
        <v>513891</v>
      </c>
      <c r="AD84">
        <v>599781</v>
      </c>
      <c r="AE84">
        <v>1000</v>
      </c>
      <c r="AF84">
        <v>6264</v>
      </c>
      <c r="AG84">
        <v>210478.38</v>
      </c>
      <c r="AH84">
        <v>99710.1</v>
      </c>
      <c r="AJ84" s="123">
        <f t="shared" si="8"/>
        <v>538944.32999999996</v>
      </c>
      <c r="AK84" s="181">
        <f t="shared" si="9"/>
        <v>48375.03</v>
      </c>
      <c r="AL84" s="142">
        <f t="shared" si="10"/>
        <v>490569.29999999993</v>
      </c>
      <c r="AM84" s="182">
        <f t="shared" si="11"/>
        <v>572180.16</v>
      </c>
      <c r="AN84" s="183">
        <f t="shared" si="12"/>
        <v>917233.48</v>
      </c>
      <c r="AO84" s="125">
        <f t="shared" si="7"/>
        <v>-345053.31999999995</v>
      </c>
    </row>
    <row r="85" spans="1:41" ht="14.4" thickBot="1" x14ac:dyDescent="0.3">
      <c r="A85" s="35" t="s">
        <v>344</v>
      </c>
      <c r="B85" s="35" t="s">
        <v>345</v>
      </c>
      <c r="C85" s="50">
        <v>1748</v>
      </c>
      <c r="D85" s="51" t="s">
        <v>561</v>
      </c>
      <c r="E85" t="s">
        <v>2474</v>
      </c>
      <c r="F85">
        <v>36174.54</v>
      </c>
      <c r="G85">
        <v>0</v>
      </c>
      <c r="H85">
        <v>11172.39</v>
      </c>
      <c r="K85">
        <v>120513.28</v>
      </c>
      <c r="L85">
        <v>64387.82</v>
      </c>
      <c r="O85">
        <v>0</v>
      </c>
      <c r="P85">
        <v>0</v>
      </c>
      <c r="R85">
        <v>9.49</v>
      </c>
      <c r="V85">
        <v>-655580</v>
      </c>
      <c r="W85">
        <v>1169639.49</v>
      </c>
      <c r="X85">
        <v>30255.19</v>
      </c>
      <c r="AB85">
        <v>243133.5</v>
      </c>
      <c r="AC85">
        <v>2240</v>
      </c>
      <c r="AD85">
        <v>301733.5</v>
      </c>
      <c r="AG85">
        <v>238000.22</v>
      </c>
      <c r="AH85">
        <v>17715.919999999998</v>
      </c>
      <c r="AJ85" s="123">
        <f t="shared" si="8"/>
        <v>47346.93</v>
      </c>
      <c r="AK85" s="181">
        <f t="shared" si="9"/>
        <v>9.49</v>
      </c>
      <c r="AL85" s="142">
        <f t="shared" si="10"/>
        <v>47337.440000000002</v>
      </c>
      <c r="AM85" s="182">
        <f t="shared" si="11"/>
        <v>275628.69</v>
      </c>
      <c r="AN85" s="183">
        <f t="shared" si="12"/>
        <v>557449.64</v>
      </c>
      <c r="AO85" s="125">
        <f t="shared" si="7"/>
        <v>-281820.95</v>
      </c>
    </row>
    <row r="86" spans="1:41" ht="14.4" thickBot="1" x14ac:dyDescent="0.3">
      <c r="A86" s="35" t="s">
        <v>348</v>
      </c>
      <c r="B86" s="35" t="s">
        <v>349</v>
      </c>
      <c r="C86" s="50">
        <v>5082</v>
      </c>
      <c r="D86" s="51" t="s">
        <v>562</v>
      </c>
      <c r="E86" t="s">
        <v>2475</v>
      </c>
      <c r="F86">
        <v>1939925.77</v>
      </c>
      <c r="G86">
        <v>58902.879999999997</v>
      </c>
      <c r="H86">
        <v>32615.599999999999</v>
      </c>
      <c r="K86">
        <v>1626903.99</v>
      </c>
      <c r="L86">
        <v>479784.08</v>
      </c>
      <c r="O86">
        <v>0</v>
      </c>
      <c r="P86">
        <v>42580</v>
      </c>
      <c r="Q86">
        <v>1583362</v>
      </c>
      <c r="R86">
        <v>2438.0300000000002</v>
      </c>
      <c r="V86">
        <v>1961749.11</v>
      </c>
      <c r="W86">
        <v>620039.24</v>
      </c>
      <c r="X86">
        <v>493455.9</v>
      </c>
      <c r="AA86">
        <v>665</v>
      </c>
      <c r="AB86">
        <v>762118.6</v>
      </c>
      <c r="AC86">
        <v>157470</v>
      </c>
      <c r="AD86">
        <v>919283.6</v>
      </c>
      <c r="AG86">
        <v>437363.59</v>
      </c>
      <c r="AH86">
        <v>129098.37</v>
      </c>
      <c r="AJ86" s="123">
        <f t="shared" si="8"/>
        <v>2031444.25</v>
      </c>
      <c r="AK86" s="181">
        <f t="shared" si="9"/>
        <v>1628380.03</v>
      </c>
      <c r="AL86" s="142">
        <f t="shared" si="10"/>
        <v>403064.22</v>
      </c>
      <c r="AM86" s="182">
        <f t="shared" si="11"/>
        <v>1413709.5</v>
      </c>
      <c r="AN86" s="183">
        <f t="shared" si="12"/>
        <v>1485745.56</v>
      </c>
      <c r="AO86" s="125">
        <f t="shared" si="7"/>
        <v>-72036.060000000056</v>
      </c>
    </row>
    <row r="87" spans="1:41" ht="14.4" thickBot="1" x14ac:dyDescent="0.3">
      <c r="A87" s="35" t="s">
        <v>348</v>
      </c>
      <c r="B87" s="35" t="s">
        <v>349</v>
      </c>
      <c r="C87" s="50">
        <v>2707</v>
      </c>
      <c r="D87" s="51" t="s">
        <v>563</v>
      </c>
      <c r="E87" t="s">
        <v>2476</v>
      </c>
      <c r="F87">
        <v>549218.46</v>
      </c>
      <c r="G87">
        <v>0</v>
      </c>
      <c r="H87">
        <v>10377.43</v>
      </c>
      <c r="K87">
        <v>401766.02</v>
      </c>
      <c r="L87">
        <v>60097.42</v>
      </c>
      <c r="O87">
        <v>0</v>
      </c>
      <c r="R87">
        <v>-240</v>
      </c>
      <c r="V87">
        <v>-234287.49</v>
      </c>
      <c r="W87">
        <v>1131001.29</v>
      </c>
      <c r="X87">
        <v>442036.31</v>
      </c>
      <c r="AA87">
        <v>190</v>
      </c>
      <c r="AB87">
        <v>354623</v>
      </c>
      <c r="AC87">
        <v>49100</v>
      </c>
      <c r="AD87">
        <v>515466</v>
      </c>
      <c r="AG87">
        <v>182423.22</v>
      </c>
      <c r="AH87">
        <v>23074.560000000001</v>
      </c>
      <c r="AJ87" s="123">
        <f t="shared" si="8"/>
        <v>559595.89</v>
      </c>
      <c r="AK87" s="181">
        <f t="shared" si="9"/>
        <v>-240</v>
      </c>
      <c r="AL87" s="142">
        <f t="shared" si="10"/>
        <v>559835.89</v>
      </c>
      <c r="AM87" s="182">
        <f t="shared" si="11"/>
        <v>845949.31</v>
      </c>
      <c r="AN87" s="183">
        <f t="shared" si="12"/>
        <v>720963.78</v>
      </c>
      <c r="AO87" s="125">
        <f t="shared" si="7"/>
        <v>124985.53000000003</v>
      </c>
    </row>
    <row r="88" spans="1:41" ht="14.4" thickBot="1" x14ac:dyDescent="0.3">
      <c r="A88" s="35" t="s">
        <v>348</v>
      </c>
      <c r="B88" s="35" t="s">
        <v>349</v>
      </c>
      <c r="C88" s="50">
        <v>1392</v>
      </c>
      <c r="D88" s="51" t="s">
        <v>564</v>
      </c>
      <c r="E88" t="s">
        <v>2477</v>
      </c>
      <c r="F88">
        <v>466107.15</v>
      </c>
      <c r="G88">
        <v>851.69</v>
      </c>
      <c r="H88">
        <v>20244.939999999999</v>
      </c>
      <c r="K88">
        <v>204359.49</v>
      </c>
      <c r="L88">
        <v>323290.34999999998</v>
      </c>
      <c r="O88">
        <v>0</v>
      </c>
      <c r="P88">
        <v>219282</v>
      </c>
      <c r="R88">
        <v>750</v>
      </c>
      <c r="V88">
        <v>-1631251.01</v>
      </c>
      <c r="W88">
        <v>2353915.73</v>
      </c>
      <c r="X88">
        <v>339733.14</v>
      </c>
      <c r="Z88">
        <v>247.93</v>
      </c>
      <c r="AB88">
        <v>185180</v>
      </c>
      <c r="AD88">
        <v>243110</v>
      </c>
      <c r="AE88">
        <v>1000</v>
      </c>
      <c r="AF88">
        <v>1792</v>
      </c>
      <c r="AG88">
        <v>159703.35999999999</v>
      </c>
      <c r="AH88">
        <v>47398.81</v>
      </c>
      <c r="AJ88" s="123">
        <f t="shared" si="8"/>
        <v>487203.78</v>
      </c>
      <c r="AK88" s="181">
        <f t="shared" si="9"/>
        <v>220032</v>
      </c>
      <c r="AL88" s="142">
        <f t="shared" si="10"/>
        <v>267171.78000000003</v>
      </c>
      <c r="AM88" s="182">
        <f t="shared" si="11"/>
        <v>525161.07000000007</v>
      </c>
      <c r="AN88" s="183">
        <f t="shared" si="12"/>
        <v>453004.17</v>
      </c>
      <c r="AO88" s="125">
        <f t="shared" si="7"/>
        <v>72156.900000000081</v>
      </c>
    </row>
    <row r="89" spans="1:41" ht="14.4" thickBot="1" x14ac:dyDescent="0.3">
      <c r="A89" s="35" t="s">
        <v>348</v>
      </c>
      <c r="B89" s="35" t="s">
        <v>349</v>
      </c>
      <c r="C89" s="50">
        <v>4729</v>
      </c>
      <c r="D89" s="51" t="s">
        <v>565</v>
      </c>
      <c r="E89" t="s">
        <v>2478</v>
      </c>
      <c r="F89">
        <v>786120.83</v>
      </c>
      <c r="G89">
        <v>15581.55</v>
      </c>
      <c r="H89">
        <v>92213.68</v>
      </c>
      <c r="K89">
        <v>3005567.8</v>
      </c>
      <c r="L89">
        <v>1164425.6000000001</v>
      </c>
      <c r="O89">
        <v>0</v>
      </c>
      <c r="P89">
        <v>961411.4</v>
      </c>
      <c r="Q89">
        <v>5120</v>
      </c>
      <c r="R89">
        <v>0</v>
      </c>
      <c r="V89">
        <v>3329992.88</v>
      </c>
      <c r="W89">
        <v>1221990.08</v>
      </c>
      <c r="X89">
        <v>278735.76</v>
      </c>
      <c r="AA89">
        <v>380</v>
      </c>
      <c r="AB89">
        <v>464100</v>
      </c>
      <c r="AC89">
        <v>184372.05</v>
      </c>
      <c r="AD89">
        <v>518440</v>
      </c>
      <c r="AE89">
        <v>416</v>
      </c>
      <c r="AG89">
        <v>853256.62</v>
      </c>
      <c r="AH89">
        <v>10080.09</v>
      </c>
      <c r="AJ89" s="123">
        <f t="shared" si="8"/>
        <v>893916.06</v>
      </c>
      <c r="AK89" s="181">
        <f t="shared" si="9"/>
        <v>966531.4</v>
      </c>
      <c r="AL89" s="142">
        <f t="shared" si="10"/>
        <v>-72615.339999999967</v>
      </c>
      <c r="AM89" s="182">
        <f t="shared" si="11"/>
        <v>927587.81</v>
      </c>
      <c r="AN89" s="183">
        <f t="shared" si="12"/>
        <v>1382192.7100000002</v>
      </c>
      <c r="AO89" s="125">
        <f t="shared" si="7"/>
        <v>-454604.90000000014</v>
      </c>
    </row>
    <row r="90" spans="1:41" ht="14.4" thickBot="1" x14ac:dyDescent="0.3">
      <c r="A90" s="35" t="s">
        <v>352</v>
      </c>
      <c r="B90" s="35" t="s">
        <v>353</v>
      </c>
      <c r="C90" s="50">
        <v>3383</v>
      </c>
      <c r="D90" s="51" t="s">
        <v>566</v>
      </c>
      <c r="E90" t="s">
        <v>2479</v>
      </c>
      <c r="F90">
        <v>525961.44999999995</v>
      </c>
      <c r="G90">
        <v>0</v>
      </c>
      <c r="H90">
        <v>95520.44</v>
      </c>
      <c r="K90">
        <v>69392.19</v>
      </c>
      <c r="L90">
        <v>509251.73</v>
      </c>
      <c r="P90">
        <v>69750</v>
      </c>
      <c r="R90">
        <v>0</v>
      </c>
      <c r="V90">
        <v>157694.97</v>
      </c>
      <c r="W90">
        <v>1247302.3600000001</v>
      </c>
      <c r="X90">
        <v>147345.5</v>
      </c>
      <c r="Z90">
        <v>780</v>
      </c>
      <c r="AD90">
        <v>189400</v>
      </c>
      <c r="AG90">
        <v>166146.79999999999</v>
      </c>
      <c r="AH90">
        <v>58004.22</v>
      </c>
      <c r="AI90">
        <v>9196</v>
      </c>
      <c r="AJ90" s="123">
        <f t="shared" si="8"/>
        <v>621481.8899999999</v>
      </c>
      <c r="AK90" s="181">
        <f t="shared" si="9"/>
        <v>69750</v>
      </c>
      <c r="AL90" s="142">
        <f t="shared" si="10"/>
        <v>551731.8899999999</v>
      </c>
      <c r="AM90" s="182">
        <f t="shared" si="11"/>
        <v>148125.5</v>
      </c>
      <c r="AN90" s="183">
        <f t="shared" si="12"/>
        <v>422747.02</v>
      </c>
      <c r="AO90" s="125">
        <f t="shared" si="7"/>
        <v>-274621.52</v>
      </c>
    </row>
    <row r="91" spans="1:41" ht="14.4" thickBot="1" x14ac:dyDescent="0.3">
      <c r="A91" s="35" t="s">
        <v>352</v>
      </c>
      <c r="B91" s="35" t="s">
        <v>353</v>
      </c>
      <c r="C91" s="50">
        <v>3666</v>
      </c>
      <c r="D91" s="51" t="s">
        <v>567</v>
      </c>
      <c r="E91" t="s">
        <v>2480</v>
      </c>
      <c r="F91">
        <v>654667.78</v>
      </c>
      <c r="G91">
        <v>2553</v>
      </c>
      <c r="H91">
        <v>65939.63</v>
      </c>
      <c r="K91">
        <v>156285.20000000001</v>
      </c>
      <c r="L91">
        <v>236397.73</v>
      </c>
      <c r="P91">
        <v>84817.21</v>
      </c>
      <c r="R91">
        <v>6340.4</v>
      </c>
      <c r="T91">
        <v>25459</v>
      </c>
      <c r="V91">
        <v>-402853.58</v>
      </c>
      <c r="W91">
        <v>1693308.65</v>
      </c>
      <c r="X91">
        <v>50097.47</v>
      </c>
      <c r="AB91">
        <v>576144</v>
      </c>
      <c r="AD91">
        <v>651144</v>
      </c>
      <c r="AE91">
        <v>1000</v>
      </c>
      <c r="AG91">
        <v>223188.23</v>
      </c>
      <c r="AH91">
        <v>30066.58</v>
      </c>
      <c r="AI91">
        <v>12071</v>
      </c>
      <c r="AJ91" s="123">
        <f t="shared" si="8"/>
        <v>723160.41</v>
      </c>
      <c r="AK91" s="181">
        <f t="shared" si="9"/>
        <v>91157.61</v>
      </c>
      <c r="AL91" s="142">
        <f t="shared" si="10"/>
        <v>632002.80000000005</v>
      </c>
      <c r="AM91" s="182">
        <f t="shared" si="11"/>
        <v>626241.47</v>
      </c>
      <c r="AN91" s="183">
        <f t="shared" si="12"/>
        <v>917469.80999999994</v>
      </c>
      <c r="AO91" s="125">
        <f t="shared" si="7"/>
        <v>-291228.33999999997</v>
      </c>
    </row>
    <row r="92" spans="1:41" ht="14.4" thickBot="1" x14ac:dyDescent="0.3">
      <c r="A92" s="35" t="s">
        <v>352</v>
      </c>
      <c r="B92" s="35" t="s">
        <v>353</v>
      </c>
      <c r="C92" s="50">
        <v>1457</v>
      </c>
      <c r="D92" s="51" t="s">
        <v>568</v>
      </c>
      <c r="E92" t="s">
        <v>2481</v>
      </c>
      <c r="F92">
        <v>371228.67</v>
      </c>
      <c r="G92">
        <v>0</v>
      </c>
      <c r="H92">
        <v>123008.17</v>
      </c>
      <c r="K92">
        <v>916324</v>
      </c>
      <c r="L92">
        <v>191774.48</v>
      </c>
      <c r="O92">
        <v>0</v>
      </c>
      <c r="P92">
        <v>50732</v>
      </c>
      <c r="R92">
        <v>2449</v>
      </c>
      <c r="V92">
        <v>1457935.78</v>
      </c>
      <c r="W92">
        <v>345503.07</v>
      </c>
      <c r="X92">
        <v>90690.04</v>
      </c>
      <c r="AB92">
        <v>182403.6</v>
      </c>
      <c r="AD92">
        <v>289653.59999999998</v>
      </c>
      <c r="AG92">
        <v>208410.21</v>
      </c>
      <c r="AH92">
        <v>29314.36</v>
      </c>
      <c r="AJ92" s="123">
        <f t="shared" si="8"/>
        <v>494236.83999999997</v>
      </c>
      <c r="AK92" s="181">
        <f t="shared" si="9"/>
        <v>53181</v>
      </c>
      <c r="AL92" s="142">
        <f t="shared" si="10"/>
        <v>441055.83999999997</v>
      </c>
      <c r="AM92" s="182">
        <f t="shared" si="11"/>
        <v>273093.64</v>
      </c>
      <c r="AN92" s="183">
        <f t="shared" si="12"/>
        <v>527378.16999999993</v>
      </c>
      <c r="AO92" s="125">
        <f t="shared" si="7"/>
        <v>-254284.52999999991</v>
      </c>
    </row>
    <row r="93" spans="1:41" ht="14.4" thickBot="1" x14ac:dyDescent="0.3">
      <c r="A93" s="35" t="s">
        <v>352</v>
      </c>
      <c r="B93" s="35" t="s">
        <v>353</v>
      </c>
      <c r="C93" s="50">
        <v>2356</v>
      </c>
      <c r="D93" s="51" t="s">
        <v>569</v>
      </c>
      <c r="E93" t="s">
        <v>2482</v>
      </c>
      <c r="F93">
        <v>662504.68999999994</v>
      </c>
      <c r="G93">
        <v>0</v>
      </c>
      <c r="H93">
        <v>114128.03</v>
      </c>
      <c r="K93">
        <v>22633.74</v>
      </c>
      <c r="L93">
        <v>52228.34</v>
      </c>
      <c r="O93">
        <v>0</v>
      </c>
      <c r="P93">
        <v>66938.100000000006</v>
      </c>
      <c r="R93">
        <v>0</v>
      </c>
      <c r="V93">
        <v>-1478643.77</v>
      </c>
      <c r="W93">
        <v>2439641.09</v>
      </c>
      <c r="X93">
        <v>32015.4</v>
      </c>
      <c r="AB93">
        <v>303600</v>
      </c>
      <c r="AD93">
        <v>365400</v>
      </c>
      <c r="AE93">
        <v>624</v>
      </c>
      <c r="AG93">
        <v>133087.16</v>
      </c>
      <c r="AH93">
        <v>11802.86</v>
      </c>
      <c r="AI93">
        <v>1142</v>
      </c>
      <c r="AJ93" s="123">
        <f t="shared" si="8"/>
        <v>776632.72</v>
      </c>
      <c r="AK93" s="181">
        <f t="shared" si="9"/>
        <v>66938.100000000006</v>
      </c>
      <c r="AL93" s="142">
        <f t="shared" si="10"/>
        <v>709694.62</v>
      </c>
      <c r="AM93" s="182">
        <f t="shared" si="11"/>
        <v>335615.4</v>
      </c>
      <c r="AN93" s="183">
        <f t="shared" si="12"/>
        <v>512056.02</v>
      </c>
      <c r="AO93" s="125">
        <f t="shared" si="7"/>
        <v>-176440.62</v>
      </c>
    </row>
    <row r="94" spans="1:41" ht="14.4" thickBot="1" x14ac:dyDescent="0.3">
      <c r="A94" s="35" t="s">
        <v>352</v>
      </c>
      <c r="B94" s="35" t="s">
        <v>353</v>
      </c>
      <c r="C94" s="50">
        <v>2499</v>
      </c>
      <c r="D94" s="51" t="s">
        <v>570</v>
      </c>
      <c r="E94" t="s">
        <v>2483</v>
      </c>
      <c r="F94">
        <v>385442.52</v>
      </c>
      <c r="G94">
        <v>0</v>
      </c>
      <c r="H94">
        <v>158683.14000000001</v>
      </c>
      <c r="K94">
        <v>342403.94</v>
      </c>
      <c r="L94">
        <v>86572.84</v>
      </c>
      <c r="P94">
        <v>30650</v>
      </c>
      <c r="Q94">
        <v>24420</v>
      </c>
      <c r="R94">
        <v>0</v>
      </c>
      <c r="V94">
        <v>-2070514.4</v>
      </c>
      <c r="W94">
        <v>3118920.11</v>
      </c>
      <c r="X94">
        <v>22142.2</v>
      </c>
      <c r="AB94">
        <v>222870</v>
      </c>
      <c r="AD94">
        <v>243870</v>
      </c>
      <c r="AG94">
        <v>113963.77</v>
      </c>
      <c r="AH94">
        <v>17551.7</v>
      </c>
      <c r="AJ94" s="123">
        <f t="shared" si="8"/>
        <v>544125.66</v>
      </c>
      <c r="AK94" s="181">
        <f t="shared" si="9"/>
        <v>55070</v>
      </c>
      <c r="AL94" s="142">
        <f t="shared" si="10"/>
        <v>489055.66000000003</v>
      </c>
      <c r="AM94" s="182">
        <f t="shared" si="11"/>
        <v>245012.2</v>
      </c>
      <c r="AN94" s="183">
        <f t="shared" si="12"/>
        <v>375385.47000000003</v>
      </c>
      <c r="AO94" s="125">
        <f t="shared" si="7"/>
        <v>-130373.27000000002</v>
      </c>
    </row>
    <row r="95" spans="1:41" ht="14.4" thickBot="1" x14ac:dyDescent="0.3">
      <c r="A95" s="35" t="s">
        <v>356</v>
      </c>
      <c r="B95" s="35" t="s">
        <v>357</v>
      </c>
      <c r="C95" s="50">
        <v>5132</v>
      </c>
      <c r="D95" s="51" t="s">
        <v>571</v>
      </c>
      <c r="E95" t="s">
        <v>2484</v>
      </c>
      <c r="F95">
        <v>299688.53000000003</v>
      </c>
      <c r="G95">
        <v>0</v>
      </c>
      <c r="H95">
        <v>8482.99</v>
      </c>
      <c r="K95">
        <v>812525.43</v>
      </c>
      <c r="L95">
        <v>107894.05</v>
      </c>
      <c r="P95">
        <v>73040.95</v>
      </c>
      <c r="Q95">
        <v>6720</v>
      </c>
      <c r="R95">
        <v>1595.5</v>
      </c>
      <c r="V95">
        <v>-1334610.56</v>
      </c>
      <c r="W95">
        <v>2656385</v>
      </c>
      <c r="X95">
        <v>214573.26</v>
      </c>
      <c r="AB95">
        <v>261294.5</v>
      </c>
      <c r="AD95">
        <v>433748.5</v>
      </c>
      <c r="AF95">
        <v>432</v>
      </c>
      <c r="AG95">
        <v>188521.07</v>
      </c>
      <c r="AH95">
        <v>27706.080000000002</v>
      </c>
      <c r="AJ95" s="123">
        <f t="shared" si="8"/>
        <v>308171.52000000002</v>
      </c>
      <c r="AK95" s="181">
        <f t="shared" si="9"/>
        <v>81356.45</v>
      </c>
      <c r="AL95" s="142">
        <f t="shared" si="10"/>
        <v>226815.07</v>
      </c>
      <c r="AM95" s="182">
        <f t="shared" si="11"/>
        <v>475867.76</v>
      </c>
      <c r="AN95" s="183">
        <f t="shared" si="12"/>
        <v>650407.65</v>
      </c>
      <c r="AO95" s="125">
        <f t="shared" si="7"/>
        <v>-174539.89</v>
      </c>
    </row>
    <row r="96" spans="1:41" ht="14.4" thickBot="1" x14ac:dyDescent="0.3">
      <c r="A96" s="35" t="s">
        <v>356</v>
      </c>
      <c r="B96" s="35" t="s">
        <v>357</v>
      </c>
      <c r="C96" s="50">
        <v>2779</v>
      </c>
      <c r="D96" s="51" t="s">
        <v>572</v>
      </c>
      <c r="E96" t="s">
        <v>2485</v>
      </c>
      <c r="F96">
        <v>458709.1</v>
      </c>
      <c r="G96">
        <v>0</v>
      </c>
      <c r="H96">
        <v>10178.73</v>
      </c>
      <c r="K96">
        <v>254662</v>
      </c>
      <c r="L96">
        <v>17143.099999999999</v>
      </c>
      <c r="P96">
        <v>18291.72</v>
      </c>
      <c r="Q96">
        <v>4160</v>
      </c>
      <c r="R96">
        <v>75</v>
      </c>
      <c r="T96">
        <v>166744</v>
      </c>
      <c r="V96">
        <v>-2033304.26</v>
      </c>
      <c r="W96">
        <v>2668500</v>
      </c>
      <c r="X96">
        <v>48498.91</v>
      </c>
      <c r="AB96">
        <v>414204</v>
      </c>
      <c r="AD96">
        <v>429204</v>
      </c>
      <c r="AG96">
        <v>104002.6</v>
      </c>
      <c r="AH96">
        <v>13269.84</v>
      </c>
      <c r="AJ96" s="123">
        <f t="shared" si="8"/>
        <v>468887.82999999996</v>
      </c>
      <c r="AK96" s="181">
        <f t="shared" si="9"/>
        <v>22526.720000000001</v>
      </c>
      <c r="AL96" s="142">
        <f t="shared" si="10"/>
        <v>446361.11</v>
      </c>
      <c r="AM96" s="182">
        <f t="shared" si="11"/>
        <v>462702.91000000003</v>
      </c>
      <c r="AN96" s="183">
        <f t="shared" si="12"/>
        <v>546476.43999999994</v>
      </c>
      <c r="AO96" s="125">
        <f t="shared" si="7"/>
        <v>-83773.529999999912</v>
      </c>
    </row>
    <row r="97" spans="1:41" ht="14.4" thickBot="1" x14ac:dyDescent="0.3">
      <c r="A97" s="35" t="s">
        <v>356</v>
      </c>
      <c r="B97" s="35" t="s">
        <v>357</v>
      </c>
      <c r="C97" s="50">
        <v>5936</v>
      </c>
      <c r="D97" s="51" t="s">
        <v>573</v>
      </c>
      <c r="E97" t="s">
        <v>2486</v>
      </c>
      <c r="F97">
        <v>1009390.53</v>
      </c>
      <c r="G97">
        <v>0</v>
      </c>
      <c r="H97">
        <v>22751.48</v>
      </c>
      <c r="K97">
        <v>2406429.09</v>
      </c>
      <c r="L97">
        <v>124192.66</v>
      </c>
      <c r="P97">
        <v>44151</v>
      </c>
      <c r="R97">
        <v>854.11</v>
      </c>
      <c r="V97">
        <v>-5792796.8399999999</v>
      </c>
      <c r="W97">
        <v>9526566.6699999999</v>
      </c>
      <c r="X97">
        <v>347891.13</v>
      </c>
      <c r="AB97">
        <v>839883.3</v>
      </c>
      <c r="AD97">
        <v>1028969.3</v>
      </c>
      <c r="AE97">
        <v>10783.51</v>
      </c>
      <c r="AG97">
        <v>257267.17</v>
      </c>
      <c r="AH97">
        <v>106765.63</v>
      </c>
      <c r="AJ97" s="123">
        <f t="shared" si="8"/>
        <v>1032142.01</v>
      </c>
      <c r="AK97" s="181">
        <f t="shared" si="9"/>
        <v>45005.11</v>
      </c>
      <c r="AL97" s="142">
        <f t="shared" si="10"/>
        <v>987136.9</v>
      </c>
      <c r="AM97" s="182">
        <f t="shared" si="11"/>
        <v>1187774.4300000002</v>
      </c>
      <c r="AN97" s="183">
        <f t="shared" si="12"/>
        <v>1403785.6099999999</v>
      </c>
      <c r="AO97" s="125">
        <f t="shared" si="7"/>
        <v>-216011.1799999997</v>
      </c>
    </row>
    <row r="98" spans="1:41" ht="14.4" thickBot="1" x14ac:dyDescent="0.3">
      <c r="A98" s="35" t="s">
        <v>356</v>
      </c>
      <c r="B98" s="35" t="s">
        <v>357</v>
      </c>
      <c r="C98" s="50">
        <v>2905</v>
      </c>
      <c r="D98" s="51" t="s">
        <v>574</v>
      </c>
      <c r="E98" t="s">
        <v>2487</v>
      </c>
      <c r="F98">
        <v>708861.52</v>
      </c>
      <c r="G98">
        <v>0</v>
      </c>
      <c r="H98">
        <v>0</v>
      </c>
      <c r="K98">
        <v>265135.99</v>
      </c>
      <c r="L98">
        <v>52959.6</v>
      </c>
      <c r="P98">
        <v>35871.089999999997</v>
      </c>
      <c r="R98">
        <v>453.5</v>
      </c>
      <c r="V98">
        <v>-1483307.38</v>
      </c>
      <c r="W98">
        <v>2647000</v>
      </c>
      <c r="X98">
        <v>39889.019999999997</v>
      </c>
      <c r="AB98">
        <v>322596.7</v>
      </c>
      <c r="AD98">
        <v>395643.7</v>
      </c>
      <c r="AE98">
        <v>320</v>
      </c>
      <c r="AF98">
        <v>952</v>
      </c>
      <c r="AG98">
        <v>122396.11</v>
      </c>
      <c r="AH98">
        <v>16234.01</v>
      </c>
      <c r="AJ98" s="123">
        <f t="shared" si="8"/>
        <v>708861.52</v>
      </c>
      <c r="AK98" s="181">
        <f t="shared" si="9"/>
        <v>36324.589999999997</v>
      </c>
      <c r="AL98" s="142">
        <f t="shared" si="10"/>
        <v>672536.93</v>
      </c>
      <c r="AM98" s="182">
        <f t="shared" si="11"/>
        <v>362485.72000000003</v>
      </c>
      <c r="AN98" s="183">
        <f t="shared" si="12"/>
        <v>535545.81999999995</v>
      </c>
      <c r="AO98" s="125">
        <f t="shared" si="7"/>
        <v>-173060.09999999992</v>
      </c>
    </row>
    <row r="99" spans="1:41" ht="14.4" thickBot="1" x14ac:dyDescent="0.3">
      <c r="A99" s="35" t="s">
        <v>356</v>
      </c>
      <c r="B99" s="35" t="s">
        <v>357</v>
      </c>
      <c r="C99" s="50">
        <v>2680</v>
      </c>
      <c r="D99" s="51" t="s">
        <v>575</v>
      </c>
      <c r="E99" t="s">
        <v>2488</v>
      </c>
      <c r="F99">
        <v>763007.48</v>
      </c>
      <c r="G99">
        <v>0</v>
      </c>
      <c r="H99">
        <v>0</v>
      </c>
      <c r="K99">
        <v>75945.649999999994</v>
      </c>
      <c r="L99">
        <v>84302.44</v>
      </c>
      <c r="P99">
        <v>496526.07</v>
      </c>
      <c r="Q99">
        <v>2880</v>
      </c>
      <c r="R99">
        <v>2002.47</v>
      </c>
      <c r="T99">
        <v>657216</v>
      </c>
      <c r="V99">
        <v>-2016627.88</v>
      </c>
      <c r="W99">
        <v>1913700</v>
      </c>
      <c r="X99">
        <v>118168.18</v>
      </c>
      <c r="Y99">
        <v>17100</v>
      </c>
      <c r="AB99">
        <v>287445</v>
      </c>
      <c r="AD99">
        <v>346185</v>
      </c>
      <c r="AG99">
        <v>207128.68</v>
      </c>
      <c r="AH99">
        <v>1840.59</v>
      </c>
      <c r="AJ99" s="123">
        <f t="shared" si="8"/>
        <v>763007.48</v>
      </c>
      <c r="AK99" s="181">
        <f t="shared" si="9"/>
        <v>501408.54</v>
      </c>
      <c r="AL99" s="142">
        <f t="shared" si="10"/>
        <v>261598.94</v>
      </c>
      <c r="AM99" s="182">
        <f t="shared" si="11"/>
        <v>422713.18</v>
      </c>
      <c r="AN99" s="183">
        <f t="shared" si="12"/>
        <v>555154.2699999999</v>
      </c>
      <c r="AO99" s="125">
        <f t="shared" si="7"/>
        <v>-132441.08999999991</v>
      </c>
    </row>
    <row r="100" spans="1:41" x14ac:dyDescent="0.25">
      <c r="AJ100" s="123">
        <f t="shared" si="8"/>
        <v>0</v>
      </c>
      <c r="AK100" s="181">
        <f t="shared" si="9"/>
        <v>0</v>
      </c>
      <c r="AL100" s="142">
        <f t="shared" si="10"/>
        <v>0</v>
      </c>
      <c r="AM100" s="182">
        <f t="shared" si="11"/>
        <v>0</v>
      </c>
      <c r="AN100" s="183">
        <f t="shared" si="12"/>
        <v>0</v>
      </c>
      <c r="AO100" s="125">
        <f t="shared" si="7"/>
        <v>0</v>
      </c>
    </row>
    <row r="101" spans="1:41" x14ac:dyDescent="0.25">
      <c r="AJ101" s="123">
        <f t="shared" si="8"/>
        <v>0</v>
      </c>
      <c r="AK101" s="181">
        <f t="shared" si="9"/>
        <v>0</v>
      </c>
      <c r="AL101" s="142">
        <f t="shared" si="10"/>
        <v>0</v>
      </c>
      <c r="AM101" s="182">
        <f t="shared" si="11"/>
        <v>0</v>
      </c>
      <c r="AN101" s="183">
        <f t="shared" si="12"/>
        <v>0</v>
      </c>
      <c r="AO101" s="125">
        <f t="shared" si="7"/>
        <v>0</v>
      </c>
    </row>
    <row r="102" spans="1:41" x14ac:dyDescent="0.25">
      <c r="AJ102" s="123">
        <f t="shared" si="8"/>
        <v>0</v>
      </c>
      <c r="AK102" s="181">
        <f t="shared" si="9"/>
        <v>0</v>
      </c>
      <c r="AL102" s="142">
        <f t="shared" si="10"/>
        <v>0</v>
      </c>
      <c r="AM102" s="182">
        <f t="shared" si="11"/>
        <v>0</v>
      </c>
      <c r="AN102" s="183">
        <f t="shared" si="12"/>
        <v>0</v>
      </c>
      <c r="AO102" s="125">
        <f t="shared" ref="AO102:AO165" si="13">AM102-AN102</f>
        <v>0</v>
      </c>
    </row>
    <row r="103" spans="1:41" x14ac:dyDescent="0.25">
      <c r="AJ103" s="123">
        <f t="shared" si="8"/>
        <v>0</v>
      </c>
      <c r="AK103" s="181">
        <f t="shared" si="9"/>
        <v>0</v>
      </c>
      <c r="AL103" s="142">
        <f t="shared" si="10"/>
        <v>0</v>
      </c>
      <c r="AM103" s="182">
        <f t="shared" si="11"/>
        <v>0</v>
      </c>
      <c r="AN103" s="183">
        <f t="shared" si="12"/>
        <v>0</v>
      </c>
      <c r="AO103" s="125">
        <f t="shared" si="13"/>
        <v>0</v>
      </c>
    </row>
    <row r="104" spans="1:41" x14ac:dyDescent="0.25">
      <c r="AJ104" s="123">
        <f t="shared" si="8"/>
        <v>0</v>
      </c>
      <c r="AK104" s="181">
        <f t="shared" si="9"/>
        <v>0</v>
      </c>
      <c r="AL104" s="142">
        <f t="shared" si="10"/>
        <v>0</v>
      </c>
      <c r="AM104" s="182">
        <f t="shared" si="11"/>
        <v>0</v>
      </c>
      <c r="AN104" s="183">
        <f t="shared" si="12"/>
        <v>0</v>
      </c>
      <c r="AO104" s="125">
        <f t="shared" si="13"/>
        <v>0</v>
      </c>
    </row>
    <row r="105" spans="1:41" x14ac:dyDescent="0.25">
      <c r="AJ105" s="123">
        <f t="shared" si="8"/>
        <v>0</v>
      </c>
      <c r="AK105" s="181">
        <f t="shared" si="9"/>
        <v>0</v>
      </c>
      <c r="AL105" s="142">
        <f t="shared" si="10"/>
        <v>0</v>
      </c>
      <c r="AM105" s="182">
        <f t="shared" si="11"/>
        <v>0</v>
      </c>
      <c r="AN105" s="183">
        <f t="shared" si="12"/>
        <v>0</v>
      </c>
      <c r="AO105" s="125">
        <f t="shared" si="13"/>
        <v>0</v>
      </c>
    </row>
    <row r="106" spans="1:41" x14ac:dyDescent="0.25">
      <c r="AJ106" s="123">
        <f t="shared" si="8"/>
        <v>0</v>
      </c>
      <c r="AK106" s="181">
        <f t="shared" si="9"/>
        <v>0</v>
      </c>
      <c r="AL106" s="142">
        <f t="shared" si="10"/>
        <v>0</v>
      </c>
      <c r="AM106" s="182">
        <f t="shared" si="11"/>
        <v>0</v>
      </c>
      <c r="AN106" s="183">
        <f t="shared" si="12"/>
        <v>0</v>
      </c>
      <c r="AO106" s="125">
        <f t="shared" si="13"/>
        <v>0</v>
      </c>
    </row>
    <row r="107" spans="1:41" x14ac:dyDescent="0.25">
      <c r="AJ107" s="123">
        <f t="shared" si="8"/>
        <v>0</v>
      </c>
      <c r="AK107" s="181">
        <f t="shared" si="9"/>
        <v>0</v>
      </c>
      <c r="AL107" s="142">
        <f t="shared" si="10"/>
        <v>0</v>
      </c>
      <c r="AM107" s="182">
        <f t="shared" si="11"/>
        <v>0</v>
      </c>
      <c r="AN107" s="183">
        <f t="shared" si="12"/>
        <v>0</v>
      </c>
      <c r="AO107" s="125">
        <f t="shared" si="13"/>
        <v>0</v>
      </c>
    </row>
    <row r="108" spans="1:41" x14ac:dyDescent="0.25">
      <c r="AJ108" s="123">
        <f t="shared" si="8"/>
        <v>0</v>
      </c>
      <c r="AK108" s="181">
        <f t="shared" si="9"/>
        <v>0</v>
      </c>
      <c r="AL108" s="142">
        <f t="shared" si="10"/>
        <v>0</v>
      </c>
      <c r="AM108" s="182">
        <f t="shared" si="11"/>
        <v>0</v>
      </c>
      <c r="AN108" s="183">
        <f t="shared" si="12"/>
        <v>0</v>
      </c>
      <c r="AO108" s="125">
        <f t="shared" si="13"/>
        <v>0</v>
      </c>
    </row>
    <row r="109" spans="1:41" x14ac:dyDescent="0.25">
      <c r="AJ109" s="123">
        <f t="shared" si="8"/>
        <v>0</v>
      </c>
      <c r="AK109" s="181">
        <f t="shared" si="9"/>
        <v>0</v>
      </c>
      <c r="AL109" s="142">
        <f t="shared" si="10"/>
        <v>0</v>
      </c>
      <c r="AM109" s="182">
        <f t="shared" si="11"/>
        <v>0</v>
      </c>
      <c r="AN109" s="183">
        <f t="shared" si="12"/>
        <v>0</v>
      </c>
      <c r="AO109" s="125">
        <f t="shared" si="13"/>
        <v>0</v>
      </c>
    </row>
    <row r="110" spans="1:41" x14ac:dyDescent="0.25">
      <c r="AJ110" s="123">
        <f t="shared" si="8"/>
        <v>0</v>
      </c>
      <c r="AK110" s="181">
        <f t="shared" si="9"/>
        <v>0</v>
      </c>
      <c r="AL110" s="142">
        <f t="shared" si="10"/>
        <v>0</v>
      </c>
      <c r="AM110" s="182">
        <f t="shared" si="11"/>
        <v>0</v>
      </c>
      <c r="AN110" s="183">
        <f t="shared" si="12"/>
        <v>0</v>
      </c>
      <c r="AO110" s="125">
        <f t="shared" si="13"/>
        <v>0</v>
      </c>
    </row>
    <row r="111" spans="1:41" x14ac:dyDescent="0.25">
      <c r="AJ111" s="123">
        <f t="shared" si="8"/>
        <v>0</v>
      </c>
      <c r="AK111" s="181">
        <f t="shared" si="9"/>
        <v>0</v>
      </c>
      <c r="AL111" s="142">
        <f t="shared" si="10"/>
        <v>0</v>
      </c>
      <c r="AM111" s="182">
        <f t="shared" si="11"/>
        <v>0</v>
      </c>
      <c r="AN111" s="183">
        <f t="shared" si="12"/>
        <v>0</v>
      </c>
      <c r="AO111" s="125">
        <f t="shared" si="13"/>
        <v>0</v>
      </c>
    </row>
    <row r="112" spans="1:41" x14ac:dyDescent="0.25">
      <c r="AJ112" s="123">
        <f t="shared" si="8"/>
        <v>0</v>
      </c>
      <c r="AK112" s="181">
        <f t="shared" si="9"/>
        <v>0</v>
      </c>
      <c r="AL112" s="142">
        <f t="shared" si="10"/>
        <v>0</v>
      </c>
      <c r="AM112" s="182">
        <f t="shared" si="11"/>
        <v>0</v>
      </c>
      <c r="AN112" s="183">
        <f t="shared" si="12"/>
        <v>0</v>
      </c>
      <c r="AO112" s="125">
        <f t="shared" si="13"/>
        <v>0</v>
      </c>
    </row>
    <row r="113" spans="36:41" x14ac:dyDescent="0.25">
      <c r="AJ113" s="123">
        <f t="shared" si="8"/>
        <v>0</v>
      </c>
      <c r="AK113" s="181">
        <f t="shared" si="9"/>
        <v>0</v>
      </c>
      <c r="AL113" s="142">
        <f t="shared" si="10"/>
        <v>0</v>
      </c>
      <c r="AM113" s="182">
        <f t="shared" si="11"/>
        <v>0</v>
      </c>
      <c r="AN113" s="183">
        <f t="shared" si="12"/>
        <v>0</v>
      </c>
      <c r="AO113" s="125">
        <f t="shared" si="13"/>
        <v>0</v>
      </c>
    </row>
    <row r="114" spans="36:41" x14ac:dyDescent="0.25">
      <c r="AJ114" s="123">
        <f t="shared" si="8"/>
        <v>0</v>
      </c>
      <c r="AK114" s="181">
        <f t="shared" si="9"/>
        <v>0</v>
      </c>
      <c r="AL114" s="142">
        <f t="shared" si="10"/>
        <v>0</v>
      </c>
      <c r="AM114" s="182">
        <f t="shared" si="11"/>
        <v>0</v>
      </c>
      <c r="AN114" s="183">
        <f t="shared" si="12"/>
        <v>0</v>
      </c>
      <c r="AO114" s="125">
        <f t="shared" si="13"/>
        <v>0</v>
      </c>
    </row>
    <row r="115" spans="36:41" x14ac:dyDescent="0.25">
      <c r="AJ115" s="123">
        <f t="shared" si="8"/>
        <v>0</v>
      </c>
      <c r="AK115" s="181">
        <f t="shared" si="9"/>
        <v>0</v>
      </c>
      <c r="AL115" s="142">
        <f t="shared" si="10"/>
        <v>0</v>
      </c>
      <c r="AM115" s="182">
        <f t="shared" si="11"/>
        <v>0</v>
      </c>
      <c r="AN115" s="183">
        <f t="shared" si="12"/>
        <v>0</v>
      </c>
      <c r="AO115" s="125">
        <f t="shared" si="13"/>
        <v>0</v>
      </c>
    </row>
    <row r="116" spans="36:41" x14ac:dyDescent="0.25">
      <c r="AJ116" s="123">
        <f t="shared" si="8"/>
        <v>0</v>
      </c>
      <c r="AK116" s="181">
        <f t="shared" si="9"/>
        <v>0</v>
      </c>
      <c r="AL116" s="142">
        <f t="shared" si="10"/>
        <v>0</v>
      </c>
      <c r="AM116" s="182">
        <f t="shared" si="11"/>
        <v>0</v>
      </c>
      <c r="AN116" s="183">
        <f t="shared" si="12"/>
        <v>0</v>
      </c>
      <c r="AO116" s="125">
        <f t="shared" si="13"/>
        <v>0</v>
      </c>
    </row>
    <row r="117" spans="36:41" x14ac:dyDescent="0.25">
      <c r="AJ117" s="123">
        <f t="shared" si="8"/>
        <v>0</v>
      </c>
      <c r="AK117" s="181">
        <f t="shared" si="9"/>
        <v>0</v>
      </c>
      <c r="AL117" s="142">
        <f t="shared" si="10"/>
        <v>0</v>
      </c>
      <c r="AM117" s="182">
        <f t="shared" si="11"/>
        <v>0</v>
      </c>
      <c r="AN117" s="183">
        <f t="shared" si="12"/>
        <v>0</v>
      </c>
      <c r="AO117" s="125">
        <f t="shared" si="13"/>
        <v>0</v>
      </c>
    </row>
    <row r="118" spans="36:41" x14ac:dyDescent="0.25">
      <c r="AJ118" s="123">
        <f t="shared" si="8"/>
        <v>0</v>
      </c>
      <c r="AK118" s="181">
        <f t="shared" si="9"/>
        <v>0</v>
      </c>
      <c r="AL118" s="142">
        <f t="shared" si="10"/>
        <v>0</v>
      </c>
      <c r="AM118" s="182">
        <f t="shared" si="11"/>
        <v>0</v>
      </c>
      <c r="AN118" s="183">
        <f t="shared" si="12"/>
        <v>0</v>
      </c>
      <c r="AO118" s="125">
        <f t="shared" si="13"/>
        <v>0</v>
      </c>
    </row>
    <row r="119" spans="36:41" x14ac:dyDescent="0.25">
      <c r="AJ119" s="123">
        <f t="shared" si="8"/>
        <v>0</v>
      </c>
      <c r="AK119" s="181">
        <f t="shared" si="9"/>
        <v>0</v>
      </c>
      <c r="AL119" s="142">
        <f t="shared" si="10"/>
        <v>0</v>
      </c>
      <c r="AM119" s="182">
        <f t="shared" si="11"/>
        <v>0</v>
      </c>
      <c r="AN119" s="183">
        <f t="shared" si="12"/>
        <v>0</v>
      </c>
      <c r="AO119" s="125">
        <f t="shared" si="13"/>
        <v>0</v>
      </c>
    </row>
    <row r="120" spans="36:41" x14ac:dyDescent="0.25">
      <c r="AJ120" s="123">
        <f t="shared" si="8"/>
        <v>0</v>
      </c>
      <c r="AK120" s="181">
        <f t="shared" si="9"/>
        <v>0</v>
      </c>
      <c r="AL120" s="142">
        <f t="shared" si="10"/>
        <v>0</v>
      </c>
      <c r="AM120" s="182">
        <f t="shared" si="11"/>
        <v>0</v>
      </c>
      <c r="AN120" s="183">
        <f t="shared" si="12"/>
        <v>0</v>
      </c>
      <c r="AO120" s="125">
        <f t="shared" si="13"/>
        <v>0</v>
      </c>
    </row>
    <row r="121" spans="36:41" x14ac:dyDescent="0.25">
      <c r="AJ121" s="123">
        <f t="shared" si="8"/>
        <v>0</v>
      </c>
      <c r="AK121" s="181">
        <f t="shared" si="9"/>
        <v>0</v>
      </c>
      <c r="AL121" s="142">
        <f t="shared" si="10"/>
        <v>0</v>
      </c>
      <c r="AM121" s="182">
        <f t="shared" si="11"/>
        <v>0</v>
      </c>
      <c r="AN121" s="183">
        <f t="shared" si="12"/>
        <v>0</v>
      </c>
      <c r="AO121" s="125">
        <f t="shared" si="13"/>
        <v>0</v>
      </c>
    </row>
    <row r="122" spans="36:41" x14ac:dyDescent="0.25">
      <c r="AJ122" s="123">
        <f t="shared" si="8"/>
        <v>0</v>
      </c>
      <c r="AK122" s="181">
        <f t="shared" si="9"/>
        <v>0</v>
      </c>
      <c r="AL122" s="142">
        <f t="shared" si="10"/>
        <v>0</v>
      </c>
      <c r="AM122" s="182">
        <f t="shared" si="11"/>
        <v>0</v>
      </c>
      <c r="AN122" s="183">
        <f t="shared" si="12"/>
        <v>0</v>
      </c>
      <c r="AO122" s="125">
        <f t="shared" si="13"/>
        <v>0</v>
      </c>
    </row>
    <row r="123" spans="36:41" x14ac:dyDescent="0.25">
      <c r="AJ123" s="123">
        <f t="shared" si="8"/>
        <v>0</v>
      </c>
      <c r="AK123" s="181">
        <f t="shared" si="9"/>
        <v>0</v>
      </c>
      <c r="AL123" s="142">
        <f t="shared" si="10"/>
        <v>0</v>
      </c>
      <c r="AM123" s="182">
        <f t="shared" si="11"/>
        <v>0</v>
      </c>
      <c r="AN123" s="183">
        <f t="shared" si="12"/>
        <v>0</v>
      </c>
      <c r="AO123" s="125">
        <f t="shared" si="13"/>
        <v>0</v>
      </c>
    </row>
    <row r="124" spans="36:41" x14ac:dyDescent="0.25">
      <c r="AJ124" s="123">
        <f t="shared" si="8"/>
        <v>0</v>
      </c>
      <c r="AK124" s="181">
        <f t="shared" si="9"/>
        <v>0</v>
      </c>
      <c r="AL124" s="142">
        <f t="shared" si="10"/>
        <v>0</v>
      </c>
      <c r="AM124" s="182">
        <f t="shared" si="11"/>
        <v>0</v>
      </c>
      <c r="AN124" s="183">
        <f t="shared" si="12"/>
        <v>0</v>
      </c>
      <c r="AO124" s="125">
        <f t="shared" si="13"/>
        <v>0</v>
      </c>
    </row>
    <row r="125" spans="36:41" x14ac:dyDescent="0.25">
      <c r="AJ125" s="123">
        <f t="shared" si="8"/>
        <v>0</v>
      </c>
      <c r="AK125" s="181">
        <f t="shared" si="9"/>
        <v>0</v>
      </c>
      <c r="AL125" s="142">
        <f t="shared" si="10"/>
        <v>0</v>
      </c>
      <c r="AM125" s="182">
        <f t="shared" si="11"/>
        <v>0</v>
      </c>
      <c r="AN125" s="183">
        <f t="shared" si="12"/>
        <v>0</v>
      </c>
      <c r="AO125" s="125">
        <f t="shared" si="13"/>
        <v>0</v>
      </c>
    </row>
    <row r="126" spans="36:41" x14ac:dyDescent="0.25">
      <c r="AJ126" s="123">
        <f t="shared" si="8"/>
        <v>0</v>
      </c>
      <c r="AK126" s="181">
        <f t="shared" si="9"/>
        <v>0</v>
      </c>
      <c r="AL126" s="142">
        <f t="shared" si="10"/>
        <v>0</v>
      </c>
      <c r="AM126" s="182">
        <f t="shared" si="11"/>
        <v>0</v>
      </c>
      <c r="AN126" s="183">
        <f t="shared" si="12"/>
        <v>0</v>
      </c>
      <c r="AO126" s="125">
        <f t="shared" si="13"/>
        <v>0</v>
      </c>
    </row>
    <row r="127" spans="36:41" x14ac:dyDescent="0.25">
      <c r="AJ127" s="123">
        <f t="shared" si="8"/>
        <v>0</v>
      </c>
      <c r="AK127" s="181">
        <f t="shared" si="9"/>
        <v>0</v>
      </c>
      <c r="AL127" s="142">
        <f t="shared" si="10"/>
        <v>0</v>
      </c>
      <c r="AM127" s="182">
        <f t="shared" si="11"/>
        <v>0</v>
      </c>
      <c r="AN127" s="183">
        <f t="shared" si="12"/>
        <v>0</v>
      </c>
      <c r="AO127" s="125">
        <f t="shared" si="13"/>
        <v>0</v>
      </c>
    </row>
    <row r="128" spans="36:41" x14ac:dyDescent="0.25">
      <c r="AJ128" s="123">
        <f t="shared" si="8"/>
        <v>0</v>
      </c>
      <c r="AK128" s="181">
        <f t="shared" si="9"/>
        <v>0</v>
      </c>
      <c r="AL128" s="142">
        <f t="shared" si="10"/>
        <v>0</v>
      </c>
      <c r="AM128" s="182">
        <f t="shared" si="11"/>
        <v>0</v>
      </c>
      <c r="AN128" s="183">
        <f t="shared" si="12"/>
        <v>0</v>
      </c>
      <c r="AO128" s="125">
        <f t="shared" si="13"/>
        <v>0</v>
      </c>
    </row>
    <row r="129" spans="36:41" x14ac:dyDescent="0.25">
      <c r="AJ129" s="123">
        <f t="shared" si="8"/>
        <v>0</v>
      </c>
      <c r="AK129" s="181">
        <f t="shared" si="9"/>
        <v>0</v>
      </c>
      <c r="AL129" s="142">
        <f t="shared" si="10"/>
        <v>0</v>
      </c>
      <c r="AM129" s="182">
        <f t="shared" si="11"/>
        <v>0</v>
      </c>
      <c r="AN129" s="183">
        <f t="shared" si="12"/>
        <v>0</v>
      </c>
      <c r="AO129" s="125">
        <f t="shared" si="13"/>
        <v>0</v>
      </c>
    </row>
    <row r="130" spans="36:41" x14ac:dyDescent="0.25">
      <c r="AJ130" s="123">
        <f t="shared" si="8"/>
        <v>0</v>
      </c>
      <c r="AK130" s="181">
        <f t="shared" si="9"/>
        <v>0</v>
      </c>
      <c r="AL130" s="142">
        <f t="shared" si="10"/>
        <v>0</v>
      </c>
      <c r="AM130" s="182">
        <f t="shared" si="11"/>
        <v>0</v>
      </c>
      <c r="AN130" s="183">
        <f t="shared" si="12"/>
        <v>0</v>
      </c>
      <c r="AO130" s="125">
        <f t="shared" si="13"/>
        <v>0</v>
      </c>
    </row>
    <row r="131" spans="36:41" x14ac:dyDescent="0.25">
      <c r="AJ131" s="123">
        <f t="shared" si="8"/>
        <v>0</v>
      </c>
      <c r="AK131" s="181">
        <f t="shared" si="9"/>
        <v>0</v>
      </c>
      <c r="AL131" s="142">
        <f t="shared" si="10"/>
        <v>0</v>
      </c>
      <c r="AM131" s="182">
        <f t="shared" si="11"/>
        <v>0</v>
      </c>
      <c r="AN131" s="183">
        <f t="shared" si="12"/>
        <v>0</v>
      </c>
      <c r="AO131" s="125">
        <f t="shared" si="13"/>
        <v>0</v>
      </c>
    </row>
    <row r="132" spans="36:41" x14ac:dyDescent="0.25">
      <c r="AJ132" s="123">
        <f t="shared" si="8"/>
        <v>0</v>
      </c>
      <c r="AK132" s="181">
        <f t="shared" si="9"/>
        <v>0</v>
      </c>
      <c r="AL132" s="142">
        <f t="shared" si="10"/>
        <v>0</v>
      </c>
      <c r="AM132" s="182">
        <f t="shared" si="11"/>
        <v>0</v>
      </c>
      <c r="AN132" s="183">
        <f t="shared" si="12"/>
        <v>0</v>
      </c>
      <c r="AO132" s="125">
        <f t="shared" si="13"/>
        <v>0</v>
      </c>
    </row>
    <row r="133" spans="36:41" x14ac:dyDescent="0.25">
      <c r="AJ133" s="123">
        <f t="shared" ref="AJ133:AJ188" si="14">SUM(F133:H133)</f>
        <v>0</v>
      </c>
      <c r="AK133" s="181">
        <f t="shared" ref="AK133:AK188" si="15">SUM(O133:S133)</f>
        <v>0</v>
      </c>
      <c r="AL133" s="142">
        <f t="shared" ref="AL133:AL188" si="16">AJ133-AK133</f>
        <v>0</v>
      </c>
      <c r="AM133" s="182">
        <f t="shared" ref="AM133:AM188" si="17">SUM(X133:AC133)</f>
        <v>0</v>
      </c>
      <c r="AN133" s="183">
        <f t="shared" ref="AN133:AN188" si="18">SUM(AD133:AI133)</f>
        <v>0</v>
      </c>
      <c r="AO133" s="125">
        <f t="shared" si="13"/>
        <v>0</v>
      </c>
    </row>
    <row r="134" spans="36:41" x14ac:dyDescent="0.25">
      <c r="AJ134" s="123">
        <f t="shared" si="14"/>
        <v>0</v>
      </c>
      <c r="AK134" s="181">
        <f t="shared" si="15"/>
        <v>0</v>
      </c>
      <c r="AL134" s="142">
        <f t="shared" si="16"/>
        <v>0</v>
      </c>
      <c r="AM134" s="182">
        <f t="shared" si="17"/>
        <v>0</v>
      </c>
      <c r="AN134" s="183">
        <f t="shared" si="18"/>
        <v>0</v>
      </c>
      <c r="AO134" s="125">
        <f t="shared" si="13"/>
        <v>0</v>
      </c>
    </row>
    <row r="135" spans="36:41" x14ac:dyDescent="0.25">
      <c r="AJ135" s="123">
        <f t="shared" si="14"/>
        <v>0</v>
      </c>
      <c r="AK135" s="181">
        <f t="shared" si="15"/>
        <v>0</v>
      </c>
      <c r="AL135" s="142">
        <f t="shared" si="16"/>
        <v>0</v>
      </c>
      <c r="AM135" s="182">
        <f t="shared" si="17"/>
        <v>0</v>
      </c>
      <c r="AN135" s="183">
        <f t="shared" si="18"/>
        <v>0</v>
      </c>
      <c r="AO135" s="125">
        <f t="shared" si="13"/>
        <v>0</v>
      </c>
    </row>
    <row r="136" spans="36:41" x14ac:dyDescent="0.25">
      <c r="AJ136" s="123">
        <f t="shared" si="14"/>
        <v>0</v>
      </c>
      <c r="AK136" s="181">
        <f t="shared" si="15"/>
        <v>0</v>
      </c>
      <c r="AL136" s="142">
        <f t="shared" si="16"/>
        <v>0</v>
      </c>
      <c r="AM136" s="182">
        <f t="shared" si="17"/>
        <v>0</v>
      </c>
      <c r="AN136" s="183">
        <f t="shared" si="18"/>
        <v>0</v>
      </c>
      <c r="AO136" s="125">
        <f t="shared" si="13"/>
        <v>0</v>
      </c>
    </row>
    <row r="137" spans="36:41" x14ac:dyDescent="0.25">
      <c r="AJ137" s="123">
        <f t="shared" si="14"/>
        <v>0</v>
      </c>
      <c r="AK137" s="181">
        <f t="shared" si="15"/>
        <v>0</v>
      </c>
      <c r="AL137" s="142">
        <f t="shared" si="16"/>
        <v>0</v>
      </c>
      <c r="AM137" s="182">
        <f t="shared" si="17"/>
        <v>0</v>
      </c>
      <c r="AN137" s="183">
        <f t="shared" si="18"/>
        <v>0</v>
      </c>
      <c r="AO137" s="125">
        <f t="shared" si="13"/>
        <v>0</v>
      </c>
    </row>
    <row r="138" spans="36:41" x14ac:dyDescent="0.25">
      <c r="AJ138" s="123">
        <f t="shared" si="14"/>
        <v>0</v>
      </c>
      <c r="AK138" s="181">
        <f t="shared" si="15"/>
        <v>0</v>
      </c>
      <c r="AL138" s="142">
        <f t="shared" si="16"/>
        <v>0</v>
      </c>
      <c r="AM138" s="182">
        <f t="shared" si="17"/>
        <v>0</v>
      </c>
      <c r="AN138" s="183">
        <f t="shared" si="18"/>
        <v>0</v>
      </c>
      <c r="AO138" s="125">
        <f t="shared" si="13"/>
        <v>0</v>
      </c>
    </row>
    <row r="139" spans="36:41" x14ac:dyDescent="0.25">
      <c r="AJ139" s="123">
        <f t="shared" si="14"/>
        <v>0</v>
      </c>
      <c r="AK139" s="181">
        <f t="shared" si="15"/>
        <v>0</v>
      </c>
      <c r="AL139" s="142">
        <f t="shared" si="16"/>
        <v>0</v>
      </c>
      <c r="AM139" s="182">
        <f t="shared" si="17"/>
        <v>0</v>
      </c>
      <c r="AN139" s="183">
        <f t="shared" si="18"/>
        <v>0</v>
      </c>
      <c r="AO139" s="125">
        <f t="shared" si="13"/>
        <v>0</v>
      </c>
    </row>
    <row r="140" spans="36:41" x14ac:dyDescent="0.25">
      <c r="AJ140" s="123">
        <f t="shared" si="14"/>
        <v>0</v>
      </c>
      <c r="AK140" s="181">
        <f t="shared" si="15"/>
        <v>0</v>
      </c>
      <c r="AL140" s="142">
        <f t="shared" si="16"/>
        <v>0</v>
      </c>
      <c r="AM140" s="182">
        <f t="shared" si="17"/>
        <v>0</v>
      </c>
      <c r="AN140" s="183">
        <f t="shared" si="18"/>
        <v>0</v>
      </c>
      <c r="AO140" s="125">
        <f t="shared" si="13"/>
        <v>0</v>
      </c>
    </row>
    <row r="141" spans="36:41" x14ac:dyDescent="0.25">
      <c r="AJ141" s="123">
        <f t="shared" si="14"/>
        <v>0</v>
      </c>
      <c r="AK141" s="181">
        <f t="shared" si="15"/>
        <v>0</v>
      </c>
      <c r="AL141" s="142">
        <f t="shared" si="16"/>
        <v>0</v>
      </c>
      <c r="AM141" s="182">
        <f t="shared" si="17"/>
        <v>0</v>
      </c>
      <c r="AN141" s="183">
        <f t="shared" si="18"/>
        <v>0</v>
      </c>
      <c r="AO141" s="125">
        <f t="shared" si="13"/>
        <v>0</v>
      </c>
    </row>
    <row r="142" spans="36:41" x14ac:dyDescent="0.25">
      <c r="AJ142" s="123">
        <f t="shared" si="14"/>
        <v>0</v>
      </c>
      <c r="AK142" s="181">
        <f t="shared" si="15"/>
        <v>0</v>
      </c>
      <c r="AL142" s="142">
        <f t="shared" si="16"/>
        <v>0</v>
      </c>
      <c r="AM142" s="182">
        <f t="shared" si="17"/>
        <v>0</v>
      </c>
      <c r="AN142" s="183">
        <f t="shared" si="18"/>
        <v>0</v>
      </c>
      <c r="AO142" s="125">
        <f t="shared" si="13"/>
        <v>0</v>
      </c>
    </row>
    <row r="143" spans="36:41" x14ac:dyDescent="0.25">
      <c r="AJ143" s="123">
        <f t="shared" si="14"/>
        <v>0</v>
      </c>
      <c r="AK143" s="181">
        <f t="shared" si="15"/>
        <v>0</v>
      </c>
      <c r="AL143" s="142">
        <f t="shared" si="16"/>
        <v>0</v>
      </c>
      <c r="AM143" s="182">
        <f t="shared" si="17"/>
        <v>0</v>
      </c>
      <c r="AN143" s="183">
        <f t="shared" si="18"/>
        <v>0</v>
      </c>
      <c r="AO143" s="125">
        <f t="shared" si="13"/>
        <v>0</v>
      </c>
    </row>
    <row r="144" spans="36:41" x14ac:dyDescent="0.25">
      <c r="AJ144" s="123">
        <f t="shared" si="14"/>
        <v>0</v>
      </c>
      <c r="AK144" s="181">
        <f t="shared" si="15"/>
        <v>0</v>
      </c>
      <c r="AL144" s="142">
        <f t="shared" si="16"/>
        <v>0</v>
      </c>
      <c r="AM144" s="182">
        <f t="shared" si="17"/>
        <v>0</v>
      </c>
      <c r="AN144" s="183">
        <f t="shared" si="18"/>
        <v>0</v>
      </c>
      <c r="AO144" s="125">
        <f t="shared" si="13"/>
        <v>0</v>
      </c>
    </row>
    <row r="145" spans="36:41" x14ac:dyDescent="0.25">
      <c r="AJ145" s="123">
        <f t="shared" si="14"/>
        <v>0</v>
      </c>
      <c r="AK145" s="181">
        <f t="shared" si="15"/>
        <v>0</v>
      </c>
      <c r="AL145" s="142">
        <f t="shared" si="16"/>
        <v>0</v>
      </c>
      <c r="AM145" s="182">
        <f t="shared" si="17"/>
        <v>0</v>
      </c>
      <c r="AN145" s="183">
        <f t="shared" si="18"/>
        <v>0</v>
      </c>
      <c r="AO145" s="125">
        <f t="shared" si="13"/>
        <v>0</v>
      </c>
    </row>
    <row r="146" spans="36:41" x14ac:dyDescent="0.25">
      <c r="AJ146" s="123">
        <f t="shared" si="14"/>
        <v>0</v>
      </c>
      <c r="AK146" s="181">
        <f t="shared" si="15"/>
        <v>0</v>
      </c>
      <c r="AL146" s="142">
        <f t="shared" si="16"/>
        <v>0</v>
      </c>
      <c r="AM146" s="182">
        <f t="shared" si="17"/>
        <v>0</v>
      </c>
      <c r="AN146" s="183">
        <f t="shared" si="18"/>
        <v>0</v>
      </c>
      <c r="AO146" s="125">
        <f t="shared" si="13"/>
        <v>0</v>
      </c>
    </row>
    <row r="147" spans="36:41" x14ac:dyDescent="0.25">
      <c r="AJ147" s="123">
        <f t="shared" si="14"/>
        <v>0</v>
      </c>
      <c r="AK147" s="181">
        <f t="shared" si="15"/>
        <v>0</v>
      </c>
      <c r="AL147" s="142">
        <f t="shared" si="16"/>
        <v>0</v>
      </c>
      <c r="AM147" s="182">
        <f t="shared" si="17"/>
        <v>0</v>
      </c>
      <c r="AN147" s="183">
        <f t="shared" si="18"/>
        <v>0</v>
      </c>
      <c r="AO147" s="125">
        <f t="shared" si="13"/>
        <v>0</v>
      </c>
    </row>
    <row r="148" spans="36:41" x14ac:dyDescent="0.25">
      <c r="AJ148" s="123">
        <f t="shared" si="14"/>
        <v>0</v>
      </c>
      <c r="AK148" s="181">
        <f t="shared" si="15"/>
        <v>0</v>
      </c>
      <c r="AL148" s="142">
        <f t="shared" si="16"/>
        <v>0</v>
      </c>
      <c r="AM148" s="182">
        <f t="shared" si="17"/>
        <v>0</v>
      </c>
      <c r="AN148" s="183">
        <f t="shared" si="18"/>
        <v>0</v>
      </c>
      <c r="AO148" s="125">
        <f t="shared" si="13"/>
        <v>0</v>
      </c>
    </row>
    <row r="149" spans="36:41" x14ac:dyDescent="0.25">
      <c r="AJ149" s="123">
        <f t="shared" si="14"/>
        <v>0</v>
      </c>
      <c r="AK149" s="181">
        <f t="shared" si="15"/>
        <v>0</v>
      </c>
      <c r="AL149" s="142">
        <f t="shared" si="16"/>
        <v>0</v>
      </c>
      <c r="AM149" s="182">
        <f t="shared" si="17"/>
        <v>0</v>
      </c>
      <c r="AN149" s="183">
        <f t="shared" si="18"/>
        <v>0</v>
      </c>
      <c r="AO149" s="125">
        <f t="shared" si="13"/>
        <v>0</v>
      </c>
    </row>
    <row r="150" spans="36:41" x14ac:dyDescent="0.25">
      <c r="AJ150" s="123">
        <f t="shared" si="14"/>
        <v>0</v>
      </c>
      <c r="AK150" s="181">
        <f t="shared" si="15"/>
        <v>0</v>
      </c>
      <c r="AL150" s="142">
        <f t="shared" si="16"/>
        <v>0</v>
      </c>
      <c r="AM150" s="182">
        <f t="shared" si="17"/>
        <v>0</v>
      </c>
      <c r="AN150" s="183">
        <f t="shared" si="18"/>
        <v>0</v>
      </c>
      <c r="AO150" s="125">
        <f t="shared" si="13"/>
        <v>0</v>
      </c>
    </row>
    <row r="151" spans="36:41" x14ac:dyDescent="0.25">
      <c r="AJ151" s="123">
        <f t="shared" si="14"/>
        <v>0</v>
      </c>
      <c r="AK151" s="181">
        <f t="shared" si="15"/>
        <v>0</v>
      </c>
      <c r="AL151" s="142">
        <f t="shared" si="16"/>
        <v>0</v>
      </c>
      <c r="AM151" s="182">
        <f t="shared" si="17"/>
        <v>0</v>
      </c>
      <c r="AN151" s="183">
        <f t="shared" si="18"/>
        <v>0</v>
      </c>
      <c r="AO151" s="125">
        <f t="shared" si="13"/>
        <v>0</v>
      </c>
    </row>
    <row r="152" spans="36:41" x14ac:dyDescent="0.25">
      <c r="AJ152" s="123">
        <f t="shared" si="14"/>
        <v>0</v>
      </c>
      <c r="AK152" s="181">
        <f t="shared" si="15"/>
        <v>0</v>
      </c>
      <c r="AL152" s="142">
        <f t="shared" si="16"/>
        <v>0</v>
      </c>
      <c r="AM152" s="182">
        <f t="shared" si="17"/>
        <v>0</v>
      </c>
      <c r="AN152" s="183">
        <f t="shared" si="18"/>
        <v>0</v>
      </c>
      <c r="AO152" s="125">
        <f t="shared" si="13"/>
        <v>0</v>
      </c>
    </row>
    <row r="153" spans="36:41" x14ac:dyDescent="0.25">
      <c r="AJ153" s="123">
        <f t="shared" si="14"/>
        <v>0</v>
      </c>
      <c r="AK153" s="181">
        <f t="shared" si="15"/>
        <v>0</v>
      </c>
      <c r="AL153" s="142">
        <f t="shared" si="16"/>
        <v>0</v>
      </c>
      <c r="AM153" s="182">
        <f t="shared" si="17"/>
        <v>0</v>
      </c>
      <c r="AN153" s="183">
        <f t="shared" si="18"/>
        <v>0</v>
      </c>
      <c r="AO153" s="125">
        <f t="shared" si="13"/>
        <v>0</v>
      </c>
    </row>
    <row r="154" spans="36:41" x14ac:dyDescent="0.25">
      <c r="AJ154" s="123">
        <f t="shared" si="14"/>
        <v>0</v>
      </c>
      <c r="AK154" s="181">
        <f t="shared" si="15"/>
        <v>0</v>
      </c>
      <c r="AL154" s="142">
        <f t="shared" si="16"/>
        <v>0</v>
      </c>
      <c r="AM154" s="182">
        <f t="shared" si="17"/>
        <v>0</v>
      </c>
      <c r="AN154" s="183">
        <f t="shared" si="18"/>
        <v>0</v>
      </c>
      <c r="AO154" s="125">
        <f t="shared" si="13"/>
        <v>0</v>
      </c>
    </row>
    <row r="155" spans="36:41" x14ac:dyDescent="0.25">
      <c r="AJ155" s="123">
        <f t="shared" si="14"/>
        <v>0</v>
      </c>
      <c r="AK155" s="181">
        <f t="shared" si="15"/>
        <v>0</v>
      </c>
      <c r="AL155" s="142">
        <f t="shared" si="16"/>
        <v>0</v>
      </c>
      <c r="AM155" s="182">
        <f t="shared" si="17"/>
        <v>0</v>
      </c>
      <c r="AN155" s="183">
        <f t="shared" si="18"/>
        <v>0</v>
      </c>
      <c r="AO155" s="125">
        <f t="shared" si="13"/>
        <v>0</v>
      </c>
    </row>
    <row r="156" spans="36:41" x14ac:dyDescent="0.25">
      <c r="AJ156" s="123">
        <f t="shared" si="14"/>
        <v>0</v>
      </c>
      <c r="AK156" s="181">
        <f t="shared" si="15"/>
        <v>0</v>
      </c>
      <c r="AL156" s="142">
        <f t="shared" si="16"/>
        <v>0</v>
      </c>
      <c r="AM156" s="182">
        <f t="shared" si="17"/>
        <v>0</v>
      </c>
      <c r="AN156" s="183">
        <f t="shared" si="18"/>
        <v>0</v>
      </c>
      <c r="AO156" s="125">
        <f t="shared" si="13"/>
        <v>0</v>
      </c>
    </row>
    <row r="157" spans="36:41" x14ac:dyDescent="0.25">
      <c r="AJ157" s="123">
        <f t="shared" si="14"/>
        <v>0</v>
      </c>
      <c r="AK157" s="181">
        <f t="shared" si="15"/>
        <v>0</v>
      </c>
      <c r="AL157" s="142">
        <f t="shared" si="16"/>
        <v>0</v>
      </c>
      <c r="AM157" s="182">
        <f t="shared" si="17"/>
        <v>0</v>
      </c>
      <c r="AN157" s="183">
        <f t="shared" si="18"/>
        <v>0</v>
      </c>
      <c r="AO157" s="125">
        <f t="shared" si="13"/>
        <v>0</v>
      </c>
    </row>
    <row r="158" spans="36:41" x14ac:dyDescent="0.25">
      <c r="AJ158" s="123">
        <f t="shared" si="14"/>
        <v>0</v>
      </c>
      <c r="AK158" s="181">
        <f t="shared" si="15"/>
        <v>0</v>
      </c>
      <c r="AL158" s="142">
        <f t="shared" si="16"/>
        <v>0</v>
      </c>
      <c r="AM158" s="182">
        <f t="shared" si="17"/>
        <v>0</v>
      </c>
      <c r="AN158" s="183">
        <f t="shared" si="18"/>
        <v>0</v>
      </c>
      <c r="AO158" s="125">
        <f t="shared" si="13"/>
        <v>0</v>
      </c>
    </row>
    <row r="159" spans="36:41" x14ac:dyDescent="0.25">
      <c r="AJ159" s="123">
        <f t="shared" si="14"/>
        <v>0</v>
      </c>
      <c r="AK159" s="181">
        <f t="shared" si="15"/>
        <v>0</v>
      </c>
      <c r="AL159" s="142">
        <f t="shared" si="16"/>
        <v>0</v>
      </c>
      <c r="AM159" s="182">
        <f t="shared" si="17"/>
        <v>0</v>
      </c>
      <c r="AN159" s="183">
        <f t="shared" si="18"/>
        <v>0</v>
      </c>
      <c r="AO159" s="125">
        <f t="shared" si="13"/>
        <v>0</v>
      </c>
    </row>
    <row r="160" spans="36:41" x14ac:dyDescent="0.25">
      <c r="AJ160" s="123">
        <f t="shared" si="14"/>
        <v>0</v>
      </c>
      <c r="AK160" s="181">
        <f t="shared" si="15"/>
        <v>0</v>
      </c>
      <c r="AL160" s="142">
        <f t="shared" si="16"/>
        <v>0</v>
      </c>
      <c r="AM160" s="182">
        <f t="shared" si="17"/>
        <v>0</v>
      </c>
      <c r="AN160" s="183">
        <f t="shared" si="18"/>
        <v>0</v>
      </c>
      <c r="AO160" s="125">
        <f t="shared" si="13"/>
        <v>0</v>
      </c>
    </row>
    <row r="161" spans="36:41" x14ac:dyDescent="0.25">
      <c r="AJ161" s="123">
        <f t="shared" si="14"/>
        <v>0</v>
      </c>
      <c r="AK161" s="181">
        <f t="shared" si="15"/>
        <v>0</v>
      </c>
      <c r="AL161" s="142">
        <f t="shared" si="16"/>
        <v>0</v>
      </c>
      <c r="AM161" s="182">
        <f t="shared" si="17"/>
        <v>0</v>
      </c>
      <c r="AN161" s="183">
        <f t="shared" si="18"/>
        <v>0</v>
      </c>
      <c r="AO161" s="125">
        <f t="shared" si="13"/>
        <v>0</v>
      </c>
    </row>
    <row r="162" spans="36:41" x14ac:dyDescent="0.25">
      <c r="AJ162" s="123">
        <f t="shared" si="14"/>
        <v>0</v>
      </c>
      <c r="AK162" s="181">
        <f t="shared" si="15"/>
        <v>0</v>
      </c>
      <c r="AL162" s="142">
        <f t="shared" si="16"/>
        <v>0</v>
      </c>
      <c r="AM162" s="182">
        <f t="shared" si="17"/>
        <v>0</v>
      </c>
      <c r="AN162" s="183">
        <f t="shared" si="18"/>
        <v>0</v>
      </c>
      <c r="AO162" s="125">
        <f t="shared" si="13"/>
        <v>0</v>
      </c>
    </row>
    <row r="163" spans="36:41" x14ac:dyDescent="0.25">
      <c r="AJ163" s="123">
        <f t="shared" si="14"/>
        <v>0</v>
      </c>
      <c r="AK163" s="181">
        <f t="shared" si="15"/>
        <v>0</v>
      </c>
      <c r="AL163" s="142">
        <f t="shared" si="16"/>
        <v>0</v>
      </c>
      <c r="AM163" s="182">
        <f t="shared" si="17"/>
        <v>0</v>
      </c>
      <c r="AN163" s="183">
        <f t="shared" si="18"/>
        <v>0</v>
      </c>
      <c r="AO163" s="125">
        <f t="shared" si="13"/>
        <v>0</v>
      </c>
    </row>
    <row r="164" spans="36:41" x14ac:dyDescent="0.25">
      <c r="AJ164" s="123">
        <f t="shared" si="14"/>
        <v>0</v>
      </c>
      <c r="AK164" s="181">
        <f t="shared" si="15"/>
        <v>0</v>
      </c>
      <c r="AL164" s="142">
        <f t="shared" si="16"/>
        <v>0</v>
      </c>
      <c r="AM164" s="182">
        <f t="shared" si="17"/>
        <v>0</v>
      </c>
      <c r="AN164" s="183">
        <f t="shared" si="18"/>
        <v>0</v>
      </c>
      <c r="AO164" s="125">
        <f t="shared" si="13"/>
        <v>0</v>
      </c>
    </row>
    <row r="165" spans="36:41" x14ac:dyDescent="0.25">
      <c r="AJ165" s="123">
        <f t="shared" si="14"/>
        <v>0</v>
      </c>
      <c r="AK165" s="181">
        <f t="shared" si="15"/>
        <v>0</v>
      </c>
      <c r="AL165" s="142">
        <f t="shared" si="16"/>
        <v>0</v>
      </c>
      <c r="AM165" s="182">
        <f t="shared" si="17"/>
        <v>0</v>
      </c>
      <c r="AN165" s="183">
        <f t="shared" si="18"/>
        <v>0</v>
      </c>
      <c r="AO165" s="125">
        <f t="shared" si="13"/>
        <v>0</v>
      </c>
    </row>
    <row r="166" spans="36:41" x14ac:dyDescent="0.25">
      <c r="AJ166" s="123">
        <f t="shared" si="14"/>
        <v>0</v>
      </c>
      <c r="AK166" s="181">
        <f t="shared" si="15"/>
        <v>0</v>
      </c>
      <c r="AL166" s="142">
        <f t="shared" si="16"/>
        <v>0</v>
      </c>
      <c r="AM166" s="182">
        <f t="shared" si="17"/>
        <v>0</v>
      </c>
      <c r="AN166" s="183">
        <f t="shared" si="18"/>
        <v>0</v>
      </c>
      <c r="AO166" s="125">
        <f t="shared" ref="AO166:AO188" si="19">AM166-AN166</f>
        <v>0</v>
      </c>
    </row>
    <row r="167" spans="36:41" x14ac:dyDescent="0.25">
      <c r="AJ167" s="123">
        <f t="shared" si="14"/>
        <v>0</v>
      </c>
      <c r="AK167" s="181">
        <f t="shared" si="15"/>
        <v>0</v>
      </c>
      <c r="AL167" s="142">
        <f t="shared" si="16"/>
        <v>0</v>
      </c>
      <c r="AM167" s="182">
        <f t="shared" si="17"/>
        <v>0</v>
      </c>
      <c r="AN167" s="183">
        <f t="shared" si="18"/>
        <v>0</v>
      </c>
      <c r="AO167" s="125">
        <f t="shared" si="19"/>
        <v>0</v>
      </c>
    </row>
    <row r="168" spans="36:41" x14ac:dyDescent="0.25">
      <c r="AJ168" s="123">
        <f t="shared" si="14"/>
        <v>0</v>
      </c>
      <c r="AK168" s="181">
        <f t="shared" si="15"/>
        <v>0</v>
      </c>
      <c r="AL168" s="142">
        <f t="shared" si="16"/>
        <v>0</v>
      </c>
      <c r="AM168" s="182">
        <f t="shared" si="17"/>
        <v>0</v>
      </c>
      <c r="AN168" s="183">
        <f t="shared" si="18"/>
        <v>0</v>
      </c>
      <c r="AO168" s="125">
        <f t="shared" si="19"/>
        <v>0</v>
      </c>
    </row>
    <row r="169" spans="36:41" x14ac:dyDescent="0.25">
      <c r="AJ169" s="123">
        <f t="shared" si="14"/>
        <v>0</v>
      </c>
      <c r="AK169" s="181">
        <f t="shared" si="15"/>
        <v>0</v>
      </c>
      <c r="AL169" s="142">
        <f t="shared" si="16"/>
        <v>0</v>
      </c>
      <c r="AM169" s="182">
        <f t="shared" si="17"/>
        <v>0</v>
      </c>
      <c r="AN169" s="183">
        <f t="shared" si="18"/>
        <v>0</v>
      </c>
      <c r="AO169" s="125">
        <f t="shared" si="19"/>
        <v>0</v>
      </c>
    </row>
    <row r="170" spans="36:41" x14ac:dyDescent="0.25">
      <c r="AJ170" s="123">
        <f t="shared" si="14"/>
        <v>0</v>
      </c>
      <c r="AK170" s="181">
        <f t="shared" si="15"/>
        <v>0</v>
      </c>
      <c r="AL170" s="142">
        <f t="shared" si="16"/>
        <v>0</v>
      </c>
      <c r="AM170" s="182">
        <f t="shared" si="17"/>
        <v>0</v>
      </c>
      <c r="AN170" s="183">
        <f t="shared" si="18"/>
        <v>0</v>
      </c>
      <c r="AO170" s="125">
        <f t="shared" si="19"/>
        <v>0</v>
      </c>
    </row>
    <row r="171" spans="36:41" x14ac:dyDescent="0.25">
      <c r="AJ171" s="123">
        <f t="shared" si="14"/>
        <v>0</v>
      </c>
      <c r="AK171" s="181">
        <f t="shared" si="15"/>
        <v>0</v>
      </c>
      <c r="AL171" s="142">
        <f t="shared" si="16"/>
        <v>0</v>
      </c>
      <c r="AM171" s="182">
        <f t="shared" si="17"/>
        <v>0</v>
      </c>
      <c r="AN171" s="183">
        <f t="shared" si="18"/>
        <v>0</v>
      </c>
      <c r="AO171" s="125">
        <f t="shared" si="19"/>
        <v>0</v>
      </c>
    </row>
    <row r="172" spans="36:41" x14ac:dyDescent="0.25">
      <c r="AJ172" s="123">
        <f t="shared" si="14"/>
        <v>0</v>
      </c>
      <c r="AK172" s="181">
        <f t="shared" si="15"/>
        <v>0</v>
      </c>
      <c r="AL172" s="142">
        <f t="shared" si="16"/>
        <v>0</v>
      </c>
      <c r="AM172" s="182">
        <f t="shared" si="17"/>
        <v>0</v>
      </c>
      <c r="AN172" s="183">
        <f t="shared" si="18"/>
        <v>0</v>
      </c>
      <c r="AO172" s="125">
        <f t="shared" si="19"/>
        <v>0</v>
      </c>
    </row>
    <row r="173" spans="36:41" x14ac:dyDescent="0.25">
      <c r="AJ173" s="123">
        <f t="shared" si="14"/>
        <v>0</v>
      </c>
      <c r="AK173" s="181">
        <f t="shared" si="15"/>
        <v>0</v>
      </c>
      <c r="AL173" s="142">
        <f t="shared" si="16"/>
        <v>0</v>
      </c>
      <c r="AM173" s="182">
        <f t="shared" si="17"/>
        <v>0</v>
      </c>
      <c r="AN173" s="183">
        <f t="shared" si="18"/>
        <v>0</v>
      </c>
      <c r="AO173" s="125">
        <f t="shared" si="19"/>
        <v>0</v>
      </c>
    </row>
    <row r="174" spans="36:41" x14ac:dyDescent="0.25">
      <c r="AJ174" s="123">
        <f t="shared" si="14"/>
        <v>0</v>
      </c>
      <c r="AK174" s="181">
        <f t="shared" si="15"/>
        <v>0</v>
      </c>
      <c r="AL174" s="142">
        <f t="shared" si="16"/>
        <v>0</v>
      </c>
      <c r="AM174" s="182">
        <f t="shared" si="17"/>
        <v>0</v>
      </c>
      <c r="AN174" s="183">
        <f t="shared" si="18"/>
        <v>0</v>
      </c>
      <c r="AO174" s="125">
        <f t="shared" si="19"/>
        <v>0</v>
      </c>
    </row>
    <row r="175" spans="36:41" x14ac:dyDescent="0.25">
      <c r="AJ175" s="123">
        <f t="shared" si="14"/>
        <v>0</v>
      </c>
      <c r="AK175" s="181">
        <f t="shared" si="15"/>
        <v>0</v>
      </c>
      <c r="AL175" s="142">
        <f t="shared" si="16"/>
        <v>0</v>
      </c>
      <c r="AM175" s="182">
        <f t="shared" si="17"/>
        <v>0</v>
      </c>
      <c r="AN175" s="183">
        <f t="shared" si="18"/>
        <v>0</v>
      </c>
      <c r="AO175" s="125">
        <f t="shared" si="19"/>
        <v>0</v>
      </c>
    </row>
    <row r="176" spans="36:41" x14ac:dyDescent="0.25">
      <c r="AJ176" s="123">
        <f t="shared" si="14"/>
        <v>0</v>
      </c>
      <c r="AK176" s="181">
        <f t="shared" si="15"/>
        <v>0</v>
      </c>
      <c r="AL176" s="142">
        <f t="shared" si="16"/>
        <v>0</v>
      </c>
      <c r="AM176" s="182">
        <f t="shared" si="17"/>
        <v>0</v>
      </c>
      <c r="AN176" s="183">
        <f t="shared" si="18"/>
        <v>0</v>
      </c>
      <c r="AO176" s="125">
        <f t="shared" si="19"/>
        <v>0</v>
      </c>
    </row>
    <row r="177" spans="36:41" x14ac:dyDescent="0.25">
      <c r="AJ177" s="123">
        <f t="shared" si="14"/>
        <v>0</v>
      </c>
      <c r="AK177" s="181">
        <f t="shared" si="15"/>
        <v>0</v>
      </c>
      <c r="AL177" s="142">
        <f t="shared" si="16"/>
        <v>0</v>
      </c>
      <c r="AM177" s="182">
        <f t="shared" si="17"/>
        <v>0</v>
      </c>
      <c r="AN177" s="183">
        <f t="shared" si="18"/>
        <v>0</v>
      </c>
      <c r="AO177" s="125">
        <f t="shared" si="19"/>
        <v>0</v>
      </c>
    </row>
    <row r="178" spans="36:41" x14ac:dyDescent="0.25">
      <c r="AJ178" s="123">
        <f t="shared" si="14"/>
        <v>0</v>
      </c>
      <c r="AK178" s="181">
        <f t="shared" si="15"/>
        <v>0</v>
      </c>
      <c r="AL178" s="142">
        <f t="shared" si="16"/>
        <v>0</v>
      </c>
      <c r="AM178" s="182">
        <f t="shared" si="17"/>
        <v>0</v>
      </c>
      <c r="AN178" s="183">
        <f t="shared" si="18"/>
        <v>0</v>
      </c>
      <c r="AO178" s="125">
        <f t="shared" si="19"/>
        <v>0</v>
      </c>
    </row>
    <row r="179" spans="36:41" x14ac:dyDescent="0.25">
      <c r="AJ179" s="123">
        <f t="shared" si="14"/>
        <v>0</v>
      </c>
      <c r="AK179" s="181">
        <f t="shared" si="15"/>
        <v>0</v>
      </c>
      <c r="AL179" s="142">
        <f t="shared" si="16"/>
        <v>0</v>
      </c>
      <c r="AM179" s="182">
        <f t="shared" si="17"/>
        <v>0</v>
      </c>
      <c r="AN179" s="183">
        <f t="shared" si="18"/>
        <v>0</v>
      </c>
      <c r="AO179" s="125">
        <f t="shared" si="19"/>
        <v>0</v>
      </c>
    </row>
    <row r="180" spans="36:41" x14ac:dyDescent="0.25">
      <c r="AJ180" s="123">
        <f t="shared" si="14"/>
        <v>0</v>
      </c>
      <c r="AK180" s="181">
        <f t="shared" si="15"/>
        <v>0</v>
      </c>
      <c r="AL180" s="142">
        <f t="shared" si="16"/>
        <v>0</v>
      </c>
      <c r="AM180" s="182">
        <f t="shared" si="17"/>
        <v>0</v>
      </c>
      <c r="AN180" s="183">
        <f t="shared" si="18"/>
        <v>0</v>
      </c>
      <c r="AO180" s="125">
        <f t="shared" si="19"/>
        <v>0</v>
      </c>
    </row>
    <row r="181" spans="36:41" x14ac:dyDescent="0.25">
      <c r="AJ181" s="123">
        <f t="shared" si="14"/>
        <v>0</v>
      </c>
      <c r="AK181" s="181">
        <f t="shared" si="15"/>
        <v>0</v>
      </c>
      <c r="AL181" s="142">
        <f t="shared" si="16"/>
        <v>0</v>
      </c>
      <c r="AM181" s="182">
        <f t="shared" si="17"/>
        <v>0</v>
      </c>
      <c r="AN181" s="183">
        <f t="shared" si="18"/>
        <v>0</v>
      </c>
      <c r="AO181" s="125">
        <f t="shared" si="19"/>
        <v>0</v>
      </c>
    </row>
    <row r="182" spans="36:41" x14ac:dyDescent="0.25">
      <c r="AJ182" s="123">
        <f t="shared" si="14"/>
        <v>0</v>
      </c>
      <c r="AK182" s="181">
        <f t="shared" si="15"/>
        <v>0</v>
      </c>
      <c r="AL182" s="142">
        <f t="shared" si="16"/>
        <v>0</v>
      </c>
      <c r="AM182" s="182">
        <f t="shared" si="17"/>
        <v>0</v>
      </c>
      <c r="AN182" s="183">
        <f t="shared" si="18"/>
        <v>0</v>
      </c>
      <c r="AO182" s="125">
        <f t="shared" si="19"/>
        <v>0</v>
      </c>
    </row>
    <row r="183" spans="36:41" x14ac:dyDescent="0.25">
      <c r="AJ183" s="123">
        <f t="shared" si="14"/>
        <v>0</v>
      </c>
      <c r="AK183" s="181">
        <f t="shared" si="15"/>
        <v>0</v>
      </c>
      <c r="AL183" s="142">
        <f t="shared" si="16"/>
        <v>0</v>
      </c>
      <c r="AM183" s="182">
        <f t="shared" si="17"/>
        <v>0</v>
      </c>
      <c r="AN183" s="183">
        <f t="shared" si="18"/>
        <v>0</v>
      </c>
      <c r="AO183" s="125">
        <f t="shared" si="19"/>
        <v>0</v>
      </c>
    </row>
    <row r="184" spans="36:41" x14ac:dyDescent="0.25">
      <c r="AJ184" s="123">
        <f t="shared" si="14"/>
        <v>0</v>
      </c>
      <c r="AK184" s="181">
        <f t="shared" si="15"/>
        <v>0</v>
      </c>
      <c r="AL184" s="142">
        <f t="shared" si="16"/>
        <v>0</v>
      </c>
      <c r="AM184" s="182">
        <f t="shared" si="17"/>
        <v>0</v>
      </c>
      <c r="AN184" s="183">
        <f t="shared" si="18"/>
        <v>0</v>
      </c>
      <c r="AO184" s="125">
        <f t="shared" si="19"/>
        <v>0</v>
      </c>
    </row>
    <row r="185" spans="36:41" x14ac:dyDescent="0.25">
      <c r="AJ185" s="123">
        <f t="shared" si="14"/>
        <v>0</v>
      </c>
      <c r="AK185" s="181">
        <f t="shared" si="15"/>
        <v>0</v>
      </c>
      <c r="AL185" s="142">
        <f t="shared" si="16"/>
        <v>0</v>
      </c>
      <c r="AM185" s="182">
        <f t="shared" si="17"/>
        <v>0</v>
      </c>
      <c r="AN185" s="183">
        <f t="shared" si="18"/>
        <v>0</v>
      </c>
      <c r="AO185" s="125">
        <f t="shared" si="19"/>
        <v>0</v>
      </c>
    </row>
    <row r="186" spans="36:41" x14ac:dyDescent="0.25">
      <c r="AJ186" s="123">
        <f t="shared" si="14"/>
        <v>0</v>
      </c>
      <c r="AK186" s="181">
        <f t="shared" si="15"/>
        <v>0</v>
      </c>
      <c r="AL186" s="142">
        <f t="shared" si="16"/>
        <v>0</v>
      </c>
      <c r="AM186" s="182">
        <f t="shared" si="17"/>
        <v>0</v>
      </c>
      <c r="AN186" s="183">
        <f t="shared" si="18"/>
        <v>0</v>
      </c>
      <c r="AO186" s="125">
        <f t="shared" si="19"/>
        <v>0</v>
      </c>
    </row>
    <row r="187" spans="36:41" x14ac:dyDescent="0.25">
      <c r="AJ187" s="123">
        <f t="shared" si="14"/>
        <v>0</v>
      </c>
      <c r="AK187" s="181">
        <f t="shared" si="15"/>
        <v>0</v>
      </c>
      <c r="AL187" s="142">
        <f t="shared" si="16"/>
        <v>0</v>
      </c>
      <c r="AM187" s="182">
        <f t="shared" si="17"/>
        <v>0</v>
      </c>
      <c r="AN187" s="183">
        <f t="shared" si="18"/>
        <v>0</v>
      </c>
      <c r="AO187" s="125">
        <f t="shared" si="19"/>
        <v>0</v>
      </c>
    </row>
    <row r="188" spans="36:41" x14ac:dyDescent="0.25">
      <c r="AJ188" s="123">
        <f t="shared" si="14"/>
        <v>0</v>
      </c>
      <c r="AK188" s="181">
        <f t="shared" si="15"/>
        <v>0</v>
      </c>
      <c r="AL188" s="142">
        <f t="shared" si="16"/>
        <v>0</v>
      </c>
      <c r="AM188" s="182">
        <f t="shared" si="17"/>
        <v>0</v>
      </c>
      <c r="AN188" s="183">
        <f t="shared" si="18"/>
        <v>0</v>
      </c>
      <c r="AO188" s="125">
        <f t="shared" si="19"/>
        <v>0</v>
      </c>
    </row>
  </sheetData>
  <autoFilter ref="A1:AO188" xr:uid="{00000000-0001-0000-05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C3D30-7FBC-48C9-A953-A31D40A0CA50}">
  <dimension ref="A1:X85"/>
  <sheetViews>
    <sheetView topLeftCell="F1" workbookViewId="0">
      <selection sqref="A1:X1048576"/>
    </sheetView>
  </sheetViews>
  <sheetFormatPr defaultRowHeight="13.8" x14ac:dyDescent="0.25"/>
  <cols>
    <col min="1" max="1" width="45.09765625" bestFit="1" customWidth="1"/>
  </cols>
  <sheetData>
    <row r="1" spans="1:24" x14ac:dyDescent="0.25">
      <c r="A1" t="s">
        <v>2052</v>
      </c>
      <c r="B1" t="s">
        <v>2053</v>
      </c>
      <c r="C1" t="s">
        <v>2054</v>
      </c>
      <c r="D1" t="s">
        <v>2055</v>
      </c>
      <c r="E1" t="s">
        <v>2056</v>
      </c>
      <c r="F1" t="s">
        <v>2057</v>
      </c>
      <c r="G1" t="s">
        <v>2059</v>
      </c>
      <c r="H1" t="s">
        <v>2060</v>
      </c>
      <c r="I1" t="s">
        <v>2062</v>
      </c>
      <c r="J1" t="s">
        <v>2063</v>
      </c>
      <c r="K1" t="s">
        <v>2178</v>
      </c>
      <c r="L1" t="s">
        <v>2066</v>
      </c>
      <c r="M1" t="s">
        <v>2067</v>
      </c>
      <c r="N1" t="s">
        <v>2068</v>
      </c>
      <c r="O1" t="s">
        <v>2069</v>
      </c>
      <c r="P1" t="s">
        <v>2070</v>
      </c>
      <c r="Q1" t="s">
        <v>2071</v>
      </c>
      <c r="R1" t="s">
        <v>2072</v>
      </c>
      <c r="S1" t="s">
        <v>2073</v>
      </c>
      <c r="T1" t="s">
        <v>2074</v>
      </c>
      <c r="U1" t="s">
        <v>2075</v>
      </c>
      <c r="V1" t="s">
        <v>2076</v>
      </c>
      <c r="W1" t="s">
        <v>2077</v>
      </c>
      <c r="X1" t="s">
        <v>2079</v>
      </c>
    </row>
    <row r="2" spans="1:24" x14ac:dyDescent="0.25">
      <c r="A2" t="s">
        <v>2080</v>
      </c>
      <c r="B2" t="s">
        <v>2081</v>
      </c>
      <c r="C2" t="s">
        <v>2082</v>
      </c>
      <c r="D2" t="s">
        <v>2083</v>
      </c>
      <c r="E2" t="s">
        <v>2084</v>
      </c>
      <c r="F2" t="s">
        <v>2085</v>
      </c>
      <c r="G2" t="s">
        <v>2087</v>
      </c>
      <c r="H2" t="s">
        <v>2088</v>
      </c>
      <c r="I2" t="s">
        <v>2090</v>
      </c>
      <c r="J2" t="s">
        <v>2091</v>
      </c>
      <c r="K2" t="s">
        <v>2184</v>
      </c>
      <c r="L2" t="s">
        <v>2094</v>
      </c>
      <c r="M2" t="s">
        <v>2095</v>
      </c>
      <c r="N2" t="s">
        <v>2096</v>
      </c>
      <c r="O2" t="s">
        <v>2097</v>
      </c>
      <c r="P2" t="s">
        <v>2098</v>
      </c>
      <c r="Q2" t="s">
        <v>2099</v>
      </c>
      <c r="R2" t="s">
        <v>2100</v>
      </c>
      <c r="S2" t="s">
        <v>2101</v>
      </c>
      <c r="T2" t="s">
        <v>2102</v>
      </c>
      <c r="U2" t="s">
        <v>2103</v>
      </c>
      <c r="V2" t="s">
        <v>2104</v>
      </c>
      <c r="W2" t="s">
        <v>2105</v>
      </c>
      <c r="X2" t="s">
        <v>2107</v>
      </c>
    </row>
    <row r="3" spans="1:24" x14ac:dyDescent="0.25">
      <c r="A3" t="s">
        <v>2108</v>
      </c>
      <c r="B3">
        <v>46740624.289999999</v>
      </c>
      <c r="C3">
        <v>8514513.6699999999</v>
      </c>
      <c r="D3">
        <v>3903978.3</v>
      </c>
      <c r="E3">
        <v>50504244.020000003</v>
      </c>
      <c r="F3">
        <v>27319145.52</v>
      </c>
      <c r="G3">
        <v>341407.3</v>
      </c>
      <c r="H3">
        <v>505338.93</v>
      </c>
      <c r="I3">
        <v>290703.62</v>
      </c>
      <c r="J3">
        <v>214262.33</v>
      </c>
      <c r="K3">
        <v>681193.39</v>
      </c>
      <c r="L3">
        <v>28229388.57</v>
      </c>
      <c r="M3">
        <v>105746449.20999999</v>
      </c>
      <c r="N3">
        <v>30569569.329999998</v>
      </c>
      <c r="O3">
        <v>4188783.08</v>
      </c>
      <c r="P3">
        <v>11857.34</v>
      </c>
      <c r="Q3">
        <v>35997750.710000001</v>
      </c>
      <c r="R3">
        <v>1905788.05</v>
      </c>
      <c r="S3">
        <v>45937136.509999998</v>
      </c>
      <c r="T3">
        <v>127471</v>
      </c>
      <c r="U3">
        <v>61334</v>
      </c>
      <c r="V3">
        <v>19670516.530000001</v>
      </c>
      <c r="W3">
        <v>5219575.0599999996</v>
      </c>
      <c r="X3">
        <v>683952.96</v>
      </c>
    </row>
    <row r="12" spans="1:24" x14ac:dyDescent="0.25">
      <c r="A12" t="s">
        <v>2489</v>
      </c>
      <c r="B12">
        <v>718147.2</v>
      </c>
      <c r="C12">
        <v>203673.9</v>
      </c>
      <c r="D12">
        <v>50363.03</v>
      </c>
      <c r="E12">
        <v>670628.02</v>
      </c>
      <c r="F12">
        <v>217953.79</v>
      </c>
      <c r="G12">
        <v>0</v>
      </c>
      <c r="H12">
        <v>0</v>
      </c>
      <c r="J12">
        <v>18.690000000000001</v>
      </c>
      <c r="L12">
        <v>1229821.06</v>
      </c>
      <c r="M12">
        <v>685585.33</v>
      </c>
      <c r="N12">
        <v>264215.52</v>
      </c>
      <c r="P12">
        <v>4.37</v>
      </c>
      <c r="Q12">
        <v>335296.5</v>
      </c>
      <c r="S12">
        <v>335296.5</v>
      </c>
      <c r="V12">
        <v>271664</v>
      </c>
      <c r="W12">
        <v>46215.03</v>
      </c>
      <c r="X12">
        <v>1000</v>
      </c>
    </row>
    <row r="13" spans="1:24" x14ac:dyDescent="0.25">
      <c r="A13" t="s">
        <v>2490</v>
      </c>
      <c r="B13">
        <v>1253863.08</v>
      </c>
      <c r="C13">
        <v>181357.02</v>
      </c>
      <c r="D13">
        <v>114443.79</v>
      </c>
      <c r="E13">
        <v>879401.34</v>
      </c>
      <c r="F13">
        <v>383291.31</v>
      </c>
      <c r="G13">
        <v>0</v>
      </c>
      <c r="J13">
        <v>0</v>
      </c>
      <c r="L13">
        <v>1130963.6599999999</v>
      </c>
      <c r="M13">
        <v>1517319.83</v>
      </c>
      <c r="N13">
        <v>495854.73</v>
      </c>
      <c r="O13">
        <v>16500</v>
      </c>
      <c r="P13">
        <v>85.68</v>
      </c>
      <c r="Q13">
        <v>728437.5</v>
      </c>
      <c r="S13">
        <v>760999.5</v>
      </c>
      <c r="V13">
        <v>242661.46</v>
      </c>
      <c r="W13">
        <v>73143.899999999994</v>
      </c>
    </row>
    <row r="14" spans="1:24" x14ac:dyDescent="0.25">
      <c r="A14" t="s">
        <v>2491</v>
      </c>
      <c r="B14">
        <v>208471.98</v>
      </c>
      <c r="C14">
        <v>117190.1</v>
      </c>
      <c r="D14">
        <v>38910.17</v>
      </c>
      <c r="E14">
        <v>388166.06</v>
      </c>
      <c r="F14">
        <v>211159.97</v>
      </c>
      <c r="G14">
        <v>0</v>
      </c>
      <c r="L14">
        <v>-408805.57</v>
      </c>
      <c r="M14">
        <v>1326846.8</v>
      </c>
      <c r="N14">
        <v>270873.28999999998</v>
      </c>
      <c r="Q14">
        <v>278971.7</v>
      </c>
      <c r="S14">
        <v>278971.7</v>
      </c>
      <c r="V14">
        <v>169807.06</v>
      </c>
      <c r="W14">
        <v>55209.18</v>
      </c>
    </row>
    <row r="15" spans="1:24" x14ac:dyDescent="0.25">
      <c r="A15" t="s">
        <v>2492</v>
      </c>
      <c r="B15">
        <v>571617.56999999995</v>
      </c>
      <c r="C15">
        <v>156249.53</v>
      </c>
      <c r="D15">
        <v>80476.240000000005</v>
      </c>
      <c r="E15">
        <v>7</v>
      </c>
      <c r="F15">
        <v>189213.26</v>
      </c>
      <c r="G15">
        <v>0</v>
      </c>
      <c r="J15">
        <v>0</v>
      </c>
      <c r="L15">
        <v>-364453.39</v>
      </c>
      <c r="M15">
        <v>1336486.2</v>
      </c>
      <c r="N15">
        <v>406064.97</v>
      </c>
      <c r="P15">
        <v>9.86</v>
      </c>
      <c r="Q15">
        <v>780828</v>
      </c>
      <c r="S15">
        <v>891960.8</v>
      </c>
      <c r="V15">
        <v>214770.6</v>
      </c>
      <c r="W15">
        <v>54640.639999999999</v>
      </c>
    </row>
    <row r="16" spans="1:24" x14ac:dyDescent="0.25">
      <c r="A16" t="s">
        <v>2493</v>
      </c>
      <c r="B16">
        <v>867450.18</v>
      </c>
      <c r="C16">
        <v>102632.05</v>
      </c>
      <c r="D16">
        <v>70508.09</v>
      </c>
      <c r="E16">
        <v>734932.38</v>
      </c>
      <c r="F16">
        <v>278659.23</v>
      </c>
      <c r="G16">
        <v>0</v>
      </c>
      <c r="H16">
        <v>0</v>
      </c>
      <c r="J16">
        <v>0</v>
      </c>
      <c r="L16">
        <v>-131632.4</v>
      </c>
      <c r="M16">
        <v>2146839.4900000002</v>
      </c>
      <c r="N16">
        <v>377904.33</v>
      </c>
      <c r="O16">
        <v>58259</v>
      </c>
      <c r="P16">
        <v>56.99</v>
      </c>
      <c r="Q16">
        <v>922875</v>
      </c>
      <c r="S16">
        <v>962502</v>
      </c>
      <c r="T16">
        <v>2800</v>
      </c>
      <c r="U16">
        <v>440</v>
      </c>
      <c r="V16">
        <v>306858.68</v>
      </c>
      <c r="W16">
        <v>46519.8</v>
      </c>
      <c r="X16">
        <v>1000</v>
      </c>
    </row>
    <row r="17" spans="1:24" x14ac:dyDescent="0.25">
      <c r="A17" t="s">
        <v>2494</v>
      </c>
      <c r="B17">
        <v>520940.2</v>
      </c>
      <c r="C17">
        <v>30868.01</v>
      </c>
      <c r="D17">
        <v>141986.79</v>
      </c>
      <c r="E17">
        <v>165429.4</v>
      </c>
      <c r="F17">
        <v>241533.17</v>
      </c>
      <c r="G17">
        <v>0</v>
      </c>
      <c r="J17">
        <v>0</v>
      </c>
      <c r="L17">
        <v>-662835.44999999995</v>
      </c>
      <c r="M17">
        <v>1602780.76</v>
      </c>
      <c r="N17">
        <v>432903.35</v>
      </c>
      <c r="P17">
        <v>3.93</v>
      </c>
      <c r="Q17">
        <v>779078.5</v>
      </c>
      <c r="S17">
        <v>833798.5</v>
      </c>
      <c r="V17">
        <v>175492.98</v>
      </c>
      <c r="W17">
        <v>40882.04</v>
      </c>
      <c r="X17">
        <v>1000</v>
      </c>
    </row>
    <row r="18" spans="1:24" x14ac:dyDescent="0.25">
      <c r="A18" t="s">
        <v>2495</v>
      </c>
      <c r="B18">
        <v>767379.94</v>
      </c>
      <c r="C18">
        <v>181169.63</v>
      </c>
      <c r="D18">
        <v>30191.79</v>
      </c>
      <c r="E18">
        <v>172035.14</v>
      </c>
      <c r="F18">
        <v>439552.47</v>
      </c>
      <c r="G18">
        <v>0</v>
      </c>
      <c r="H18">
        <v>8000</v>
      </c>
      <c r="J18">
        <v>2195.37</v>
      </c>
      <c r="L18">
        <v>-383663.56</v>
      </c>
      <c r="M18">
        <v>2036704.82</v>
      </c>
      <c r="N18">
        <v>380032.73</v>
      </c>
      <c r="Q18">
        <v>361185</v>
      </c>
      <c r="S18">
        <v>509107</v>
      </c>
      <c r="T18">
        <v>4213</v>
      </c>
      <c r="V18">
        <v>186726.35</v>
      </c>
      <c r="W18">
        <v>113079.03999999999</v>
      </c>
      <c r="X18">
        <v>1000</v>
      </c>
    </row>
    <row r="19" spans="1:24" x14ac:dyDescent="0.25">
      <c r="A19" t="s">
        <v>2496</v>
      </c>
      <c r="B19">
        <v>262152.15000000002</v>
      </c>
      <c r="C19">
        <v>68462.02</v>
      </c>
      <c r="D19">
        <v>246814.72</v>
      </c>
      <c r="E19">
        <v>643600.91</v>
      </c>
      <c r="F19">
        <v>42248.46</v>
      </c>
      <c r="G19">
        <v>0</v>
      </c>
      <c r="H19">
        <v>0</v>
      </c>
      <c r="J19">
        <v>285.85000000000002</v>
      </c>
      <c r="L19">
        <v>1131055.01</v>
      </c>
      <c r="M19">
        <v>118427.08</v>
      </c>
      <c r="N19">
        <v>251622.49</v>
      </c>
      <c r="P19">
        <v>51.48</v>
      </c>
      <c r="Q19">
        <v>165360</v>
      </c>
      <c r="S19">
        <v>165360</v>
      </c>
      <c r="T19">
        <v>2800</v>
      </c>
      <c r="V19">
        <v>200273.97</v>
      </c>
      <c r="W19">
        <v>34089.68</v>
      </c>
      <c r="X19">
        <v>1000</v>
      </c>
    </row>
    <row r="20" spans="1:24" x14ac:dyDescent="0.25">
      <c r="A20" t="s">
        <v>2497</v>
      </c>
      <c r="B20">
        <v>2075065.33</v>
      </c>
      <c r="C20">
        <v>506938.4</v>
      </c>
      <c r="D20">
        <v>40074.239999999998</v>
      </c>
      <c r="E20">
        <v>3747.2</v>
      </c>
      <c r="F20">
        <v>1165926.1100000001</v>
      </c>
      <c r="G20">
        <v>8988</v>
      </c>
      <c r="H20">
        <v>0</v>
      </c>
      <c r="J20">
        <v>0</v>
      </c>
      <c r="L20">
        <v>2000273.99</v>
      </c>
      <c r="M20">
        <v>1863971.92</v>
      </c>
      <c r="N20">
        <v>419411.6</v>
      </c>
      <c r="P20">
        <v>17.170000000000002</v>
      </c>
      <c r="Q20">
        <v>653267.6</v>
      </c>
      <c r="R20">
        <v>50000</v>
      </c>
      <c r="S20">
        <v>653267.6</v>
      </c>
      <c r="V20">
        <v>475406.08000000002</v>
      </c>
      <c r="W20">
        <v>75505.320000000007</v>
      </c>
    </row>
    <row r="21" spans="1:24" x14ac:dyDescent="0.25">
      <c r="A21" t="s">
        <v>2498</v>
      </c>
      <c r="B21">
        <v>763507.3</v>
      </c>
      <c r="C21">
        <v>70151.009999999995</v>
      </c>
      <c r="D21">
        <v>147561.82</v>
      </c>
      <c r="E21">
        <v>415886.82</v>
      </c>
      <c r="F21">
        <v>696746.57</v>
      </c>
      <c r="G21">
        <v>0</v>
      </c>
      <c r="H21">
        <v>8000</v>
      </c>
      <c r="J21">
        <v>0</v>
      </c>
      <c r="L21">
        <v>-389432.45</v>
      </c>
      <c r="M21">
        <v>2519990.75</v>
      </c>
      <c r="N21">
        <v>399637.29</v>
      </c>
      <c r="Q21">
        <v>794414.31</v>
      </c>
      <c r="S21">
        <v>889418.31</v>
      </c>
      <c r="V21">
        <v>266314.2</v>
      </c>
      <c r="W21">
        <v>82023.87</v>
      </c>
      <c r="X21">
        <v>1000</v>
      </c>
    </row>
    <row r="22" spans="1:24" x14ac:dyDescent="0.25">
      <c r="A22" t="s">
        <v>2499</v>
      </c>
      <c r="B22">
        <v>463588.09</v>
      </c>
      <c r="C22">
        <v>97673.45</v>
      </c>
      <c r="D22">
        <v>42609.95</v>
      </c>
      <c r="E22">
        <v>6</v>
      </c>
      <c r="F22">
        <v>162183.15</v>
      </c>
      <c r="G22">
        <v>29400</v>
      </c>
      <c r="J22">
        <v>468.51</v>
      </c>
      <c r="L22">
        <v>-4349337.78</v>
      </c>
      <c r="M22">
        <v>4994895.4800000004</v>
      </c>
      <c r="N22">
        <v>475048.42</v>
      </c>
      <c r="P22">
        <v>73.83</v>
      </c>
      <c r="Q22">
        <v>580622.43000000005</v>
      </c>
      <c r="S22">
        <v>580622.43000000005</v>
      </c>
      <c r="V22">
        <v>353206.94</v>
      </c>
      <c r="W22">
        <v>30280.880000000001</v>
      </c>
      <c r="X22">
        <v>1000</v>
      </c>
    </row>
    <row r="23" spans="1:24" x14ac:dyDescent="0.25">
      <c r="A23" t="s">
        <v>2500</v>
      </c>
      <c r="B23">
        <v>338793.54</v>
      </c>
      <c r="C23">
        <v>60399.16</v>
      </c>
      <c r="D23">
        <v>25670.62</v>
      </c>
      <c r="E23">
        <v>1424241.16</v>
      </c>
      <c r="F23">
        <v>826396.59</v>
      </c>
      <c r="G23">
        <v>0</v>
      </c>
      <c r="J23">
        <v>0</v>
      </c>
      <c r="L23">
        <v>1165920.22</v>
      </c>
      <c r="M23">
        <v>1550129.81</v>
      </c>
      <c r="N23">
        <v>339074.91</v>
      </c>
      <c r="O23">
        <v>3500</v>
      </c>
      <c r="Q23">
        <v>699585</v>
      </c>
      <c r="S23">
        <v>745117</v>
      </c>
      <c r="V23">
        <v>242443.63</v>
      </c>
      <c r="W23">
        <v>95148.24</v>
      </c>
    </row>
    <row r="24" spans="1:24" x14ac:dyDescent="0.25">
      <c r="A24" t="s">
        <v>2501</v>
      </c>
      <c r="B24">
        <v>485574.78</v>
      </c>
      <c r="C24">
        <v>175142.02</v>
      </c>
      <c r="D24">
        <v>12817</v>
      </c>
      <c r="E24">
        <v>8</v>
      </c>
      <c r="F24">
        <v>277757.13</v>
      </c>
      <c r="G24">
        <v>0</v>
      </c>
      <c r="J24">
        <v>30</v>
      </c>
      <c r="L24">
        <v>-1997874.52</v>
      </c>
      <c r="M24">
        <v>2878887.21</v>
      </c>
      <c r="N24">
        <v>438859.57</v>
      </c>
      <c r="Q24">
        <v>645205.17000000004</v>
      </c>
      <c r="S24">
        <v>751627.17</v>
      </c>
      <c r="T24">
        <v>4110</v>
      </c>
      <c r="U24">
        <v>1392</v>
      </c>
      <c r="V24">
        <v>198290</v>
      </c>
      <c r="W24">
        <v>58389.33</v>
      </c>
    </row>
    <row r="25" spans="1:24" x14ac:dyDescent="0.25">
      <c r="A25" t="s">
        <v>2502</v>
      </c>
      <c r="B25">
        <v>410419.16</v>
      </c>
      <c r="C25">
        <v>174626.24</v>
      </c>
      <c r="D25">
        <v>39432.89</v>
      </c>
      <c r="E25">
        <v>6</v>
      </c>
      <c r="F25">
        <v>861475.76</v>
      </c>
      <c r="G25">
        <v>0</v>
      </c>
      <c r="J25">
        <v>0</v>
      </c>
      <c r="L25">
        <v>-563875.69999999995</v>
      </c>
      <c r="M25">
        <v>2079998.65</v>
      </c>
      <c r="N25">
        <v>367446.2</v>
      </c>
      <c r="Q25">
        <v>684904.5</v>
      </c>
      <c r="S25">
        <v>764062.5</v>
      </c>
      <c r="V25">
        <v>241684.03</v>
      </c>
      <c r="W25">
        <v>76767.070000000007</v>
      </c>
    </row>
    <row r="26" spans="1:24" x14ac:dyDescent="0.25">
      <c r="A26" t="s">
        <v>2503</v>
      </c>
      <c r="B26">
        <v>457795.33</v>
      </c>
      <c r="C26">
        <v>238454.97</v>
      </c>
      <c r="D26">
        <v>160359.97</v>
      </c>
      <c r="E26">
        <v>505464.88</v>
      </c>
      <c r="F26">
        <v>238960.24</v>
      </c>
      <c r="G26">
        <v>0</v>
      </c>
      <c r="J26">
        <v>0</v>
      </c>
      <c r="L26">
        <v>1076892.42</v>
      </c>
      <c r="M26">
        <v>413083.29</v>
      </c>
      <c r="N26">
        <v>458322.12</v>
      </c>
      <c r="Q26">
        <v>650622</v>
      </c>
      <c r="S26">
        <v>739325</v>
      </c>
      <c r="V26">
        <v>207930.04</v>
      </c>
      <c r="W26">
        <v>49629.4</v>
      </c>
      <c r="X26">
        <v>1000</v>
      </c>
    </row>
    <row r="27" spans="1:24" x14ac:dyDescent="0.25">
      <c r="A27" t="s">
        <v>2504</v>
      </c>
      <c r="B27">
        <v>295875.3</v>
      </c>
      <c r="C27">
        <v>40162.76</v>
      </c>
      <c r="D27">
        <v>22888.38</v>
      </c>
      <c r="E27">
        <v>226593.68</v>
      </c>
      <c r="F27">
        <v>217286.38</v>
      </c>
      <c r="G27">
        <v>0</v>
      </c>
      <c r="J27">
        <v>0</v>
      </c>
      <c r="L27">
        <v>-1532369.36</v>
      </c>
      <c r="M27">
        <v>2337378.21</v>
      </c>
      <c r="N27">
        <v>274455.71999999997</v>
      </c>
      <c r="Q27">
        <v>598926</v>
      </c>
      <c r="S27">
        <v>598926</v>
      </c>
      <c r="V27">
        <v>230559.63</v>
      </c>
      <c r="W27">
        <v>46098.44</v>
      </c>
    </row>
    <row r="28" spans="1:24" x14ac:dyDescent="0.25">
      <c r="A28" t="s">
        <v>2505</v>
      </c>
      <c r="B28">
        <v>519004.36</v>
      </c>
      <c r="C28">
        <v>147534.07999999999</v>
      </c>
      <c r="D28">
        <v>27186.44</v>
      </c>
      <c r="E28">
        <v>6</v>
      </c>
      <c r="F28">
        <v>225573.18</v>
      </c>
      <c r="G28">
        <v>1893.9</v>
      </c>
      <c r="H28">
        <v>6640</v>
      </c>
      <c r="J28">
        <v>0</v>
      </c>
      <c r="L28">
        <v>-1505511.08</v>
      </c>
      <c r="M28">
        <v>2446216.73</v>
      </c>
      <c r="N28">
        <v>244786.04</v>
      </c>
      <c r="Q28">
        <v>522490.5</v>
      </c>
      <c r="S28">
        <v>601240.5</v>
      </c>
      <c r="V28">
        <v>173193.25</v>
      </c>
      <c r="W28">
        <v>22778.28</v>
      </c>
    </row>
    <row r="29" spans="1:24" x14ac:dyDescent="0.25">
      <c r="A29" t="s">
        <v>2506</v>
      </c>
      <c r="B29">
        <v>562835.80000000005</v>
      </c>
      <c r="C29">
        <v>221929.19</v>
      </c>
      <c r="D29">
        <v>51792.21</v>
      </c>
      <c r="E29">
        <v>429102.75</v>
      </c>
      <c r="F29">
        <v>1451448.57</v>
      </c>
      <c r="J29">
        <v>8750</v>
      </c>
      <c r="L29">
        <v>628783.84</v>
      </c>
      <c r="M29">
        <v>1940194.37</v>
      </c>
      <c r="N29">
        <v>643936.05000000005</v>
      </c>
      <c r="Q29">
        <v>529459.5</v>
      </c>
      <c r="R29">
        <v>90526.96</v>
      </c>
      <c r="S29">
        <v>704348.5</v>
      </c>
      <c r="V29">
        <v>321387.94</v>
      </c>
      <c r="W29">
        <v>98805.759999999995</v>
      </c>
    </row>
    <row r="30" spans="1:24" x14ac:dyDescent="0.25">
      <c r="A30" t="s">
        <v>2507</v>
      </c>
      <c r="B30">
        <v>893005.84</v>
      </c>
      <c r="C30">
        <v>11731.7</v>
      </c>
      <c r="D30">
        <v>2606.0700000000002</v>
      </c>
      <c r="E30">
        <v>1368087.79</v>
      </c>
      <c r="F30">
        <v>393954.6</v>
      </c>
      <c r="J30">
        <v>633.4</v>
      </c>
      <c r="L30">
        <v>2594590.89</v>
      </c>
      <c r="M30">
        <v>225942.27</v>
      </c>
      <c r="N30">
        <v>404628.22</v>
      </c>
      <c r="Q30">
        <v>255100.89</v>
      </c>
      <c r="R30">
        <v>262800</v>
      </c>
      <c r="S30">
        <v>390537.89</v>
      </c>
      <c r="V30">
        <v>577541.36</v>
      </c>
      <c r="W30">
        <v>76230.42</v>
      </c>
      <c r="X30">
        <v>30000</v>
      </c>
    </row>
    <row r="31" spans="1:24" x14ac:dyDescent="0.25">
      <c r="A31" t="s">
        <v>2508</v>
      </c>
      <c r="B31">
        <v>1050937.1200000001</v>
      </c>
      <c r="C31">
        <v>18719.13</v>
      </c>
      <c r="D31">
        <v>28335.95</v>
      </c>
      <c r="E31">
        <v>732103.47</v>
      </c>
      <c r="F31">
        <v>326303.37</v>
      </c>
      <c r="J31">
        <v>31.63</v>
      </c>
      <c r="L31">
        <v>1660801.71</v>
      </c>
      <c r="M31">
        <v>519805.36</v>
      </c>
      <c r="N31">
        <v>583404.4</v>
      </c>
      <c r="Q31">
        <v>837595.5</v>
      </c>
      <c r="R31">
        <v>395063</v>
      </c>
      <c r="S31">
        <v>1128862.5</v>
      </c>
      <c r="V31">
        <v>464875.74</v>
      </c>
      <c r="W31">
        <v>46564.32</v>
      </c>
      <c r="X31">
        <v>200000</v>
      </c>
    </row>
    <row r="32" spans="1:24" x14ac:dyDescent="0.25">
      <c r="A32" t="s">
        <v>2509</v>
      </c>
      <c r="B32">
        <v>990321.18</v>
      </c>
      <c r="C32">
        <v>18697.650000000001</v>
      </c>
      <c r="D32">
        <v>16875.75</v>
      </c>
      <c r="E32">
        <v>1767273.81</v>
      </c>
      <c r="F32">
        <v>705035.85</v>
      </c>
      <c r="J32">
        <v>200.11</v>
      </c>
      <c r="L32">
        <v>2812463.93</v>
      </c>
      <c r="M32">
        <v>164243.42000000001</v>
      </c>
      <c r="N32">
        <v>445474.64</v>
      </c>
      <c r="O32">
        <v>511658</v>
      </c>
      <c r="Q32">
        <v>524076</v>
      </c>
      <c r="R32">
        <v>164508</v>
      </c>
      <c r="S32">
        <v>675912</v>
      </c>
      <c r="T32">
        <v>1120</v>
      </c>
      <c r="U32">
        <v>288</v>
      </c>
      <c r="V32">
        <v>233466.26</v>
      </c>
      <c r="W32">
        <v>90033.600000000006</v>
      </c>
      <c r="X32">
        <v>123600</v>
      </c>
    </row>
    <row r="33" spans="1:23" x14ac:dyDescent="0.25">
      <c r="A33" t="s">
        <v>2510</v>
      </c>
      <c r="B33">
        <v>437327.13</v>
      </c>
      <c r="C33">
        <v>18168.759999999998</v>
      </c>
      <c r="D33">
        <v>75932.94</v>
      </c>
      <c r="E33">
        <v>395072.11</v>
      </c>
      <c r="F33">
        <v>312943.73</v>
      </c>
      <c r="J33">
        <v>48.31</v>
      </c>
      <c r="L33">
        <v>-2550345.2999999998</v>
      </c>
      <c r="M33">
        <v>3631737.05</v>
      </c>
      <c r="N33">
        <v>520151.87</v>
      </c>
      <c r="Q33">
        <v>438994.5</v>
      </c>
      <c r="R33">
        <v>46800</v>
      </c>
      <c r="S33">
        <v>555398.5</v>
      </c>
      <c r="T33">
        <v>960</v>
      </c>
      <c r="V33">
        <v>239911.65</v>
      </c>
      <c r="W33">
        <v>51671.61</v>
      </c>
    </row>
    <row r="34" spans="1:23" x14ac:dyDescent="0.25">
      <c r="A34" t="s">
        <v>2511</v>
      </c>
      <c r="B34">
        <v>622575.81999999995</v>
      </c>
      <c r="C34">
        <v>41563.39</v>
      </c>
      <c r="D34">
        <v>35059.300000000003</v>
      </c>
      <c r="E34">
        <v>188967.2</v>
      </c>
      <c r="F34">
        <v>1210211.04</v>
      </c>
      <c r="J34">
        <v>420.43</v>
      </c>
      <c r="L34">
        <v>1480370.24</v>
      </c>
      <c r="M34">
        <v>669957.9</v>
      </c>
      <c r="N34">
        <v>512509.04</v>
      </c>
      <c r="O34">
        <v>30000</v>
      </c>
      <c r="Q34">
        <v>191782.5</v>
      </c>
      <c r="R34">
        <v>67000</v>
      </c>
      <c r="S34">
        <v>349640.5</v>
      </c>
      <c r="T34">
        <v>3720</v>
      </c>
      <c r="U34">
        <v>2425</v>
      </c>
      <c r="V34">
        <v>391639.55</v>
      </c>
      <c r="W34">
        <v>106238.31</v>
      </c>
    </row>
    <row r="35" spans="1:23" x14ac:dyDescent="0.25">
      <c r="A35" t="s">
        <v>2512</v>
      </c>
      <c r="B35">
        <v>1213973.3899999999</v>
      </c>
      <c r="C35">
        <v>71672</v>
      </c>
      <c r="D35">
        <v>20254.45</v>
      </c>
      <c r="E35">
        <v>399025.09</v>
      </c>
      <c r="F35">
        <v>362204.9</v>
      </c>
      <c r="J35">
        <v>2613.35</v>
      </c>
      <c r="L35">
        <v>-366433.55</v>
      </c>
      <c r="M35">
        <v>2501284.2200000002</v>
      </c>
      <c r="N35">
        <v>486669.14</v>
      </c>
      <c r="Q35">
        <v>358186.5</v>
      </c>
      <c r="R35">
        <v>108558</v>
      </c>
      <c r="S35">
        <v>543405.5</v>
      </c>
      <c r="T35">
        <v>1605</v>
      </c>
      <c r="U35">
        <v>1848</v>
      </c>
      <c r="V35">
        <v>425493.28</v>
      </c>
      <c r="W35">
        <v>51396.05</v>
      </c>
    </row>
    <row r="36" spans="1:23" x14ac:dyDescent="0.25">
      <c r="A36" t="s">
        <v>2513</v>
      </c>
      <c r="B36">
        <v>392442.54</v>
      </c>
      <c r="C36">
        <v>14065.2</v>
      </c>
      <c r="D36">
        <v>15233.65</v>
      </c>
      <c r="E36">
        <v>1472972.73</v>
      </c>
      <c r="F36">
        <v>470549.02</v>
      </c>
      <c r="J36">
        <v>5635.82</v>
      </c>
      <c r="L36">
        <v>615558.96</v>
      </c>
      <c r="M36">
        <v>1692932.58</v>
      </c>
      <c r="N36">
        <v>470090.54</v>
      </c>
      <c r="P36">
        <v>1666.47</v>
      </c>
      <c r="Q36">
        <v>208687.5</v>
      </c>
      <c r="R36">
        <v>22200</v>
      </c>
      <c r="S36">
        <v>349372.5</v>
      </c>
      <c r="V36">
        <v>230061.89</v>
      </c>
      <c r="W36">
        <v>72074.34</v>
      </c>
    </row>
    <row r="37" spans="1:23" x14ac:dyDescent="0.25">
      <c r="A37" t="s">
        <v>2514</v>
      </c>
      <c r="B37">
        <v>748824.16</v>
      </c>
      <c r="C37">
        <v>12209.84</v>
      </c>
      <c r="D37">
        <v>30919.54</v>
      </c>
      <c r="E37">
        <v>901440.93</v>
      </c>
      <c r="F37">
        <v>701691.45</v>
      </c>
      <c r="J37">
        <v>7830.32</v>
      </c>
      <c r="L37">
        <v>907675.31</v>
      </c>
      <c r="M37">
        <v>1663595.16</v>
      </c>
      <c r="N37">
        <v>470328.31</v>
      </c>
      <c r="Q37">
        <v>579295.5</v>
      </c>
      <c r="R37">
        <v>35600</v>
      </c>
      <c r="S37">
        <v>662580.5</v>
      </c>
      <c r="T37">
        <v>1925</v>
      </c>
      <c r="V37">
        <v>511257.02</v>
      </c>
      <c r="W37">
        <v>93476.160000000003</v>
      </c>
    </row>
    <row r="38" spans="1:23" x14ac:dyDescent="0.25">
      <c r="A38" t="s">
        <v>2515</v>
      </c>
      <c r="B38">
        <v>588083.64</v>
      </c>
      <c r="C38">
        <v>37447.379999999997</v>
      </c>
      <c r="D38">
        <v>8281.51</v>
      </c>
      <c r="E38">
        <v>453618.27</v>
      </c>
      <c r="F38">
        <v>749174.31</v>
      </c>
      <c r="J38">
        <v>48.05</v>
      </c>
      <c r="L38">
        <v>-1471800.28</v>
      </c>
      <c r="M38">
        <v>3267492.72</v>
      </c>
      <c r="N38">
        <v>460435.14</v>
      </c>
      <c r="Q38">
        <v>819322.5</v>
      </c>
      <c r="R38">
        <v>44600</v>
      </c>
      <c r="S38">
        <v>927368.5</v>
      </c>
      <c r="T38">
        <v>1440</v>
      </c>
      <c r="U38">
        <v>1424</v>
      </c>
      <c r="V38">
        <v>251679.89</v>
      </c>
      <c r="W38">
        <v>101580.63</v>
      </c>
    </row>
    <row r="39" spans="1:23" x14ac:dyDescent="0.25">
      <c r="A39" t="s">
        <v>2516</v>
      </c>
      <c r="B39">
        <v>264204.93</v>
      </c>
      <c r="C39">
        <v>314074.94</v>
      </c>
      <c r="D39">
        <v>42107.14</v>
      </c>
      <c r="E39">
        <v>462480.39</v>
      </c>
      <c r="F39">
        <v>147337.95000000001</v>
      </c>
      <c r="G39">
        <v>27216</v>
      </c>
      <c r="H39">
        <v>8800</v>
      </c>
      <c r="J39">
        <v>38.99</v>
      </c>
      <c r="K39">
        <v>17688.88</v>
      </c>
      <c r="L39">
        <v>-425566.73</v>
      </c>
      <c r="M39">
        <v>1814650.86</v>
      </c>
      <c r="N39">
        <v>253645.02</v>
      </c>
      <c r="Q39">
        <v>334677</v>
      </c>
      <c r="R39">
        <v>18000</v>
      </c>
      <c r="S39">
        <v>507309</v>
      </c>
      <c r="V39">
        <v>229542.23</v>
      </c>
      <c r="W39">
        <v>82093.440000000002</v>
      </c>
    </row>
    <row r="40" spans="1:23" x14ac:dyDescent="0.25">
      <c r="A40" t="s">
        <v>2517</v>
      </c>
      <c r="B40">
        <v>309008</v>
      </c>
      <c r="C40">
        <v>185218.3</v>
      </c>
      <c r="D40">
        <v>68400.31</v>
      </c>
      <c r="E40">
        <v>805948.53</v>
      </c>
      <c r="F40">
        <v>26057.98</v>
      </c>
      <c r="G40">
        <v>12201.2</v>
      </c>
      <c r="H40">
        <v>8800</v>
      </c>
      <c r="J40">
        <v>63062.01</v>
      </c>
      <c r="K40">
        <v>22253.21</v>
      </c>
      <c r="L40">
        <v>-451219.05</v>
      </c>
      <c r="M40">
        <v>1914111.01</v>
      </c>
      <c r="N40">
        <v>210963</v>
      </c>
      <c r="O40">
        <v>126.79</v>
      </c>
      <c r="Q40">
        <v>630880.5</v>
      </c>
      <c r="R40">
        <v>32700</v>
      </c>
      <c r="S40">
        <v>770085.5</v>
      </c>
      <c r="V40">
        <v>257356.97</v>
      </c>
      <c r="W40">
        <v>21803.08</v>
      </c>
    </row>
    <row r="41" spans="1:23" x14ac:dyDescent="0.25">
      <c r="A41" t="s">
        <v>2518</v>
      </c>
      <c r="B41">
        <v>163144.42000000001</v>
      </c>
      <c r="C41">
        <v>289167.46999999997</v>
      </c>
      <c r="D41">
        <v>55802</v>
      </c>
      <c r="E41">
        <v>1575840.19</v>
      </c>
      <c r="F41">
        <v>119757.73</v>
      </c>
      <c r="G41">
        <v>12923.6</v>
      </c>
      <c r="H41">
        <v>13200</v>
      </c>
      <c r="J41">
        <v>1209.82</v>
      </c>
      <c r="K41">
        <v>9583.58</v>
      </c>
      <c r="L41">
        <v>2068290.58</v>
      </c>
      <c r="M41">
        <v>174893.33</v>
      </c>
      <c r="N41">
        <v>231555.58</v>
      </c>
      <c r="O41">
        <v>416.66</v>
      </c>
      <c r="Q41">
        <v>362594.58</v>
      </c>
      <c r="R41">
        <v>56200</v>
      </c>
      <c r="S41">
        <v>454538.58</v>
      </c>
      <c r="T41">
        <v>400</v>
      </c>
      <c r="U41">
        <v>1048</v>
      </c>
      <c r="V41">
        <v>211339.42</v>
      </c>
      <c r="W41">
        <v>59829.919999999998</v>
      </c>
    </row>
    <row r="42" spans="1:23" x14ac:dyDescent="0.25">
      <c r="A42" t="s">
        <v>2519</v>
      </c>
      <c r="B42">
        <v>1169128.99</v>
      </c>
      <c r="C42">
        <v>514165.51</v>
      </c>
      <c r="D42">
        <v>112342</v>
      </c>
      <c r="E42">
        <v>871595.95</v>
      </c>
      <c r="F42">
        <v>125916.59</v>
      </c>
      <c r="G42">
        <v>36639.199999999997</v>
      </c>
      <c r="H42">
        <v>8800</v>
      </c>
      <c r="J42">
        <v>3136.18</v>
      </c>
      <c r="K42">
        <v>356919.43</v>
      </c>
      <c r="L42">
        <v>672615.39</v>
      </c>
      <c r="M42">
        <v>1897157.59</v>
      </c>
      <c r="N42">
        <v>459780.56</v>
      </c>
      <c r="O42">
        <v>6200.8</v>
      </c>
      <c r="Q42">
        <v>583159.13</v>
      </c>
      <c r="R42">
        <v>5000</v>
      </c>
      <c r="S42">
        <v>751075.13</v>
      </c>
      <c r="V42">
        <v>415556.89</v>
      </c>
      <c r="W42">
        <v>69627.22</v>
      </c>
    </row>
    <row r="43" spans="1:23" x14ac:dyDescent="0.25">
      <c r="A43" t="s">
        <v>2520</v>
      </c>
      <c r="B43">
        <v>2447824.5499999998</v>
      </c>
      <c r="C43">
        <v>253500.26</v>
      </c>
      <c r="D43">
        <v>52581.39</v>
      </c>
      <c r="E43">
        <v>1271917.8799999999</v>
      </c>
      <c r="F43">
        <v>374174.06</v>
      </c>
      <c r="G43">
        <v>14241.2</v>
      </c>
      <c r="H43">
        <v>8800</v>
      </c>
      <c r="J43">
        <v>13</v>
      </c>
      <c r="L43">
        <v>2749196.87</v>
      </c>
      <c r="M43">
        <v>1769380.27</v>
      </c>
      <c r="N43">
        <v>302153.3</v>
      </c>
      <c r="P43">
        <v>21.86</v>
      </c>
      <c r="Q43">
        <v>737950.5</v>
      </c>
      <c r="R43">
        <v>34200</v>
      </c>
      <c r="S43">
        <v>938499.5</v>
      </c>
      <c r="V43">
        <v>222848.72</v>
      </c>
      <c r="W43">
        <v>54610.64</v>
      </c>
    </row>
    <row r="44" spans="1:23" x14ac:dyDescent="0.25">
      <c r="A44" t="s">
        <v>2521</v>
      </c>
      <c r="B44">
        <v>593016.72</v>
      </c>
      <c r="C44">
        <v>146906.19</v>
      </c>
      <c r="D44">
        <v>10470.6</v>
      </c>
      <c r="E44">
        <v>628317</v>
      </c>
      <c r="F44">
        <v>405129.7</v>
      </c>
      <c r="G44">
        <v>10553.4</v>
      </c>
      <c r="H44">
        <v>8800</v>
      </c>
      <c r="J44">
        <v>5</v>
      </c>
      <c r="L44">
        <v>-969130.87</v>
      </c>
      <c r="M44">
        <v>2854151.72</v>
      </c>
      <c r="N44">
        <v>257850.5</v>
      </c>
      <c r="Q44">
        <v>280528.5</v>
      </c>
      <c r="R44">
        <v>75200</v>
      </c>
      <c r="S44">
        <v>398751.5</v>
      </c>
      <c r="V44">
        <v>248869.95</v>
      </c>
      <c r="W44">
        <v>86496.59</v>
      </c>
    </row>
    <row r="45" spans="1:23" x14ac:dyDescent="0.25">
      <c r="A45" t="s">
        <v>2522</v>
      </c>
      <c r="B45">
        <v>259025.11</v>
      </c>
      <c r="C45">
        <v>119998.23</v>
      </c>
      <c r="D45">
        <v>37642.04</v>
      </c>
      <c r="E45">
        <v>324115.51</v>
      </c>
      <c r="F45">
        <v>224255.29</v>
      </c>
      <c r="G45">
        <v>10749</v>
      </c>
      <c r="H45">
        <v>21400</v>
      </c>
      <c r="J45">
        <v>0</v>
      </c>
      <c r="L45">
        <v>-832025.23</v>
      </c>
      <c r="M45">
        <v>1832494.5</v>
      </c>
      <c r="N45">
        <v>340428.94</v>
      </c>
      <c r="Q45">
        <v>363684.48</v>
      </c>
      <c r="R45">
        <v>12600</v>
      </c>
      <c r="S45">
        <v>459351.48</v>
      </c>
      <c r="V45">
        <v>292524.73</v>
      </c>
      <c r="W45">
        <v>32419.3</v>
      </c>
    </row>
    <row r="46" spans="1:23" x14ac:dyDescent="0.25">
      <c r="A46" t="s">
        <v>2523</v>
      </c>
      <c r="B46">
        <v>330896.89</v>
      </c>
      <c r="C46">
        <v>199528.11</v>
      </c>
      <c r="D46">
        <v>28812.23</v>
      </c>
      <c r="E46">
        <v>257721.29</v>
      </c>
      <c r="F46">
        <v>411233.85</v>
      </c>
      <c r="G46">
        <v>1019.4</v>
      </c>
      <c r="H46">
        <v>11520.54</v>
      </c>
      <c r="J46">
        <v>32.71</v>
      </c>
      <c r="L46">
        <v>-312506.51</v>
      </c>
      <c r="M46">
        <v>1474437.8</v>
      </c>
      <c r="N46">
        <v>448331.21</v>
      </c>
      <c r="Q46">
        <v>471838.5</v>
      </c>
      <c r="R46">
        <v>21200</v>
      </c>
      <c r="S46">
        <v>627553.5</v>
      </c>
      <c r="V46">
        <v>199135.46</v>
      </c>
      <c r="W46">
        <v>60992.32</v>
      </c>
    </row>
    <row r="47" spans="1:23" x14ac:dyDescent="0.25">
      <c r="A47" t="s">
        <v>2524</v>
      </c>
      <c r="B47">
        <v>365081.16</v>
      </c>
      <c r="C47">
        <v>183844.76</v>
      </c>
      <c r="D47">
        <v>44221.2</v>
      </c>
      <c r="E47">
        <v>806222.57</v>
      </c>
      <c r="F47">
        <v>270097.96000000002</v>
      </c>
      <c r="G47">
        <v>53306.400000000001</v>
      </c>
      <c r="H47">
        <v>12650</v>
      </c>
      <c r="J47">
        <v>90.21</v>
      </c>
      <c r="L47">
        <v>-354074.26</v>
      </c>
      <c r="M47">
        <v>2225815.7200000002</v>
      </c>
      <c r="N47">
        <v>445802.67</v>
      </c>
      <c r="Q47">
        <v>682466.5</v>
      </c>
      <c r="R47">
        <v>26200</v>
      </c>
      <c r="S47">
        <v>926496.5</v>
      </c>
      <c r="V47">
        <v>360729.85</v>
      </c>
      <c r="W47">
        <v>135563.24</v>
      </c>
    </row>
    <row r="48" spans="1:23" x14ac:dyDescent="0.25">
      <c r="A48" t="s">
        <v>2525</v>
      </c>
      <c r="B48">
        <v>133785.54</v>
      </c>
      <c r="C48">
        <v>73229.539999999994</v>
      </c>
      <c r="D48">
        <v>55153.45</v>
      </c>
      <c r="E48">
        <v>807085.72</v>
      </c>
      <c r="F48">
        <v>184901.96</v>
      </c>
      <c r="G48">
        <v>8244.6</v>
      </c>
      <c r="H48">
        <v>8800</v>
      </c>
      <c r="J48">
        <v>6.94</v>
      </c>
      <c r="L48">
        <v>1006326.58</v>
      </c>
      <c r="M48">
        <v>216270.07999999999</v>
      </c>
      <c r="N48">
        <v>312855.07</v>
      </c>
      <c r="O48">
        <v>177000</v>
      </c>
      <c r="Q48">
        <v>96873</v>
      </c>
      <c r="R48">
        <v>12200</v>
      </c>
      <c r="S48">
        <v>224360</v>
      </c>
      <c r="V48">
        <v>263188.59999999998</v>
      </c>
      <c r="W48">
        <v>96871.46</v>
      </c>
    </row>
    <row r="49" spans="1:24" x14ac:dyDescent="0.25">
      <c r="A49" t="s">
        <v>2526</v>
      </c>
      <c r="B49">
        <v>322314.71999999997</v>
      </c>
      <c r="C49">
        <v>573241.61</v>
      </c>
      <c r="D49">
        <v>135606</v>
      </c>
      <c r="E49">
        <v>1467099.53</v>
      </c>
      <c r="F49">
        <v>539604.94999999995</v>
      </c>
      <c r="G49">
        <v>26230.799999999999</v>
      </c>
      <c r="H49">
        <v>10550</v>
      </c>
      <c r="J49">
        <v>4994.1000000000004</v>
      </c>
      <c r="K49">
        <v>247922.95</v>
      </c>
      <c r="L49">
        <v>238671.19</v>
      </c>
      <c r="M49">
        <v>2200312.12</v>
      </c>
      <c r="N49">
        <v>1412693.15</v>
      </c>
      <c r="Q49">
        <v>614502</v>
      </c>
      <c r="R49">
        <v>31800</v>
      </c>
      <c r="S49">
        <v>944591</v>
      </c>
      <c r="V49">
        <v>423299.32</v>
      </c>
      <c r="W49">
        <v>381919.18</v>
      </c>
    </row>
    <row r="50" spans="1:24" x14ac:dyDescent="0.25">
      <c r="A50" t="s">
        <v>2527</v>
      </c>
      <c r="B50">
        <v>246015.29</v>
      </c>
      <c r="C50">
        <v>584000.63</v>
      </c>
      <c r="D50">
        <v>17010.32</v>
      </c>
      <c r="E50">
        <v>456798.71999999997</v>
      </c>
      <c r="F50">
        <v>495606.69</v>
      </c>
      <c r="G50">
        <v>16795.8</v>
      </c>
      <c r="H50">
        <v>0</v>
      </c>
      <c r="J50">
        <v>3707.8</v>
      </c>
      <c r="L50">
        <v>-1493364.81</v>
      </c>
      <c r="M50">
        <v>2882325.41</v>
      </c>
      <c r="N50">
        <v>1020086.7</v>
      </c>
      <c r="Q50">
        <v>553998</v>
      </c>
      <c r="R50">
        <v>32040</v>
      </c>
      <c r="S50">
        <v>676489</v>
      </c>
      <c r="V50">
        <v>208720.31</v>
      </c>
      <c r="W50">
        <v>330947.94</v>
      </c>
    </row>
    <row r="51" spans="1:24" x14ac:dyDescent="0.25">
      <c r="A51" t="s">
        <v>2528</v>
      </c>
      <c r="B51">
        <v>306391.2</v>
      </c>
      <c r="C51">
        <v>383566.62</v>
      </c>
      <c r="D51">
        <v>37790.559999999998</v>
      </c>
      <c r="E51">
        <v>544405.30000000005</v>
      </c>
      <c r="F51">
        <v>27634.42</v>
      </c>
      <c r="G51">
        <v>7698.8</v>
      </c>
      <c r="H51">
        <v>10700.59</v>
      </c>
      <c r="J51">
        <v>1601.99</v>
      </c>
      <c r="K51">
        <v>26825.34</v>
      </c>
      <c r="L51">
        <v>-374989.08</v>
      </c>
      <c r="M51">
        <v>1671717.03</v>
      </c>
      <c r="N51">
        <v>341609.52</v>
      </c>
      <c r="O51">
        <v>1863.92</v>
      </c>
      <c r="Q51">
        <v>357630</v>
      </c>
      <c r="R51">
        <v>29800</v>
      </c>
      <c r="S51">
        <v>435645</v>
      </c>
      <c r="V51">
        <v>318746.37</v>
      </c>
      <c r="W51">
        <v>20278.64</v>
      </c>
    </row>
    <row r="52" spans="1:24" x14ac:dyDescent="0.25">
      <c r="A52" t="s">
        <v>2529</v>
      </c>
      <c r="B52">
        <v>1825462.38</v>
      </c>
      <c r="C52">
        <v>531661.13</v>
      </c>
      <c r="D52">
        <v>54333.47</v>
      </c>
      <c r="E52">
        <v>564951.17000000004</v>
      </c>
      <c r="F52">
        <v>301339</v>
      </c>
      <c r="G52">
        <v>20685.2</v>
      </c>
      <c r="H52">
        <v>8800</v>
      </c>
      <c r="J52">
        <v>261.66000000000003</v>
      </c>
      <c r="L52">
        <v>1261904.3600000001</v>
      </c>
      <c r="M52">
        <v>579857.57999999996</v>
      </c>
      <c r="N52">
        <v>841992.71</v>
      </c>
      <c r="O52">
        <v>960664</v>
      </c>
      <c r="Q52">
        <v>385055</v>
      </c>
      <c r="R52">
        <v>15000</v>
      </c>
      <c r="S52">
        <v>486666</v>
      </c>
      <c r="V52">
        <v>254094.64</v>
      </c>
      <c r="W52">
        <v>55712.72</v>
      </c>
    </row>
    <row r="53" spans="1:24" x14ac:dyDescent="0.25">
      <c r="A53" t="s">
        <v>2530</v>
      </c>
      <c r="B53">
        <v>241039.35</v>
      </c>
      <c r="C53">
        <v>343531.72</v>
      </c>
      <c r="D53">
        <v>29596.74</v>
      </c>
      <c r="E53">
        <v>1005029.49</v>
      </c>
      <c r="F53">
        <v>58961.760000000002</v>
      </c>
      <c r="G53">
        <v>10828.8</v>
      </c>
      <c r="H53">
        <v>9280</v>
      </c>
      <c r="J53">
        <v>42</v>
      </c>
      <c r="L53">
        <v>1210278.8999999999</v>
      </c>
      <c r="M53">
        <v>446722.69</v>
      </c>
      <c r="N53">
        <v>341835.5</v>
      </c>
      <c r="Q53">
        <v>361450.39</v>
      </c>
      <c r="R53">
        <v>12800</v>
      </c>
      <c r="S53">
        <v>422472.39</v>
      </c>
      <c r="V53">
        <v>178016.13</v>
      </c>
      <c r="W53">
        <v>114590.7</v>
      </c>
    </row>
    <row r="54" spans="1:24" x14ac:dyDescent="0.25">
      <c r="A54" t="s">
        <v>2531</v>
      </c>
      <c r="B54">
        <v>621019.46</v>
      </c>
      <c r="C54">
        <v>0</v>
      </c>
      <c r="D54">
        <v>55466.239999999998</v>
      </c>
      <c r="E54">
        <v>4</v>
      </c>
      <c r="F54">
        <v>182855.27</v>
      </c>
      <c r="G54">
        <v>12000</v>
      </c>
      <c r="H54">
        <v>15874.3</v>
      </c>
      <c r="J54">
        <v>36.68</v>
      </c>
      <c r="L54">
        <v>-684985.61</v>
      </c>
      <c r="M54">
        <v>1557377.06</v>
      </c>
      <c r="N54">
        <v>257141.5</v>
      </c>
      <c r="P54">
        <v>60.64</v>
      </c>
      <c r="Q54">
        <v>347962.2</v>
      </c>
      <c r="S54">
        <v>498518.2</v>
      </c>
      <c r="T54">
        <v>1200</v>
      </c>
      <c r="U54">
        <v>2016</v>
      </c>
      <c r="V54">
        <v>131855.49</v>
      </c>
      <c r="W54">
        <v>12532.11</v>
      </c>
    </row>
    <row r="55" spans="1:24" x14ac:dyDescent="0.25">
      <c r="A55" t="s">
        <v>2532</v>
      </c>
      <c r="B55">
        <v>299608.03000000003</v>
      </c>
      <c r="C55">
        <v>0</v>
      </c>
      <c r="D55">
        <v>54276.7</v>
      </c>
      <c r="E55">
        <v>716686</v>
      </c>
      <c r="F55">
        <v>35368.870000000003</v>
      </c>
      <c r="H55">
        <v>4723</v>
      </c>
      <c r="J55">
        <v>38.71</v>
      </c>
      <c r="L55">
        <v>-270316.33</v>
      </c>
      <c r="M55">
        <v>1296912.72</v>
      </c>
      <c r="N55">
        <v>352999.43</v>
      </c>
      <c r="O55">
        <v>49.91</v>
      </c>
      <c r="Q55">
        <v>452266.5</v>
      </c>
      <c r="S55">
        <v>603528.5</v>
      </c>
      <c r="V55">
        <v>96173.87</v>
      </c>
      <c r="W55">
        <v>31031.97</v>
      </c>
    </row>
    <row r="56" spans="1:24" x14ac:dyDescent="0.25">
      <c r="A56" t="s">
        <v>2533</v>
      </c>
      <c r="B56">
        <v>982421.76</v>
      </c>
      <c r="C56">
        <v>0</v>
      </c>
      <c r="D56">
        <v>56162.57</v>
      </c>
      <c r="E56">
        <v>272625.42</v>
      </c>
      <c r="F56">
        <v>230390.05</v>
      </c>
      <c r="G56">
        <v>1650</v>
      </c>
      <c r="H56">
        <v>26700</v>
      </c>
      <c r="J56">
        <v>35.07</v>
      </c>
      <c r="L56">
        <v>-100594.14</v>
      </c>
      <c r="M56">
        <v>1593000.06</v>
      </c>
      <c r="N56">
        <v>484050.45</v>
      </c>
      <c r="Q56">
        <v>346300.5</v>
      </c>
      <c r="S56">
        <v>532433.5</v>
      </c>
      <c r="V56">
        <v>243051.21</v>
      </c>
      <c r="W56">
        <v>34057.43</v>
      </c>
    </row>
    <row r="57" spans="1:24" x14ac:dyDescent="0.25">
      <c r="A57" t="s">
        <v>2534</v>
      </c>
      <c r="B57">
        <v>925656.89</v>
      </c>
      <c r="C57">
        <v>0</v>
      </c>
      <c r="D57">
        <v>19484.900000000001</v>
      </c>
      <c r="E57">
        <v>2</v>
      </c>
      <c r="F57">
        <v>309402.19</v>
      </c>
      <c r="G57">
        <v>13720</v>
      </c>
      <c r="H57">
        <v>18204.5</v>
      </c>
      <c r="J57">
        <v>1821.87</v>
      </c>
      <c r="L57">
        <v>143752.88</v>
      </c>
      <c r="M57">
        <v>1262256.71</v>
      </c>
      <c r="N57">
        <v>329986.32</v>
      </c>
      <c r="Q57">
        <v>516242.9</v>
      </c>
      <c r="S57">
        <v>648844.9</v>
      </c>
      <c r="V57">
        <v>345186.66</v>
      </c>
      <c r="W57">
        <v>37407.64</v>
      </c>
    </row>
    <row r="58" spans="1:24" x14ac:dyDescent="0.25">
      <c r="A58" t="s">
        <v>2535</v>
      </c>
      <c r="B58">
        <v>225938.04</v>
      </c>
      <c r="C58">
        <v>0</v>
      </c>
      <c r="D58">
        <v>11537.15</v>
      </c>
      <c r="E58">
        <v>3</v>
      </c>
      <c r="F58">
        <v>467239.48</v>
      </c>
      <c r="G58">
        <v>1500</v>
      </c>
      <c r="H58">
        <v>15959.9</v>
      </c>
      <c r="J58">
        <v>0</v>
      </c>
      <c r="L58">
        <v>-1350335.74</v>
      </c>
      <c r="M58">
        <v>2075132.5</v>
      </c>
      <c r="N58">
        <v>143238.04</v>
      </c>
      <c r="Q58">
        <v>348179.7</v>
      </c>
      <c r="R58">
        <v>550</v>
      </c>
      <c r="S58">
        <v>410500.7</v>
      </c>
      <c r="T58">
        <v>480</v>
      </c>
      <c r="U58">
        <v>1320</v>
      </c>
      <c r="V58">
        <v>75682.97</v>
      </c>
      <c r="W58">
        <v>41523.06</v>
      </c>
    </row>
    <row r="59" spans="1:24" x14ac:dyDescent="0.25">
      <c r="A59" t="s">
        <v>2536</v>
      </c>
      <c r="B59">
        <v>905985.79</v>
      </c>
      <c r="C59">
        <v>0</v>
      </c>
      <c r="D59">
        <v>30310.33</v>
      </c>
      <c r="E59">
        <v>3</v>
      </c>
      <c r="F59">
        <v>173213.36</v>
      </c>
      <c r="G59">
        <v>2760</v>
      </c>
      <c r="H59">
        <v>27295.33</v>
      </c>
      <c r="J59">
        <v>42.02</v>
      </c>
      <c r="L59">
        <v>-2831443.66</v>
      </c>
      <c r="M59">
        <v>3409443.43</v>
      </c>
      <c r="N59">
        <v>227193.86</v>
      </c>
      <c r="O59">
        <v>501216</v>
      </c>
      <c r="Q59">
        <v>94132.5</v>
      </c>
      <c r="R59">
        <v>39186</v>
      </c>
      <c r="S59">
        <v>153778.5</v>
      </c>
      <c r="T59">
        <v>2480</v>
      </c>
      <c r="U59">
        <v>6327</v>
      </c>
      <c r="V59">
        <v>154353.17000000001</v>
      </c>
      <c r="W59">
        <v>15999.33</v>
      </c>
      <c r="X59">
        <v>27375</v>
      </c>
    </row>
    <row r="60" spans="1:24" x14ac:dyDescent="0.25">
      <c r="A60" t="s">
        <v>2537</v>
      </c>
      <c r="B60">
        <v>1612705.13</v>
      </c>
      <c r="C60">
        <v>0</v>
      </c>
      <c r="D60">
        <v>69245.509999999995</v>
      </c>
      <c r="E60">
        <v>1180222.1399999999</v>
      </c>
      <c r="F60">
        <v>456717.04</v>
      </c>
      <c r="J60">
        <v>804.02</v>
      </c>
      <c r="L60">
        <v>2602794.65</v>
      </c>
      <c r="M60">
        <v>280935.62</v>
      </c>
      <c r="N60">
        <v>302880.8</v>
      </c>
      <c r="O60">
        <v>668288</v>
      </c>
      <c r="Q60">
        <v>148995</v>
      </c>
      <c r="R60">
        <v>1728</v>
      </c>
      <c r="S60">
        <v>270146</v>
      </c>
      <c r="T60">
        <v>8054</v>
      </c>
      <c r="V60">
        <v>345168.25</v>
      </c>
      <c r="W60">
        <v>64168.02</v>
      </c>
    </row>
    <row r="61" spans="1:24" x14ac:dyDescent="0.25">
      <c r="A61" t="s">
        <v>2538</v>
      </c>
      <c r="B61">
        <v>335716.65</v>
      </c>
      <c r="C61">
        <v>4500</v>
      </c>
      <c r="D61">
        <v>70408.429999999993</v>
      </c>
      <c r="E61">
        <v>487936.17</v>
      </c>
      <c r="F61">
        <v>342785.9</v>
      </c>
      <c r="H61">
        <v>49600</v>
      </c>
      <c r="J61">
        <v>2836.68</v>
      </c>
      <c r="L61">
        <v>1068629.2</v>
      </c>
      <c r="M61">
        <v>179132.84</v>
      </c>
      <c r="N61">
        <v>660894.37</v>
      </c>
      <c r="Q61">
        <v>781231.5</v>
      </c>
      <c r="R61">
        <v>3152</v>
      </c>
      <c r="S61">
        <v>989044.5</v>
      </c>
      <c r="T61">
        <v>704</v>
      </c>
      <c r="V61">
        <v>457876.54</v>
      </c>
      <c r="W61">
        <v>56504.4</v>
      </c>
    </row>
    <row r="62" spans="1:24" x14ac:dyDescent="0.25">
      <c r="A62" t="s">
        <v>2539</v>
      </c>
      <c r="B62">
        <v>516708.17</v>
      </c>
      <c r="C62">
        <v>17000</v>
      </c>
      <c r="D62">
        <v>69970.92</v>
      </c>
      <c r="E62">
        <v>9</v>
      </c>
      <c r="F62">
        <v>251401.63</v>
      </c>
      <c r="H62">
        <v>5000</v>
      </c>
      <c r="J62">
        <v>0</v>
      </c>
      <c r="L62">
        <v>-2215367.0099999998</v>
      </c>
      <c r="M62">
        <v>2768470.84</v>
      </c>
      <c r="N62">
        <v>423854.41</v>
      </c>
      <c r="O62">
        <v>365470</v>
      </c>
      <c r="Q62">
        <v>287042</v>
      </c>
      <c r="R62">
        <v>2621</v>
      </c>
      <c r="S62">
        <v>477812</v>
      </c>
      <c r="T62">
        <v>6384</v>
      </c>
      <c r="V62">
        <v>272122.84000000003</v>
      </c>
      <c r="W62">
        <v>25682.68</v>
      </c>
    </row>
    <row r="63" spans="1:24" x14ac:dyDescent="0.25">
      <c r="A63" t="s">
        <v>2540</v>
      </c>
      <c r="B63">
        <v>509320.78</v>
      </c>
      <c r="C63">
        <v>0</v>
      </c>
      <c r="D63">
        <v>106546.99</v>
      </c>
      <c r="E63">
        <v>126006.9</v>
      </c>
      <c r="F63">
        <v>373577.61</v>
      </c>
      <c r="H63">
        <v>15045.95</v>
      </c>
      <c r="J63">
        <v>2391</v>
      </c>
      <c r="L63">
        <v>-1118397.07</v>
      </c>
      <c r="M63">
        <v>2027508.56</v>
      </c>
      <c r="N63">
        <v>385719.22</v>
      </c>
      <c r="O63">
        <v>386354</v>
      </c>
      <c r="Q63">
        <v>350052.5</v>
      </c>
      <c r="R63">
        <v>8319.09</v>
      </c>
      <c r="S63">
        <v>592893.5</v>
      </c>
      <c r="T63">
        <v>4776</v>
      </c>
      <c r="V63">
        <v>302479.09000000003</v>
      </c>
      <c r="W63">
        <v>41392.379999999997</v>
      </c>
    </row>
    <row r="64" spans="1:24" x14ac:dyDescent="0.25">
      <c r="A64" t="s">
        <v>2541</v>
      </c>
      <c r="B64">
        <v>1730259.91</v>
      </c>
      <c r="C64">
        <v>0</v>
      </c>
      <c r="D64">
        <v>25020.400000000001</v>
      </c>
      <c r="E64">
        <v>1192855.1000000001</v>
      </c>
      <c r="F64">
        <v>264032.58</v>
      </c>
      <c r="H64">
        <v>0</v>
      </c>
      <c r="J64">
        <v>558.13</v>
      </c>
      <c r="L64">
        <v>2840863.84</v>
      </c>
      <c r="M64">
        <v>179132.84</v>
      </c>
      <c r="N64">
        <v>308061.11</v>
      </c>
      <c r="O64">
        <v>501216</v>
      </c>
      <c r="Q64">
        <v>225739.5</v>
      </c>
      <c r="R64">
        <v>4256</v>
      </c>
      <c r="S64">
        <v>461283.5</v>
      </c>
      <c r="T64">
        <v>8648</v>
      </c>
      <c r="V64">
        <v>311959.62</v>
      </c>
      <c r="W64">
        <v>65768.31</v>
      </c>
    </row>
    <row r="65" spans="1:24" x14ac:dyDescent="0.25">
      <c r="A65" t="s">
        <v>2542</v>
      </c>
      <c r="B65">
        <v>1095701.6299999999</v>
      </c>
      <c r="C65">
        <v>30467.35</v>
      </c>
      <c r="D65">
        <v>12302.74</v>
      </c>
      <c r="E65">
        <v>788345.79</v>
      </c>
      <c r="F65">
        <v>248183.38</v>
      </c>
      <c r="G65">
        <v>0</v>
      </c>
      <c r="H65">
        <v>43000</v>
      </c>
      <c r="I65">
        <v>61337.11</v>
      </c>
      <c r="J65">
        <v>4188.3599999999997</v>
      </c>
      <c r="L65">
        <v>-1163932.92</v>
      </c>
      <c r="M65">
        <v>2752937.45</v>
      </c>
      <c r="N65">
        <v>1015718.63</v>
      </c>
      <c r="Q65">
        <v>597091.5</v>
      </c>
      <c r="R65">
        <v>42200</v>
      </c>
      <c r="S65">
        <v>804499.5</v>
      </c>
      <c r="T65">
        <v>640</v>
      </c>
      <c r="U65">
        <v>1359</v>
      </c>
      <c r="V65">
        <v>297114.09000000003</v>
      </c>
      <c r="W65">
        <v>73926.649999999994</v>
      </c>
    </row>
    <row r="66" spans="1:24" x14ac:dyDescent="0.25">
      <c r="A66" t="s">
        <v>2543</v>
      </c>
      <c r="B66">
        <v>253339.05</v>
      </c>
      <c r="C66">
        <v>0</v>
      </c>
      <c r="D66">
        <v>125160.43</v>
      </c>
      <c r="E66">
        <v>302305.71999999997</v>
      </c>
      <c r="F66">
        <v>412500.93</v>
      </c>
      <c r="G66">
        <v>0</v>
      </c>
      <c r="H66">
        <v>0</v>
      </c>
      <c r="I66">
        <v>144791.51</v>
      </c>
      <c r="J66">
        <v>2698.95</v>
      </c>
      <c r="L66">
        <v>-2464983.0499999998</v>
      </c>
      <c r="M66">
        <v>3437556.74</v>
      </c>
      <c r="N66">
        <v>552950.88</v>
      </c>
      <c r="Q66">
        <v>388006.5</v>
      </c>
      <c r="R66">
        <v>55600</v>
      </c>
      <c r="S66">
        <v>595419.5</v>
      </c>
      <c r="T66">
        <v>160</v>
      </c>
      <c r="U66">
        <v>748</v>
      </c>
      <c r="V66">
        <v>367849.62</v>
      </c>
      <c r="W66">
        <v>59138.28</v>
      </c>
    </row>
    <row r="67" spans="1:24" x14ac:dyDescent="0.25">
      <c r="A67" t="s">
        <v>2544</v>
      </c>
      <c r="B67">
        <v>348012.16</v>
      </c>
      <c r="C67">
        <v>0</v>
      </c>
      <c r="D67">
        <v>117351.86</v>
      </c>
      <c r="E67">
        <v>989872.09</v>
      </c>
      <c r="F67">
        <v>310544.87</v>
      </c>
      <c r="G67">
        <v>0</v>
      </c>
      <c r="H67">
        <v>0</v>
      </c>
      <c r="I67">
        <v>84575</v>
      </c>
      <c r="J67">
        <v>9141.77</v>
      </c>
      <c r="L67">
        <v>1055993.0900000001</v>
      </c>
      <c r="M67">
        <v>785641.8</v>
      </c>
      <c r="N67">
        <v>330765.09999999998</v>
      </c>
      <c r="Q67">
        <v>588045</v>
      </c>
      <c r="R67">
        <v>45580</v>
      </c>
      <c r="S67">
        <v>762569</v>
      </c>
      <c r="V67">
        <v>319647.62</v>
      </c>
      <c r="W67">
        <v>51744.160000000003</v>
      </c>
    </row>
    <row r="68" spans="1:24" x14ac:dyDescent="0.25">
      <c r="A68" t="s">
        <v>2545</v>
      </c>
      <c r="B68">
        <v>253155.91</v>
      </c>
      <c r="C68">
        <v>0</v>
      </c>
      <c r="D68">
        <v>129468</v>
      </c>
      <c r="E68">
        <v>560679.66</v>
      </c>
      <c r="F68">
        <v>607514.84</v>
      </c>
      <c r="J68">
        <v>7236.73</v>
      </c>
      <c r="L68">
        <v>1721153.45</v>
      </c>
      <c r="N68">
        <v>599891.77</v>
      </c>
      <c r="Q68">
        <v>763927.5</v>
      </c>
      <c r="S68">
        <v>1049792.5</v>
      </c>
      <c r="T68">
        <v>4760</v>
      </c>
      <c r="U68">
        <v>6272</v>
      </c>
      <c r="V68">
        <v>387813.37</v>
      </c>
      <c r="W68">
        <v>57914.17</v>
      </c>
      <c r="X68">
        <v>34839</v>
      </c>
    </row>
    <row r="69" spans="1:24" x14ac:dyDescent="0.25">
      <c r="A69" t="s">
        <v>2546</v>
      </c>
      <c r="B69">
        <v>612871.15</v>
      </c>
      <c r="C69">
        <v>0</v>
      </c>
      <c r="D69">
        <v>41106.949999999997</v>
      </c>
      <c r="E69">
        <v>971160.57</v>
      </c>
      <c r="F69">
        <v>341379.07</v>
      </c>
      <c r="J69">
        <v>12351.53</v>
      </c>
      <c r="L69">
        <v>2130614.2400000002</v>
      </c>
      <c r="N69">
        <v>292861.31</v>
      </c>
      <c r="Q69">
        <v>403998</v>
      </c>
      <c r="S69">
        <v>556855</v>
      </c>
      <c r="U69">
        <v>5128</v>
      </c>
      <c r="V69">
        <v>220540.5</v>
      </c>
      <c r="W69">
        <v>44377.84</v>
      </c>
      <c r="X69">
        <v>46406</v>
      </c>
    </row>
    <row r="70" spans="1:24" x14ac:dyDescent="0.25">
      <c r="A70" t="s">
        <v>2547</v>
      </c>
      <c r="B70">
        <v>237026.76</v>
      </c>
      <c r="C70">
        <v>0</v>
      </c>
      <c r="D70">
        <v>38098.79</v>
      </c>
      <c r="E70">
        <v>289490.28000000003</v>
      </c>
      <c r="F70">
        <v>157608.18</v>
      </c>
      <c r="J70">
        <v>852</v>
      </c>
      <c r="L70">
        <v>995009.08</v>
      </c>
      <c r="N70">
        <v>256880.69</v>
      </c>
      <c r="P70">
        <v>2369.5100000000002</v>
      </c>
      <c r="Q70">
        <v>506508.9</v>
      </c>
      <c r="S70">
        <v>662228.9</v>
      </c>
      <c r="U70">
        <v>1208</v>
      </c>
      <c r="V70">
        <v>341445.63</v>
      </c>
      <c r="W70">
        <v>14313.64</v>
      </c>
      <c r="X70">
        <v>20200</v>
      </c>
    </row>
    <row r="71" spans="1:24" x14ac:dyDescent="0.25">
      <c r="A71" t="s">
        <v>2548</v>
      </c>
      <c r="B71">
        <v>678010.83</v>
      </c>
      <c r="C71">
        <v>0</v>
      </c>
      <c r="D71">
        <v>58226.400000000001</v>
      </c>
      <c r="E71">
        <v>3969681.84</v>
      </c>
      <c r="F71">
        <v>253016.97</v>
      </c>
      <c r="J71">
        <v>5.4</v>
      </c>
      <c r="L71">
        <v>5416196.5499999998</v>
      </c>
      <c r="N71">
        <v>196300.28</v>
      </c>
      <c r="P71">
        <v>4669.47</v>
      </c>
      <c r="Q71">
        <v>541033.5</v>
      </c>
      <c r="S71">
        <v>644629.5</v>
      </c>
      <c r="V71">
        <v>467506.04</v>
      </c>
      <c r="W71">
        <v>81112.62</v>
      </c>
      <c r="X71">
        <v>6021</v>
      </c>
    </row>
    <row r="72" spans="1:24" x14ac:dyDescent="0.25">
      <c r="A72" t="s">
        <v>2549</v>
      </c>
      <c r="B72">
        <v>577111.39</v>
      </c>
      <c r="C72">
        <v>35100</v>
      </c>
      <c r="D72">
        <v>12500</v>
      </c>
      <c r="E72">
        <v>1859474.45</v>
      </c>
      <c r="F72">
        <v>286219.14</v>
      </c>
      <c r="J72">
        <v>2880.29</v>
      </c>
      <c r="L72">
        <v>2993520.51</v>
      </c>
      <c r="N72">
        <v>633742.15</v>
      </c>
      <c r="Q72">
        <v>1389869.83</v>
      </c>
      <c r="S72">
        <v>1573190.83</v>
      </c>
      <c r="T72">
        <v>480</v>
      </c>
      <c r="U72">
        <v>2227</v>
      </c>
      <c r="V72">
        <v>475580.47</v>
      </c>
      <c r="W72">
        <v>88656.5</v>
      </c>
      <c r="X72">
        <v>109473</v>
      </c>
    </row>
    <row r="73" spans="1:24" x14ac:dyDescent="0.25">
      <c r="A73" t="s">
        <v>2550</v>
      </c>
      <c r="B73">
        <v>414207.4</v>
      </c>
      <c r="C73">
        <v>0</v>
      </c>
      <c r="D73">
        <v>33420.19</v>
      </c>
      <c r="E73">
        <v>2031466.61</v>
      </c>
      <c r="F73">
        <v>243908.89</v>
      </c>
      <c r="J73">
        <v>7663.29</v>
      </c>
      <c r="L73">
        <v>3069212.01</v>
      </c>
      <c r="N73">
        <v>214633.29</v>
      </c>
      <c r="P73">
        <v>2726.08</v>
      </c>
      <c r="Q73">
        <v>295186.5</v>
      </c>
      <c r="S73">
        <v>496901.5</v>
      </c>
      <c r="V73">
        <v>306981.09000000003</v>
      </c>
      <c r="W73">
        <v>45061.49</v>
      </c>
      <c r="X73">
        <v>17474</v>
      </c>
    </row>
    <row r="74" spans="1:24" x14ac:dyDescent="0.25">
      <c r="A74" t="s">
        <v>2551</v>
      </c>
      <c r="B74">
        <v>93449.13</v>
      </c>
      <c r="C74">
        <v>0</v>
      </c>
      <c r="D74">
        <v>32199.24</v>
      </c>
      <c r="E74">
        <v>570780.68000000005</v>
      </c>
      <c r="F74">
        <v>605603.22</v>
      </c>
      <c r="G74">
        <v>162</v>
      </c>
      <c r="H74">
        <v>4687.8100000000004</v>
      </c>
      <c r="J74">
        <v>34529.379999999997</v>
      </c>
      <c r="L74">
        <v>1590312.36</v>
      </c>
      <c r="N74">
        <v>135438.9</v>
      </c>
      <c r="Q74">
        <v>238549.5</v>
      </c>
      <c r="S74">
        <v>502336.5</v>
      </c>
      <c r="V74">
        <v>118693.95</v>
      </c>
      <c r="W74">
        <v>66646.23</v>
      </c>
      <c r="X74">
        <v>13971</v>
      </c>
    </row>
    <row r="75" spans="1:24" x14ac:dyDescent="0.25">
      <c r="A75" t="s">
        <v>2552</v>
      </c>
      <c r="B75">
        <v>951793.51</v>
      </c>
      <c r="C75">
        <v>130634.33</v>
      </c>
      <c r="D75">
        <v>25956</v>
      </c>
      <c r="E75">
        <v>1073626.5900000001</v>
      </c>
      <c r="F75">
        <v>626503.02</v>
      </c>
      <c r="H75">
        <v>9223.08</v>
      </c>
      <c r="J75">
        <v>3104.81</v>
      </c>
      <c r="L75">
        <v>2577097.9900000002</v>
      </c>
      <c r="N75">
        <v>778488.03</v>
      </c>
      <c r="Q75">
        <v>460021.5</v>
      </c>
      <c r="S75">
        <v>652664.5</v>
      </c>
      <c r="T75">
        <v>1040</v>
      </c>
      <c r="U75">
        <v>4144</v>
      </c>
      <c r="V75">
        <v>189109.51</v>
      </c>
      <c r="W75">
        <v>154579.95000000001</v>
      </c>
      <c r="X75">
        <v>17884</v>
      </c>
    </row>
    <row r="76" spans="1:24" x14ac:dyDescent="0.25">
      <c r="A76" t="s">
        <v>2553</v>
      </c>
      <c r="B76">
        <v>656905.82999999996</v>
      </c>
      <c r="C76">
        <v>145063.48000000001</v>
      </c>
      <c r="D76">
        <v>161999.6</v>
      </c>
      <c r="E76">
        <v>616978.18999999994</v>
      </c>
      <c r="F76">
        <v>381656.44</v>
      </c>
      <c r="H76">
        <v>33009</v>
      </c>
      <c r="J76">
        <v>3305.68</v>
      </c>
      <c r="L76">
        <v>2030290.67</v>
      </c>
      <c r="N76">
        <v>603647.18999999994</v>
      </c>
      <c r="Q76">
        <v>642946.5</v>
      </c>
      <c r="S76">
        <v>912895.5</v>
      </c>
      <c r="T76">
        <v>1480</v>
      </c>
      <c r="U76">
        <v>6392</v>
      </c>
      <c r="V76">
        <v>321308.55</v>
      </c>
      <c r="W76">
        <v>99964.65</v>
      </c>
      <c r="X76">
        <v>8554.7999999999993</v>
      </c>
    </row>
    <row r="77" spans="1:24" x14ac:dyDescent="0.25">
      <c r="A77" t="s">
        <v>2554</v>
      </c>
      <c r="B77">
        <v>553998.47</v>
      </c>
      <c r="C77">
        <v>1835</v>
      </c>
      <c r="D77">
        <v>16450</v>
      </c>
      <c r="E77">
        <v>1048.96</v>
      </c>
      <c r="F77">
        <v>69357.27</v>
      </c>
      <c r="H77">
        <v>20110.36</v>
      </c>
      <c r="J77">
        <v>152.34</v>
      </c>
      <c r="L77">
        <v>663442.71</v>
      </c>
      <c r="N77">
        <v>199811.18</v>
      </c>
      <c r="Q77">
        <v>243253.5</v>
      </c>
      <c r="S77">
        <v>312964.5</v>
      </c>
      <c r="T77">
        <v>2140</v>
      </c>
      <c r="U77">
        <v>3400</v>
      </c>
      <c r="V77">
        <v>146534.14000000001</v>
      </c>
      <c r="W77">
        <v>19041.75</v>
      </c>
    </row>
    <row r="78" spans="1:24" x14ac:dyDescent="0.25">
      <c r="A78" t="s">
        <v>2555</v>
      </c>
      <c r="B78">
        <v>448937.89</v>
      </c>
      <c r="C78">
        <v>130471.27</v>
      </c>
      <c r="D78">
        <v>31700</v>
      </c>
      <c r="E78">
        <v>440598.66</v>
      </c>
      <c r="F78">
        <v>101764.31</v>
      </c>
      <c r="H78">
        <v>18376</v>
      </c>
      <c r="J78">
        <v>3609.31</v>
      </c>
      <c r="L78">
        <v>1185177</v>
      </c>
      <c r="N78">
        <v>373197.1</v>
      </c>
      <c r="Q78">
        <v>588934.5</v>
      </c>
      <c r="S78">
        <v>805794.5</v>
      </c>
      <c r="T78">
        <v>640</v>
      </c>
      <c r="U78">
        <v>2440</v>
      </c>
      <c r="V78">
        <v>159384.88</v>
      </c>
      <c r="W78">
        <v>43943.6</v>
      </c>
      <c r="X78">
        <v>3618.8</v>
      </c>
    </row>
    <row r="79" spans="1:24" x14ac:dyDescent="0.25">
      <c r="A79" t="s">
        <v>2556</v>
      </c>
      <c r="B79">
        <v>885766.42</v>
      </c>
      <c r="C79">
        <v>118962.99</v>
      </c>
      <c r="D79">
        <v>2000</v>
      </c>
      <c r="E79">
        <v>1235954.75</v>
      </c>
      <c r="F79">
        <v>527363.92000000004</v>
      </c>
      <c r="H79">
        <v>11336</v>
      </c>
      <c r="J79">
        <v>2477.81</v>
      </c>
      <c r="L79">
        <v>3015015.68</v>
      </c>
      <c r="N79">
        <v>233265.41</v>
      </c>
      <c r="Q79">
        <v>498928.5</v>
      </c>
      <c r="S79">
        <v>648221.5</v>
      </c>
      <c r="T79">
        <v>1440</v>
      </c>
      <c r="U79">
        <v>5536</v>
      </c>
      <c r="V79">
        <v>222196.95</v>
      </c>
      <c r="W79">
        <v>98200.31</v>
      </c>
      <c r="X79">
        <v>15380.56</v>
      </c>
    </row>
    <row r="80" spans="1:24" x14ac:dyDescent="0.25">
      <c r="A80" t="s">
        <v>2557</v>
      </c>
      <c r="B80">
        <v>1147506.48</v>
      </c>
      <c r="C80">
        <v>179905.64</v>
      </c>
      <c r="D80">
        <v>15014.63</v>
      </c>
      <c r="E80">
        <v>82399.34</v>
      </c>
      <c r="F80">
        <v>219532.59</v>
      </c>
      <c r="H80">
        <v>13200</v>
      </c>
      <c r="J80">
        <v>0</v>
      </c>
      <c r="L80">
        <v>1655258.1</v>
      </c>
      <c r="N80">
        <v>307668.69</v>
      </c>
      <c r="Q80">
        <v>336745.5</v>
      </c>
      <c r="S80">
        <v>365758.5</v>
      </c>
      <c r="T80">
        <v>1200</v>
      </c>
      <c r="U80">
        <v>3952</v>
      </c>
      <c r="V80">
        <v>264319.86</v>
      </c>
      <c r="W80">
        <v>32138.25</v>
      </c>
      <c r="X80">
        <v>1145</v>
      </c>
    </row>
    <row r="81" spans="1:24" x14ac:dyDescent="0.25">
      <c r="A81" t="s">
        <v>2558</v>
      </c>
      <c r="B81">
        <v>223485.29</v>
      </c>
      <c r="C81">
        <v>0</v>
      </c>
      <c r="D81">
        <v>11031.52</v>
      </c>
      <c r="E81">
        <v>227092.05</v>
      </c>
      <c r="F81">
        <v>143786.96</v>
      </c>
      <c r="H81">
        <v>452.57</v>
      </c>
      <c r="J81">
        <v>0</v>
      </c>
      <c r="L81">
        <v>295051.38</v>
      </c>
      <c r="M81">
        <v>300000</v>
      </c>
      <c r="N81">
        <v>219010.03</v>
      </c>
      <c r="P81">
        <v>40</v>
      </c>
      <c r="Q81">
        <v>120151.5</v>
      </c>
      <c r="S81">
        <v>247520.5</v>
      </c>
      <c r="T81">
        <v>6492</v>
      </c>
      <c r="V81">
        <v>48292.3</v>
      </c>
      <c r="W81">
        <v>27004.86</v>
      </c>
    </row>
    <row r="82" spans="1:24" x14ac:dyDescent="0.25">
      <c r="A82" t="s">
        <v>2559</v>
      </c>
      <c r="B82">
        <v>437094.7</v>
      </c>
      <c r="C82">
        <v>0</v>
      </c>
      <c r="D82">
        <v>14022.45</v>
      </c>
      <c r="E82">
        <v>459177.71</v>
      </c>
      <c r="F82">
        <v>78007.600000000006</v>
      </c>
      <c r="J82">
        <v>2127</v>
      </c>
      <c r="L82">
        <v>-770815.44</v>
      </c>
      <c r="M82">
        <v>1891769.64</v>
      </c>
      <c r="N82">
        <v>239597.28</v>
      </c>
      <c r="Q82">
        <v>291826.5</v>
      </c>
      <c r="S82">
        <v>442080.5</v>
      </c>
      <c r="T82">
        <v>17448</v>
      </c>
      <c r="V82">
        <v>54880.27</v>
      </c>
      <c r="W82">
        <v>151793.75</v>
      </c>
    </row>
    <row r="83" spans="1:24" x14ac:dyDescent="0.25">
      <c r="A83" t="s">
        <v>2560</v>
      </c>
      <c r="B83">
        <v>293342.84000000003</v>
      </c>
      <c r="C83">
        <v>0</v>
      </c>
      <c r="D83">
        <v>9953.7000000000007</v>
      </c>
      <c r="E83">
        <v>651010.23</v>
      </c>
      <c r="F83">
        <v>504036.74</v>
      </c>
      <c r="J83">
        <v>25.21</v>
      </c>
      <c r="L83">
        <v>-415586.14</v>
      </c>
      <c r="M83">
        <v>1862215.28</v>
      </c>
      <c r="N83">
        <v>347809.79</v>
      </c>
      <c r="Q83">
        <v>424146.5</v>
      </c>
      <c r="S83">
        <v>600808.5</v>
      </c>
      <c r="V83">
        <v>106125.64</v>
      </c>
      <c r="W83">
        <v>53322.19</v>
      </c>
      <c r="X83">
        <v>10.8</v>
      </c>
    </row>
    <row r="84" spans="1:24" x14ac:dyDescent="0.25">
      <c r="A84" t="s">
        <v>2561</v>
      </c>
      <c r="B84">
        <v>237861.02</v>
      </c>
      <c r="C84">
        <v>0</v>
      </c>
      <c r="D84">
        <v>29808.3</v>
      </c>
      <c r="E84">
        <v>165004.16</v>
      </c>
      <c r="F84">
        <v>104270.1</v>
      </c>
      <c r="J84">
        <v>0</v>
      </c>
      <c r="L84">
        <v>-1510265.58</v>
      </c>
      <c r="M84">
        <v>2000000</v>
      </c>
      <c r="N84">
        <v>267562</v>
      </c>
      <c r="Q84">
        <v>533298.5</v>
      </c>
      <c r="S84">
        <v>651402.5</v>
      </c>
      <c r="T84">
        <v>13972</v>
      </c>
      <c r="V84">
        <v>66120.92</v>
      </c>
      <c r="W84">
        <v>22155.919999999998</v>
      </c>
    </row>
    <row r="85" spans="1:24" x14ac:dyDescent="0.25">
      <c r="A85" t="s">
        <v>2562</v>
      </c>
      <c r="B85">
        <v>219394.46</v>
      </c>
      <c r="C85">
        <v>6050</v>
      </c>
      <c r="D85">
        <v>58320.61</v>
      </c>
      <c r="E85">
        <v>3054389.58</v>
      </c>
      <c r="F85">
        <v>937959.6</v>
      </c>
      <c r="J85">
        <v>1936.04</v>
      </c>
      <c r="L85">
        <v>325817.69</v>
      </c>
      <c r="M85">
        <v>4000000</v>
      </c>
      <c r="N85">
        <v>378586.06</v>
      </c>
      <c r="Q85">
        <v>505277.5</v>
      </c>
      <c r="S85">
        <v>636905.5</v>
      </c>
      <c r="T85">
        <v>17760</v>
      </c>
      <c r="V85">
        <v>164594.35</v>
      </c>
      <c r="W85">
        <v>116243.19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tabColor rgb="FF00B050"/>
  </sheetPr>
  <dimension ref="A1:AH123"/>
  <sheetViews>
    <sheetView topLeftCell="V1" zoomScale="99" zoomScaleNormal="99" workbookViewId="0">
      <selection activeCell="AG12" sqref="AG12:AG86"/>
    </sheetView>
  </sheetViews>
  <sheetFormatPr defaultColWidth="9" defaultRowHeight="13.8" x14ac:dyDescent="0.25"/>
  <cols>
    <col min="1" max="1" width="6.09765625" style="1" bestFit="1" customWidth="1"/>
    <col min="2" max="2" width="14.5" style="1" bestFit="1" customWidth="1"/>
    <col min="3" max="3" width="8.19921875" style="52" bestFit="1" customWidth="1"/>
    <col min="4" max="4" width="21.69921875" style="52" customWidth="1"/>
    <col min="5" max="5" width="38.296875" bestFit="1" customWidth="1"/>
    <col min="6" max="22" width="8.796875"/>
    <col min="29" max="29" width="17.19921875" style="38" bestFit="1" customWidth="1"/>
    <col min="30" max="30" width="14.5" style="26" bestFit="1" customWidth="1"/>
    <col min="31" max="31" width="15.09765625" style="23" bestFit="1" customWidth="1"/>
    <col min="32" max="32" width="16.09765625" style="34" bestFit="1" customWidth="1"/>
    <col min="33" max="33" width="16.09765625" style="33" bestFit="1" customWidth="1"/>
    <col min="34" max="34" width="15.69921875" style="24" bestFit="1" customWidth="1"/>
    <col min="35" max="16384" width="9" style="1"/>
  </cols>
  <sheetData>
    <row r="1" spans="1:34" x14ac:dyDescent="0.25">
      <c r="E1" t="s">
        <v>2052</v>
      </c>
      <c r="F1" t="s">
        <v>2053</v>
      </c>
      <c r="G1" t="s">
        <v>2054</v>
      </c>
      <c r="H1" t="s">
        <v>2055</v>
      </c>
      <c r="I1" t="s">
        <v>2056</v>
      </c>
      <c r="J1" t="s">
        <v>2057</v>
      </c>
      <c r="K1" t="s">
        <v>2059</v>
      </c>
      <c r="L1" t="s">
        <v>2060</v>
      </c>
      <c r="M1" t="s">
        <v>2062</v>
      </c>
      <c r="N1" t="s">
        <v>2063</v>
      </c>
      <c r="O1" t="s">
        <v>2178</v>
      </c>
      <c r="P1" t="s">
        <v>2066</v>
      </c>
      <c r="Q1" t="s">
        <v>2067</v>
      </c>
      <c r="R1" t="s">
        <v>2068</v>
      </c>
      <c r="S1" t="s">
        <v>2069</v>
      </c>
      <c r="T1" t="s">
        <v>2070</v>
      </c>
      <c r="U1" t="s">
        <v>2071</v>
      </c>
      <c r="V1" t="s">
        <v>2072</v>
      </c>
      <c r="W1" t="s">
        <v>2073</v>
      </c>
      <c r="X1" t="s">
        <v>2074</v>
      </c>
      <c r="Y1" t="s">
        <v>2075</v>
      </c>
      <c r="Z1" t="s">
        <v>2076</v>
      </c>
      <c r="AA1" t="s">
        <v>2077</v>
      </c>
      <c r="AB1" t="s">
        <v>2079</v>
      </c>
      <c r="AC1" s="37" t="s">
        <v>0</v>
      </c>
      <c r="AD1" s="25" t="s">
        <v>1</v>
      </c>
      <c r="AE1" s="12" t="s">
        <v>2</v>
      </c>
      <c r="AF1" s="15" t="s">
        <v>3</v>
      </c>
      <c r="AG1" s="16" t="s">
        <v>4</v>
      </c>
      <c r="AH1" s="45" t="s">
        <v>5</v>
      </c>
    </row>
    <row r="2" spans="1:34" x14ac:dyDescent="0.25">
      <c r="E2" t="s">
        <v>2080</v>
      </c>
      <c r="F2" t="s">
        <v>2081</v>
      </c>
      <c r="G2" t="s">
        <v>2082</v>
      </c>
      <c r="H2" t="s">
        <v>2083</v>
      </c>
      <c r="I2" t="s">
        <v>2084</v>
      </c>
      <c r="J2" t="s">
        <v>2085</v>
      </c>
      <c r="K2" t="s">
        <v>2087</v>
      </c>
      <c r="L2" t="s">
        <v>2088</v>
      </c>
      <c r="M2" t="s">
        <v>2090</v>
      </c>
      <c r="N2" t="s">
        <v>2091</v>
      </c>
      <c r="O2" t="s">
        <v>2184</v>
      </c>
      <c r="P2" t="s">
        <v>2094</v>
      </c>
      <c r="Q2" t="s">
        <v>2095</v>
      </c>
      <c r="R2" t="s">
        <v>2096</v>
      </c>
      <c r="S2" t="s">
        <v>2097</v>
      </c>
      <c r="T2" t="s">
        <v>2098</v>
      </c>
      <c r="U2" t="s">
        <v>2099</v>
      </c>
      <c r="V2" t="s">
        <v>2100</v>
      </c>
      <c r="W2" t="s">
        <v>2101</v>
      </c>
      <c r="X2" t="s">
        <v>2102</v>
      </c>
      <c r="Y2" t="s">
        <v>2103</v>
      </c>
      <c r="Z2" t="s">
        <v>2104</v>
      </c>
      <c r="AA2" t="s">
        <v>2105</v>
      </c>
      <c r="AB2" t="s">
        <v>2107</v>
      </c>
      <c r="AC2" s="37"/>
      <c r="AD2" s="25"/>
      <c r="AE2" s="12"/>
      <c r="AF2" s="17"/>
      <c r="AG2" s="18"/>
      <c r="AH2" s="12"/>
    </row>
    <row r="3" spans="1:34" x14ac:dyDescent="0.25">
      <c r="C3" s="52" t="s">
        <v>576</v>
      </c>
      <c r="E3" t="s">
        <v>2108</v>
      </c>
      <c r="F3">
        <v>46740624.289999999</v>
      </c>
      <c r="G3">
        <v>8514513.6699999999</v>
      </c>
      <c r="H3">
        <v>3903978.3</v>
      </c>
      <c r="I3">
        <v>50504244.020000003</v>
      </c>
      <c r="J3">
        <v>27319145.52</v>
      </c>
      <c r="K3">
        <v>341407.3</v>
      </c>
      <c r="L3">
        <v>505338.93</v>
      </c>
      <c r="M3">
        <v>290703.62</v>
      </c>
      <c r="N3">
        <v>214262.33</v>
      </c>
      <c r="O3">
        <v>681193.39</v>
      </c>
      <c r="P3">
        <v>28229388.57</v>
      </c>
      <c r="Q3">
        <v>105746449.20999999</v>
      </c>
      <c r="R3">
        <v>30569569.329999998</v>
      </c>
      <c r="S3">
        <v>4188783.08</v>
      </c>
      <c r="T3">
        <v>11857.34</v>
      </c>
      <c r="U3">
        <v>35997750.710000001</v>
      </c>
      <c r="V3">
        <v>1905788.05</v>
      </c>
      <c r="W3">
        <v>45937136.509999998</v>
      </c>
      <c r="X3">
        <v>127471</v>
      </c>
      <c r="Y3">
        <v>61334</v>
      </c>
      <c r="Z3">
        <v>19670516.530000001</v>
      </c>
      <c r="AA3">
        <v>5219575.0599999996</v>
      </c>
      <c r="AB3">
        <v>683952.96</v>
      </c>
      <c r="AC3" s="56">
        <f>SUM(AC4:AC123)</f>
        <v>59159116.25999999</v>
      </c>
      <c r="AD3" s="60">
        <f>SUM(AD4:AD123)</f>
        <v>1351712.18</v>
      </c>
      <c r="AE3" s="19">
        <f>SUM(AE4:AE123)</f>
        <v>57807404.079999991</v>
      </c>
      <c r="AF3" s="20">
        <f>SUM(AF4:AF123)</f>
        <v>72673748.51000002</v>
      </c>
      <c r="AG3" s="14" t="e">
        <f>SUM(#REF!)</f>
        <v>#REF!</v>
      </c>
      <c r="AH3" s="24" t="e">
        <f>SUM(AH4:AH123)</f>
        <v>#REF!</v>
      </c>
    </row>
    <row r="4" spans="1:34" x14ac:dyDescent="0.25">
      <c r="AC4" s="56">
        <f>SUM(F4:I4)</f>
        <v>0</v>
      </c>
      <c r="AD4" s="60">
        <f>SUM(L4:O4)</f>
        <v>0</v>
      </c>
      <c r="AE4" s="19">
        <f>AC4-AD4</f>
        <v>0</v>
      </c>
      <c r="AF4" s="20">
        <f>SUM(T4:AB4)</f>
        <v>0</v>
      </c>
      <c r="AG4" s="14" t="e">
        <f>SUM(#REF!)</f>
        <v>#REF!</v>
      </c>
      <c r="AH4" s="24" t="e">
        <f>AF4-AG4</f>
        <v>#REF!</v>
      </c>
    </row>
    <row r="5" spans="1:34" x14ac:dyDescent="0.25">
      <c r="AC5" s="56">
        <f>SUM(F5:I5)</f>
        <v>0</v>
      </c>
      <c r="AD5" s="60">
        <f>SUM(L5:O5)</f>
        <v>0</v>
      </c>
      <c r="AE5" s="19">
        <f t="shared" ref="AE5:AE11" si="0">AC5-AD5</f>
        <v>0</v>
      </c>
      <c r="AF5" s="20">
        <f>SUM(T5:AB5)</f>
        <v>0</v>
      </c>
      <c r="AG5" s="14" t="e">
        <f>SUM(#REF!)</f>
        <v>#REF!</v>
      </c>
      <c r="AH5" s="24" t="e">
        <f t="shared" ref="AH5:AH68" si="1">AF5-AG5</f>
        <v>#REF!</v>
      </c>
    </row>
    <row r="6" spans="1:34" x14ac:dyDescent="0.25">
      <c r="AC6" s="56">
        <f>SUM(F6:I6)</f>
        <v>0</v>
      </c>
      <c r="AD6" s="60">
        <f>SUM(L6:O6)</f>
        <v>0</v>
      </c>
      <c r="AE6" s="19">
        <f t="shared" si="0"/>
        <v>0</v>
      </c>
      <c r="AF6" s="20">
        <f>SUM(T6:AB6)</f>
        <v>0</v>
      </c>
      <c r="AG6" s="14" t="e">
        <f>SUM(#REF!)</f>
        <v>#REF!</v>
      </c>
      <c r="AH6" s="24" t="e">
        <f t="shared" si="1"/>
        <v>#REF!</v>
      </c>
    </row>
    <row r="7" spans="1:34" x14ac:dyDescent="0.25">
      <c r="A7" s="1" t="s">
        <v>472</v>
      </c>
      <c r="AC7" s="56">
        <f>SUM(F7:I7)</f>
        <v>0</v>
      </c>
      <c r="AD7" s="60">
        <f>SUM(L7:O7)</f>
        <v>0</v>
      </c>
      <c r="AE7" s="19">
        <f t="shared" si="0"/>
        <v>0</v>
      </c>
      <c r="AF7" s="20">
        <f>SUM(T7:AB7)</f>
        <v>0</v>
      </c>
      <c r="AG7" s="14" t="e">
        <f>SUM(#REF!)</f>
        <v>#REF!</v>
      </c>
      <c r="AH7" s="24" t="e">
        <f t="shared" si="1"/>
        <v>#REF!</v>
      </c>
    </row>
    <row r="8" spans="1:34" x14ac:dyDescent="0.25">
      <c r="AC8" s="56">
        <f>SUM(F8:I8)</f>
        <v>0</v>
      </c>
      <c r="AD8" s="60">
        <f>SUM(L8:O8)</f>
        <v>0</v>
      </c>
      <c r="AE8" s="19">
        <f t="shared" si="0"/>
        <v>0</v>
      </c>
      <c r="AF8" s="20">
        <f>SUM(T8:AB8)</f>
        <v>0</v>
      </c>
      <c r="AG8" s="14" t="e">
        <f>SUM(#REF!)</f>
        <v>#REF!</v>
      </c>
      <c r="AH8" s="24" t="e">
        <f t="shared" si="1"/>
        <v>#REF!</v>
      </c>
    </row>
    <row r="9" spans="1:34" x14ac:dyDescent="0.25">
      <c r="AC9" s="56">
        <f>SUM(F9:I9)</f>
        <v>0</v>
      </c>
      <c r="AD9" s="60">
        <f>SUM(L9:O9)</f>
        <v>0</v>
      </c>
      <c r="AE9" s="19">
        <f t="shared" si="0"/>
        <v>0</v>
      </c>
      <c r="AF9" s="20">
        <f>SUM(T9:AB9)</f>
        <v>0</v>
      </c>
      <c r="AG9" s="14" t="e">
        <f>SUM(#REF!)</f>
        <v>#REF!</v>
      </c>
      <c r="AH9" s="24" t="e">
        <f t="shared" si="1"/>
        <v>#REF!</v>
      </c>
    </row>
    <row r="10" spans="1:34" x14ac:dyDescent="0.25">
      <c r="AC10" s="56">
        <f>SUM(F10:I10)</f>
        <v>0</v>
      </c>
      <c r="AD10" s="60">
        <f>SUM(L10:O10)</f>
        <v>0</v>
      </c>
      <c r="AE10" s="19">
        <f t="shared" si="0"/>
        <v>0</v>
      </c>
      <c r="AF10" s="20">
        <f>SUM(T10:AB10)</f>
        <v>0</v>
      </c>
      <c r="AG10" s="14" t="e">
        <f>SUM(#REF!)</f>
        <v>#REF!</v>
      </c>
      <c r="AH10" s="24" t="e">
        <f t="shared" si="1"/>
        <v>#REF!</v>
      </c>
    </row>
    <row r="11" spans="1:34" x14ac:dyDescent="0.25">
      <c r="AC11" s="56">
        <f>SUM(F11:I11)</f>
        <v>0</v>
      </c>
      <c r="AD11" s="60">
        <f>SUM(L11:O11)</f>
        <v>0</v>
      </c>
      <c r="AE11" s="19">
        <f t="shared" si="0"/>
        <v>0</v>
      </c>
      <c r="AF11" s="20">
        <f>SUM(T11:AB11)</f>
        <v>0</v>
      </c>
      <c r="AG11" s="14" t="e">
        <f>SUM(#REF!)</f>
        <v>#REF!</v>
      </c>
      <c r="AH11" s="24" t="e">
        <f t="shared" si="1"/>
        <v>#REF!</v>
      </c>
    </row>
    <row r="12" spans="1:34" x14ac:dyDescent="0.25">
      <c r="A12" s="1" t="s">
        <v>362</v>
      </c>
      <c r="B12" s="1" t="s">
        <v>364</v>
      </c>
      <c r="C12" s="52">
        <v>4017</v>
      </c>
      <c r="D12" s="52" t="s">
        <v>783</v>
      </c>
      <c r="E12" t="s">
        <v>2489</v>
      </c>
      <c r="F12">
        <v>718147.2</v>
      </c>
      <c r="G12">
        <v>203673.9</v>
      </c>
      <c r="H12">
        <v>50363.03</v>
      </c>
      <c r="I12">
        <v>670628.02</v>
      </c>
      <c r="J12">
        <v>217953.79</v>
      </c>
      <c r="K12">
        <v>0</v>
      </c>
      <c r="L12">
        <v>0</v>
      </c>
      <c r="N12">
        <v>18.690000000000001</v>
      </c>
      <c r="P12">
        <v>1229821.06</v>
      </c>
      <c r="Q12">
        <v>685585.33</v>
      </c>
      <c r="R12">
        <v>264215.52</v>
      </c>
      <c r="T12">
        <v>4.37</v>
      </c>
      <c r="U12">
        <v>335296.5</v>
      </c>
      <c r="W12">
        <v>335296.5</v>
      </c>
      <c r="Z12">
        <v>271664</v>
      </c>
      <c r="AA12">
        <v>46215.03</v>
      </c>
      <c r="AB12">
        <v>1000</v>
      </c>
      <c r="AC12" s="56">
        <f>SUM(F12:H12)</f>
        <v>972184.13</v>
      </c>
      <c r="AD12" s="184">
        <f>SUM(K12:N12)</f>
        <v>18.690000000000001</v>
      </c>
      <c r="AE12" s="19">
        <f>AC12-AD12</f>
        <v>972165.44000000006</v>
      </c>
      <c r="AF12" s="20">
        <f>SUM(R12:V12)</f>
        <v>599516.39</v>
      </c>
      <c r="AG12" s="14">
        <f>SUM(W12:AB12)</f>
        <v>654175.53</v>
      </c>
      <c r="AH12" s="24">
        <f t="shared" si="1"/>
        <v>-54659.140000000014</v>
      </c>
    </row>
    <row r="13" spans="1:34" x14ac:dyDescent="0.25">
      <c r="A13" s="1" t="s">
        <v>362</v>
      </c>
      <c r="B13" s="1" t="s">
        <v>364</v>
      </c>
      <c r="C13" s="52">
        <v>4254</v>
      </c>
      <c r="D13" s="52" t="s">
        <v>784</v>
      </c>
      <c r="E13" t="s">
        <v>2490</v>
      </c>
      <c r="F13">
        <v>1253863.08</v>
      </c>
      <c r="G13">
        <v>181357.02</v>
      </c>
      <c r="H13">
        <v>114443.79</v>
      </c>
      <c r="I13">
        <v>879401.34</v>
      </c>
      <c r="J13">
        <v>383291.31</v>
      </c>
      <c r="K13">
        <v>0</v>
      </c>
      <c r="N13">
        <v>0</v>
      </c>
      <c r="P13">
        <v>1130963.6599999999</v>
      </c>
      <c r="Q13">
        <v>1517319.83</v>
      </c>
      <c r="R13">
        <v>495854.73</v>
      </c>
      <c r="S13">
        <v>16500</v>
      </c>
      <c r="T13">
        <v>85.68</v>
      </c>
      <c r="U13">
        <v>728437.5</v>
      </c>
      <c r="W13">
        <v>760999.5</v>
      </c>
      <c r="Z13">
        <v>242661.46</v>
      </c>
      <c r="AA13">
        <v>73143.899999999994</v>
      </c>
      <c r="AC13" s="56">
        <f t="shared" ref="AC13:AC76" si="2">SUM(F13:H13)</f>
        <v>1549663.8900000001</v>
      </c>
      <c r="AD13" s="184">
        <f t="shared" ref="AD13:AD76" si="3">SUM(K13:N13)</f>
        <v>0</v>
      </c>
      <c r="AE13" s="19">
        <f t="shared" ref="AE13:AE76" si="4">AC13-AD13</f>
        <v>1549663.8900000001</v>
      </c>
      <c r="AF13" s="20">
        <f t="shared" ref="AF13:AF76" si="5">SUM(R13:V13)</f>
        <v>1240877.9099999999</v>
      </c>
      <c r="AG13" s="14">
        <f t="shared" ref="AG13:AG76" si="6">SUM(W13:AB13)</f>
        <v>1076804.8599999999</v>
      </c>
      <c r="AH13" s="24">
        <f t="shared" si="1"/>
        <v>164073.05000000005</v>
      </c>
    </row>
    <row r="14" spans="1:34" x14ac:dyDescent="0.25">
      <c r="A14" s="1" t="s">
        <v>362</v>
      </c>
      <c r="B14" s="1" t="s">
        <v>364</v>
      </c>
      <c r="C14" s="52">
        <v>2828</v>
      </c>
      <c r="D14" s="52" t="s">
        <v>785</v>
      </c>
      <c r="E14" t="s">
        <v>2491</v>
      </c>
      <c r="F14">
        <v>208471.98</v>
      </c>
      <c r="G14">
        <v>117190.1</v>
      </c>
      <c r="H14">
        <v>38910.17</v>
      </c>
      <c r="I14">
        <v>388166.06</v>
      </c>
      <c r="J14">
        <v>211159.97</v>
      </c>
      <c r="K14">
        <v>0</v>
      </c>
      <c r="P14">
        <v>-408805.57</v>
      </c>
      <c r="Q14">
        <v>1326846.8</v>
      </c>
      <c r="R14">
        <v>270873.28999999998</v>
      </c>
      <c r="U14">
        <v>278971.7</v>
      </c>
      <c r="W14">
        <v>278971.7</v>
      </c>
      <c r="Z14">
        <v>169807.06</v>
      </c>
      <c r="AA14">
        <v>55209.18</v>
      </c>
      <c r="AC14" s="56">
        <f t="shared" si="2"/>
        <v>364572.25</v>
      </c>
      <c r="AD14" s="184">
        <f t="shared" si="3"/>
        <v>0</v>
      </c>
      <c r="AE14" s="19">
        <f t="shared" si="4"/>
        <v>364572.25</v>
      </c>
      <c r="AF14" s="20">
        <f t="shared" si="5"/>
        <v>549844.99</v>
      </c>
      <c r="AG14" s="14">
        <f t="shared" si="6"/>
        <v>503987.94</v>
      </c>
      <c r="AH14" s="24">
        <f t="shared" si="1"/>
        <v>45857.049999999988</v>
      </c>
    </row>
    <row r="15" spans="1:34" x14ac:dyDescent="0.25">
      <c r="A15" s="1" t="s">
        <v>362</v>
      </c>
      <c r="B15" s="1" t="s">
        <v>364</v>
      </c>
      <c r="C15" s="52">
        <v>4184</v>
      </c>
      <c r="D15" s="52" t="s">
        <v>786</v>
      </c>
      <c r="E15" t="s">
        <v>2492</v>
      </c>
      <c r="F15">
        <v>571617.56999999995</v>
      </c>
      <c r="G15">
        <v>156249.53</v>
      </c>
      <c r="H15">
        <v>80476.240000000005</v>
      </c>
      <c r="I15">
        <v>7</v>
      </c>
      <c r="J15">
        <v>189213.26</v>
      </c>
      <c r="K15">
        <v>0</v>
      </c>
      <c r="N15">
        <v>0</v>
      </c>
      <c r="P15">
        <v>-364453.39</v>
      </c>
      <c r="Q15">
        <v>1336486.2</v>
      </c>
      <c r="R15">
        <v>406064.97</v>
      </c>
      <c r="T15">
        <v>9.86</v>
      </c>
      <c r="U15">
        <v>780828</v>
      </c>
      <c r="W15">
        <v>891960.8</v>
      </c>
      <c r="Z15">
        <v>214770.6</v>
      </c>
      <c r="AA15">
        <v>54640.639999999999</v>
      </c>
      <c r="AC15" s="56">
        <f t="shared" si="2"/>
        <v>808343.34</v>
      </c>
      <c r="AD15" s="184">
        <f t="shared" si="3"/>
        <v>0</v>
      </c>
      <c r="AE15" s="19">
        <f t="shared" si="4"/>
        <v>808343.34</v>
      </c>
      <c r="AF15" s="20">
        <f t="shared" si="5"/>
        <v>1186902.83</v>
      </c>
      <c r="AG15" s="14">
        <f t="shared" si="6"/>
        <v>1161372.04</v>
      </c>
      <c r="AH15" s="24">
        <f t="shared" si="1"/>
        <v>25530.790000000037</v>
      </c>
    </row>
    <row r="16" spans="1:34" x14ac:dyDescent="0.25">
      <c r="A16" s="1" t="s">
        <v>362</v>
      </c>
      <c r="B16" s="1" t="s">
        <v>364</v>
      </c>
      <c r="C16" s="52">
        <v>7069</v>
      </c>
      <c r="D16" s="52" t="s">
        <v>787</v>
      </c>
      <c r="E16" t="s">
        <v>2493</v>
      </c>
      <c r="F16">
        <v>867450.18</v>
      </c>
      <c r="G16">
        <v>102632.05</v>
      </c>
      <c r="H16">
        <v>70508.09</v>
      </c>
      <c r="I16">
        <v>734932.38</v>
      </c>
      <c r="J16">
        <v>278659.23</v>
      </c>
      <c r="K16">
        <v>0</v>
      </c>
      <c r="L16">
        <v>0</v>
      </c>
      <c r="N16">
        <v>0</v>
      </c>
      <c r="P16">
        <v>-131632.4</v>
      </c>
      <c r="Q16">
        <v>2146839.4900000002</v>
      </c>
      <c r="R16">
        <v>377904.33</v>
      </c>
      <c r="S16">
        <v>58259</v>
      </c>
      <c r="T16">
        <v>56.99</v>
      </c>
      <c r="U16">
        <v>922875</v>
      </c>
      <c r="W16">
        <v>962502</v>
      </c>
      <c r="X16">
        <v>2800</v>
      </c>
      <c r="Y16">
        <v>440</v>
      </c>
      <c r="Z16">
        <v>306858.68</v>
      </c>
      <c r="AA16">
        <v>46519.8</v>
      </c>
      <c r="AB16">
        <v>1000</v>
      </c>
      <c r="AC16" s="56">
        <f t="shared" si="2"/>
        <v>1040590.3200000001</v>
      </c>
      <c r="AD16" s="184">
        <f t="shared" si="3"/>
        <v>0</v>
      </c>
      <c r="AE16" s="19">
        <f t="shared" si="4"/>
        <v>1040590.3200000001</v>
      </c>
      <c r="AF16" s="20">
        <f t="shared" si="5"/>
        <v>1359095.32</v>
      </c>
      <c r="AG16" s="14">
        <f t="shared" si="6"/>
        <v>1320120.48</v>
      </c>
      <c r="AH16" s="24">
        <f t="shared" si="1"/>
        <v>38974.840000000084</v>
      </c>
    </row>
    <row r="17" spans="1:34" x14ac:dyDescent="0.25">
      <c r="A17" s="1" t="s">
        <v>362</v>
      </c>
      <c r="B17" s="1" t="s">
        <v>364</v>
      </c>
      <c r="C17" s="52">
        <v>6198</v>
      </c>
      <c r="D17" s="52" t="s">
        <v>788</v>
      </c>
      <c r="E17" t="s">
        <v>2494</v>
      </c>
      <c r="F17">
        <v>520940.2</v>
      </c>
      <c r="G17">
        <v>30868.01</v>
      </c>
      <c r="H17">
        <v>141986.79</v>
      </c>
      <c r="I17">
        <v>165429.4</v>
      </c>
      <c r="J17">
        <v>241533.17</v>
      </c>
      <c r="K17">
        <v>0</v>
      </c>
      <c r="N17">
        <v>0</v>
      </c>
      <c r="P17">
        <v>-662835.44999999995</v>
      </c>
      <c r="Q17">
        <v>1602780.76</v>
      </c>
      <c r="R17">
        <v>432903.35</v>
      </c>
      <c r="T17">
        <v>3.93</v>
      </c>
      <c r="U17">
        <v>779078.5</v>
      </c>
      <c r="W17">
        <v>833798.5</v>
      </c>
      <c r="Z17">
        <v>175492.98</v>
      </c>
      <c r="AA17">
        <v>40882.04</v>
      </c>
      <c r="AB17">
        <v>1000</v>
      </c>
      <c r="AC17" s="56">
        <f t="shared" si="2"/>
        <v>693795</v>
      </c>
      <c r="AD17" s="184">
        <f t="shared" si="3"/>
        <v>0</v>
      </c>
      <c r="AE17" s="19">
        <f t="shared" si="4"/>
        <v>693795</v>
      </c>
      <c r="AF17" s="20">
        <f t="shared" si="5"/>
        <v>1211985.78</v>
      </c>
      <c r="AG17" s="14">
        <f t="shared" si="6"/>
        <v>1051173.52</v>
      </c>
      <c r="AH17" s="24">
        <f t="shared" si="1"/>
        <v>160812.26</v>
      </c>
    </row>
    <row r="18" spans="1:34" x14ac:dyDescent="0.25">
      <c r="A18" s="1" t="s">
        <v>362</v>
      </c>
      <c r="B18" s="1" t="s">
        <v>364</v>
      </c>
      <c r="C18" s="52">
        <v>2120</v>
      </c>
      <c r="D18" s="52" t="s">
        <v>789</v>
      </c>
      <c r="E18" t="s">
        <v>2495</v>
      </c>
      <c r="F18">
        <v>767379.94</v>
      </c>
      <c r="G18">
        <v>181169.63</v>
      </c>
      <c r="H18">
        <v>30191.79</v>
      </c>
      <c r="I18">
        <v>172035.14</v>
      </c>
      <c r="J18">
        <v>439552.47</v>
      </c>
      <c r="K18">
        <v>0</v>
      </c>
      <c r="L18">
        <v>8000</v>
      </c>
      <c r="N18">
        <v>2195.37</v>
      </c>
      <c r="P18">
        <v>-383663.56</v>
      </c>
      <c r="Q18">
        <v>2036704.82</v>
      </c>
      <c r="R18">
        <v>380032.73</v>
      </c>
      <c r="U18">
        <v>361185</v>
      </c>
      <c r="W18">
        <v>509107</v>
      </c>
      <c r="X18">
        <v>4213</v>
      </c>
      <c r="Z18">
        <v>186726.35</v>
      </c>
      <c r="AA18">
        <v>113079.03999999999</v>
      </c>
      <c r="AB18">
        <v>1000</v>
      </c>
      <c r="AC18" s="56">
        <f t="shared" si="2"/>
        <v>978741.36</v>
      </c>
      <c r="AD18" s="184">
        <f t="shared" si="3"/>
        <v>10195.369999999999</v>
      </c>
      <c r="AE18" s="19">
        <f t="shared" si="4"/>
        <v>968545.99</v>
      </c>
      <c r="AF18" s="20">
        <f t="shared" si="5"/>
        <v>741217.73</v>
      </c>
      <c r="AG18" s="14">
        <f t="shared" si="6"/>
        <v>814125.39</v>
      </c>
      <c r="AH18" s="24">
        <f t="shared" si="1"/>
        <v>-72907.660000000033</v>
      </c>
    </row>
    <row r="19" spans="1:34" x14ac:dyDescent="0.25">
      <c r="A19" s="1" t="s">
        <v>362</v>
      </c>
      <c r="B19" s="1" t="s">
        <v>364</v>
      </c>
      <c r="C19" s="52">
        <v>808</v>
      </c>
      <c r="D19" s="52" t="s">
        <v>790</v>
      </c>
      <c r="E19" t="s">
        <v>2496</v>
      </c>
      <c r="F19">
        <v>262152.15000000002</v>
      </c>
      <c r="G19">
        <v>68462.02</v>
      </c>
      <c r="H19">
        <v>246814.72</v>
      </c>
      <c r="I19">
        <v>643600.91</v>
      </c>
      <c r="J19">
        <v>42248.46</v>
      </c>
      <c r="K19">
        <v>0</v>
      </c>
      <c r="L19">
        <v>0</v>
      </c>
      <c r="N19">
        <v>285.85000000000002</v>
      </c>
      <c r="P19">
        <v>1131055.01</v>
      </c>
      <c r="Q19">
        <v>118427.08</v>
      </c>
      <c r="R19">
        <v>251622.49</v>
      </c>
      <c r="T19">
        <v>51.48</v>
      </c>
      <c r="U19">
        <v>165360</v>
      </c>
      <c r="W19">
        <v>165360</v>
      </c>
      <c r="X19">
        <v>2800</v>
      </c>
      <c r="Z19">
        <v>200273.97</v>
      </c>
      <c r="AA19">
        <v>34089.68</v>
      </c>
      <c r="AB19">
        <v>1000</v>
      </c>
      <c r="AC19" s="56">
        <f t="shared" si="2"/>
        <v>577428.89</v>
      </c>
      <c r="AD19" s="184">
        <f t="shared" si="3"/>
        <v>285.85000000000002</v>
      </c>
      <c r="AE19" s="19">
        <f t="shared" si="4"/>
        <v>577143.04000000004</v>
      </c>
      <c r="AF19" s="20">
        <f t="shared" si="5"/>
        <v>417033.97</v>
      </c>
      <c r="AG19" s="14">
        <f t="shared" si="6"/>
        <v>403523.64999999997</v>
      </c>
      <c r="AH19" s="24">
        <f t="shared" si="1"/>
        <v>13510.320000000007</v>
      </c>
    </row>
    <row r="20" spans="1:34" x14ac:dyDescent="0.25">
      <c r="A20" s="1" t="s">
        <v>362</v>
      </c>
      <c r="B20" s="1" t="s">
        <v>364</v>
      </c>
      <c r="C20" s="52">
        <v>5257</v>
      </c>
      <c r="D20" s="52" t="s">
        <v>791</v>
      </c>
      <c r="E20" t="s">
        <v>2497</v>
      </c>
      <c r="F20">
        <v>2075065.33</v>
      </c>
      <c r="G20">
        <v>506938.4</v>
      </c>
      <c r="H20">
        <v>40074.239999999998</v>
      </c>
      <c r="I20">
        <v>3747.2</v>
      </c>
      <c r="J20">
        <v>1165926.1100000001</v>
      </c>
      <c r="K20">
        <v>8988</v>
      </c>
      <c r="L20">
        <v>0</v>
      </c>
      <c r="N20">
        <v>0</v>
      </c>
      <c r="P20">
        <v>2000273.99</v>
      </c>
      <c r="Q20">
        <v>1863971.92</v>
      </c>
      <c r="R20">
        <v>419411.6</v>
      </c>
      <c r="T20">
        <v>17.170000000000002</v>
      </c>
      <c r="U20">
        <v>653267.6</v>
      </c>
      <c r="V20">
        <v>50000</v>
      </c>
      <c r="W20">
        <v>653267.6</v>
      </c>
      <c r="Z20">
        <v>475406.08000000002</v>
      </c>
      <c r="AA20">
        <v>75505.320000000007</v>
      </c>
      <c r="AC20" s="56">
        <f t="shared" si="2"/>
        <v>2622077.9700000002</v>
      </c>
      <c r="AD20" s="184">
        <f t="shared" si="3"/>
        <v>8988</v>
      </c>
      <c r="AE20" s="19">
        <f t="shared" si="4"/>
        <v>2613089.9700000002</v>
      </c>
      <c r="AF20" s="20">
        <f t="shared" si="5"/>
        <v>1122696.3699999999</v>
      </c>
      <c r="AG20" s="14">
        <f t="shared" si="6"/>
        <v>1204179</v>
      </c>
      <c r="AH20" s="24">
        <f t="shared" si="1"/>
        <v>-81482.630000000121</v>
      </c>
    </row>
    <row r="21" spans="1:34" x14ac:dyDescent="0.25">
      <c r="A21" s="1" t="s">
        <v>362</v>
      </c>
      <c r="B21" s="1" t="s">
        <v>364</v>
      </c>
      <c r="C21" s="52">
        <v>5547</v>
      </c>
      <c r="D21" s="52" t="s">
        <v>792</v>
      </c>
      <c r="E21" t="s">
        <v>2498</v>
      </c>
      <c r="F21">
        <v>763507.3</v>
      </c>
      <c r="G21">
        <v>70151.009999999995</v>
      </c>
      <c r="H21">
        <v>147561.82</v>
      </c>
      <c r="I21">
        <v>415886.82</v>
      </c>
      <c r="J21">
        <v>696746.57</v>
      </c>
      <c r="K21">
        <v>0</v>
      </c>
      <c r="L21">
        <v>8000</v>
      </c>
      <c r="N21">
        <v>0</v>
      </c>
      <c r="P21">
        <v>-389432.45</v>
      </c>
      <c r="Q21">
        <v>2519990.75</v>
      </c>
      <c r="R21">
        <v>399637.29</v>
      </c>
      <c r="U21">
        <v>794414.31</v>
      </c>
      <c r="W21">
        <v>889418.31</v>
      </c>
      <c r="Z21">
        <v>266314.2</v>
      </c>
      <c r="AA21">
        <v>82023.87</v>
      </c>
      <c r="AB21">
        <v>1000</v>
      </c>
      <c r="AC21" s="56">
        <f t="shared" si="2"/>
        <v>981220.13000000012</v>
      </c>
      <c r="AD21" s="184">
        <f t="shared" si="3"/>
        <v>8000</v>
      </c>
      <c r="AE21" s="19">
        <f t="shared" si="4"/>
        <v>973220.13000000012</v>
      </c>
      <c r="AF21" s="20">
        <f t="shared" si="5"/>
        <v>1194051.6000000001</v>
      </c>
      <c r="AG21" s="14">
        <f t="shared" si="6"/>
        <v>1238756.3799999999</v>
      </c>
      <c r="AH21" s="24">
        <f t="shared" si="1"/>
        <v>-44704.779999999795</v>
      </c>
    </row>
    <row r="22" spans="1:34" x14ac:dyDescent="0.25">
      <c r="A22" s="1" t="s">
        <v>362</v>
      </c>
      <c r="B22" s="1" t="s">
        <v>364</v>
      </c>
      <c r="C22" s="52">
        <v>4817</v>
      </c>
      <c r="D22" s="52" t="s">
        <v>793</v>
      </c>
      <c r="E22" t="s">
        <v>2499</v>
      </c>
      <c r="F22">
        <v>463588.09</v>
      </c>
      <c r="G22">
        <v>97673.45</v>
      </c>
      <c r="H22">
        <v>42609.95</v>
      </c>
      <c r="I22">
        <v>6</v>
      </c>
      <c r="J22">
        <v>162183.15</v>
      </c>
      <c r="K22">
        <v>29400</v>
      </c>
      <c r="N22">
        <v>468.51</v>
      </c>
      <c r="P22">
        <v>-4349337.78</v>
      </c>
      <c r="Q22">
        <v>4994895.4800000004</v>
      </c>
      <c r="R22">
        <v>475048.42</v>
      </c>
      <c r="T22">
        <v>73.83</v>
      </c>
      <c r="U22">
        <v>580622.43000000005</v>
      </c>
      <c r="W22">
        <v>580622.43000000005</v>
      </c>
      <c r="Z22">
        <v>353206.94</v>
      </c>
      <c r="AA22">
        <v>30280.880000000001</v>
      </c>
      <c r="AB22">
        <v>1000</v>
      </c>
      <c r="AC22" s="56">
        <f t="shared" si="2"/>
        <v>603871.49</v>
      </c>
      <c r="AD22" s="184">
        <f t="shared" si="3"/>
        <v>29868.51</v>
      </c>
      <c r="AE22" s="19">
        <f t="shared" si="4"/>
        <v>574002.98</v>
      </c>
      <c r="AF22" s="20">
        <f t="shared" si="5"/>
        <v>1055744.6800000002</v>
      </c>
      <c r="AG22" s="14">
        <f t="shared" si="6"/>
        <v>965110.25000000012</v>
      </c>
      <c r="AH22" s="24">
        <f t="shared" si="1"/>
        <v>90634.430000000051</v>
      </c>
    </row>
    <row r="23" spans="1:34" x14ac:dyDescent="0.25">
      <c r="A23" s="1" t="s">
        <v>362</v>
      </c>
      <c r="B23" s="1" t="s">
        <v>364</v>
      </c>
      <c r="C23" s="52">
        <v>4661</v>
      </c>
      <c r="D23" s="52" t="s">
        <v>794</v>
      </c>
      <c r="E23" t="s">
        <v>2500</v>
      </c>
      <c r="F23">
        <v>338793.54</v>
      </c>
      <c r="G23">
        <v>60399.16</v>
      </c>
      <c r="H23">
        <v>25670.62</v>
      </c>
      <c r="I23">
        <v>1424241.16</v>
      </c>
      <c r="J23">
        <v>826396.59</v>
      </c>
      <c r="K23">
        <v>0</v>
      </c>
      <c r="N23">
        <v>0</v>
      </c>
      <c r="P23">
        <v>1165920.22</v>
      </c>
      <c r="Q23">
        <v>1550129.81</v>
      </c>
      <c r="R23">
        <v>339074.91</v>
      </c>
      <c r="S23">
        <v>3500</v>
      </c>
      <c r="U23">
        <v>699585</v>
      </c>
      <c r="W23">
        <v>745117</v>
      </c>
      <c r="Z23">
        <v>242443.63</v>
      </c>
      <c r="AA23">
        <v>95148.24</v>
      </c>
      <c r="AC23" s="56">
        <f t="shared" si="2"/>
        <v>424863.31999999995</v>
      </c>
      <c r="AD23" s="184">
        <f t="shared" si="3"/>
        <v>0</v>
      </c>
      <c r="AE23" s="19">
        <f t="shared" si="4"/>
        <v>424863.31999999995</v>
      </c>
      <c r="AF23" s="20">
        <f t="shared" si="5"/>
        <v>1042159.9099999999</v>
      </c>
      <c r="AG23" s="14">
        <f t="shared" si="6"/>
        <v>1082708.8700000001</v>
      </c>
      <c r="AH23" s="24">
        <f t="shared" si="1"/>
        <v>-40548.960000000196</v>
      </c>
    </row>
    <row r="24" spans="1:34" x14ac:dyDescent="0.25">
      <c r="A24" s="1" t="s">
        <v>362</v>
      </c>
      <c r="B24" s="1" t="s">
        <v>364</v>
      </c>
      <c r="C24" s="52">
        <v>7585</v>
      </c>
      <c r="D24" s="52" t="s">
        <v>795</v>
      </c>
      <c r="E24" t="s">
        <v>2501</v>
      </c>
      <c r="F24">
        <v>485574.78</v>
      </c>
      <c r="G24">
        <v>175142.02</v>
      </c>
      <c r="H24">
        <v>12817</v>
      </c>
      <c r="I24">
        <v>8</v>
      </c>
      <c r="J24">
        <v>277757.13</v>
      </c>
      <c r="K24">
        <v>0</v>
      </c>
      <c r="N24">
        <v>30</v>
      </c>
      <c r="P24">
        <v>-1997874.52</v>
      </c>
      <c r="Q24">
        <v>2878887.21</v>
      </c>
      <c r="R24">
        <v>438859.57</v>
      </c>
      <c r="U24">
        <v>645205.17000000004</v>
      </c>
      <c r="W24">
        <v>751627.17</v>
      </c>
      <c r="X24">
        <v>4110</v>
      </c>
      <c r="Y24">
        <v>1392</v>
      </c>
      <c r="Z24">
        <v>198290</v>
      </c>
      <c r="AA24">
        <v>58389.33</v>
      </c>
      <c r="AC24" s="56">
        <f t="shared" si="2"/>
        <v>673533.8</v>
      </c>
      <c r="AD24" s="184">
        <f t="shared" si="3"/>
        <v>30</v>
      </c>
      <c r="AE24" s="19">
        <f t="shared" si="4"/>
        <v>673503.8</v>
      </c>
      <c r="AF24" s="20">
        <f t="shared" si="5"/>
        <v>1084064.74</v>
      </c>
      <c r="AG24" s="14">
        <f t="shared" si="6"/>
        <v>1013808.5</v>
      </c>
      <c r="AH24" s="24">
        <f t="shared" si="1"/>
        <v>70256.239999999991</v>
      </c>
    </row>
    <row r="25" spans="1:34" x14ac:dyDescent="0.25">
      <c r="A25" s="1" t="s">
        <v>362</v>
      </c>
      <c r="B25" s="1" t="s">
        <v>364</v>
      </c>
      <c r="C25" s="52">
        <v>6519</v>
      </c>
      <c r="D25" s="52" t="s">
        <v>796</v>
      </c>
      <c r="E25" t="s">
        <v>2502</v>
      </c>
      <c r="F25">
        <v>410419.16</v>
      </c>
      <c r="G25">
        <v>174626.24</v>
      </c>
      <c r="H25">
        <v>39432.89</v>
      </c>
      <c r="I25">
        <v>6</v>
      </c>
      <c r="J25">
        <v>861475.76</v>
      </c>
      <c r="K25">
        <v>0</v>
      </c>
      <c r="N25">
        <v>0</v>
      </c>
      <c r="P25">
        <v>-563875.69999999995</v>
      </c>
      <c r="Q25">
        <v>2079998.65</v>
      </c>
      <c r="R25">
        <v>367446.2</v>
      </c>
      <c r="U25">
        <v>684904.5</v>
      </c>
      <c r="W25">
        <v>764062.5</v>
      </c>
      <c r="Z25">
        <v>241684.03</v>
      </c>
      <c r="AA25">
        <v>76767.070000000007</v>
      </c>
      <c r="AC25" s="56">
        <f t="shared" si="2"/>
        <v>624478.28999999992</v>
      </c>
      <c r="AD25" s="184">
        <f t="shared" si="3"/>
        <v>0</v>
      </c>
      <c r="AE25" s="19">
        <f t="shared" si="4"/>
        <v>624478.28999999992</v>
      </c>
      <c r="AF25" s="20">
        <f t="shared" si="5"/>
        <v>1052350.7</v>
      </c>
      <c r="AG25" s="14">
        <f t="shared" si="6"/>
        <v>1082513.6000000001</v>
      </c>
      <c r="AH25" s="24">
        <f t="shared" si="1"/>
        <v>-30162.90000000014</v>
      </c>
    </row>
    <row r="26" spans="1:34" x14ac:dyDescent="0.25">
      <c r="A26" s="1" t="s">
        <v>362</v>
      </c>
      <c r="B26" s="1" t="s">
        <v>364</v>
      </c>
      <c r="C26" s="52">
        <v>4531</v>
      </c>
      <c r="D26" s="52" t="s">
        <v>797</v>
      </c>
      <c r="E26" t="s">
        <v>2503</v>
      </c>
      <c r="F26">
        <v>457795.33</v>
      </c>
      <c r="G26">
        <v>238454.97</v>
      </c>
      <c r="H26">
        <v>160359.97</v>
      </c>
      <c r="I26">
        <v>505464.88</v>
      </c>
      <c r="J26">
        <v>238960.24</v>
      </c>
      <c r="K26">
        <v>0</v>
      </c>
      <c r="N26">
        <v>0</v>
      </c>
      <c r="P26">
        <v>1076892.42</v>
      </c>
      <c r="Q26">
        <v>413083.29</v>
      </c>
      <c r="R26">
        <v>458322.12</v>
      </c>
      <c r="U26">
        <v>650622</v>
      </c>
      <c r="W26">
        <v>739325</v>
      </c>
      <c r="Z26">
        <v>207930.04</v>
      </c>
      <c r="AA26">
        <v>49629.4</v>
      </c>
      <c r="AB26">
        <v>1000</v>
      </c>
      <c r="AC26" s="56">
        <f t="shared" si="2"/>
        <v>856610.27</v>
      </c>
      <c r="AD26" s="184">
        <f t="shared" si="3"/>
        <v>0</v>
      </c>
      <c r="AE26" s="19">
        <f t="shared" si="4"/>
        <v>856610.27</v>
      </c>
      <c r="AF26" s="20">
        <f t="shared" si="5"/>
        <v>1108944.1200000001</v>
      </c>
      <c r="AG26" s="14">
        <f t="shared" si="6"/>
        <v>997884.44000000006</v>
      </c>
      <c r="AH26" s="24">
        <f t="shared" si="1"/>
        <v>111059.68000000005</v>
      </c>
    </row>
    <row r="27" spans="1:34" x14ac:dyDescent="0.25">
      <c r="A27" s="1" t="s">
        <v>362</v>
      </c>
      <c r="B27" s="1" t="s">
        <v>364</v>
      </c>
      <c r="C27" s="52">
        <v>2937</v>
      </c>
      <c r="D27" s="52" t="s">
        <v>798</v>
      </c>
      <c r="E27" t="s">
        <v>2504</v>
      </c>
      <c r="F27">
        <v>295875.3</v>
      </c>
      <c r="G27">
        <v>40162.76</v>
      </c>
      <c r="H27">
        <v>22888.38</v>
      </c>
      <c r="I27">
        <v>226593.68</v>
      </c>
      <c r="J27">
        <v>217286.38</v>
      </c>
      <c r="K27">
        <v>0</v>
      </c>
      <c r="N27">
        <v>0</v>
      </c>
      <c r="P27">
        <v>-1532369.36</v>
      </c>
      <c r="Q27">
        <v>2337378.21</v>
      </c>
      <c r="R27">
        <v>274455.71999999997</v>
      </c>
      <c r="U27">
        <v>598926</v>
      </c>
      <c r="W27">
        <v>598926</v>
      </c>
      <c r="Z27">
        <v>230559.63</v>
      </c>
      <c r="AA27">
        <v>46098.44</v>
      </c>
      <c r="AC27" s="56">
        <f t="shared" si="2"/>
        <v>358926.44</v>
      </c>
      <c r="AD27" s="184">
        <f t="shared" si="3"/>
        <v>0</v>
      </c>
      <c r="AE27" s="19">
        <f t="shared" si="4"/>
        <v>358926.44</v>
      </c>
      <c r="AF27" s="20">
        <f t="shared" si="5"/>
        <v>873381.72</v>
      </c>
      <c r="AG27" s="14">
        <f t="shared" si="6"/>
        <v>875584.07000000007</v>
      </c>
      <c r="AH27" s="24">
        <f t="shared" si="1"/>
        <v>-2202.3500000000931</v>
      </c>
    </row>
    <row r="28" spans="1:34" x14ac:dyDescent="0.25">
      <c r="A28" s="1" t="s">
        <v>362</v>
      </c>
      <c r="B28" s="1" t="s">
        <v>364</v>
      </c>
      <c r="C28" s="52">
        <v>2576</v>
      </c>
      <c r="D28" s="52" t="s">
        <v>799</v>
      </c>
      <c r="E28" t="s">
        <v>2505</v>
      </c>
      <c r="F28">
        <v>519004.36</v>
      </c>
      <c r="G28">
        <v>147534.07999999999</v>
      </c>
      <c r="H28">
        <v>27186.44</v>
      </c>
      <c r="I28">
        <v>6</v>
      </c>
      <c r="J28">
        <v>225573.18</v>
      </c>
      <c r="K28">
        <v>1893.9</v>
      </c>
      <c r="L28">
        <v>6640</v>
      </c>
      <c r="N28">
        <v>0</v>
      </c>
      <c r="P28">
        <v>-1505511.08</v>
      </c>
      <c r="Q28">
        <v>2446216.73</v>
      </c>
      <c r="R28">
        <v>244786.04</v>
      </c>
      <c r="U28">
        <v>522490.5</v>
      </c>
      <c r="W28">
        <v>601240.5</v>
      </c>
      <c r="Z28">
        <v>173193.25</v>
      </c>
      <c r="AA28">
        <v>22778.28</v>
      </c>
      <c r="AC28" s="56">
        <f t="shared" si="2"/>
        <v>693724.87999999989</v>
      </c>
      <c r="AD28" s="184">
        <f t="shared" si="3"/>
        <v>8533.9</v>
      </c>
      <c r="AE28" s="19">
        <f t="shared" si="4"/>
        <v>685190.97999999986</v>
      </c>
      <c r="AF28" s="20">
        <f t="shared" si="5"/>
        <v>767276.54</v>
      </c>
      <c r="AG28" s="14">
        <f t="shared" si="6"/>
        <v>797212.03</v>
      </c>
      <c r="AH28" s="24">
        <f t="shared" si="1"/>
        <v>-29935.489999999991</v>
      </c>
    </row>
    <row r="29" spans="1:34" x14ac:dyDescent="0.25">
      <c r="A29" s="1" t="s">
        <v>367</v>
      </c>
      <c r="B29" s="1" t="s">
        <v>368</v>
      </c>
      <c r="C29" s="52">
        <v>3880</v>
      </c>
      <c r="D29" s="52" t="s">
        <v>800</v>
      </c>
      <c r="E29" t="s">
        <v>2506</v>
      </c>
      <c r="F29">
        <v>562835.80000000005</v>
      </c>
      <c r="G29">
        <v>221929.19</v>
      </c>
      <c r="H29">
        <v>51792.21</v>
      </c>
      <c r="I29">
        <v>429102.75</v>
      </c>
      <c r="J29">
        <v>1451448.57</v>
      </c>
      <c r="N29">
        <v>8750</v>
      </c>
      <c r="P29">
        <v>628783.84</v>
      </c>
      <c r="Q29">
        <v>1940194.37</v>
      </c>
      <c r="R29">
        <v>643936.05000000005</v>
      </c>
      <c r="U29">
        <v>529459.5</v>
      </c>
      <c r="V29">
        <v>90526.96</v>
      </c>
      <c r="W29">
        <v>704348.5</v>
      </c>
      <c r="Z29">
        <v>321387.94</v>
      </c>
      <c r="AA29">
        <v>98805.759999999995</v>
      </c>
      <c r="AC29" s="56">
        <f t="shared" si="2"/>
        <v>836557.2</v>
      </c>
      <c r="AD29" s="184">
        <f t="shared" si="3"/>
        <v>8750</v>
      </c>
      <c r="AE29" s="19">
        <f t="shared" si="4"/>
        <v>827807.2</v>
      </c>
      <c r="AF29" s="20">
        <f t="shared" si="5"/>
        <v>1263922.51</v>
      </c>
      <c r="AG29" s="14">
        <f t="shared" si="6"/>
        <v>1124542.2</v>
      </c>
      <c r="AH29" s="24">
        <f t="shared" si="1"/>
        <v>139380.31000000006</v>
      </c>
    </row>
    <row r="30" spans="1:34" x14ac:dyDescent="0.25">
      <c r="A30" s="1" t="s">
        <v>367</v>
      </c>
      <c r="B30" s="1" t="s">
        <v>368</v>
      </c>
      <c r="C30" s="52">
        <v>3169</v>
      </c>
      <c r="D30" s="52" t="s">
        <v>801</v>
      </c>
      <c r="E30" t="s">
        <v>2507</v>
      </c>
      <c r="F30">
        <v>893005.84</v>
      </c>
      <c r="G30">
        <v>11731.7</v>
      </c>
      <c r="H30">
        <v>2606.0700000000002</v>
      </c>
      <c r="I30">
        <v>1368087.79</v>
      </c>
      <c r="J30">
        <v>393954.6</v>
      </c>
      <c r="N30">
        <v>633.4</v>
      </c>
      <c r="P30">
        <v>2594590.89</v>
      </c>
      <c r="Q30">
        <v>225942.27</v>
      </c>
      <c r="R30">
        <v>404628.22</v>
      </c>
      <c r="U30">
        <v>255100.89</v>
      </c>
      <c r="V30">
        <v>262800</v>
      </c>
      <c r="W30">
        <v>390537.89</v>
      </c>
      <c r="Z30">
        <v>577541.36</v>
      </c>
      <c r="AA30">
        <v>76230.42</v>
      </c>
      <c r="AB30">
        <v>30000</v>
      </c>
      <c r="AC30" s="56">
        <f t="shared" si="2"/>
        <v>907343.60999999987</v>
      </c>
      <c r="AD30" s="184">
        <f t="shared" si="3"/>
        <v>633.4</v>
      </c>
      <c r="AE30" s="19">
        <f t="shared" si="4"/>
        <v>906710.20999999985</v>
      </c>
      <c r="AF30" s="20">
        <f t="shared" si="5"/>
        <v>922529.11</v>
      </c>
      <c r="AG30" s="14">
        <f t="shared" si="6"/>
        <v>1074309.67</v>
      </c>
      <c r="AH30" s="24">
        <f t="shared" si="1"/>
        <v>-151780.55999999994</v>
      </c>
    </row>
    <row r="31" spans="1:34" x14ac:dyDescent="0.25">
      <c r="A31" s="1" t="s">
        <v>367</v>
      </c>
      <c r="B31" s="1" t="s">
        <v>368</v>
      </c>
      <c r="C31" s="52">
        <v>7059</v>
      </c>
      <c r="D31" s="52" t="s">
        <v>802</v>
      </c>
      <c r="E31" t="s">
        <v>2508</v>
      </c>
      <c r="F31">
        <v>1050937.1200000001</v>
      </c>
      <c r="G31">
        <v>18719.13</v>
      </c>
      <c r="H31">
        <v>28335.95</v>
      </c>
      <c r="I31">
        <v>732103.47</v>
      </c>
      <c r="J31">
        <v>326303.37</v>
      </c>
      <c r="N31">
        <v>31.63</v>
      </c>
      <c r="P31">
        <v>1660801.71</v>
      </c>
      <c r="Q31">
        <v>519805.36</v>
      </c>
      <c r="R31">
        <v>583404.4</v>
      </c>
      <c r="U31">
        <v>837595.5</v>
      </c>
      <c r="V31">
        <v>395063</v>
      </c>
      <c r="W31">
        <v>1128862.5</v>
      </c>
      <c r="Z31">
        <v>464875.74</v>
      </c>
      <c r="AA31">
        <v>46564.32</v>
      </c>
      <c r="AB31">
        <v>200000</v>
      </c>
      <c r="AC31" s="56">
        <f t="shared" si="2"/>
        <v>1097992.2</v>
      </c>
      <c r="AD31" s="184">
        <f t="shared" si="3"/>
        <v>31.63</v>
      </c>
      <c r="AE31" s="19">
        <f t="shared" si="4"/>
        <v>1097960.57</v>
      </c>
      <c r="AF31" s="20">
        <f t="shared" si="5"/>
        <v>1816062.9</v>
      </c>
      <c r="AG31" s="14">
        <f t="shared" si="6"/>
        <v>1840302.56</v>
      </c>
      <c r="AH31" s="24">
        <f t="shared" si="1"/>
        <v>-24239.660000000149</v>
      </c>
    </row>
    <row r="32" spans="1:34" x14ac:dyDescent="0.25">
      <c r="A32" s="1" t="s">
        <v>367</v>
      </c>
      <c r="B32" s="1" t="s">
        <v>368</v>
      </c>
      <c r="C32" s="52">
        <v>4668</v>
      </c>
      <c r="D32" s="52" t="s">
        <v>803</v>
      </c>
      <c r="E32" t="s">
        <v>2509</v>
      </c>
      <c r="F32">
        <v>990321.18</v>
      </c>
      <c r="G32">
        <v>18697.650000000001</v>
      </c>
      <c r="H32">
        <v>16875.75</v>
      </c>
      <c r="I32">
        <v>1767273.81</v>
      </c>
      <c r="J32">
        <v>705035.85</v>
      </c>
      <c r="N32">
        <v>200.11</v>
      </c>
      <c r="P32">
        <v>2812463.93</v>
      </c>
      <c r="Q32">
        <v>164243.42000000001</v>
      </c>
      <c r="R32">
        <v>445474.64</v>
      </c>
      <c r="S32">
        <v>511658</v>
      </c>
      <c r="U32">
        <v>524076</v>
      </c>
      <c r="V32">
        <v>164508</v>
      </c>
      <c r="W32">
        <v>675912</v>
      </c>
      <c r="X32">
        <v>1120</v>
      </c>
      <c r="Y32">
        <v>288</v>
      </c>
      <c r="Z32">
        <v>233466.26</v>
      </c>
      <c r="AA32">
        <v>90033.600000000006</v>
      </c>
      <c r="AB32">
        <v>123600</v>
      </c>
      <c r="AC32" s="56">
        <f t="shared" si="2"/>
        <v>1025894.5800000001</v>
      </c>
      <c r="AD32" s="184">
        <f t="shared" si="3"/>
        <v>200.11</v>
      </c>
      <c r="AE32" s="19">
        <f t="shared" si="4"/>
        <v>1025694.4700000001</v>
      </c>
      <c r="AF32" s="20">
        <f t="shared" si="5"/>
        <v>1645716.6400000001</v>
      </c>
      <c r="AG32" s="14">
        <f t="shared" si="6"/>
        <v>1124419.8599999999</v>
      </c>
      <c r="AH32" s="24">
        <f t="shared" si="1"/>
        <v>521296.78000000026</v>
      </c>
    </row>
    <row r="33" spans="1:34" x14ac:dyDescent="0.25">
      <c r="A33" s="1" t="s">
        <v>367</v>
      </c>
      <c r="B33" s="1" t="s">
        <v>368</v>
      </c>
      <c r="C33" s="52">
        <v>5951</v>
      </c>
      <c r="D33" s="52" t="s">
        <v>804</v>
      </c>
      <c r="E33" t="s">
        <v>2510</v>
      </c>
      <c r="F33">
        <v>437327.13</v>
      </c>
      <c r="G33">
        <v>18168.759999999998</v>
      </c>
      <c r="H33">
        <v>75932.94</v>
      </c>
      <c r="I33">
        <v>395072.11</v>
      </c>
      <c r="J33">
        <v>312943.73</v>
      </c>
      <c r="N33">
        <v>48.31</v>
      </c>
      <c r="P33">
        <v>-2550345.2999999998</v>
      </c>
      <c r="Q33">
        <v>3631737.05</v>
      </c>
      <c r="R33">
        <v>520151.87</v>
      </c>
      <c r="U33">
        <v>438994.5</v>
      </c>
      <c r="V33">
        <v>46800</v>
      </c>
      <c r="W33">
        <v>555398.5</v>
      </c>
      <c r="X33">
        <v>960</v>
      </c>
      <c r="Z33">
        <v>239911.65</v>
      </c>
      <c r="AA33">
        <v>51671.61</v>
      </c>
      <c r="AC33" s="56">
        <f t="shared" si="2"/>
        <v>531428.83000000007</v>
      </c>
      <c r="AD33" s="184">
        <f t="shared" si="3"/>
        <v>48.31</v>
      </c>
      <c r="AE33" s="19">
        <f t="shared" si="4"/>
        <v>531380.52</v>
      </c>
      <c r="AF33" s="20">
        <f t="shared" si="5"/>
        <v>1005946.37</v>
      </c>
      <c r="AG33" s="14">
        <f t="shared" si="6"/>
        <v>847941.76</v>
      </c>
      <c r="AH33" s="24">
        <f t="shared" si="1"/>
        <v>158004.60999999999</v>
      </c>
    </row>
    <row r="34" spans="1:34" x14ac:dyDescent="0.25">
      <c r="A34" s="1" t="s">
        <v>367</v>
      </c>
      <c r="B34" s="1" t="s">
        <v>368</v>
      </c>
      <c r="C34" s="52">
        <v>4528</v>
      </c>
      <c r="D34" s="52" t="s">
        <v>805</v>
      </c>
      <c r="E34" t="s">
        <v>2511</v>
      </c>
      <c r="F34">
        <v>622575.81999999995</v>
      </c>
      <c r="G34">
        <v>41563.39</v>
      </c>
      <c r="H34">
        <v>35059.300000000003</v>
      </c>
      <c r="I34">
        <v>188967.2</v>
      </c>
      <c r="J34">
        <v>1210211.04</v>
      </c>
      <c r="N34">
        <v>420.43</v>
      </c>
      <c r="P34">
        <v>1480370.24</v>
      </c>
      <c r="Q34">
        <v>669957.9</v>
      </c>
      <c r="R34">
        <v>512509.04</v>
      </c>
      <c r="S34">
        <v>30000</v>
      </c>
      <c r="U34">
        <v>191782.5</v>
      </c>
      <c r="V34">
        <v>67000</v>
      </c>
      <c r="W34">
        <v>349640.5</v>
      </c>
      <c r="X34">
        <v>3720</v>
      </c>
      <c r="Y34">
        <v>2425</v>
      </c>
      <c r="Z34">
        <v>391639.55</v>
      </c>
      <c r="AA34">
        <v>106238.31</v>
      </c>
      <c r="AC34" s="56">
        <f t="shared" si="2"/>
        <v>699198.51</v>
      </c>
      <c r="AD34" s="184">
        <f t="shared" si="3"/>
        <v>420.43</v>
      </c>
      <c r="AE34" s="19">
        <f t="shared" si="4"/>
        <v>698778.08</v>
      </c>
      <c r="AF34" s="20">
        <f t="shared" si="5"/>
        <v>801291.54</v>
      </c>
      <c r="AG34" s="14">
        <f t="shared" si="6"/>
        <v>853663.3600000001</v>
      </c>
      <c r="AH34" s="24">
        <f t="shared" si="1"/>
        <v>-52371.820000000065</v>
      </c>
    </row>
    <row r="35" spans="1:34" x14ac:dyDescent="0.25">
      <c r="A35" s="1" t="s">
        <v>367</v>
      </c>
      <c r="B35" s="1" t="s">
        <v>368</v>
      </c>
      <c r="C35" s="52">
        <v>5805</v>
      </c>
      <c r="D35" s="52" t="s">
        <v>806</v>
      </c>
      <c r="E35" t="s">
        <v>2512</v>
      </c>
      <c r="F35">
        <v>1213973.3899999999</v>
      </c>
      <c r="G35">
        <v>71672</v>
      </c>
      <c r="H35">
        <v>20254.45</v>
      </c>
      <c r="I35">
        <v>399025.09</v>
      </c>
      <c r="J35">
        <v>362204.9</v>
      </c>
      <c r="N35">
        <v>2613.35</v>
      </c>
      <c r="P35">
        <v>-366433.55</v>
      </c>
      <c r="Q35">
        <v>2501284.2200000002</v>
      </c>
      <c r="R35">
        <v>486669.14</v>
      </c>
      <c r="U35">
        <v>358186.5</v>
      </c>
      <c r="V35">
        <v>108558</v>
      </c>
      <c r="W35">
        <v>543405.5</v>
      </c>
      <c r="X35">
        <v>1605</v>
      </c>
      <c r="Y35">
        <v>1848</v>
      </c>
      <c r="Z35">
        <v>425493.28</v>
      </c>
      <c r="AA35">
        <v>51396.05</v>
      </c>
      <c r="AC35" s="56">
        <f t="shared" si="2"/>
        <v>1305899.8399999999</v>
      </c>
      <c r="AD35" s="184">
        <f t="shared" si="3"/>
        <v>2613.35</v>
      </c>
      <c r="AE35" s="19">
        <f t="shared" si="4"/>
        <v>1303286.4899999998</v>
      </c>
      <c r="AF35" s="20">
        <f t="shared" si="5"/>
        <v>953413.64</v>
      </c>
      <c r="AG35" s="14">
        <f t="shared" si="6"/>
        <v>1023747.8300000001</v>
      </c>
      <c r="AH35" s="24">
        <f t="shared" si="1"/>
        <v>-70334.190000000061</v>
      </c>
    </row>
    <row r="36" spans="1:34" x14ac:dyDescent="0.25">
      <c r="A36" s="1" t="s">
        <v>367</v>
      </c>
      <c r="B36" s="1" t="s">
        <v>368</v>
      </c>
      <c r="C36" s="52">
        <v>3290</v>
      </c>
      <c r="D36" s="52" t="s">
        <v>807</v>
      </c>
      <c r="E36" t="s">
        <v>2513</v>
      </c>
      <c r="F36">
        <v>392442.54</v>
      </c>
      <c r="G36">
        <v>14065.2</v>
      </c>
      <c r="H36">
        <v>15233.65</v>
      </c>
      <c r="I36">
        <v>1472972.73</v>
      </c>
      <c r="J36">
        <v>470549.02</v>
      </c>
      <c r="N36">
        <v>5635.82</v>
      </c>
      <c r="P36">
        <v>615558.96</v>
      </c>
      <c r="Q36">
        <v>1692932.58</v>
      </c>
      <c r="R36">
        <v>470090.54</v>
      </c>
      <c r="T36">
        <v>1666.47</v>
      </c>
      <c r="U36">
        <v>208687.5</v>
      </c>
      <c r="V36">
        <v>22200</v>
      </c>
      <c r="W36">
        <v>349372.5</v>
      </c>
      <c r="Z36">
        <v>230061.89</v>
      </c>
      <c r="AA36">
        <v>72074.34</v>
      </c>
      <c r="AC36" s="56">
        <f t="shared" si="2"/>
        <v>421741.39</v>
      </c>
      <c r="AD36" s="184">
        <f t="shared" si="3"/>
        <v>5635.82</v>
      </c>
      <c r="AE36" s="19">
        <f t="shared" si="4"/>
        <v>416105.57</v>
      </c>
      <c r="AF36" s="20">
        <f t="shared" si="5"/>
        <v>702644.51</v>
      </c>
      <c r="AG36" s="14">
        <f t="shared" si="6"/>
        <v>651508.73</v>
      </c>
      <c r="AH36" s="24">
        <f t="shared" si="1"/>
        <v>51135.780000000028</v>
      </c>
    </row>
    <row r="37" spans="1:34" x14ac:dyDescent="0.25">
      <c r="A37" s="1" t="s">
        <v>367</v>
      </c>
      <c r="B37" s="1" t="s">
        <v>368</v>
      </c>
      <c r="C37" s="52">
        <v>5014</v>
      </c>
      <c r="D37" s="52" t="s">
        <v>808</v>
      </c>
      <c r="E37" t="s">
        <v>2514</v>
      </c>
      <c r="F37">
        <v>748824.16</v>
      </c>
      <c r="G37">
        <v>12209.84</v>
      </c>
      <c r="H37">
        <v>30919.54</v>
      </c>
      <c r="I37">
        <v>901440.93</v>
      </c>
      <c r="J37">
        <v>701691.45</v>
      </c>
      <c r="N37">
        <v>7830.32</v>
      </c>
      <c r="P37">
        <v>907675.31</v>
      </c>
      <c r="Q37">
        <v>1663595.16</v>
      </c>
      <c r="R37">
        <v>470328.31</v>
      </c>
      <c r="U37">
        <v>579295.5</v>
      </c>
      <c r="V37">
        <v>35600</v>
      </c>
      <c r="W37">
        <v>662580.5</v>
      </c>
      <c r="X37">
        <v>1925</v>
      </c>
      <c r="Z37">
        <v>511257.02</v>
      </c>
      <c r="AA37">
        <v>93476.160000000003</v>
      </c>
      <c r="AC37" s="56">
        <f t="shared" si="2"/>
        <v>791953.54</v>
      </c>
      <c r="AD37" s="184">
        <f t="shared" si="3"/>
        <v>7830.32</v>
      </c>
      <c r="AE37" s="19">
        <f t="shared" si="4"/>
        <v>784123.22000000009</v>
      </c>
      <c r="AF37" s="20">
        <f t="shared" si="5"/>
        <v>1085223.81</v>
      </c>
      <c r="AG37" s="14">
        <f t="shared" si="6"/>
        <v>1269238.68</v>
      </c>
      <c r="AH37" s="24">
        <f t="shared" si="1"/>
        <v>-184014.86999999988</v>
      </c>
    </row>
    <row r="38" spans="1:34" x14ac:dyDescent="0.25">
      <c r="A38" s="1" t="s">
        <v>367</v>
      </c>
      <c r="B38" s="1" t="s">
        <v>368</v>
      </c>
      <c r="C38" s="52">
        <v>4611</v>
      </c>
      <c r="D38" s="52" t="s">
        <v>809</v>
      </c>
      <c r="E38" t="s">
        <v>2515</v>
      </c>
      <c r="F38">
        <v>588083.64</v>
      </c>
      <c r="G38">
        <v>37447.379999999997</v>
      </c>
      <c r="H38">
        <v>8281.51</v>
      </c>
      <c r="I38">
        <v>453618.27</v>
      </c>
      <c r="J38">
        <v>749174.31</v>
      </c>
      <c r="N38">
        <v>48.05</v>
      </c>
      <c r="P38">
        <v>-1471800.28</v>
      </c>
      <c r="Q38">
        <v>3267492.72</v>
      </c>
      <c r="R38">
        <v>460435.14</v>
      </c>
      <c r="U38">
        <v>819322.5</v>
      </c>
      <c r="V38">
        <v>44600</v>
      </c>
      <c r="W38">
        <v>927368.5</v>
      </c>
      <c r="X38">
        <v>1440</v>
      </c>
      <c r="Y38">
        <v>1424</v>
      </c>
      <c r="Z38">
        <v>251679.89</v>
      </c>
      <c r="AA38">
        <v>101580.63</v>
      </c>
      <c r="AC38" s="56">
        <f t="shared" si="2"/>
        <v>633812.53</v>
      </c>
      <c r="AD38" s="184">
        <f t="shared" si="3"/>
        <v>48.05</v>
      </c>
      <c r="AE38" s="19">
        <f t="shared" si="4"/>
        <v>633764.48</v>
      </c>
      <c r="AF38" s="20">
        <f t="shared" si="5"/>
        <v>1324357.6400000001</v>
      </c>
      <c r="AG38" s="14">
        <f t="shared" si="6"/>
        <v>1283493.02</v>
      </c>
      <c r="AH38" s="24">
        <f t="shared" si="1"/>
        <v>40864.620000000112</v>
      </c>
    </row>
    <row r="39" spans="1:34" x14ac:dyDescent="0.25">
      <c r="A39" s="1" t="s">
        <v>371</v>
      </c>
      <c r="B39" s="1" t="s">
        <v>372</v>
      </c>
      <c r="C39" s="52">
        <v>2051</v>
      </c>
      <c r="D39" s="52" t="s">
        <v>810</v>
      </c>
      <c r="E39" t="s">
        <v>2516</v>
      </c>
      <c r="F39">
        <v>264204.93</v>
      </c>
      <c r="G39">
        <v>314074.94</v>
      </c>
      <c r="H39">
        <v>42107.14</v>
      </c>
      <c r="I39">
        <v>462480.39</v>
      </c>
      <c r="J39">
        <v>147337.95000000001</v>
      </c>
      <c r="K39">
        <v>27216</v>
      </c>
      <c r="L39">
        <v>8800</v>
      </c>
      <c r="N39">
        <v>38.99</v>
      </c>
      <c r="O39">
        <v>17688.88</v>
      </c>
      <c r="P39">
        <v>-425566.73</v>
      </c>
      <c r="Q39">
        <v>1814650.86</v>
      </c>
      <c r="R39">
        <v>253645.02</v>
      </c>
      <c r="U39">
        <v>334677</v>
      </c>
      <c r="V39">
        <v>18000</v>
      </c>
      <c r="W39">
        <v>507309</v>
      </c>
      <c r="Z39">
        <v>229542.23</v>
      </c>
      <c r="AA39">
        <v>82093.440000000002</v>
      </c>
      <c r="AC39" s="56">
        <f t="shared" si="2"/>
        <v>620387.01</v>
      </c>
      <c r="AD39" s="184">
        <f t="shared" si="3"/>
        <v>36054.99</v>
      </c>
      <c r="AE39" s="19">
        <f t="shared" si="4"/>
        <v>584332.02</v>
      </c>
      <c r="AF39" s="20">
        <f t="shared" si="5"/>
        <v>606322.02</v>
      </c>
      <c r="AG39" s="14">
        <f t="shared" si="6"/>
        <v>818944.66999999993</v>
      </c>
      <c r="AH39" s="24">
        <f t="shared" si="1"/>
        <v>-212622.64999999991</v>
      </c>
    </row>
    <row r="40" spans="1:34" x14ac:dyDescent="0.25">
      <c r="A40" s="1" t="s">
        <v>371</v>
      </c>
      <c r="B40" s="1" t="s">
        <v>372</v>
      </c>
      <c r="C40" s="52">
        <v>1787</v>
      </c>
      <c r="D40" s="52" t="s">
        <v>811</v>
      </c>
      <c r="E40" t="s">
        <v>2517</v>
      </c>
      <c r="F40">
        <v>309008</v>
      </c>
      <c r="G40">
        <v>185218.3</v>
      </c>
      <c r="H40">
        <v>68400.31</v>
      </c>
      <c r="I40">
        <v>805948.53</v>
      </c>
      <c r="J40">
        <v>26057.98</v>
      </c>
      <c r="K40">
        <v>12201.2</v>
      </c>
      <c r="L40">
        <v>8800</v>
      </c>
      <c r="N40">
        <v>63062.01</v>
      </c>
      <c r="O40">
        <v>22253.21</v>
      </c>
      <c r="P40">
        <v>-451219.05</v>
      </c>
      <c r="Q40">
        <v>1914111.01</v>
      </c>
      <c r="R40">
        <v>210963</v>
      </c>
      <c r="S40">
        <v>126.79</v>
      </c>
      <c r="U40">
        <v>630880.5</v>
      </c>
      <c r="V40">
        <v>32700</v>
      </c>
      <c r="W40">
        <v>770085.5</v>
      </c>
      <c r="Z40">
        <v>257356.97</v>
      </c>
      <c r="AA40">
        <v>21803.08</v>
      </c>
      <c r="AC40" s="56">
        <f t="shared" si="2"/>
        <v>562626.61</v>
      </c>
      <c r="AD40" s="184">
        <f t="shared" si="3"/>
        <v>84063.21</v>
      </c>
      <c r="AE40" s="19">
        <f t="shared" si="4"/>
        <v>478563.39999999997</v>
      </c>
      <c r="AF40" s="20">
        <f t="shared" si="5"/>
        <v>874670.29</v>
      </c>
      <c r="AG40" s="14">
        <f t="shared" si="6"/>
        <v>1049245.55</v>
      </c>
      <c r="AH40" s="24">
        <f t="shared" si="1"/>
        <v>-174575.26</v>
      </c>
    </row>
    <row r="41" spans="1:34" x14ac:dyDescent="0.25">
      <c r="A41" s="1" t="s">
        <v>371</v>
      </c>
      <c r="B41" s="1" t="s">
        <v>372</v>
      </c>
      <c r="C41" s="52">
        <v>2904</v>
      </c>
      <c r="D41" s="52" t="s">
        <v>812</v>
      </c>
      <c r="E41" t="s">
        <v>2518</v>
      </c>
      <c r="F41">
        <v>163144.42000000001</v>
      </c>
      <c r="G41">
        <v>289167.46999999997</v>
      </c>
      <c r="H41">
        <v>55802</v>
      </c>
      <c r="I41">
        <v>1575840.19</v>
      </c>
      <c r="J41">
        <v>119757.73</v>
      </c>
      <c r="K41">
        <v>12923.6</v>
      </c>
      <c r="L41">
        <v>13200</v>
      </c>
      <c r="N41">
        <v>1209.82</v>
      </c>
      <c r="O41">
        <v>9583.58</v>
      </c>
      <c r="P41">
        <v>2068290.58</v>
      </c>
      <c r="Q41">
        <v>174893.33</v>
      </c>
      <c r="R41">
        <v>231555.58</v>
      </c>
      <c r="S41">
        <v>416.66</v>
      </c>
      <c r="U41">
        <v>362594.58</v>
      </c>
      <c r="V41">
        <v>56200</v>
      </c>
      <c r="W41">
        <v>454538.58</v>
      </c>
      <c r="X41">
        <v>400</v>
      </c>
      <c r="Y41">
        <v>1048</v>
      </c>
      <c r="Z41">
        <v>211339.42</v>
      </c>
      <c r="AA41">
        <v>59829.919999999998</v>
      </c>
      <c r="AC41" s="56">
        <f t="shared" si="2"/>
        <v>508113.89</v>
      </c>
      <c r="AD41" s="184">
        <f t="shared" si="3"/>
        <v>27333.42</v>
      </c>
      <c r="AE41" s="19">
        <f t="shared" si="4"/>
        <v>480780.47000000003</v>
      </c>
      <c r="AF41" s="20">
        <f t="shared" si="5"/>
        <v>650766.82000000007</v>
      </c>
      <c r="AG41" s="14">
        <f t="shared" si="6"/>
        <v>727155.92</v>
      </c>
      <c r="AH41" s="24">
        <f t="shared" si="1"/>
        <v>-76389.099999999977</v>
      </c>
    </row>
    <row r="42" spans="1:34" x14ac:dyDescent="0.25">
      <c r="A42" s="1" t="s">
        <v>371</v>
      </c>
      <c r="B42" s="1" t="s">
        <v>372</v>
      </c>
      <c r="C42" s="52">
        <v>3978</v>
      </c>
      <c r="D42" s="52" t="s">
        <v>813</v>
      </c>
      <c r="E42" t="s">
        <v>2519</v>
      </c>
      <c r="F42">
        <v>1169128.99</v>
      </c>
      <c r="G42">
        <v>514165.51</v>
      </c>
      <c r="H42">
        <v>112342</v>
      </c>
      <c r="I42">
        <v>871595.95</v>
      </c>
      <c r="J42">
        <v>125916.59</v>
      </c>
      <c r="K42">
        <v>36639.199999999997</v>
      </c>
      <c r="L42">
        <v>8800</v>
      </c>
      <c r="N42">
        <v>3136.18</v>
      </c>
      <c r="O42">
        <v>356919.43</v>
      </c>
      <c r="P42">
        <v>672615.39</v>
      </c>
      <c r="Q42">
        <v>1897157.59</v>
      </c>
      <c r="R42">
        <v>459780.56</v>
      </c>
      <c r="S42">
        <v>6200.8</v>
      </c>
      <c r="U42">
        <v>583159.13</v>
      </c>
      <c r="V42">
        <v>5000</v>
      </c>
      <c r="W42">
        <v>751075.13</v>
      </c>
      <c r="Z42">
        <v>415556.89</v>
      </c>
      <c r="AA42">
        <v>69627.22</v>
      </c>
      <c r="AC42" s="56">
        <f t="shared" si="2"/>
        <v>1795636.5</v>
      </c>
      <c r="AD42" s="184">
        <f t="shared" si="3"/>
        <v>48575.38</v>
      </c>
      <c r="AE42" s="19">
        <f t="shared" si="4"/>
        <v>1747061.12</v>
      </c>
      <c r="AF42" s="20">
        <f t="shared" si="5"/>
        <v>1054140.49</v>
      </c>
      <c r="AG42" s="14">
        <f t="shared" si="6"/>
        <v>1236259.24</v>
      </c>
      <c r="AH42" s="24">
        <f t="shared" si="1"/>
        <v>-182118.75</v>
      </c>
    </row>
    <row r="43" spans="1:34" x14ac:dyDescent="0.25">
      <c r="A43" s="1" t="s">
        <v>371</v>
      </c>
      <c r="B43" s="1" t="s">
        <v>372</v>
      </c>
      <c r="C43" s="52">
        <v>3763</v>
      </c>
      <c r="D43" s="52" t="s">
        <v>814</v>
      </c>
      <c r="E43" t="s">
        <v>2520</v>
      </c>
      <c r="F43">
        <v>2447824.5499999998</v>
      </c>
      <c r="G43">
        <v>253500.26</v>
      </c>
      <c r="H43">
        <v>52581.39</v>
      </c>
      <c r="I43">
        <v>1271917.8799999999</v>
      </c>
      <c r="J43">
        <v>374174.06</v>
      </c>
      <c r="K43">
        <v>14241.2</v>
      </c>
      <c r="L43">
        <v>8800</v>
      </c>
      <c r="N43">
        <v>13</v>
      </c>
      <c r="P43">
        <v>2749196.87</v>
      </c>
      <c r="Q43">
        <v>1769380.27</v>
      </c>
      <c r="R43">
        <v>302153.3</v>
      </c>
      <c r="T43">
        <v>21.86</v>
      </c>
      <c r="U43">
        <v>737950.5</v>
      </c>
      <c r="V43">
        <v>34200</v>
      </c>
      <c r="W43">
        <v>938499.5</v>
      </c>
      <c r="Z43">
        <v>222848.72</v>
      </c>
      <c r="AA43">
        <v>54610.64</v>
      </c>
      <c r="AC43" s="56">
        <f t="shared" si="2"/>
        <v>2753906.1999999997</v>
      </c>
      <c r="AD43" s="184">
        <f t="shared" si="3"/>
        <v>23054.2</v>
      </c>
      <c r="AE43" s="19">
        <f t="shared" si="4"/>
        <v>2730851.9999999995</v>
      </c>
      <c r="AF43" s="20">
        <f t="shared" si="5"/>
        <v>1074325.6599999999</v>
      </c>
      <c r="AG43" s="14">
        <f t="shared" si="6"/>
        <v>1215958.8599999999</v>
      </c>
      <c r="AH43" s="24">
        <f t="shared" si="1"/>
        <v>-141633.19999999995</v>
      </c>
    </row>
    <row r="44" spans="1:34" x14ac:dyDescent="0.25">
      <c r="A44" s="1" t="s">
        <v>371</v>
      </c>
      <c r="B44" s="1" t="s">
        <v>372</v>
      </c>
      <c r="C44" s="52">
        <v>973</v>
      </c>
      <c r="D44" s="52" t="s">
        <v>815</v>
      </c>
      <c r="E44" t="s">
        <v>2521</v>
      </c>
      <c r="F44">
        <v>593016.72</v>
      </c>
      <c r="G44">
        <v>146906.19</v>
      </c>
      <c r="H44">
        <v>10470.6</v>
      </c>
      <c r="I44">
        <v>628317</v>
      </c>
      <c r="J44">
        <v>405129.7</v>
      </c>
      <c r="K44">
        <v>10553.4</v>
      </c>
      <c r="L44">
        <v>8800</v>
      </c>
      <c r="N44">
        <v>5</v>
      </c>
      <c r="P44">
        <v>-969130.87</v>
      </c>
      <c r="Q44">
        <v>2854151.72</v>
      </c>
      <c r="R44">
        <v>257850.5</v>
      </c>
      <c r="U44">
        <v>280528.5</v>
      </c>
      <c r="V44">
        <v>75200</v>
      </c>
      <c r="W44">
        <v>398751.5</v>
      </c>
      <c r="Z44">
        <v>248869.95</v>
      </c>
      <c r="AA44">
        <v>86496.59</v>
      </c>
      <c r="AC44" s="56">
        <f t="shared" si="2"/>
        <v>750393.50999999989</v>
      </c>
      <c r="AD44" s="184">
        <f t="shared" si="3"/>
        <v>19358.400000000001</v>
      </c>
      <c r="AE44" s="19">
        <f t="shared" si="4"/>
        <v>731035.10999999987</v>
      </c>
      <c r="AF44" s="20">
        <f t="shared" si="5"/>
        <v>613579</v>
      </c>
      <c r="AG44" s="14">
        <f t="shared" si="6"/>
        <v>734118.03999999992</v>
      </c>
      <c r="AH44" s="24">
        <f t="shared" si="1"/>
        <v>-120539.03999999992</v>
      </c>
    </row>
    <row r="45" spans="1:34" x14ac:dyDescent="0.25">
      <c r="A45" s="1" t="s">
        <v>371</v>
      </c>
      <c r="B45" s="1" t="s">
        <v>372</v>
      </c>
      <c r="C45" s="52">
        <v>4069</v>
      </c>
      <c r="D45" s="52" t="s">
        <v>816</v>
      </c>
      <c r="E45" t="s">
        <v>2522</v>
      </c>
      <c r="F45">
        <v>259025.11</v>
      </c>
      <c r="G45">
        <v>119998.23</v>
      </c>
      <c r="H45">
        <v>37642.04</v>
      </c>
      <c r="I45">
        <v>324115.51</v>
      </c>
      <c r="J45">
        <v>224255.29</v>
      </c>
      <c r="K45">
        <v>10749</v>
      </c>
      <c r="L45">
        <v>21400</v>
      </c>
      <c r="N45">
        <v>0</v>
      </c>
      <c r="P45">
        <v>-832025.23</v>
      </c>
      <c r="Q45">
        <v>1832494.5</v>
      </c>
      <c r="R45">
        <v>340428.94</v>
      </c>
      <c r="U45">
        <v>363684.48</v>
      </c>
      <c r="V45">
        <v>12600</v>
      </c>
      <c r="W45">
        <v>459351.48</v>
      </c>
      <c r="Z45">
        <v>292524.73</v>
      </c>
      <c r="AA45">
        <v>32419.3</v>
      </c>
      <c r="AC45" s="56">
        <f t="shared" si="2"/>
        <v>416665.37999999995</v>
      </c>
      <c r="AD45" s="184">
        <f t="shared" si="3"/>
        <v>32149</v>
      </c>
      <c r="AE45" s="19">
        <f t="shared" si="4"/>
        <v>384516.37999999995</v>
      </c>
      <c r="AF45" s="20">
        <f t="shared" si="5"/>
        <v>716713.41999999993</v>
      </c>
      <c r="AG45" s="14">
        <f t="shared" si="6"/>
        <v>784295.51</v>
      </c>
      <c r="AH45" s="24">
        <f t="shared" si="1"/>
        <v>-67582.090000000084</v>
      </c>
    </row>
    <row r="46" spans="1:34" x14ac:dyDescent="0.25">
      <c r="A46" s="1" t="s">
        <v>371</v>
      </c>
      <c r="B46" s="1" t="s">
        <v>372</v>
      </c>
      <c r="C46" s="52">
        <v>5012</v>
      </c>
      <c r="D46" s="52" t="s">
        <v>817</v>
      </c>
      <c r="E46" t="s">
        <v>2523</v>
      </c>
      <c r="F46">
        <v>330896.89</v>
      </c>
      <c r="G46">
        <v>199528.11</v>
      </c>
      <c r="H46">
        <v>28812.23</v>
      </c>
      <c r="I46">
        <v>257721.29</v>
      </c>
      <c r="J46">
        <v>411233.85</v>
      </c>
      <c r="K46">
        <v>1019.4</v>
      </c>
      <c r="L46">
        <v>11520.54</v>
      </c>
      <c r="N46">
        <v>32.71</v>
      </c>
      <c r="P46">
        <v>-312506.51</v>
      </c>
      <c r="Q46">
        <v>1474437.8</v>
      </c>
      <c r="R46">
        <v>448331.21</v>
      </c>
      <c r="U46">
        <v>471838.5</v>
      </c>
      <c r="V46">
        <v>21200</v>
      </c>
      <c r="W46">
        <v>627553.5</v>
      </c>
      <c r="Z46">
        <v>199135.46</v>
      </c>
      <c r="AA46">
        <v>60992.32</v>
      </c>
      <c r="AC46" s="56">
        <f t="shared" si="2"/>
        <v>559237.23</v>
      </c>
      <c r="AD46" s="184">
        <f t="shared" si="3"/>
        <v>12572.65</v>
      </c>
      <c r="AE46" s="19">
        <f t="shared" si="4"/>
        <v>546664.57999999996</v>
      </c>
      <c r="AF46" s="20">
        <f t="shared" si="5"/>
        <v>941369.71</v>
      </c>
      <c r="AG46" s="14">
        <f t="shared" si="6"/>
        <v>887681.27999999991</v>
      </c>
      <c r="AH46" s="24">
        <f t="shared" si="1"/>
        <v>53688.430000000051</v>
      </c>
    </row>
    <row r="47" spans="1:34" x14ac:dyDescent="0.25">
      <c r="A47" s="1" t="s">
        <v>371</v>
      </c>
      <c r="B47" s="1" t="s">
        <v>372</v>
      </c>
      <c r="C47" s="52">
        <v>5988</v>
      </c>
      <c r="D47" s="52" t="s">
        <v>818</v>
      </c>
      <c r="E47" t="s">
        <v>2524</v>
      </c>
      <c r="F47">
        <v>365081.16</v>
      </c>
      <c r="G47">
        <v>183844.76</v>
      </c>
      <c r="H47">
        <v>44221.2</v>
      </c>
      <c r="I47">
        <v>806222.57</v>
      </c>
      <c r="J47">
        <v>270097.96000000002</v>
      </c>
      <c r="K47">
        <v>53306.400000000001</v>
      </c>
      <c r="L47">
        <v>12650</v>
      </c>
      <c r="N47">
        <v>90.21</v>
      </c>
      <c r="P47">
        <v>-354074.26</v>
      </c>
      <c r="Q47">
        <v>2225815.7200000002</v>
      </c>
      <c r="R47">
        <v>445802.67</v>
      </c>
      <c r="U47">
        <v>682466.5</v>
      </c>
      <c r="V47">
        <v>26200</v>
      </c>
      <c r="W47">
        <v>926496.5</v>
      </c>
      <c r="Z47">
        <v>360729.85</v>
      </c>
      <c r="AA47">
        <v>135563.24</v>
      </c>
      <c r="AC47" s="56">
        <f t="shared" si="2"/>
        <v>593147.11999999988</v>
      </c>
      <c r="AD47" s="184">
        <f t="shared" si="3"/>
        <v>66046.61</v>
      </c>
      <c r="AE47" s="19">
        <f t="shared" si="4"/>
        <v>527100.50999999989</v>
      </c>
      <c r="AF47" s="20">
        <f t="shared" si="5"/>
        <v>1154469.17</v>
      </c>
      <c r="AG47" s="14">
        <f t="shared" si="6"/>
        <v>1422789.59</v>
      </c>
      <c r="AH47" s="24">
        <f t="shared" si="1"/>
        <v>-268320.42000000016</v>
      </c>
    </row>
    <row r="48" spans="1:34" x14ac:dyDescent="0.25">
      <c r="A48" s="1" t="s">
        <v>371</v>
      </c>
      <c r="B48" s="1" t="s">
        <v>372</v>
      </c>
      <c r="C48" s="52">
        <v>2518</v>
      </c>
      <c r="D48" s="52" t="s">
        <v>819</v>
      </c>
      <c r="E48" t="s">
        <v>2525</v>
      </c>
      <c r="F48">
        <v>133785.54</v>
      </c>
      <c r="G48">
        <v>73229.539999999994</v>
      </c>
      <c r="H48">
        <v>55153.45</v>
      </c>
      <c r="I48">
        <v>807085.72</v>
      </c>
      <c r="J48">
        <v>184901.96</v>
      </c>
      <c r="K48">
        <v>8244.6</v>
      </c>
      <c r="L48">
        <v>8800</v>
      </c>
      <c r="N48">
        <v>6.94</v>
      </c>
      <c r="P48">
        <v>1006326.58</v>
      </c>
      <c r="Q48">
        <v>216270.07999999999</v>
      </c>
      <c r="R48">
        <v>312855.07</v>
      </c>
      <c r="S48">
        <v>177000</v>
      </c>
      <c r="U48">
        <v>96873</v>
      </c>
      <c r="V48">
        <v>12200</v>
      </c>
      <c r="W48">
        <v>224360</v>
      </c>
      <c r="Z48">
        <v>263188.59999999998</v>
      </c>
      <c r="AA48">
        <v>96871.46</v>
      </c>
      <c r="AC48" s="56">
        <f t="shared" si="2"/>
        <v>262168.53000000003</v>
      </c>
      <c r="AD48" s="184">
        <f t="shared" si="3"/>
        <v>17051.539999999997</v>
      </c>
      <c r="AE48" s="19">
        <f t="shared" si="4"/>
        <v>245116.99000000002</v>
      </c>
      <c r="AF48" s="20">
        <f t="shared" si="5"/>
        <v>598928.07000000007</v>
      </c>
      <c r="AG48" s="14">
        <f t="shared" si="6"/>
        <v>584420.05999999994</v>
      </c>
      <c r="AH48" s="24">
        <f t="shared" si="1"/>
        <v>14508.010000000126</v>
      </c>
    </row>
    <row r="49" spans="1:34" x14ac:dyDescent="0.25">
      <c r="A49" s="1" t="s">
        <v>371</v>
      </c>
      <c r="B49" s="1" t="s">
        <v>372</v>
      </c>
      <c r="C49" s="52">
        <v>5747</v>
      </c>
      <c r="D49" s="52" t="s">
        <v>820</v>
      </c>
      <c r="E49" t="s">
        <v>2526</v>
      </c>
      <c r="F49">
        <v>322314.71999999997</v>
      </c>
      <c r="G49">
        <v>573241.61</v>
      </c>
      <c r="H49">
        <v>135606</v>
      </c>
      <c r="I49">
        <v>1467099.53</v>
      </c>
      <c r="J49">
        <v>539604.94999999995</v>
      </c>
      <c r="K49">
        <v>26230.799999999999</v>
      </c>
      <c r="L49">
        <v>10550</v>
      </c>
      <c r="N49">
        <v>4994.1000000000004</v>
      </c>
      <c r="O49">
        <v>247922.95</v>
      </c>
      <c r="P49">
        <v>238671.19</v>
      </c>
      <c r="Q49">
        <v>2200312.12</v>
      </c>
      <c r="R49">
        <v>1412693.15</v>
      </c>
      <c r="U49">
        <v>614502</v>
      </c>
      <c r="V49">
        <v>31800</v>
      </c>
      <c r="W49">
        <v>944591</v>
      </c>
      <c r="Z49">
        <v>423299.32</v>
      </c>
      <c r="AA49">
        <v>381919.18</v>
      </c>
      <c r="AC49" s="56">
        <f t="shared" si="2"/>
        <v>1031162.33</v>
      </c>
      <c r="AD49" s="184">
        <f t="shared" si="3"/>
        <v>41774.9</v>
      </c>
      <c r="AE49" s="19">
        <f t="shared" si="4"/>
        <v>989387.42999999993</v>
      </c>
      <c r="AF49" s="20">
        <f t="shared" si="5"/>
        <v>2058995.15</v>
      </c>
      <c r="AG49" s="14">
        <f t="shared" si="6"/>
        <v>1749809.5</v>
      </c>
      <c r="AH49" s="24">
        <f t="shared" si="1"/>
        <v>309185.64999999991</v>
      </c>
    </row>
    <row r="50" spans="1:34" x14ac:dyDescent="0.25">
      <c r="A50" s="1" t="s">
        <v>371</v>
      </c>
      <c r="B50" s="1" t="s">
        <v>372</v>
      </c>
      <c r="C50" s="52">
        <v>3454</v>
      </c>
      <c r="D50" s="52" t="s">
        <v>821</v>
      </c>
      <c r="E50" t="s">
        <v>2527</v>
      </c>
      <c r="F50">
        <v>246015.29</v>
      </c>
      <c r="G50">
        <v>584000.63</v>
      </c>
      <c r="H50">
        <v>17010.32</v>
      </c>
      <c r="I50">
        <v>456798.71999999997</v>
      </c>
      <c r="J50">
        <v>495606.69</v>
      </c>
      <c r="K50">
        <v>16795.8</v>
      </c>
      <c r="L50">
        <v>0</v>
      </c>
      <c r="N50">
        <v>3707.8</v>
      </c>
      <c r="P50">
        <v>-1493364.81</v>
      </c>
      <c r="Q50">
        <v>2882325.41</v>
      </c>
      <c r="R50">
        <v>1020086.7</v>
      </c>
      <c r="U50">
        <v>553998</v>
      </c>
      <c r="V50">
        <v>32040</v>
      </c>
      <c r="W50">
        <v>676489</v>
      </c>
      <c r="Z50">
        <v>208720.31</v>
      </c>
      <c r="AA50">
        <v>330947.94</v>
      </c>
      <c r="AC50" s="56">
        <f t="shared" si="2"/>
        <v>847026.24</v>
      </c>
      <c r="AD50" s="184">
        <f t="shared" si="3"/>
        <v>20503.599999999999</v>
      </c>
      <c r="AE50" s="19">
        <f t="shared" si="4"/>
        <v>826522.64</v>
      </c>
      <c r="AF50" s="20">
        <f t="shared" si="5"/>
        <v>1606124.7</v>
      </c>
      <c r="AG50" s="14">
        <f t="shared" si="6"/>
        <v>1216157.25</v>
      </c>
      <c r="AH50" s="24">
        <f t="shared" si="1"/>
        <v>389967.44999999995</v>
      </c>
    </row>
    <row r="51" spans="1:34" x14ac:dyDescent="0.25">
      <c r="A51" s="1" t="s">
        <v>371</v>
      </c>
      <c r="B51" s="1" t="s">
        <v>372</v>
      </c>
      <c r="C51" s="52">
        <v>3787</v>
      </c>
      <c r="D51" s="52" t="s">
        <v>822</v>
      </c>
      <c r="E51" t="s">
        <v>2528</v>
      </c>
      <c r="F51">
        <v>306391.2</v>
      </c>
      <c r="G51">
        <v>383566.62</v>
      </c>
      <c r="H51">
        <v>37790.559999999998</v>
      </c>
      <c r="I51">
        <v>544405.30000000005</v>
      </c>
      <c r="J51">
        <v>27634.42</v>
      </c>
      <c r="K51">
        <v>7698.8</v>
      </c>
      <c r="L51">
        <v>10700.59</v>
      </c>
      <c r="N51">
        <v>1601.99</v>
      </c>
      <c r="O51">
        <v>26825.34</v>
      </c>
      <c r="P51">
        <v>-374989.08</v>
      </c>
      <c r="Q51">
        <v>1671717.03</v>
      </c>
      <c r="R51">
        <v>341609.52</v>
      </c>
      <c r="S51">
        <v>1863.92</v>
      </c>
      <c r="U51">
        <v>357630</v>
      </c>
      <c r="V51">
        <v>29800</v>
      </c>
      <c r="W51">
        <v>435645</v>
      </c>
      <c r="Z51">
        <v>318746.37</v>
      </c>
      <c r="AA51">
        <v>20278.64</v>
      </c>
      <c r="AC51" s="56">
        <f t="shared" si="2"/>
        <v>727748.38000000012</v>
      </c>
      <c r="AD51" s="184">
        <f t="shared" si="3"/>
        <v>20001.38</v>
      </c>
      <c r="AE51" s="19">
        <f t="shared" si="4"/>
        <v>707747.00000000012</v>
      </c>
      <c r="AF51" s="20">
        <f t="shared" si="5"/>
        <v>730903.44</v>
      </c>
      <c r="AG51" s="14">
        <f t="shared" si="6"/>
        <v>774670.01</v>
      </c>
      <c r="AH51" s="24">
        <f t="shared" si="1"/>
        <v>-43766.570000000065</v>
      </c>
    </row>
    <row r="52" spans="1:34" x14ac:dyDescent="0.25">
      <c r="A52" s="1" t="s">
        <v>371</v>
      </c>
      <c r="B52" s="1" t="s">
        <v>372</v>
      </c>
      <c r="C52" s="52">
        <v>4306</v>
      </c>
      <c r="D52" s="52" t="s">
        <v>823</v>
      </c>
      <c r="E52" t="s">
        <v>2529</v>
      </c>
      <c r="F52">
        <v>1825462.38</v>
      </c>
      <c r="G52">
        <v>531661.13</v>
      </c>
      <c r="H52">
        <v>54333.47</v>
      </c>
      <c r="I52">
        <v>564951.17000000004</v>
      </c>
      <c r="J52">
        <v>301339</v>
      </c>
      <c r="K52">
        <v>20685.2</v>
      </c>
      <c r="L52">
        <v>8800</v>
      </c>
      <c r="N52">
        <v>261.66000000000003</v>
      </c>
      <c r="P52">
        <v>1261904.3600000001</v>
      </c>
      <c r="Q52">
        <v>579857.57999999996</v>
      </c>
      <c r="R52">
        <v>841992.71</v>
      </c>
      <c r="S52">
        <v>960664</v>
      </c>
      <c r="U52">
        <v>385055</v>
      </c>
      <c r="V52">
        <v>15000</v>
      </c>
      <c r="W52">
        <v>486666</v>
      </c>
      <c r="Z52">
        <v>254094.64</v>
      </c>
      <c r="AA52">
        <v>55712.72</v>
      </c>
      <c r="AC52" s="56">
        <f t="shared" si="2"/>
        <v>2411456.98</v>
      </c>
      <c r="AD52" s="184">
        <f t="shared" si="3"/>
        <v>29746.86</v>
      </c>
      <c r="AE52" s="19">
        <f t="shared" si="4"/>
        <v>2381710.12</v>
      </c>
      <c r="AF52" s="20">
        <f t="shared" si="5"/>
        <v>2202711.71</v>
      </c>
      <c r="AG52" s="14">
        <f t="shared" si="6"/>
        <v>796473.36</v>
      </c>
      <c r="AH52" s="24">
        <f t="shared" si="1"/>
        <v>1406238.35</v>
      </c>
    </row>
    <row r="53" spans="1:34" x14ac:dyDescent="0.25">
      <c r="A53" s="1" t="s">
        <v>371</v>
      </c>
      <c r="B53" s="1" t="s">
        <v>372</v>
      </c>
      <c r="C53" s="52">
        <v>2587</v>
      </c>
      <c r="D53" s="52" t="s">
        <v>824</v>
      </c>
      <c r="E53" t="s">
        <v>2530</v>
      </c>
      <c r="F53">
        <v>241039.35</v>
      </c>
      <c r="G53">
        <v>343531.72</v>
      </c>
      <c r="H53">
        <v>29596.74</v>
      </c>
      <c r="I53">
        <v>1005029.49</v>
      </c>
      <c r="J53">
        <v>58961.760000000002</v>
      </c>
      <c r="K53">
        <v>10828.8</v>
      </c>
      <c r="L53">
        <v>9280</v>
      </c>
      <c r="N53">
        <v>42</v>
      </c>
      <c r="P53">
        <v>1210278.8999999999</v>
      </c>
      <c r="Q53">
        <v>446722.69</v>
      </c>
      <c r="R53">
        <v>341835.5</v>
      </c>
      <c r="U53">
        <v>361450.39</v>
      </c>
      <c r="V53">
        <v>12800</v>
      </c>
      <c r="W53">
        <v>422472.39</v>
      </c>
      <c r="Z53">
        <v>178016.13</v>
      </c>
      <c r="AA53">
        <v>114590.7</v>
      </c>
      <c r="AC53" s="56">
        <f t="shared" si="2"/>
        <v>614167.80999999994</v>
      </c>
      <c r="AD53" s="184">
        <f t="shared" si="3"/>
        <v>20150.8</v>
      </c>
      <c r="AE53" s="19">
        <f t="shared" si="4"/>
        <v>594017.00999999989</v>
      </c>
      <c r="AF53" s="20">
        <f t="shared" si="5"/>
        <v>716085.89</v>
      </c>
      <c r="AG53" s="14">
        <f t="shared" si="6"/>
        <v>715079.22</v>
      </c>
      <c r="AH53" s="24">
        <f t="shared" si="1"/>
        <v>1006.6700000000419</v>
      </c>
    </row>
    <row r="54" spans="1:34" x14ac:dyDescent="0.25">
      <c r="A54" s="1" t="s">
        <v>375</v>
      </c>
      <c r="B54" s="1" t="s">
        <v>376</v>
      </c>
      <c r="C54" s="52">
        <v>2455</v>
      </c>
      <c r="D54" s="52" t="s">
        <v>825</v>
      </c>
      <c r="E54" t="s">
        <v>2531</v>
      </c>
      <c r="F54">
        <v>621019.46</v>
      </c>
      <c r="G54">
        <v>0</v>
      </c>
      <c r="H54">
        <v>55466.239999999998</v>
      </c>
      <c r="I54">
        <v>4</v>
      </c>
      <c r="J54">
        <v>182855.27</v>
      </c>
      <c r="K54">
        <v>12000</v>
      </c>
      <c r="L54">
        <v>15874.3</v>
      </c>
      <c r="N54">
        <v>36.68</v>
      </c>
      <c r="P54">
        <v>-684985.61</v>
      </c>
      <c r="Q54">
        <v>1557377.06</v>
      </c>
      <c r="R54">
        <v>257141.5</v>
      </c>
      <c r="T54">
        <v>60.64</v>
      </c>
      <c r="U54">
        <v>347962.2</v>
      </c>
      <c r="W54">
        <v>498518.2</v>
      </c>
      <c r="X54">
        <v>1200</v>
      </c>
      <c r="Y54">
        <v>2016</v>
      </c>
      <c r="Z54">
        <v>131855.49</v>
      </c>
      <c r="AA54">
        <v>12532.11</v>
      </c>
      <c r="AC54" s="56">
        <f t="shared" si="2"/>
        <v>676485.7</v>
      </c>
      <c r="AD54" s="184">
        <f t="shared" si="3"/>
        <v>27910.98</v>
      </c>
      <c r="AE54" s="19">
        <f t="shared" si="4"/>
        <v>648574.71999999997</v>
      </c>
      <c r="AF54" s="20">
        <f t="shared" si="5"/>
        <v>605164.34000000008</v>
      </c>
      <c r="AG54" s="14">
        <f t="shared" si="6"/>
        <v>646121.79999999993</v>
      </c>
      <c r="AH54" s="24">
        <f t="shared" si="1"/>
        <v>-40957.459999999846</v>
      </c>
    </row>
    <row r="55" spans="1:34" x14ac:dyDescent="0.25">
      <c r="A55" s="1" t="s">
        <v>375</v>
      </c>
      <c r="B55" s="1" t="s">
        <v>376</v>
      </c>
      <c r="C55" s="52">
        <v>2020</v>
      </c>
      <c r="D55" s="52" t="s">
        <v>826</v>
      </c>
      <c r="E55" t="s">
        <v>2532</v>
      </c>
      <c r="F55">
        <v>299608.03000000003</v>
      </c>
      <c r="G55">
        <v>0</v>
      </c>
      <c r="H55">
        <v>54276.7</v>
      </c>
      <c r="I55">
        <v>716686</v>
      </c>
      <c r="J55">
        <v>35368.870000000003</v>
      </c>
      <c r="L55">
        <v>4723</v>
      </c>
      <c r="N55">
        <v>38.71</v>
      </c>
      <c r="P55">
        <v>-270316.33</v>
      </c>
      <c r="Q55">
        <v>1296912.72</v>
      </c>
      <c r="R55">
        <v>352999.43</v>
      </c>
      <c r="S55">
        <v>49.91</v>
      </c>
      <c r="U55">
        <v>452266.5</v>
      </c>
      <c r="W55">
        <v>603528.5</v>
      </c>
      <c r="Z55">
        <v>96173.87</v>
      </c>
      <c r="AA55">
        <v>31031.97</v>
      </c>
      <c r="AC55" s="56">
        <f t="shared" si="2"/>
        <v>353884.73000000004</v>
      </c>
      <c r="AD55" s="184">
        <f t="shared" si="3"/>
        <v>4761.71</v>
      </c>
      <c r="AE55" s="19">
        <f t="shared" si="4"/>
        <v>349123.02</v>
      </c>
      <c r="AF55" s="20">
        <f t="shared" si="5"/>
        <v>805315.84</v>
      </c>
      <c r="AG55" s="14">
        <f t="shared" si="6"/>
        <v>730734.34</v>
      </c>
      <c r="AH55" s="24">
        <f t="shared" si="1"/>
        <v>74581.5</v>
      </c>
    </row>
    <row r="56" spans="1:34" x14ac:dyDescent="0.25">
      <c r="A56" s="1" t="s">
        <v>375</v>
      </c>
      <c r="B56" s="1" t="s">
        <v>376</v>
      </c>
      <c r="C56" s="52">
        <v>3422</v>
      </c>
      <c r="D56" s="52" t="s">
        <v>827</v>
      </c>
      <c r="E56" t="s">
        <v>2533</v>
      </c>
      <c r="F56">
        <v>982421.76</v>
      </c>
      <c r="G56">
        <v>0</v>
      </c>
      <c r="H56">
        <v>56162.57</v>
      </c>
      <c r="I56">
        <v>272625.42</v>
      </c>
      <c r="J56">
        <v>230390.05</v>
      </c>
      <c r="K56">
        <v>1650</v>
      </c>
      <c r="L56">
        <v>26700</v>
      </c>
      <c r="N56">
        <v>35.07</v>
      </c>
      <c r="P56">
        <v>-100594.14</v>
      </c>
      <c r="Q56">
        <v>1593000.06</v>
      </c>
      <c r="R56">
        <v>484050.45</v>
      </c>
      <c r="U56">
        <v>346300.5</v>
      </c>
      <c r="W56">
        <v>532433.5</v>
      </c>
      <c r="Z56">
        <v>243051.21</v>
      </c>
      <c r="AA56">
        <v>34057.43</v>
      </c>
      <c r="AC56" s="56">
        <f t="shared" si="2"/>
        <v>1038584.33</v>
      </c>
      <c r="AD56" s="184">
        <f t="shared" si="3"/>
        <v>28385.07</v>
      </c>
      <c r="AE56" s="19">
        <f t="shared" si="4"/>
        <v>1010199.26</v>
      </c>
      <c r="AF56" s="20">
        <f t="shared" si="5"/>
        <v>830350.95</v>
      </c>
      <c r="AG56" s="14">
        <f t="shared" si="6"/>
        <v>809542.14</v>
      </c>
      <c r="AH56" s="24">
        <f t="shared" si="1"/>
        <v>20808.809999999939</v>
      </c>
    </row>
    <row r="57" spans="1:34" x14ac:dyDescent="0.25">
      <c r="A57" s="1" t="s">
        <v>375</v>
      </c>
      <c r="B57" s="1" t="s">
        <v>376</v>
      </c>
      <c r="C57" s="52">
        <v>2553</v>
      </c>
      <c r="D57" s="52" t="s">
        <v>828</v>
      </c>
      <c r="E57" t="s">
        <v>2534</v>
      </c>
      <c r="F57">
        <v>925656.89</v>
      </c>
      <c r="G57">
        <v>0</v>
      </c>
      <c r="H57">
        <v>19484.900000000001</v>
      </c>
      <c r="I57">
        <v>2</v>
      </c>
      <c r="J57">
        <v>309402.19</v>
      </c>
      <c r="K57">
        <v>13720</v>
      </c>
      <c r="L57">
        <v>18204.5</v>
      </c>
      <c r="N57">
        <v>1821.87</v>
      </c>
      <c r="P57">
        <v>143752.88</v>
      </c>
      <c r="Q57">
        <v>1262256.71</v>
      </c>
      <c r="R57">
        <v>329986.32</v>
      </c>
      <c r="U57">
        <v>516242.9</v>
      </c>
      <c r="W57">
        <v>648844.9</v>
      </c>
      <c r="Z57">
        <v>345186.66</v>
      </c>
      <c r="AA57">
        <v>37407.64</v>
      </c>
      <c r="AC57" s="56">
        <f t="shared" si="2"/>
        <v>945141.79</v>
      </c>
      <c r="AD57" s="184">
        <f t="shared" si="3"/>
        <v>33746.370000000003</v>
      </c>
      <c r="AE57" s="19">
        <f t="shared" si="4"/>
        <v>911395.42</v>
      </c>
      <c r="AF57" s="20">
        <f t="shared" si="5"/>
        <v>846229.22</v>
      </c>
      <c r="AG57" s="14">
        <f t="shared" si="6"/>
        <v>1031439.2000000001</v>
      </c>
      <c r="AH57" s="24">
        <f t="shared" si="1"/>
        <v>-185209.9800000001</v>
      </c>
    </row>
    <row r="58" spans="1:34" x14ac:dyDescent="0.25">
      <c r="A58" s="1" t="s">
        <v>375</v>
      </c>
      <c r="B58" s="1" t="s">
        <v>376</v>
      </c>
      <c r="C58" s="52">
        <v>961</v>
      </c>
      <c r="D58" s="52" t="s">
        <v>829</v>
      </c>
      <c r="E58" t="s">
        <v>2535</v>
      </c>
      <c r="F58">
        <v>225938.04</v>
      </c>
      <c r="G58">
        <v>0</v>
      </c>
      <c r="H58">
        <v>11537.15</v>
      </c>
      <c r="I58">
        <v>3</v>
      </c>
      <c r="J58">
        <v>467239.48</v>
      </c>
      <c r="K58">
        <v>1500</v>
      </c>
      <c r="L58">
        <v>15959.9</v>
      </c>
      <c r="N58">
        <v>0</v>
      </c>
      <c r="P58">
        <v>-1350335.74</v>
      </c>
      <c r="Q58">
        <v>2075132.5</v>
      </c>
      <c r="R58">
        <v>143238.04</v>
      </c>
      <c r="U58">
        <v>348179.7</v>
      </c>
      <c r="V58">
        <v>550</v>
      </c>
      <c r="W58">
        <v>410500.7</v>
      </c>
      <c r="X58">
        <v>480</v>
      </c>
      <c r="Y58">
        <v>1320</v>
      </c>
      <c r="Z58">
        <v>75682.97</v>
      </c>
      <c r="AA58">
        <v>41523.06</v>
      </c>
      <c r="AC58" s="56">
        <f t="shared" si="2"/>
        <v>237475.19</v>
      </c>
      <c r="AD58" s="184">
        <f t="shared" si="3"/>
        <v>17459.900000000001</v>
      </c>
      <c r="AE58" s="19">
        <f t="shared" si="4"/>
        <v>220015.29</v>
      </c>
      <c r="AF58" s="20">
        <f t="shared" si="5"/>
        <v>491967.74</v>
      </c>
      <c r="AG58" s="14">
        <f t="shared" si="6"/>
        <v>529506.73</v>
      </c>
      <c r="AH58" s="24">
        <f t="shared" si="1"/>
        <v>-37538.989999999991</v>
      </c>
    </row>
    <row r="59" spans="1:34" x14ac:dyDescent="0.25">
      <c r="A59" s="1" t="s">
        <v>375</v>
      </c>
      <c r="B59" s="1" t="s">
        <v>376</v>
      </c>
      <c r="C59" s="52">
        <v>2039</v>
      </c>
      <c r="D59" s="52" t="s">
        <v>830</v>
      </c>
      <c r="E59" t="s">
        <v>2536</v>
      </c>
      <c r="F59">
        <v>905985.79</v>
      </c>
      <c r="G59">
        <v>0</v>
      </c>
      <c r="H59">
        <v>30310.33</v>
      </c>
      <c r="I59">
        <v>3</v>
      </c>
      <c r="J59">
        <v>173213.36</v>
      </c>
      <c r="K59">
        <v>2760</v>
      </c>
      <c r="L59">
        <v>27295.33</v>
      </c>
      <c r="N59">
        <v>42.02</v>
      </c>
      <c r="P59">
        <v>-2831443.66</v>
      </c>
      <c r="Q59">
        <v>3409443.43</v>
      </c>
      <c r="R59">
        <v>227193.86</v>
      </c>
      <c r="S59">
        <v>501216</v>
      </c>
      <c r="U59">
        <v>94132.5</v>
      </c>
      <c r="V59">
        <v>39186</v>
      </c>
      <c r="W59">
        <v>153778.5</v>
      </c>
      <c r="X59">
        <v>2480</v>
      </c>
      <c r="Y59">
        <v>6327</v>
      </c>
      <c r="Z59">
        <v>154353.17000000001</v>
      </c>
      <c r="AA59">
        <v>15999.33</v>
      </c>
      <c r="AB59">
        <v>27375</v>
      </c>
      <c r="AC59" s="56">
        <f t="shared" si="2"/>
        <v>936296.12</v>
      </c>
      <c r="AD59" s="184">
        <f t="shared" si="3"/>
        <v>30097.350000000002</v>
      </c>
      <c r="AE59" s="19">
        <f t="shared" si="4"/>
        <v>906198.77</v>
      </c>
      <c r="AF59" s="20">
        <f t="shared" si="5"/>
        <v>861728.36</v>
      </c>
      <c r="AG59" s="14">
        <f t="shared" si="6"/>
        <v>360313.00000000006</v>
      </c>
      <c r="AH59" s="24">
        <f t="shared" si="1"/>
        <v>501415.35999999993</v>
      </c>
    </row>
    <row r="60" spans="1:34" x14ac:dyDescent="0.25">
      <c r="A60" s="1" t="s">
        <v>379</v>
      </c>
      <c r="B60" s="1" t="s">
        <v>380</v>
      </c>
      <c r="C60" s="52">
        <v>3187</v>
      </c>
      <c r="D60" s="52" t="s">
        <v>831</v>
      </c>
      <c r="E60" t="s">
        <v>2537</v>
      </c>
      <c r="F60">
        <v>1612705.13</v>
      </c>
      <c r="G60">
        <v>0</v>
      </c>
      <c r="H60">
        <v>69245.509999999995</v>
      </c>
      <c r="I60">
        <v>1180222.1399999999</v>
      </c>
      <c r="J60">
        <v>456717.04</v>
      </c>
      <c r="N60">
        <v>804.02</v>
      </c>
      <c r="P60">
        <v>2602794.65</v>
      </c>
      <c r="Q60">
        <v>280935.62</v>
      </c>
      <c r="R60">
        <v>302880.8</v>
      </c>
      <c r="S60">
        <v>668288</v>
      </c>
      <c r="U60">
        <v>148995</v>
      </c>
      <c r="V60">
        <v>1728</v>
      </c>
      <c r="W60">
        <v>270146</v>
      </c>
      <c r="X60">
        <v>8054</v>
      </c>
      <c r="Z60">
        <v>345168.25</v>
      </c>
      <c r="AA60">
        <v>64168.02</v>
      </c>
      <c r="AC60" s="56">
        <f t="shared" si="2"/>
        <v>1681950.64</v>
      </c>
      <c r="AD60" s="184">
        <f t="shared" si="3"/>
        <v>804.02</v>
      </c>
      <c r="AE60" s="19">
        <f t="shared" si="4"/>
        <v>1681146.6199999999</v>
      </c>
      <c r="AF60" s="20">
        <f t="shared" si="5"/>
        <v>1121891.8</v>
      </c>
      <c r="AG60" s="14">
        <f t="shared" si="6"/>
        <v>687536.27</v>
      </c>
      <c r="AH60" s="24">
        <f t="shared" si="1"/>
        <v>434355.53</v>
      </c>
    </row>
    <row r="61" spans="1:34" x14ac:dyDescent="0.25">
      <c r="A61" s="1" t="s">
        <v>379</v>
      </c>
      <c r="B61" s="1" t="s">
        <v>380</v>
      </c>
      <c r="C61" s="52">
        <v>4931</v>
      </c>
      <c r="D61" s="52" t="s">
        <v>832</v>
      </c>
      <c r="E61" t="s">
        <v>2538</v>
      </c>
      <c r="F61">
        <v>335716.65</v>
      </c>
      <c r="G61">
        <v>4500</v>
      </c>
      <c r="H61">
        <v>70408.429999999993</v>
      </c>
      <c r="I61">
        <v>487936.17</v>
      </c>
      <c r="J61">
        <v>342785.9</v>
      </c>
      <c r="L61">
        <v>49600</v>
      </c>
      <c r="N61">
        <v>2836.68</v>
      </c>
      <c r="P61">
        <v>1068629.2</v>
      </c>
      <c r="Q61">
        <v>179132.84</v>
      </c>
      <c r="R61">
        <v>660894.37</v>
      </c>
      <c r="U61">
        <v>781231.5</v>
      </c>
      <c r="V61">
        <v>3152</v>
      </c>
      <c r="W61">
        <v>989044.5</v>
      </c>
      <c r="X61">
        <v>704</v>
      </c>
      <c r="Z61">
        <v>457876.54</v>
      </c>
      <c r="AA61">
        <v>56504.4</v>
      </c>
      <c r="AC61" s="56">
        <f t="shared" si="2"/>
        <v>410625.08</v>
      </c>
      <c r="AD61" s="184">
        <f t="shared" si="3"/>
        <v>52436.68</v>
      </c>
      <c r="AE61" s="19">
        <f t="shared" si="4"/>
        <v>358188.4</v>
      </c>
      <c r="AF61" s="20">
        <f t="shared" si="5"/>
        <v>1445277.87</v>
      </c>
      <c r="AG61" s="14">
        <f t="shared" si="6"/>
        <v>1504129.44</v>
      </c>
      <c r="AH61" s="24">
        <f t="shared" si="1"/>
        <v>-58851.569999999832</v>
      </c>
    </row>
    <row r="62" spans="1:34" x14ac:dyDescent="0.25">
      <c r="A62" s="1" t="s">
        <v>473</v>
      </c>
      <c r="B62" s="1" t="s">
        <v>380</v>
      </c>
      <c r="C62" s="52">
        <v>2673</v>
      </c>
      <c r="D62" s="52" t="s">
        <v>833</v>
      </c>
      <c r="E62" t="s">
        <v>2539</v>
      </c>
      <c r="F62">
        <v>516708.17</v>
      </c>
      <c r="G62">
        <v>17000</v>
      </c>
      <c r="H62">
        <v>69970.92</v>
      </c>
      <c r="I62">
        <v>9</v>
      </c>
      <c r="J62">
        <v>251401.63</v>
      </c>
      <c r="L62">
        <v>5000</v>
      </c>
      <c r="N62">
        <v>0</v>
      </c>
      <c r="P62">
        <v>-2215367.0099999998</v>
      </c>
      <c r="Q62">
        <v>2768470.84</v>
      </c>
      <c r="R62">
        <v>423854.41</v>
      </c>
      <c r="S62">
        <v>365470</v>
      </c>
      <c r="U62">
        <v>287042</v>
      </c>
      <c r="V62">
        <v>2621</v>
      </c>
      <c r="W62">
        <v>477812</v>
      </c>
      <c r="X62">
        <v>6384</v>
      </c>
      <c r="Z62">
        <v>272122.84000000003</v>
      </c>
      <c r="AA62">
        <v>25682.68</v>
      </c>
      <c r="AC62" s="56">
        <f t="shared" si="2"/>
        <v>603679.09</v>
      </c>
      <c r="AD62" s="184">
        <f t="shared" si="3"/>
        <v>5000</v>
      </c>
      <c r="AE62" s="19">
        <f t="shared" si="4"/>
        <v>598679.09</v>
      </c>
      <c r="AF62" s="20">
        <f t="shared" si="5"/>
        <v>1078987.4099999999</v>
      </c>
      <c r="AG62" s="14">
        <f t="shared" si="6"/>
        <v>782001.52000000014</v>
      </c>
      <c r="AH62" s="24">
        <f t="shared" si="1"/>
        <v>296985.88999999978</v>
      </c>
    </row>
    <row r="63" spans="1:34" x14ac:dyDescent="0.25">
      <c r="A63" s="1" t="s">
        <v>379</v>
      </c>
      <c r="B63" s="1" t="s">
        <v>380</v>
      </c>
      <c r="C63" s="52">
        <v>3204</v>
      </c>
      <c r="D63" s="52" t="s">
        <v>834</v>
      </c>
      <c r="E63" t="s">
        <v>2540</v>
      </c>
      <c r="F63">
        <v>509320.78</v>
      </c>
      <c r="G63">
        <v>0</v>
      </c>
      <c r="H63">
        <v>106546.99</v>
      </c>
      <c r="I63">
        <v>126006.9</v>
      </c>
      <c r="J63">
        <v>373577.61</v>
      </c>
      <c r="L63">
        <v>15045.95</v>
      </c>
      <c r="N63">
        <v>2391</v>
      </c>
      <c r="P63">
        <v>-1118397.07</v>
      </c>
      <c r="Q63">
        <v>2027508.56</v>
      </c>
      <c r="R63">
        <v>385719.22</v>
      </c>
      <c r="S63">
        <v>386354</v>
      </c>
      <c r="U63">
        <v>350052.5</v>
      </c>
      <c r="V63">
        <v>8319.09</v>
      </c>
      <c r="W63">
        <v>592893.5</v>
      </c>
      <c r="X63">
        <v>4776</v>
      </c>
      <c r="Z63">
        <v>302479.09000000003</v>
      </c>
      <c r="AA63">
        <v>41392.379999999997</v>
      </c>
      <c r="AC63" s="56">
        <f t="shared" si="2"/>
        <v>615867.77</v>
      </c>
      <c r="AD63" s="184">
        <f t="shared" si="3"/>
        <v>17436.95</v>
      </c>
      <c r="AE63" s="19">
        <f t="shared" si="4"/>
        <v>598430.82000000007</v>
      </c>
      <c r="AF63" s="20">
        <f t="shared" si="5"/>
        <v>1130444.81</v>
      </c>
      <c r="AG63" s="14">
        <f t="shared" si="6"/>
        <v>941540.97000000009</v>
      </c>
      <c r="AH63" s="24">
        <f t="shared" si="1"/>
        <v>188903.83999999997</v>
      </c>
    </row>
    <row r="64" spans="1:34" x14ac:dyDescent="0.25">
      <c r="A64" s="1" t="s">
        <v>379</v>
      </c>
      <c r="B64" s="1" t="s">
        <v>380</v>
      </c>
      <c r="C64" s="52">
        <v>2244</v>
      </c>
      <c r="D64" s="52" t="s">
        <v>835</v>
      </c>
      <c r="E64" t="s">
        <v>2541</v>
      </c>
      <c r="F64">
        <v>1730259.91</v>
      </c>
      <c r="G64">
        <v>0</v>
      </c>
      <c r="H64">
        <v>25020.400000000001</v>
      </c>
      <c r="I64">
        <v>1192855.1000000001</v>
      </c>
      <c r="J64">
        <v>264032.58</v>
      </c>
      <c r="L64">
        <v>0</v>
      </c>
      <c r="N64">
        <v>558.13</v>
      </c>
      <c r="P64">
        <v>2840863.84</v>
      </c>
      <c r="Q64">
        <v>179132.84</v>
      </c>
      <c r="R64">
        <v>308061.11</v>
      </c>
      <c r="S64">
        <v>501216</v>
      </c>
      <c r="U64">
        <v>225739.5</v>
      </c>
      <c r="V64">
        <v>4256</v>
      </c>
      <c r="W64">
        <v>461283.5</v>
      </c>
      <c r="X64">
        <v>8648</v>
      </c>
      <c r="Z64">
        <v>311959.62</v>
      </c>
      <c r="AA64">
        <v>65768.31</v>
      </c>
      <c r="AC64" s="56">
        <f t="shared" si="2"/>
        <v>1755280.3099999998</v>
      </c>
      <c r="AD64" s="184">
        <f t="shared" si="3"/>
        <v>558.13</v>
      </c>
      <c r="AE64" s="19">
        <f t="shared" si="4"/>
        <v>1754722.18</v>
      </c>
      <c r="AF64" s="20">
        <f t="shared" si="5"/>
        <v>1039272.61</v>
      </c>
      <c r="AG64" s="14">
        <f t="shared" si="6"/>
        <v>847659.42999999993</v>
      </c>
      <c r="AH64" s="24">
        <f t="shared" si="1"/>
        <v>191613.18000000005</v>
      </c>
    </row>
    <row r="65" spans="1:34" x14ac:dyDescent="0.25">
      <c r="A65" s="1" t="s">
        <v>383</v>
      </c>
      <c r="B65" s="1" t="s">
        <v>384</v>
      </c>
      <c r="C65" s="52">
        <v>5619</v>
      </c>
      <c r="D65" s="52" t="s">
        <v>836</v>
      </c>
      <c r="E65" t="s">
        <v>2542</v>
      </c>
      <c r="F65">
        <v>1095701.6299999999</v>
      </c>
      <c r="G65">
        <v>30467.35</v>
      </c>
      <c r="H65">
        <v>12302.74</v>
      </c>
      <c r="I65">
        <v>788345.79</v>
      </c>
      <c r="J65">
        <v>248183.38</v>
      </c>
      <c r="K65">
        <v>0</v>
      </c>
      <c r="L65">
        <v>43000</v>
      </c>
      <c r="M65">
        <v>61337.11</v>
      </c>
      <c r="N65">
        <v>4188.3599999999997</v>
      </c>
      <c r="P65">
        <v>-1163932.92</v>
      </c>
      <c r="Q65">
        <v>2752937.45</v>
      </c>
      <c r="R65">
        <v>1015718.63</v>
      </c>
      <c r="U65">
        <v>597091.5</v>
      </c>
      <c r="V65">
        <v>42200</v>
      </c>
      <c r="W65">
        <v>804499.5</v>
      </c>
      <c r="X65">
        <v>640</v>
      </c>
      <c r="Y65">
        <v>1359</v>
      </c>
      <c r="Z65">
        <v>297114.09000000003</v>
      </c>
      <c r="AA65">
        <v>73926.649999999994</v>
      </c>
      <c r="AC65" s="56">
        <f t="shared" si="2"/>
        <v>1138471.72</v>
      </c>
      <c r="AD65" s="184">
        <f t="shared" si="3"/>
        <v>108525.47</v>
      </c>
      <c r="AE65" s="19">
        <f t="shared" si="4"/>
        <v>1029946.25</v>
      </c>
      <c r="AF65" s="20">
        <f t="shared" si="5"/>
        <v>1655010.13</v>
      </c>
      <c r="AG65" s="14">
        <f t="shared" si="6"/>
        <v>1177539.24</v>
      </c>
      <c r="AH65" s="24">
        <f t="shared" si="1"/>
        <v>477470.8899999999</v>
      </c>
    </row>
    <row r="66" spans="1:34" x14ac:dyDescent="0.25">
      <c r="A66" s="1" t="s">
        <v>383</v>
      </c>
      <c r="B66" s="1" t="s">
        <v>384</v>
      </c>
      <c r="C66" s="52">
        <v>5086</v>
      </c>
      <c r="D66" s="52" t="s">
        <v>837</v>
      </c>
      <c r="E66" t="s">
        <v>2543</v>
      </c>
      <c r="F66">
        <v>253339.05</v>
      </c>
      <c r="G66">
        <v>0</v>
      </c>
      <c r="H66">
        <v>125160.43</v>
      </c>
      <c r="I66">
        <v>302305.71999999997</v>
      </c>
      <c r="J66">
        <v>412500.93</v>
      </c>
      <c r="K66">
        <v>0</v>
      </c>
      <c r="L66">
        <v>0</v>
      </c>
      <c r="M66">
        <v>144791.51</v>
      </c>
      <c r="N66">
        <v>2698.95</v>
      </c>
      <c r="P66">
        <v>-2464983.0499999998</v>
      </c>
      <c r="Q66">
        <v>3437556.74</v>
      </c>
      <c r="R66">
        <v>552950.88</v>
      </c>
      <c r="U66">
        <v>388006.5</v>
      </c>
      <c r="V66">
        <v>55600</v>
      </c>
      <c r="W66">
        <v>595419.5</v>
      </c>
      <c r="X66">
        <v>160</v>
      </c>
      <c r="Y66">
        <v>748</v>
      </c>
      <c r="Z66">
        <v>367849.62</v>
      </c>
      <c r="AA66">
        <v>59138.28</v>
      </c>
      <c r="AC66" s="56">
        <f t="shared" si="2"/>
        <v>378499.48</v>
      </c>
      <c r="AD66" s="184">
        <f t="shared" si="3"/>
        <v>147490.46000000002</v>
      </c>
      <c r="AE66" s="19">
        <f t="shared" si="4"/>
        <v>231009.01999999996</v>
      </c>
      <c r="AF66" s="20">
        <f t="shared" si="5"/>
        <v>996557.38</v>
      </c>
      <c r="AG66" s="14">
        <f t="shared" si="6"/>
        <v>1023315.4</v>
      </c>
      <c r="AH66" s="24">
        <f t="shared" si="1"/>
        <v>-26758.020000000019</v>
      </c>
    </row>
    <row r="67" spans="1:34" x14ac:dyDescent="0.25">
      <c r="A67" s="1" t="s">
        <v>383</v>
      </c>
      <c r="B67" s="1" t="s">
        <v>384</v>
      </c>
      <c r="C67" s="52">
        <v>7208</v>
      </c>
      <c r="D67" s="52" t="s">
        <v>838</v>
      </c>
      <c r="E67" t="s">
        <v>2544</v>
      </c>
      <c r="F67">
        <v>348012.16</v>
      </c>
      <c r="G67">
        <v>0</v>
      </c>
      <c r="H67">
        <v>117351.86</v>
      </c>
      <c r="I67">
        <v>989872.09</v>
      </c>
      <c r="J67">
        <v>310544.87</v>
      </c>
      <c r="K67">
        <v>0</v>
      </c>
      <c r="L67">
        <v>0</v>
      </c>
      <c r="M67">
        <v>84575</v>
      </c>
      <c r="N67">
        <v>9141.77</v>
      </c>
      <c r="P67">
        <v>1055993.0900000001</v>
      </c>
      <c r="Q67">
        <v>785641.8</v>
      </c>
      <c r="R67">
        <v>330765.09999999998</v>
      </c>
      <c r="U67">
        <v>588045</v>
      </c>
      <c r="V67">
        <v>45580</v>
      </c>
      <c r="W67">
        <v>762569</v>
      </c>
      <c r="Z67">
        <v>319647.62</v>
      </c>
      <c r="AA67">
        <v>51744.160000000003</v>
      </c>
      <c r="AC67" s="56">
        <f t="shared" si="2"/>
        <v>465364.01999999996</v>
      </c>
      <c r="AD67" s="184">
        <f t="shared" si="3"/>
        <v>93716.77</v>
      </c>
      <c r="AE67" s="19">
        <f t="shared" si="4"/>
        <v>371647.24999999994</v>
      </c>
      <c r="AF67" s="20">
        <f t="shared" si="5"/>
        <v>964390.1</v>
      </c>
      <c r="AG67" s="14">
        <f t="shared" si="6"/>
        <v>1133960.78</v>
      </c>
      <c r="AH67" s="24">
        <f t="shared" si="1"/>
        <v>-169570.68000000005</v>
      </c>
    </row>
    <row r="68" spans="1:34" x14ac:dyDescent="0.25">
      <c r="A68" s="1" t="s">
        <v>387</v>
      </c>
      <c r="B68" s="1" t="s">
        <v>388</v>
      </c>
      <c r="C68" s="52">
        <v>2983</v>
      </c>
      <c r="D68" s="52" t="s">
        <v>839</v>
      </c>
      <c r="E68" t="s">
        <v>2545</v>
      </c>
      <c r="F68">
        <v>253155.91</v>
      </c>
      <c r="G68">
        <v>0</v>
      </c>
      <c r="H68">
        <v>129468</v>
      </c>
      <c r="I68">
        <v>560679.66</v>
      </c>
      <c r="J68">
        <v>607514.84</v>
      </c>
      <c r="N68">
        <v>7236.73</v>
      </c>
      <c r="P68">
        <v>1721153.45</v>
      </c>
      <c r="R68">
        <v>599891.77</v>
      </c>
      <c r="U68">
        <v>763927.5</v>
      </c>
      <c r="W68">
        <v>1049792.5</v>
      </c>
      <c r="X68">
        <v>4760</v>
      </c>
      <c r="Y68">
        <v>6272</v>
      </c>
      <c r="Z68">
        <v>387813.37</v>
      </c>
      <c r="AA68">
        <v>57914.17</v>
      </c>
      <c r="AB68">
        <v>34839</v>
      </c>
      <c r="AC68" s="56">
        <f t="shared" si="2"/>
        <v>382623.91000000003</v>
      </c>
      <c r="AD68" s="184">
        <f t="shared" si="3"/>
        <v>7236.73</v>
      </c>
      <c r="AE68" s="19">
        <f t="shared" si="4"/>
        <v>375387.18000000005</v>
      </c>
      <c r="AF68" s="20">
        <f t="shared" si="5"/>
        <v>1363819.27</v>
      </c>
      <c r="AG68" s="14">
        <f t="shared" si="6"/>
        <v>1541391.04</v>
      </c>
      <c r="AH68" s="24">
        <f t="shared" si="1"/>
        <v>-177571.77000000002</v>
      </c>
    </row>
    <row r="69" spans="1:34" x14ac:dyDescent="0.25">
      <c r="A69" s="1" t="s">
        <v>387</v>
      </c>
      <c r="B69" s="1" t="s">
        <v>388</v>
      </c>
      <c r="C69" s="52">
        <v>3185</v>
      </c>
      <c r="D69" s="52" t="s">
        <v>840</v>
      </c>
      <c r="E69" t="s">
        <v>2546</v>
      </c>
      <c r="F69">
        <v>612871.15</v>
      </c>
      <c r="G69">
        <v>0</v>
      </c>
      <c r="H69">
        <v>41106.949999999997</v>
      </c>
      <c r="I69">
        <v>971160.57</v>
      </c>
      <c r="J69">
        <v>341379.07</v>
      </c>
      <c r="N69">
        <v>12351.53</v>
      </c>
      <c r="P69">
        <v>2130614.2400000002</v>
      </c>
      <c r="R69">
        <v>292861.31</v>
      </c>
      <c r="U69">
        <v>403998</v>
      </c>
      <c r="W69">
        <v>556855</v>
      </c>
      <c r="Y69">
        <v>5128</v>
      </c>
      <c r="Z69">
        <v>220540.5</v>
      </c>
      <c r="AA69">
        <v>44377.84</v>
      </c>
      <c r="AB69">
        <v>46406</v>
      </c>
      <c r="AC69" s="56">
        <f t="shared" si="2"/>
        <v>653978.1</v>
      </c>
      <c r="AD69" s="184">
        <f t="shared" si="3"/>
        <v>12351.53</v>
      </c>
      <c r="AE69" s="19">
        <f t="shared" si="4"/>
        <v>641626.56999999995</v>
      </c>
      <c r="AF69" s="20">
        <f t="shared" si="5"/>
        <v>696859.31</v>
      </c>
      <c r="AG69" s="14">
        <f t="shared" si="6"/>
        <v>873307.34</v>
      </c>
      <c r="AH69" s="24">
        <f t="shared" ref="AH69:AH83" si="7">AF69-AG69</f>
        <v>-176448.02999999991</v>
      </c>
    </row>
    <row r="70" spans="1:34" x14ac:dyDescent="0.25">
      <c r="A70" s="1" t="s">
        <v>387</v>
      </c>
      <c r="B70" s="1" t="s">
        <v>388</v>
      </c>
      <c r="C70" s="52">
        <v>5687</v>
      </c>
      <c r="D70" s="52" t="s">
        <v>841</v>
      </c>
      <c r="E70" t="s">
        <v>2547</v>
      </c>
      <c r="F70">
        <v>237026.76</v>
      </c>
      <c r="G70">
        <v>0</v>
      </c>
      <c r="H70">
        <v>38098.79</v>
      </c>
      <c r="I70">
        <v>289490.28000000003</v>
      </c>
      <c r="J70">
        <v>157608.18</v>
      </c>
      <c r="N70">
        <v>852</v>
      </c>
      <c r="P70">
        <v>995009.08</v>
      </c>
      <c r="R70">
        <v>256880.69</v>
      </c>
      <c r="T70">
        <v>2369.5100000000002</v>
      </c>
      <c r="U70">
        <v>506508.9</v>
      </c>
      <c r="W70">
        <v>662228.9</v>
      </c>
      <c r="Y70">
        <v>1208</v>
      </c>
      <c r="Z70">
        <v>341445.63</v>
      </c>
      <c r="AA70">
        <v>14313.64</v>
      </c>
      <c r="AB70">
        <v>20200</v>
      </c>
      <c r="AC70" s="56">
        <f t="shared" si="2"/>
        <v>275125.55</v>
      </c>
      <c r="AD70" s="184">
        <f t="shared" si="3"/>
        <v>852</v>
      </c>
      <c r="AE70" s="19">
        <f t="shared" si="4"/>
        <v>274273.55</v>
      </c>
      <c r="AF70" s="20">
        <f t="shared" si="5"/>
        <v>765759.10000000009</v>
      </c>
      <c r="AG70" s="14">
        <f t="shared" si="6"/>
        <v>1039396.17</v>
      </c>
      <c r="AH70" s="24">
        <f t="shared" si="7"/>
        <v>-273637.06999999995</v>
      </c>
    </row>
    <row r="71" spans="1:34" x14ac:dyDescent="0.25">
      <c r="A71" s="1" t="s">
        <v>387</v>
      </c>
      <c r="B71" s="1" t="s">
        <v>388</v>
      </c>
      <c r="C71" s="52">
        <v>5400</v>
      </c>
      <c r="D71" s="52" t="s">
        <v>842</v>
      </c>
      <c r="E71" t="s">
        <v>2548</v>
      </c>
      <c r="F71">
        <v>678010.83</v>
      </c>
      <c r="G71">
        <v>0</v>
      </c>
      <c r="H71">
        <v>58226.400000000001</v>
      </c>
      <c r="I71">
        <v>3969681.84</v>
      </c>
      <c r="J71">
        <v>253016.97</v>
      </c>
      <c r="N71">
        <v>5.4</v>
      </c>
      <c r="P71">
        <v>5416196.5499999998</v>
      </c>
      <c r="R71">
        <v>196300.28</v>
      </c>
      <c r="T71">
        <v>4669.47</v>
      </c>
      <c r="U71">
        <v>541033.5</v>
      </c>
      <c r="W71">
        <v>644629.5</v>
      </c>
      <c r="Z71">
        <v>467506.04</v>
      </c>
      <c r="AA71">
        <v>81112.62</v>
      </c>
      <c r="AB71">
        <v>6021</v>
      </c>
      <c r="AC71" s="56">
        <f t="shared" si="2"/>
        <v>736237.23</v>
      </c>
      <c r="AD71" s="184">
        <f t="shared" si="3"/>
        <v>5.4</v>
      </c>
      <c r="AE71" s="19">
        <f t="shared" si="4"/>
        <v>736231.83</v>
      </c>
      <c r="AF71" s="20">
        <f t="shared" si="5"/>
        <v>742003.25</v>
      </c>
      <c r="AG71" s="14">
        <f t="shared" si="6"/>
        <v>1199269.1600000001</v>
      </c>
      <c r="AH71" s="24">
        <f t="shared" si="7"/>
        <v>-457265.91000000015</v>
      </c>
    </row>
    <row r="72" spans="1:34" x14ac:dyDescent="0.25">
      <c r="A72" s="1" t="s">
        <v>387</v>
      </c>
      <c r="B72" s="1" t="s">
        <v>388</v>
      </c>
      <c r="C72" s="52">
        <v>9957</v>
      </c>
      <c r="D72" s="52" t="s">
        <v>843</v>
      </c>
      <c r="E72" t="s">
        <v>2549</v>
      </c>
      <c r="F72">
        <v>577111.39</v>
      </c>
      <c r="G72">
        <v>35100</v>
      </c>
      <c r="H72">
        <v>12500</v>
      </c>
      <c r="I72">
        <v>1859474.45</v>
      </c>
      <c r="J72">
        <v>286219.14</v>
      </c>
      <c r="N72">
        <v>2880.29</v>
      </c>
      <c r="P72">
        <v>2993520.51</v>
      </c>
      <c r="R72">
        <v>633742.15</v>
      </c>
      <c r="U72">
        <v>1389869.83</v>
      </c>
      <c r="W72">
        <v>1573190.83</v>
      </c>
      <c r="X72">
        <v>480</v>
      </c>
      <c r="Y72">
        <v>2227</v>
      </c>
      <c r="Z72">
        <v>475580.47</v>
      </c>
      <c r="AA72">
        <v>88656.5</v>
      </c>
      <c r="AB72">
        <v>109473</v>
      </c>
      <c r="AC72" s="56">
        <f t="shared" si="2"/>
        <v>624711.39</v>
      </c>
      <c r="AD72" s="184">
        <f t="shared" si="3"/>
        <v>2880.29</v>
      </c>
      <c r="AE72" s="19">
        <f t="shared" si="4"/>
        <v>621831.1</v>
      </c>
      <c r="AF72" s="20">
        <f t="shared" si="5"/>
        <v>2023611.98</v>
      </c>
      <c r="AG72" s="14">
        <f t="shared" si="6"/>
        <v>2249607.7999999998</v>
      </c>
      <c r="AH72" s="24">
        <f t="shared" si="7"/>
        <v>-225995.81999999983</v>
      </c>
    </row>
    <row r="73" spans="1:34" x14ac:dyDescent="0.25">
      <c r="A73" s="1" t="s">
        <v>387</v>
      </c>
      <c r="B73" s="1" t="s">
        <v>388</v>
      </c>
      <c r="C73" s="52">
        <v>2898</v>
      </c>
      <c r="D73" s="52" t="s">
        <v>844</v>
      </c>
      <c r="E73" t="s">
        <v>2550</v>
      </c>
      <c r="F73">
        <v>414207.4</v>
      </c>
      <c r="G73">
        <v>0</v>
      </c>
      <c r="H73">
        <v>33420.19</v>
      </c>
      <c r="I73">
        <v>2031466.61</v>
      </c>
      <c r="J73">
        <v>243908.89</v>
      </c>
      <c r="N73">
        <v>7663.29</v>
      </c>
      <c r="P73">
        <v>3069212.01</v>
      </c>
      <c r="R73">
        <v>214633.29</v>
      </c>
      <c r="T73">
        <v>2726.08</v>
      </c>
      <c r="U73">
        <v>295186.5</v>
      </c>
      <c r="W73">
        <v>496901.5</v>
      </c>
      <c r="Z73">
        <v>306981.09000000003</v>
      </c>
      <c r="AA73">
        <v>45061.49</v>
      </c>
      <c r="AB73">
        <v>17474</v>
      </c>
      <c r="AC73" s="56">
        <f t="shared" si="2"/>
        <v>447627.59</v>
      </c>
      <c r="AD73" s="184">
        <f t="shared" si="3"/>
        <v>7663.29</v>
      </c>
      <c r="AE73" s="19">
        <f t="shared" si="4"/>
        <v>439964.30000000005</v>
      </c>
      <c r="AF73" s="20">
        <f t="shared" si="5"/>
        <v>512545.87</v>
      </c>
      <c r="AG73" s="14">
        <f t="shared" si="6"/>
        <v>866418.08000000007</v>
      </c>
      <c r="AH73" s="24">
        <f t="shared" si="7"/>
        <v>-353872.21000000008</v>
      </c>
    </row>
    <row r="74" spans="1:34" x14ac:dyDescent="0.25">
      <c r="A74" s="1" t="s">
        <v>387</v>
      </c>
      <c r="B74" s="1" t="s">
        <v>388</v>
      </c>
      <c r="C74" s="52">
        <v>3080</v>
      </c>
      <c r="D74" s="52" t="s">
        <v>845</v>
      </c>
      <c r="E74" t="s">
        <v>2551</v>
      </c>
      <c r="F74">
        <v>93449.13</v>
      </c>
      <c r="G74">
        <v>0</v>
      </c>
      <c r="H74">
        <v>32199.24</v>
      </c>
      <c r="I74">
        <v>570780.68000000005</v>
      </c>
      <c r="J74">
        <v>605603.22</v>
      </c>
      <c r="K74">
        <v>162</v>
      </c>
      <c r="L74">
        <v>4687.8100000000004</v>
      </c>
      <c r="N74">
        <v>34529.379999999997</v>
      </c>
      <c r="P74">
        <v>1590312.36</v>
      </c>
      <c r="R74">
        <v>135438.9</v>
      </c>
      <c r="U74">
        <v>238549.5</v>
      </c>
      <c r="W74">
        <v>502336.5</v>
      </c>
      <c r="Z74">
        <v>118693.95</v>
      </c>
      <c r="AA74">
        <v>66646.23</v>
      </c>
      <c r="AB74">
        <v>13971</v>
      </c>
      <c r="AC74" s="56">
        <f t="shared" si="2"/>
        <v>125648.37000000001</v>
      </c>
      <c r="AD74" s="184">
        <f t="shared" si="3"/>
        <v>39379.189999999995</v>
      </c>
      <c r="AE74" s="19">
        <f t="shared" si="4"/>
        <v>86269.180000000022</v>
      </c>
      <c r="AF74" s="20">
        <f t="shared" si="5"/>
        <v>373988.4</v>
      </c>
      <c r="AG74" s="14">
        <f t="shared" si="6"/>
        <v>701647.67999999993</v>
      </c>
      <c r="AH74" s="24">
        <f t="shared" si="7"/>
        <v>-327659.27999999991</v>
      </c>
    </row>
    <row r="75" spans="1:34" x14ac:dyDescent="0.25">
      <c r="A75" s="1" t="s">
        <v>391</v>
      </c>
      <c r="B75" s="1" t="s">
        <v>392</v>
      </c>
      <c r="C75" s="52">
        <v>5394</v>
      </c>
      <c r="D75" s="52" t="s">
        <v>846</v>
      </c>
      <c r="E75" t="s">
        <v>2552</v>
      </c>
      <c r="F75">
        <v>951793.51</v>
      </c>
      <c r="G75">
        <v>130634.33</v>
      </c>
      <c r="H75">
        <v>25956</v>
      </c>
      <c r="I75">
        <v>1073626.5900000001</v>
      </c>
      <c r="J75">
        <v>626503.02</v>
      </c>
      <c r="L75">
        <v>9223.08</v>
      </c>
      <c r="N75">
        <v>3104.81</v>
      </c>
      <c r="P75">
        <v>2577097.9900000002</v>
      </c>
      <c r="R75">
        <v>778488.03</v>
      </c>
      <c r="U75">
        <v>460021.5</v>
      </c>
      <c r="W75">
        <v>652664.5</v>
      </c>
      <c r="X75">
        <v>1040</v>
      </c>
      <c r="Y75">
        <v>4144</v>
      </c>
      <c r="Z75">
        <v>189109.51</v>
      </c>
      <c r="AA75">
        <v>154579.95000000001</v>
      </c>
      <c r="AB75">
        <v>17884</v>
      </c>
      <c r="AC75" s="56">
        <f t="shared" si="2"/>
        <v>1108383.8400000001</v>
      </c>
      <c r="AD75" s="184">
        <f t="shared" si="3"/>
        <v>12327.89</v>
      </c>
      <c r="AE75" s="19">
        <f t="shared" si="4"/>
        <v>1096055.9500000002</v>
      </c>
      <c r="AF75" s="20">
        <f t="shared" si="5"/>
        <v>1238509.53</v>
      </c>
      <c r="AG75" s="14">
        <f t="shared" si="6"/>
        <v>1019421.96</v>
      </c>
      <c r="AH75" s="24">
        <f t="shared" si="7"/>
        <v>219087.57000000007</v>
      </c>
    </row>
    <row r="76" spans="1:34" x14ac:dyDescent="0.25">
      <c r="A76" s="1" t="s">
        <v>391</v>
      </c>
      <c r="B76" s="1" t="s">
        <v>392</v>
      </c>
      <c r="C76" s="52">
        <v>6493</v>
      </c>
      <c r="D76" s="52" t="s">
        <v>847</v>
      </c>
      <c r="E76" t="s">
        <v>2553</v>
      </c>
      <c r="F76">
        <v>656905.82999999996</v>
      </c>
      <c r="G76">
        <v>145063.48000000001</v>
      </c>
      <c r="H76">
        <v>161999.6</v>
      </c>
      <c r="I76">
        <v>616978.18999999994</v>
      </c>
      <c r="J76">
        <v>381656.44</v>
      </c>
      <c r="L76">
        <v>33009</v>
      </c>
      <c r="N76">
        <v>3305.68</v>
      </c>
      <c r="P76">
        <v>2030290.67</v>
      </c>
      <c r="R76">
        <v>603647.18999999994</v>
      </c>
      <c r="U76">
        <v>642946.5</v>
      </c>
      <c r="W76">
        <v>912895.5</v>
      </c>
      <c r="X76">
        <v>1480</v>
      </c>
      <c r="Y76">
        <v>6392</v>
      </c>
      <c r="Z76">
        <v>321308.55</v>
      </c>
      <c r="AA76">
        <v>99964.65</v>
      </c>
      <c r="AB76">
        <v>8554.7999999999993</v>
      </c>
      <c r="AC76" s="56">
        <f t="shared" si="2"/>
        <v>963968.90999999992</v>
      </c>
      <c r="AD76" s="184">
        <f t="shared" si="3"/>
        <v>36314.68</v>
      </c>
      <c r="AE76" s="19">
        <f t="shared" si="4"/>
        <v>927654.22999999986</v>
      </c>
      <c r="AF76" s="20">
        <f t="shared" si="5"/>
        <v>1246593.69</v>
      </c>
      <c r="AG76" s="14">
        <f t="shared" si="6"/>
        <v>1350595.5</v>
      </c>
      <c r="AH76" s="24">
        <f t="shared" si="7"/>
        <v>-104001.81000000006</v>
      </c>
    </row>
    <row r="77" spans="1:34" x14ac:dyDescent="0.25">
      <c r="A77" s="1" t="s">
        <v>391</v>
      </c>
      <c r="B77" s="1" t="s">
        <v>392</v>
      </c>
      <c r="C77" s="52">
        <v>2652</v>
      </c>
      <c r="D77" s="52" t="s">
        <v>848</v>
      </c>
      <c r="E77" t="s">
        <v>2554</v>
      </c>
      <c r="F77">
        <v>553998.47</v>
      </c>
      <c r="G77">
        <v>1835</v>
      </c>
      <c r="H77">
        <v>16450</v>
      </c>
      <c r="I77">
        <v>1048.96</v>
      </c>
      <c r="J77">
        <v>69357.27</v>
      </c>
      <c r="L77">
        <v>20110.36</v>
      </c>
      <c r="N77">
        <v>152.34</v>
      </c>
      <c r="P77">
        <v>663442.71</v>
      </c>
      <c r="R77">
        <v>199811.18</v>
      </c>
      <c r="U77">
        <v>243253.5</v>
      </c>
      <c r="W77">
        <v>312964.5</v>
      </c>
      <c r="X77">
        <v>2140</v>
      </c>
      <c r="Y77">
        <v>3400</v>
      </c>
      <c r="Z77">
        <v>146534.14000000001</v>
      </c>
      <c r="AA77">
        <v>19041.75</v>
      </c>
      <c r="AC77" s="56">
        <f t="shared" ref="AC77:AC86" si="8">SUM(F77:H77)</f>
        <v>572283.47</v>
      </c>
      <c r="AD77" s="184">
        <f t="shared" ref="AD77:AD86" si="9">SUM(K77:N77)</f>
        <v>20262.7</v>
      </c>
      <c r="AE77" s="19">
        <f t="shared" ref="AE77:AE86" si="10">AC77-AD77</f>
        <v>552020.77</v>
      </c>
      <c r="AF77" s="20">
        <f t="shared" ref="AF77:AF86" si="11">SUM(R77:V77)</f>
        <v>443064.68</v>
      </c>
      <c r="AG77" s="14">
        <f t="shared" ref="AG77:AG86" si="12">SUM(W77:AB77)</f>
        <v>484080.39</v>
      </c>
      <c r="AH77" s="24">
        <f t="shared" si="7"/>
        <v>-41015.710000000021</v>
      </c>
    </row>
    <row r="78" spans="1:34" x14ac:dyDescent="0.25">
      <c r="A78" s="1" t="s">
        <v>391</v>
      </c>
      <c r="B78" s="1" t="s">
        <v>392</v>
      </c>
      <c r="C78" s="52">
        <v>5048</v>
      </c>
      <c r="D78" s="52" t="s">
        <v>849</v>
      </c>
      <c r="E78" t="s">
        <v>2555</v>
      </c>
      <c r="F78">
        <v>448937.89</v>
      </c>
      <c r="G78">
        <v>130471.27</v>
      </c>
      <c r="H78">
        <v>31700</v>
      </c>
      <c r="I78">
        <v>440598.66</v>
      </c>
      <c r="J78">
        <v>101764.31</v>
      </c>
      <c r="L78">
        <v>18376</v>
      </c>
      <c r="N78">
        <v>3609.31</v>
      </c>
      <c r="P78">
        <v>1185177</v>
      </c>
      <c r="R78">
        <v>373197.1</v>
      </c>
      <c r="U78">
        <v>588934.5</v>
      </c>
      <c r="W78">
        <v>805794.5</v>
      </c>
      <c r="X78">
        <v>640</v>
      </c>
      <c r="Y78">
        <v>2440</v>
      </c>
      <c r="Z78">
        <v>159384.88</v>
      </c>
      <c r="AA78">
        <v>43943.6</v>
      </c>
      <c r="AB78">
        <v>3618.8</v>
      </c>
      <c r="AC78" s="56">
        <f t="shared" si="8"/>
        <v>611109.16</v>
      </c>
      <c r="AD78" s="184">
        <f t="shared" si="9"/>
        <v>21985.31</v>
      </c>
      <c r="AE78" s="19">
        <f t="shared" si="10"/>
        <v>589123.85</v>
      </c>
      <c r="AF78" s="20">
        <f t="shared" si="11"/>
        <v>962131.6</v>
      </c>
      <c r="AG78" s="14">
        <f t="shared" si="12"/>
        <v>1015821.78</v>
      </c>
      <c r="AH78" s="24">
        <f t="shared" si="7"/>
        <v>-53690.180000000051</v>
      </c>
    </row>
    <row r="79" spans="1:34" x14ac:dyDescent="0.25">
      <c r="A79" s="1" t="s">
        <v>391</v>
      </c>
      <c r="B79" s="1" t="s">
        <v>392</v>
      </c>
      <c r="C79" s="52">
        <v>4607</v>
      </c>
      <c r="D79" s="52" t="s">
        <v>850</v>
      </c>
      <c r="E79" t="s">
        <v>2556</v>
      </c>
      <c r="F79">
        <v>885766.42</v>
      </c>
      <c r="G79">
        <v>118962.99</v>
      </c>
      <c r="H79">
        <v>2000</v>
      </c>
      <c r="I79">
        <v>1235954.75</v>
      </c>
      <c r="J79">
        <v>527363.92000000004</v>
      </c>
      <c r="L79">
        <v>11336</v>
      </c>
      <c r="N79">
        <v>2477.81</v>
      </c>
      <c r="P79">
        <v>3015015.68</v>
      </c>
      <c r="R79">
        <v>233265.41</v>
      </c>
      <c r="U79">
        <v>498928.5</v>
      </c>
      <c r="W79">
        <v>648221.5</v>
      </c>
      <c r="X79">
        <v>1440</v>
      </c>
      <c r="Y79">
        <v>5536</v>
      </c>
      <c r="Z79">
        <v>222196.95</v>
      </c>
      <c r="AA79">
        <v>98200.31</v>
      </c>
      <c r="AB79">
        <v>15380.56</v>
      </c>
      <c r="AC79" s="56">
        <f t="shared" si="8"/>
        <v>1006729.41</v>
      </c>
      <c r="AD79" s="184">
        <f t="shared" si="9"/>
        <v>13813.81</v>
      </c>
      <c r="AE79" s="19">
        <f t="shared" si="10"/>
        <v>992915.6</v>
      </c>
      <c r="AF79" s="20">
        <f t="shared" si="11"/>
        <v>732193.91</v>
      </c>
      <c r="AG79" s="14">
        <f t="shared" si="12"/>
        <v>990975.32000000007</v>
      </c>
      <c r="AH79" s="24">
        <f t="shared" si="7"/>
        <v>-258781.41000000003</v>
      </c>
    </row>
    <row r="80" spans="1:34" x14ac:dyDescent="0.25">
      <c r="A80" s="1" t="s">
        <v>391</v>
      </c>
      <c r="B80" s="1" t="s">
        <v>392</v>
      </c>
      <c r="C80" s="52">
        <v>3828</v>
      </c>
      <c r="D80" s="52" t="s">
        <v>851</v>
      </c>
      <c r="E80" t="s">
        <v>2557</v>
      </c>
      <c r="F80">
        <v>1147506.48</v>
      </c>
      <c r="G80">
        <v>179905.64</v>
      </c>
      <c r="H80">
        <v>15014.63</v>
      </c>
      <c r="I80">
        <v>82399.34</v>
      </c>
      <c r="J80">
        <v>219532.59</v>
      </c>
      <c r="L80">
        <v>13200</v>
      </c>
      <c r="N80">
        <v>0</v>
      </c>
      <c r="P80">
        <v>1655258.1</v>
      </c>
      <c r="R80">
        <v>307668.69</v>
      </c>
      <c r="U80">
        <v>336745.5</v>
      </c>
      <c r="W80">
        <v>365758.5</v>
      </c>
      <c r="X80">
        <v>1200</v>
      </c>
      <c r="Y80">
        <v>3952</v>
      </c>
      <c r="Z80">
        <v>264319.86</v>
      </c>
      <c r="AA80">
        <v>32138.25</v>
      </c>
      <c r="AB80">
        <v>1145</v>
      </c>
      <c r="AC80" s="56">
        <f t="shared" si="8"/>
        <v>1342426.75</v>
      </c>
      <c r="AD80" s="184">
        <f t="shared" si="9"/>
        <v>13200</v>
      </c>
      <c r="AE80" s="19">
        <f t="shared" si="10"/>
        <v>1329226.75</v>
      </c>
      <c r="AF80" s="20">
        <f t="shared" si="11"/>
        <v>644414.18999999994</v>
      </c>
      <c r="AG80" s="14">
        <f t="shared" si="12"/>
        <v>668513.61</v>
      </c>
      <c r="AH80" s="24">
        <f t="shared" si="7"/>
        <v>-24099.420000000042</v>
      </c>
    </row>
    <row r="81" spans="1:34" x14ac:dyDescent="0.25">
      <c r="A81" s="1" t="s">
        <v>395</v>
      </c>
      <c r="B81" s="1" t="s">
        <v>396</v>
      </c>
      <c r="C81" s="52">
        <v>1142</v>
      </c>
      <c r="D81" s="52" t="s">
        <v>852</v>
      </c>
      <c r="E81" t="s">
        <v>2558</v>
      </c>
      <c r="F81">
        <v>223485.29</v>
      </c>
      <c r="G81">
        <v>0</v>
      </c>
      <c r="H81">
        <v>11031.52</v>
      </c>
      <c r="I81">
        <v>227092.05</v>
      </c>
      <c r="J81">
        <v>143786.96</v>
      </c>
      <c r="L81">
        <v>452.57</v>
      </c>
      <c r="N81">
        <v>0</v>
      </c>
      <c r="P81">
        <v>295051.38</v>
      </c>
      <c r="Q81">
        <v>300000</v>
      </c>
      <c r="R81">
        <v>219010.03</v>
      </c>
      <c r="T81">
        <v>40</v>
      </c>
      <c r="U81">
        <v>120151.5</v>
      </c>
      <c r="W81">
        <v>247520.5</v>
      </c>
      <c r="X81">
        <v>6492</v>
      </c>
      <c r="Z81">
        <v>48292.3</v>
      </c>
      <c r="AA81">
        <v>27004.86</v>
      </c>
      <c r="AC81" s="56">
        <f t="shared" si="8"/>
        <v>234516.81</v>
      </c>
      <c r="AD81" s="184">
        <f t="shared" si="9"/>
        <v>452.57</v>
      </c>
      <c r="AE81" s="19">
        <f t="shared" si="10"/>
        <v>234064.24</v>
      </c>
      <c r="AF81" s="20">
        <f t="shared" si="11"/>
        <v>339201.53</v>
      </c>
      <c r="AG81" s="14">
        <f t="shared" si="12"/>
        <v>329309.65999999997</v>
      </c>
      <c r="AH81" s="24">
        <f t="shared" si="7"/>
        <v>9891.8700000000536</v>
      </c>
    </row>
    <row r="82" spans="1:34" x14ac:dyDescent="0.25">
      <c r="A82" s="1" t="s">
        <v>395</v>
      </c>
      <c r="B82" s="1" t="s">
        <v>396</v>
      </c>
      <c r="C82" s="52">
        <v>1176</v>
      </c>
      <c r="D82" s="52" t="s">
        <v>853</v>
      </c>
      <c r="E82" t="s">
        <v>2559</v>
      </c>
      <c r="F82">
        <v>437094.7</v>
      </c>
      <c r="G82">
        <v>0</v>
      </c>
      <c r="H82">
        <v>14022.45</v>
      </c>
      <c r="I82">
        <v>459177.71</v>
      </c>
      <c r="J82">
        <v>78007.600000000006</v>
      </c>
      <c r="N82">
        <v>2127</v>
      </c>
      <c r="P82">
        <v>-770815.44</v>
      </c>
      <c r="Q82">
        <v>1891769.64</v>
      </c>
      <c r="R82">
        <v>239597.28</v>
      </c>
      <c r="U82">
        <v>291826.5</v>
      </c>
      <c r="W82">
        <v>442080.5</v>
      </c>
      <c r="X82">
        <v>17448</v>
      </c>
      <c r="Z82">
        <v>54880.27</v>
      </c>
      <c r="AA82">
        <v>151793.75</v>
      </c>
      <c r="AC82" s="56">
        <f t="shared" si="8"/>
        <v>451117.15</v>
      </c>
      <c r="AD82" s="184">
        <f t="shared" si="9"/>
        <v>2127</v>
      </c>
      <c r="AE82" s="19">
        <f t="shared" si="10"/>
        <v>448990.15</v>
      </c>
      <c r="AF82" s="20">
        <f t="shared" si="11"/>
        <v>531423.78</v>
      </c>
      <c r="AG82" s="14">
        <f t="shared" si="12"/>
        <v>666202.52</v>
      </c>
      <c r="AH82" s="24">
        <f t="shared" si="7"/>
        <v>-134778.74</v>
      </c>
    </row>
    <row r="83" spans="1:34" x14ac:dyDescent="0.25">
      <c r="A83" s="1" t="s">
        <v>395</v>
      </c>
      <c r="B83" s="1" t="s">
        <v>396</v>
      </c>
      <c r="C83" s="52">
        <v>2332</v>
      </c>
      <c r="D83" s="52" t="s">
        <v>854</v>
      </c>
      <c r="E83" t="s">
        <v>2560</v>
      </c>
      <c r="F83">
        <v>293342.84000000003</v>
      </c>
      <c r="G83">
        <v>0</v>
      </c>
      <c r="H83">
        <v>9953.7000000000007</v>
      </c>
      <c r="I83">
        <v>651010.23</v>
      </c>
      <c r="J83">
        <v>504036.74</v>
      </c>
      <c r="N83">
        <v>25.21</v>
      </c>
      <c r="P83">
        <v>-415586.14</v>
      </c>
      <c r="Q83">
        <v>1862215.28</v>
      </c>
      <c r="R83">
        <v>347809.79</v>
      </c>
      <c r="U83">
        <v>424146.5</v>
      </c>
      <c r="W83">
        <v>600808.5</v>
      </c>
      <c r="Z83">
        <v>106125.64</v>
      </c>
      <c r="AA83">
        <v>53322.19</v>
      </c>
      <c r="AB83">
        <v>10.8</v>
      </c>
      <c r="AC83" s="56">
        <f t="shared" si="8"/>
        <v>303296.54000000004</v>
      </c>
      <c r="AD83" s="184">
        <f t="shared" si="9"/>
        <v>25.21</v>
      </c>
      <c r="AE83" s="19">
        <f t="shared" si="10"/>
        <v>303271.33</v>
      </c>
      <c r="AF83" s="20">
        <f t="shared" si="11"/>
        <v>771956.29</v>
      </c>
      <c r="AG83" s="14">
        <f t="shared" si="12"/>
        <v>760267.13000000012</v>
      </c>
      <c r="AH83" s="24">
        <f t="shared" si="7"/>
        <v>11689.159999999916</v>
      </c>
    </row>
    <row r="84" spans="1:34" x14ac:dyDescent="0.25">
      <c r="A84" s="1" t="s">
        <v>395</v>
      </c>
      <c r="B84" s="1" t="s">
        <v>396</v>
      </c>
      <c r="C84" s="52">
        <v>2410</v>
      </c>
      <c r="D84" s="52" t="s">
        <v>855</v>
      </c>
      <c r="E84" t="s">
        <v>2561</v>
      </c>
      <c r="F84">
        <v>237861.02</v>
      </c>
      <c r="G84">
        <v>0</v>
      </c>
      <c r="H84">
        <v>29808.3</v>
      </c>
      <c r="I84">
        <v>165004.16</v>
      </c>
      <c r="J84">
        <v>104270.1</v>
      </c>
      <c r="N84">
        <v>0</v>
      </c>
      <c r="P84">
        <v>-1510265.58</v>
      </c>
      <c r="Q84">
        <v>2000000</v>
      </c>
      <c r="R84">
        <v>267562</v>
      </c>
      <c r="U84">
        <v>533298.5</v>
      </c>
      <c r="W84">
        <v>651402.5</v>
      </c>
      <c r="X84">
        <v>13972</v>
      </c>
      <c r="Z84">
        <v>66120.92</v>
      </c>
      <c r="AA84">
        <v>22155.919999999998</v>
      </c>
      <c r="AC84" s="56">
        <f t="shared" si="8"/>
        <v>267669.32</v>
      </c>
      <c r="AD84" s="184">
        <f t="shared" si="9"/>
        <v>0</v>
      </c>
      <c r="AE84" s="19">
        <f t="shared" si="10"/>
        <v>267669.32</v>
      </c>
      <c r="AF84" s="20">
        <f t="shared" si="11"/>
        <v>800860.5</v>
      </c>
      <c r="AG84" s="14">
        <f t="shared" si="12"/>
        <v>753651.34000000008</v>
      </c>
      <c r="AH84" s="24">
        <f>AF84-AG84</f>
        <v>47209.159999999916</v>
      </c>
    </row>
    <row r="85" spans="1:34" x14ac:dyDescent="0.25">
      <c r="A85" s="1" t="s">
        <v>395</v>
      </c>
      <c r="B85" s="1" t="s">
        <v>396</v>
      </c>
      <c r="C85" s="52">
        <v>3521</v>
      </c>
      <c r="D85" s="52" t="s">
        <v>856</v>
      </c>
      <c r="E85" t="s">
        <v>2562</v>
      </c>
      <c r="F85">
        <v>219394.46</v>
      </c>
      <c r="G85">
        <v>6050</v>
      </c>
      <c r="H85">
        <v>58320.61</v>
      </c>
      <c r="I85">
        <v>3054389.58</v>
      </c>
      <c r="J85">
        <v>937959.6</v>
      </c>
      <c r="N85">
        <v>1936.04</v>
      </c>
      <c r="P85">
        <v>325817.69</v>
      </c>
      <c r="Q85">
        <v>4000000</v>
      </c>
      <c r="R85">
        <v>378586.06</v>
      </c>
      <c r="U85">
        <v>505277.5</v>
      </c>
      <c r="W85">
        <v>636905.5</v>
      </c>
      <c r="X85">
        <v>17760</v>
      </c>
      <c r="Z85">
        <v>164594.35</v>
      </c>
      <c r="AA85">
        <v>116243.19</v>
      </c>
      <c r="AC85" s="56">
        <f t="shared" si="8"/>
        <v>283765.07</v>
      </c>
      <c r="AD85" s="184">
        <f t="shared" si="9"/>
        <v>1936.04</v>
      </c>
      <c r="AE85" s="19">
        <f t="shared" si="10"/>
        <v>281829.03000000003</v>
      </c>
      <c r="AF85" s="20">
        <f t="shared" si="11"/>
        <v>883863.56</v>
      </c>
      <c r="AG85" s="14">
        <f t="shared" si="12"/>
        <v>935503.04</v>
      </c>
      <c r="AH85" s="24">
        <f t="shared" ref="AH85:AH86" si="13">AF85-AG85</f>
        <v>-51639.479999999981</v>
      </c>
    </row>
    <row r="86" spans="1:34" x14ac:dyDescent="0.25">
      <c r="AC86" s="56">
        <f t="shared" si="8"/>
        <v>0</v>
      </c>
      <c r="AD86" s="184">
        <f t="shared" si="9"/>
        <v>0</v>
      </c>
      <c r="AE86" s="19">
        <f t="shared" si="10"/>
        <v>0</v>
      </c>
      <c r="AF86" s="20">
        <f t="shared" si="11"/>
        <v>0</v>
      </c>
      <c r="AG86" s="14">
        <f t="shared" si="12"/>
        <v>0</v>
      </c>
      <c r="AH86" s="24">
        <f t="shared" si="13"/>
        <v>0</v>
      </c>
    </row>
    <row r="87" spans="1:34" x14ac:dyDescent="0.25">
      <c r="AC87" s="39"/>
      <c r="AD87" s="27"/>
      <c r="AE87" s="24"/>
      <c r="AF87" s="22"/>
      <c r="AG87" s="21"/>
    </row>
    <row r="88" spans="1:34" x14ac:dyDescent="0.25">
      <c r="AC88" s="39"/>
      <c r="AD88" s="27"/>
      <c r="AE88" s="24"/>
      <c r="AF88" s="22"/>
      <c r="AG88" s="21"/>
    </row>
    <row r="89" spans="1:34" x14ac:dyDescent="0.25">
      <c r="AC89" s="39"/>
      <c r="AD89" s="27"/>
      <c r="AE89" s="24"/>
      <c r="AF89" s="22"/>
      <c r="AG89" s="21"/>
    </row>
    <row r="90" spans="1:34" x14ac:dyDescent="0.25">
      <c r="AC90" s="39"/>
      <c r="AD90" s="27"/>
      <c r="AE90" s="24"/>
      <c r="AF90" s="22"/>
      <c r="AG90" s="21"/>
    </row>
    <row r="91" spans="1:34" x14ac:dyDescent="0.25">
      <c r="AC91" s="39"/>
      <c r="AD91" s="27"/>
      <c r="AE91" s="24"/>
      <c r="AF91" s="22"/>
      <c r="AG91" s="21"/>
    </row>
    <row r="92" spans="1:34" x14ac:dyDescent="0.25">
      <c r="AC92" s="39"/>
      <c r="AD92" s="27"/>
      <c r="AE92" s="24"/>
      <c r="AF92" s="22"/>
      <c r="AG92" s="21"/>
    </row>
    <row r="93" spans="1:34" x14ac:dyDescent="0.25">
      <c r="AC93" s="39"/>
      <c r="AD93" s="27"/>
      <c r="AE93" s="24"/>
      <c r="AF93" s="22"/>
      <c r="AG93" s="21"/>
    </row>
    <row r="94" spans="1:34" x14ac:dyDescent="0.25">
      <c r="AC94" s="39"/>
      <c r="AD94" s="27"/>
      <c r="AE94" s="24"/>
      <c r="AF94" s="22"/>
      <c r="AG94" s="21"/>
    </row>
    <row r="95" spans="1:34" x14ac:dyDescent="0.25">
      <c r="AC95" s="39"/>
      <c r="AD95" s="27"/>
      <c r="AE95" s="24"/>
      <c r="AF95" s="22"/>
      <c r="AG95" s="21"/>
    </row>
    <row r="96" spans="1:34" x14ac:dyDescent="0.25">
      <c r="AC96" s="39"/>
      <c r="AD96" s="27"/>
      <c r="AE96" s="24"/>
      <c r="AF96" s="22"/>
      <c r="AG96" s="21"/>
    </row>
    <row r="97" spans="29:33" x14ac:dyDescent="0.25">
      <c r="AC97" s="39"/>
      <c r="AD97" s="27"/>
      <c r="AE97" s="24"/>
      <c r="AF97" s="22"/>
      <c r="AG97" s="21"/>
    </row>
    <row r="98" spans="29:33" x14ac:dyDescent="0.25">
      <c r="AC98" s="39"/>
      <c r="AD98" s="27"/>
      <c r="AE98" s="24"/>
      <c r="AF98" s="22"/>
      <c r="AG98" s="21"/>
    </row>
    <row r="99" spans="29:33" x14ac:dyDescent="0.25">
      <c r="AC99" s="39"/>
      <c r="AD99" s="27"/>
      <c r="AE99" s="24"/>
      <c r="AF99" s="22"/>
      <c r="AG99" s="21"/>
    </row>
    <row r="100" spans="29:33" x14ac:dyDescent="0.25">
      <c r="AC100" s="39"/>
      <c r="AD100" s="27"/>
      <c r="AE100" s="24"/>
      <c r="AF100" s="22"/>
      <c r="AG100" s="21"/>
    </row>
    <row r="101" spans="29:33" x14ac:dyDescent="0.25">
      <c r="AC101" s="39"/>
      <c r="AD101" s="27"/>
      <c r="AE101" s="24"/>
      <c r="AF101" s="22"/>
      <c r="AG101" s="21"/>
    </row>
    <row r="102" spans="29:33" x14ac:dyDescent="0.25">
      <c r="AC102" s="39"/>
      <c r="AD102" s="27"/>
      <c r="AE102" s="24"/>
      <c r="AF102" s="22"/>
      <c r="AG102" s="21"/>
    </row>
    <row r="103" spans="29:33" x14ac:dyDescent="0.25">
      <c r="AC103" s="39"/>
      <c r="AD103" s="27"/>
      <c r="AE103" s="24"/>
      <c r="AF103" s="22"/>
      <c r="AG103" s="21"/>
    </row>
    <row r="104" spans="29:33" x14ac:dyDescent="0.25">
      <c r="AC104" s="39"/>
      <c r="AD104" s="27"/>
      <c r="AE104" s="24"/>
      <c r="AF104" s="22"/>
      <c r="AG104" s="21"/>
    </row>
    <row r="105" spans="29:33" x14ac:dyDescent="0.25">
      <c r="AC105" s="39"/>
      <c r="AD105" s="27"/>
      <c r="AE105" s="24"/>
      <c r="AF105" s="22"/>
      <c r="AG105" s="21"/>
    </row>
    <row r="106" spans="29:33" x14ac:dyDescent="0.25">
      <c r="AC106" s="39"/>
      <c r="AD106" s="27"/>
      <c r="AE106" s="24"/>
      <c r="AF106" s="22"/>
      <c r="AG106" s="21"/>
    </row>
    <row r="107" spans="29:33" x14ac:dyDescent="0.25">
      <c r="AC107" s="39"/>
      <c r="AD107" s="27"/>
      <c r="AE107" s="24"/>
      <c r="AF107" s="22"/>
      <c r="AG107" s="21"/>
    </row>
    <row r="108" spans="29:33" x14ac:dyDescent="0.25">
      <c r="AC108" s="39"/>
      <c r="AD108" s="27"/>
      <c r="AE108" s="24"/>
      <c r="AF108" s="22"/>
      <c r="AG108" s="21"/>
    </row>
    <row r="109" spans="29:33" x14ac:dyDescent="0.25">
      <c r="AC109" s="39"/>
      <c r="AD109" s="27"/>
      <c r="AE109" s="24"/>
      <c r="AF109" s="22"/>
      <c r="AG109" s="21"/>
    </row>
    <row r="110" spans="29:33" x14ac:dyDescent="0.25">
      <c r="AC110" s="39"/>
      <c r="AD110" s="27"/>
      <c r="AE110" s="24"/>
      <c r="AF110" s="22"/>
      <c r="AG110" s="21"/>
    </row>
    <row r="111" spans="29:33" x14ac:dyDescent="0.25">
      <c r="AC111" s="39"/>
      <c r="AD111" s="27"/>
      <c r="AE111" s="24"/>
      <c r="AF111" s="22"/>
      <c r="AG111" s="21"/>
    </row>
    <row r="112" spans="29:33" x14ac:dyDescent="0.25">
      <c r="AC112" s="39"/>
      <c r="AD112" s="27"/>
      <c r="AE112" s="24"/>
      <c r="AF112" s="22"/>
      <c r="AG112" s="21"/>
    </row>
    <row r="113" spans="29:33" x14ac:dyDescent="0.25">
      <c r="AC113" s="39"/>
      <c r="AD113" s="27"/>
      <c r="AE113" s="24"/>
      <c r="AF113" s="22"/>
      <c r="AG113" s="21"/>
    </row>
    <row r="114" spans="29:33" x14ac:dyDescent="0.25">
      <c r="AC114" s="39"/>
      <c r="AD114" s="27"/>
      <c r="AE114" s="24"/>
      <c r="AF114" s="22"/>
      <c r="AG114" s="21"/>
    </row>
    <row r="115" spans="29:33" x14ac:dyDescent="0.25">
      <c r="AC115" s="39"/>
      <c r="AD115" s="27"/>
      <c r="AE115" s="24"/>
      <c r="AF115" s="22"/>
      <c r="AG115" s="21"/>
    </row>
    <row r="116" spans="29:33" x14ac:dyDescent="0.25">
      <c r="AC116" s="39"/>
      <c r="AD116" s="27"/>
      <c r="AE116" s="24"/>
      <c r="AF116" s="22"/>
      <c r="AG116" s="21"/>
    </row>
    <row r="117" spans="29:33" x14ac:dyDescent="0.25">
      <c r="AC117" s="39"/>
      <c r="AD117" s="27"/>
      <c r="AE117" s="24"/>
      <c r="AF117" s="22"/>
      <c r="AG117" s="21"/>
    </row>
    <row r="118" spans="29:33" x14ac:dyDescent="0.25">
      <c r="AC118" s="39"/>
      <c r="AD118" s="27"/>
      <c r="AE118" s="24"/>
      <c r="AF118" s="22"/>
      <c r="AG118" s="21"/>
    </row>
    <row r="119" spans="29:33" x14ac:dyDescent="0.25">
      <c r="AC119" s="39"/>
      <c r="AD119" s="27"/>
      <c r="AE119" s="24"/>
      <c r="AF119" s="22"/>
      <c r="AG119" s="21"/>
    </row>
    <row r="120" spans="29:33" x14ac:dyDescent="0.25">
      <c r="AC120" s="39"/>
      <c r="AD120" s="27"/>
      <c r="AE120" s="24"/>
      <c r="AF120" s="22"/>
      <c r="AG120" s="21"/>
    </row>
    <row r="121" spans="29:33" x14ac:dyDescent="0.25">
      <c r="AC121" s="39"/>
      <c r="AD121" s="27"/>
      <c r="AE121" s="24"/>
      <c r="AF121" s="22"/>
      <c r="AG121" s="21"/>
    </row>
    <row r="122" spans="29:33" x14ac:dyDescent="0.25">
      <c r="AC122" s="39"/>
      <c r="AD122" s="27"/>
      <c r="AE122" s="24"/>
      <c r="AF122" s="22"/>
      <c r="AG122" s="21"/>
    </row>
    <row r="123" spans="29:33" x14ac:dyDescent="0.25">
      <c r="AC123" s="39"/>
      <c r="AD123" s="27"/>
      <c r="AE123" s="24"/>
      <c r="AF123" s="22"/>
      <c r="AG123" s="21"/>
    </row>
  </sheetData>
  <pageMargins left="0.7" right="0.7" top="0.75" bottom="0.75" header="0.3" footer="0.3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D09CB-7D5A-4505-8937-B28FCE4046B4}">
  <dimension ref="A1:V22"/>
  <sheetViews>
    <sheetView topLeftCell="C1" workbookViewId="0">
      <selection sqref="A1:V1048576"/>
    </sheetView>
  </sheetViews>
  <sheetFormatPr defaultRowHeight="13.8" x14ac:dyDescent="0.25"/>
  <cols>
    <col min="1" max="1" width="40.69921875" bestFit="1" customWidth="1"/>
  </cols>
  <sheetData>
    <row r="1" spans="1:22" x14ac:dyDescent="0.25">
      <c r="A1" t="s">
        <v>2052</v>
      </c>
      <c r="B1" t="s">
        <v>2053</v>
      </c>
      <c r="C1" t="s">
        <v>2054</v>
      </c>
      <c r="D1" t="s">
        <v>2055</v>
      </c>
      <c r="E1" t="s">
        <v>2056</v>
      </c>
      <c r="F1" t="s">
        <v>2057</v>
      </c>
      <c r="G1" t="s">
        <v>2060</v>
      </c>
      <c r="H1" t="s">
        <v>2063</v>
      </c>
      <c r="I1" t="s">
        <v>2065</v>
      </c>
      <c r="J1" t="s">
        <v>2066</v>
      </c>
      <c r="K1" t="s">
        <v>2067</v>
      </c>
      <c r="L1" t="s">
        <v>2068</v>
      </c>
      <c r="M1" t="s">
        <v>2069</v>
      </c>
      <c r="N1" t="s">
        <v>2070</v>
      </c>
      <c r="O1" t="s">
        <v>2071</v>
      </c>
      <c r="P1" t="s">
        <v>2072</v>
      </c>
      <c r="Q1" t="s">
        <v>2073</v>
      </c>
      <c r="R1" t="s">
        <v>2074</v>
      </c>
      <c r="S1" t="s">
        <v>2075</v>
      </c>
      <c r="T1" t="s">
        <v>2076</v>
      </c>
      <c r="U1" t="s">
        <v>2077</v>
      </c>
      <c r="V1" t="s">
        <v>2079</v>
      </c>
    </row>
    <row r="2" spans="1:22" x14ac:dyDescent="0.25">
      <c r="A2" t="s">
        <v>2080</v>
      </c>
      <c r="B2" t="s">
        <v>2081</v>
      </c>
      <c r="C2" t="s">
        <v>2082</v>
      </c>
      <c r="D2" t="s">
        <v>2083</v>
      </c>
      <c r="E2" t="s">
        <v>2084</v>
      </c>
      <c r="F2" t="s">
        <v>2085</v>
      </c>
      <c r="G2" t="s">
        <v>2088</v>
      </c>
      <c r="H2" t="s">
        <v>2091</v>
      </c>
      <c r="I2" t="s">
        <v>2093</v>
      </c>
      <c r="J2" t="s">
        <v>2094</v>
      </c>
      <c r="K2" t="s">
        <v>2095</v>
      </c>
      <c r="L2" t="s">
        <v>2096</v>
      </c>
      <c r="M2" t="s">
        <v>2097</v>
      </c>
      <c r="N2" t="s">
        <v>2098</v>
      </c>
      <c r="O2" t="s">
        <v>2099</v>
      </c>
      <c r="P2" t="s">
        <v>2100</v>
      </c>
      <c r="Q2" t="s">
        <v>2101</v>
      </c>
      <c r="R2" t="s">
        <v>2102</v>
      </c>
      <c r="S2" t="s">
        <v>2103</v>
      </c>
      <c r="T2" t="s">
        <v>2104</v>
      </c>
      <c r="U2" t="s">
        <v>2105</v>
      </c>
      <c r="V2" t="s">
        <v>2107</v>
      </c>
    </row>
    <row r="3" spans="1:22" x14ac:dyDescent="0.25">
      <c r="A3" t="s">
        <v>2108</v>
      </c>
      <c r="B3">
        <v>20716008.039999999</v>
      </c>
      <c r="C3">
        <v>237211.27</v>
      </c>
      <c r="D3">
        <v>2636094.2599999998</v>
      </c>
      <c r="E3">
        <v>4532411</v>
      </c>
      <c r="F3">
        <v>3156406.09</v>
      </c>
      <c r="G3">
        <v>19400</v>
      </c>
      <c r="H3">
        <v>215533.85</v>
      </c>
      <c r="I3">
        <v>-4179253.37</v>
      </c>
      <c r="J3">
        <v>-3820972.69</v>
      </c>
      <c r="K3">
        <v>39665988.380000003</v>
      </c>
      <c r="L3">
        <v>9371996.2599999998</v>
      </c>
      <c r="M3">
        <v>42709.65</v>
      </c>
      <c r="N3">
        <v>976.94</v>
      </c>
      <c r="O3">
        <v>10942147.5</v>
      </c>
      <c r="P3">
        <v>779043.5</v>
      </c>
      <c r="Q3">
        <v>14995934.5</v>
      </c>
      <c r="R3">
        <v>39643.43</v>
      </c>
      <c r="S3">
        <v>25871.119999999999</v>
      </c>
      <c r="T3">
        <v>6245266.1900000004</v>
      </c>
      <c r="U3">
        <v>400724.12</v>
      </c>
      <c r="V3">
        <v>52000</v>
      </c>
    </row>
    <row r="4" spans="1:22" x14ac:dyDescent="0.25">
      <c r="A4" t="s">
        <v>2563</v>
      </c>
      <c r="B4">
        <v>628677.69999999995</v>
      </c>
      <c r="D4">
        <v>84232.41</v>
      </c>
      <c r="E4">
        <v>517.96</v>
      </c>
      <c r="F4">
        <v>5046.3100000000004</v>
      </c>
      <c r="H4">
        <v>0</v>
      </c>
      <c r="J4">
        <v>-1796024.69</v>
      </c>
      <c r="K4">
        <v>2454167.9500000002</v>
      </c>
      <c r="L4">
        <v>39531.949999999997</v>
      </c>
      <c r="N4">
        <v>16.38</v>
      </c>
      <c r="O4">
        <v>375480</v>
      </c>
      <c r="P4">
        <v>330695.75</v>
      </c>
      <c r="Q4">
        <v>540601</v>
      </c>
      <c r="R4">
        <v>2020</v>
      </c>
      <c r="T4">
        <v>141771.97</v>
      </c>
      <c r="U4">
        <v>999.99</v>
      </c>
    </row>
    <row r="5" spans="1:22" x14ac:dyDescent="0.25">
      <c r="A5" t="s">
        <v>2564</v>
      </c>
      <c r="B5">
        <v>516664.26</v>
      </c>
      <c r="D5">
        <v>47547.63</v>
      </c>
      <c r="E5">
        <v>474535.36</v>
      </c>
      <c r="F5">
        <v>86387.67</v>
      </c>
      <c r="H5">
        <v>7</v>
      </c>
      <c r="J5">
        <v>-1286757.03</v>
      </c>
      <c r="K5">
        <v>2340789.7799999998</v>
      </c>
      <c r="L5">
        <v>36269.17</v>
      </c>
      <c r="N5">
        <v>28.91</v>
      </c>
      <c r="O5">
        <v>385560</v>
      </c>
      <c r="P5">
        <v>380072.75</v>
      </c>
      <c r="Q5">
        <v>589677</v>
      </c>
      <c r="S5">
        <v>5445.12</v>
      </c>
      <c r="T5">
        <v>130880.18</v>
      </c>
      <c r="U5">
        <v>4833.3599999999997</v>
      </c>
    </row>
    <row r="6" spans="1:22" x14ac:dyDescent="0.25">
      <c r="A6" t="s">
        <v>2565</v>
      </c>
      <c r="B6">
        <v>571883.97</v>
      </c>
      <c r="C6">
        <v>0</v>
      </c>
      <c r="D6">
        <v>79347.62</v>
      </c>
      <c r="E6">
        <v>334218.23</v>
      </c>
      <c r="F6">
        <v>294521.03000000003</v>
      </c>
      <c r="H6">
        <v>3473.8</v>
      </c>
      <c r="I6">
        <v>-913344.18</v>
      </c>
      <c r="J6">
        <v>4067</v>
      </c>
      <c r="K6">
        <v>2227185.62</v>
      </c>
      <c r="L6">
        <v>375960.16</v>
      </c>
      <c r="N6">
        <v>351.48</v>
      </c>
      <c r="O6">
        <v>895050</v>
      </c>
      <c r="Q6">
        <v>1040276</v>
      </c>
      <c r="T6">
        <v>245508.4</v>
      </c>
      <c r="U6">
        <v>26988.63</v>
      </c>
    </row>
    <row r="7" spans="1:22" x14ac:dyDescent="0.25">
      <c r="A7" t="s">
        <v>2566</v>
      </c>
      <c r="B7">
        <v>707122.11</v>
      </c>
      <c r="C7">
        <v>0</v>
      </c>
      <c r="D7">
        <v>349407.09</v>
      </c>
      <c r="E7">
        <v>-49443.81</v>
      </c>
      <c r="F7">
        <v>84579.95</v>
      </c>
      <c r="I7">
        <v>-1030825.98</v>
      </c>
      <c r="J7">
        <v>4067</v>
      </c>
      <c r="K7">
        <v>2082417.38</v>
      </c>
      <c r="L7">
        <v>361891.13</v>
      </c>
      <c r="N7">
        <v>303.06</v>
      </c>
      <c r="O7">
        <v>737190</v>
      </c>
      <c r="Q7">
        <v>882627</v>
      </c>
      <c r="S7">
        <v>3084</v>
      </c>
      <c r="T7">
        <v>152151.73000000001</v>
      </c>
      <c r="U7">
        <v>25514.52</v>
      </c>
    </row>
    <row r="8" spans="1:22" x14ac:dyDescent="0.25">
      <c r="A8" t="s">
        <v>2567</v>
      </c>
      <c r="B8">
        <v>1032620.86</v>
      </c>
      <c r="C8">
        <v>0</v>
      </c>
      <c r="D8">
        <v>162811.64000000001</v>
      </c>
      <c r="E8">
        <v>4</v>
      </c>
      <c r="F8">
        <v>576890.19999999995</v>
      </c>
      <c r="H8">
        <v>1450.93</v>
      </c>
      <c r="I8">
        <v>-178899.41</v>
      </c>
      <c r="K8">
        <v>2028298.74</v>
      </c>
      <c r="L8">
        <v>373406.83</v>
      </c>
      <c r="O8">
        <v>813640</v>
      </c>
      <c r="Q8">
        <v>949634</v>
      </c>
      <c r="T8">
        <v>302775.90000000002</v>
      </c>
      <c r="U8">
        <v>13160.49</v>
      </c>
    </row>
    <row r="9" spans="1:22" x14ac:dyDescent="0.25">
      <c r="A9" t="s">
        <v>2568</v>
      </c>
      <c r="B9">
        <v>728779.64</v>
      </c>
      <c r="C9">
        <v>0</v>
      </c>
      <c r="D9">
        <v>182159.91</v>
      </c>
      <c r="E9">
        <v>-61412.25</v>
      </c>
      <c r="F9">
        <v>212447.04</v>
      </c>
      <c r="H9">
        <v>13.8</v>
      </c>
      <c r="I9">
        <v>-1325934.28</v>
      </c>
      <c r="J9">
        <v>4835</v>
      </c>
      <c r="K9">
        <v>2569886.96</v>
      </c>
      <c r="L9">
        <v>363545.21</v>
      </c>
      <c r="O9">
        <v>710400</v>
      </c>
      <c r="Q9">
        <v>886008</v>
      </c>
      <c r="T9">
        <v>362360.94</v>
      </c>
      <c r="U9">
        <v>12403.41</v>
      </c>
    </row>
    <row r="10" spans="1:22" x14ac:dyDescent="0.25">
      <c r="A10" t="s">
        <v>2569</v>
      </c>
      <c r="B10">
        <v>597047.87</v>
      </c>
      <c r="C10">
        <v>0</v>
      </c>
      <c r="D10">
        <v>184731.41</v>
      </c>
      <c r="E10">
        <v>-150818.87</v>
      </c>
      <c r="F10">
        <v>160916.19</v>
      </c>
      <c r="H10">
        <v>0</v>
      </c>
      <c r="I10">
        <v>-730249.52</v>
      </c>
      <c r="K10">
        <v>1423307.83</v>
      </c>
      <c r="L10">
        <v>494977.96</v>
      </c>
      <c r="O10">
        <v>542020</v>
      </c>
      <c r="Q10">
        <v>716596</v>
      </c>
      <c r="S10">
        <v>17342</v>
      </c>
      <c r="T10">
        <v>195202.1</v>
      </c>
      <c r="U10">
        <v>9039.57</v>
      </c>
    </row>
    <row r="11" spans="1:22" x14ac:dyDescent="0.25">
      <c r="A11" t="s">
        <v>2570</v>
      </c>
      <c r="B11">
        <v>639635.39</v>
      </c>
      <c r="C11">
        <v>23000</v>
      </c>
      <c r="D11">
        <v>43865.65</v>
      </c>
      <c r="E11">
        <v>123425</v>
      </c>
      <c r="F11">
        <v>53154.97</v>
      </c>
      <c r="H11">
        <v>7.99</v>
      </c>
      <c r="J11">
        <v>-1586862.99</v>
      </c>
      <c r="K11">
        <v>2154589.06</v>
      </c>
      <c r="L11">
        <v>666029.43000000005</v>
      </c>
      <c r="N11">
        <v>50.79</v>
      </c>
      <c r="O11">
        <v>716880</v>
      </c>
      <c r="P11">
        <v>6000</v>
      </c>
      <c r="Q11">
        <v>858097</v>
      </c>
      <c r="R11">
        <v>2944</v>
      </c>
      <c r="T11">
        <v>207764.95</v>
      </c>
      <c r="U11">
        <v>4807.32</v>
      </c>
    </row>
    <row r="12" spans="1:22" x14ac:dyDescent="0.25">
      <c r="A12" t="s">
        <v>2571</v>
      </c>
      <c r="B12">
        <v>1022026.61</v>
      </c>
      <c r="C12">
        <v>0</v>
      </c>
      <c r="D12">
        <v>63289.83</v>
      </c>
      <c r="E12">
        <v>3</v>
      </c>
      <c r="F12">
        <v>78367.62</v>
      </c>
      <c r="H12">
        <v>0</v>
      </c>
      <c r="J12">
        <v>673937.24</v>
      </c>
      <c r="K12">
        <v>266818</v>
      </c>
      <c r="L12">
        <v>881595.61</v>
      </c>
      <c r="N12">
        <v>7.84</v>
      </c>
      <c r="O12">
        <v>746190</v>
      </c>
      <c r="P12">
        <v>9775</v>
      </c>
      <c r="Q12">
        <v>933130</v>
      </c>
      <c r="R12">
        <v>9960</v>
      </c>
      <c r="T12">
        <v>448444.29</v>
      </c>
      <c r="U12">
        <v>23102.34</v>
      </c>
    </row>
    <row r="13" spans="1:22" x14ac:dyDescent="0.25">
      <c r="A13" t="s">
        <v>2572</v>
      </c>
      <c r="B13">
        <v>522860.89</v>
      </c>
      <c r="C13">
        <v>0</v>
      </c>
      <c r="D13">
        <v>73395.289999999994</v>
      </c>
      <c r="E13">
        <v>3</v>
      </c>
      <c r="F13">
        <v>40</v>
      </c>
      <c r="H13">
        <v>0</v>
      </c>
      <c r="J13">
        <v>-1914116.64</v>
      </c>
      <c r="K13">
        <v>2543552.06</v>
      </c>
      <c r="L13">
        <v>602245.61</v>
      </c>
      <c r="M13">
        <v>6709.65</v>
      </c>
      <c r="O13">
        <v>204900</v>
      </c>
      <c r="Q13">
        <v>424236</v>
      </c>
      <c r="R13">
        <v>480</v>
      </c>
      <c r="T13">
        <v>371275.5</v>
      </c>
      <c r="U13">
        <v>0</v>
      </c>
      <c r="V13">
        <v>51000</v>
      </c>
    </row>
    <row r="14" spans="1:22" x14ac:dyDescent="0.25">
      <c r="A14" t="s">
        <v>2573</v>
      </c>
      <c r="B14">
        <v>1840227.02</v>
      </c>
      <c r="C14">
        <v>0</v>
      </c>
      <c r="D14">
        <v>26128.99</v>
      </c>
      <c r="E14">
        <v>2</v>
      </c>
      <c r="F14">
        <v>30156.97</v>
      </c>
      <c r="H14">
        <v>0</v>
      </c>
      <c r="J14">
        <v>124213.98</v>
      </c>
      <c r="K14">
        <v>1708771</v>
      </c>
      <c r="L14">
        <v>1026033.57</v>
      </c>
      <c r="O14">
        <v>561330</v>
      </c>
      <c r="P14">
        <v>9000</v>
      </c>
      <c r="Q14">
        <v>810246</v>
      </c>
      <c r="R14">
        <v>1880</v>
      </c>
      <c r="T14">
        <v>718975.19</v>
      </c>
      <c r="U14">
        <v>1732.38</v>
      </c>
    </row>
    <row r="15" spans="1:22" x14ac:dyDescent="0.25">
      <c r="A15" t="s">
        <v>2574</v>
      </c>
      <c r="B15">
        <v>401408.2</v>
      </c>
      <c r="C15">
        <v>0</v>
      </c>
      <c r="D15">
        <v>36824.559999999998</v>
      </c>
      <c r="E15">
        <v>4</v>
      </c>
      <c r="F15">
        <v>30</v>
      </c>
      <c r="H15">
        <v>0</v>
      </c>
      <c r="J15">
        <v>-450499.16</v>
      </c>
      <c r="K15">
        <v>803987.63</v>
      </c>
      <c r="L15">
        <v>687473.6</v>
      </c>
      <c r="O15">
        <v>210730</v>
      </c>
      <c r="Q15">
        <v>577248</v>
      </c>
      <c r="T15">
        <v>236177.31</v>
      </c>
      <c r="U15">
        <v>0</v>
      </c>
    </row>
    <row r="16" spans="1:22" x14ac:dyDescent="0.25">
      <c r="A16" t="s">
        <v>2575</v>
      </c>
      <c r="B16">
        <v>807544.66</v>
      </c>
      <c r="C16">
        <v>0</v>
      </c>
      <c r="D16">
        <v>71716.100000000006</v>
      </c>
      <c r="E16">
        <v>49233.33</v>
      </c>
      <c r="F16">
        <v>183896.35</v>
      </c>
      <c r="H16">
        <v>0</v>
      </c>
      <c r="J16">
        <v>-720020.37</v>
      </c>
      <c r="K16">
        <v>1350408.04</v>
      </c>
      <c r="L16">
        <v>980650.45</v>
      </c>
      <c r="M16">
        <v>9000</v>
      </c>
      <c r="N16">
        <v>86.31</v>
      </c>
      <c r="O16">
        <v>578409</v>
      </c>
      <c r="P16">
        <v>4500</v>
      </c>
      <c r="Q16">
        <v>757859</v>
      </c>
      <c r="T16">
        <v>294378.15000000002</v>
      </c>
      <c r="U16">
        <v>38405.839999999997</v>
      </c>
    </row>
    <row r="17" spans="1:22" x14ac:dyDescent="0.25">
      <c r="A17" t="s">
        <v>2576</v>
      </c>
      <c r="B17">
        <v>570049.1</v>
      </c>
      <c r="C17">
        <v>0</v>
      </c>
      <c r="D17">
        <v>56463.97</v>
      </c>
      <c r="E17">
        <v>3</v>
      </c>
      <c r="F17">
        <v>50861.54</v>
      </c>
      <c r="J17">
        <v>-1874943.83</v>
      </c>
      <c r="K17">
        <v>2389700.83</v>
      </c>
      <c r="L17">
        <v>599174.81000000006</v>
      </c>
      <c r="O17">
        <v>286350</v>
      </c>
      <c r="P17">
        <v>6000</v>
      </c>
      <c r="Q17">
        <v>525938</v>
      </c>
      <c r="T17">
        <v>196707.86</v>
      </c>
      <c r="U17">
        <v>5258.34</v>
      </c>
      <c r="V17">
        <v>1000</v>
      </c>
    </row>
    <row r="18" spans="1:22" x14ac:dyDescent="0.25">
      <c r="A18" t="s">
        <v>2577</v>
      </c>
      <c r="B18">
        <v>337048.39</v>
      </c>
      <c r="C18">
        <v>0</v>
      </c>
      <c r="D18">
        <v>45528.58</v>
      </c>
      <c r="E18">
        <v>5</v>
      </c>
      <c r="F18">
        <v>19754.080000000002</v>
      </c>
      <c r="H18">
        <v>0</v>
      </c>
      <c r="J18">
        <v>-5098583.8099999996</v>
      </c>
      <c r="K18">
        <v>5385590.1100000003</v>
      </c>
      <c r="L18">
        <v>630455.43000000005</v>
      </c>
      <c r="O18">
        <v>286350</v>
      </c>
      <c r="P18">
        <v>6000</v>
      </c>
      <c r="Q18">
        <v>538879</v>
      </c>
      <c r="T18">
        <v>266558.36</v>
      </c>
      <c r="U18">
        <v>2038.32</v>
      </c>
    </row>
    <row r="19" spans="1:22" x14ac:dyDescent="0.25">
      <c r="A19" t="s">
        <v>2578</v>
      </c>
      <c r="B19">
        <v>1170303.48</v>
      </c>
      <c r="C19">
        <v>0</v>
      </c>
      <c r="D19">
        <v>109438.86</v>
      </c>
      <c r="E19">
        <v>1824249.86</v>
      </c>
      <c r="F19">
        <v>524661.16</v>
      </c>
      <c r="G19">
        <v>4500</v>
      </c>
      <c r="H19">
        <v>74535.820000000007</v>
      </c>
      <c r="J19">
        <v>2990514.47</v>
      </c>
      <c r="K19">
        <v>1034850.95</v>
      </c>
      <c r="L19">
        <v>201344.78</v>
      </c>
      <c r="N19">
        <v>13.26</v>
      </c>
      <c r="O19">
        <v>875532</v>
      </c>
      <c r="P19">
        <v>4500</v>
      </c>
      <c r="Q19">
        <v>1098284</v>
      </c>
      <c r="R19">
        <v>2585</v>
      </c>
      <c r="T19">
        <v>333751.5</v>
      </c>
      <c r="U19">
        <v>122517.42</v>
      </c>
    </row>
    <row r="20" spans="1:22" x14ac:dyDescent="0.25">
      <c r="A20" t="s">
        <v>2579</v>
      </c>
      <c r="B20">
        <v>594217.64</v>
      </c>
      <c r="C20">
        <v>0</v>
      </c>
      <c r="D20">
        <v>85981.87</v>
      </c>
      <c r="E20">
        <v>9610.69</v>
      </c>
      <c r="F20">
        <v>37444.370000000003</v>
      </c>
      <c r="G20">
        <v>4500</v>
      </c>
      <c r="H20">
        <v>54029.38</v>
      </c>
      <c r="J20">
        <v>-673967.67</v>
      </c>
      <c r="K20">
        <v>1778360.15</v>
      </c>
      <c r="L20">
        <v>129358.57</v>
      </c>
      <c r="M20">
        <v>27000</v>
      </c>
      <c r="O20">
        <v>725371.5</v>
      </c>
      <c r="P20">
        <v>9000</v>
      </c>
      <c r="Q20">
        <v>1029961.5</v>
      </c>
      <c r="R20">
        <v>4860</v>
      </c>
      <c r="T20">
        <v>282210.88</v>
      </c>
      <c r="U20">
        <v>9364.98</v>
      </c>
    </row>
    <row r="21" spans="1:22" x14ac:dyDescent="0.25">
      <c r="A21" t="s">
        <v>2580</v>
      </c>
      <c r="B21">
        <v>182648.45</v>
      </c>
      <c r="C21">
        <v>0</v>
      </c>
      <c r="D21">
        <v>650003.68000000005</v>
      </c>
      <c r="E21">
        <v>41176.78</v>
      </c>
      <c r="F21">
        <v>406659.15</v>
      </c>
      <c r="G21">
        <v>5400</v>
      </c>
      <c r="H21">
        <v>79983.94</v>
      </c>
      <c r="J21">
        <v>-161554.91</v>
      </c>
      <c r="K21">
        <v>1748544.54</v>
      </c>
      <c r="L21">
        <v>351434.43</v>
      </c>
      <c r="N21">
        <v>68.91</v>
      </c>
      <c r="O21">
        <v>727051.5</v>
      </c>
      <c r="P21">
        <v>9000</v>
      </c>
      <c r="Q21">
        <v>935469.5</v>
      </c>
      <c r="R21">
        <v>14914.43</v>
      </c>
      <c r="T21">
        <v>495408.12</v>
      </c>
      <c r="U21">
        <v>33648.300000000003</v>
      </c>
    </row>
    <row r="22" spans="1:22" x14ac:dyDescent="0.25">
      <c r="A22" t="s">
        <v>2581</v>
      </c>
      <c r="B22">
        <v>765950.44</v>
      </c>
      <c r="C22">
        <v>0</v>
      </c>
      <c r="D22">
        <v>59003.360000000001</v>
      </c>
      <c r="E22">
        <v>1092907.51</v>
      </c>
      <c r="F22">
        <v>44300.6</v>
      </c>
      <c r="G22">
        <v>5000</v>
      </c>
      <c r="H22">
        <v>0</v>
      </c>
      <c r="J22">
        <v>-544404.11</v>
      </c>
      <c r="K22">
        <v>2705484.32</v>
      </c>
      <c r="L22">
        <v>146105.10999999999</v>
      </c>
      <c r="O22">
        <v>563713.5</v>
      </c>
      <c r="P22">
        <v>4500</v>
      </c>
      <c r="Q22">
        <v>646806.5</v>
      </c>
      <c r="T22">
        <v>238552.3</v>
      </c>
      <c r="U22">
        <v>32878.11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16</vt:i4>
      </vt:variant>
      <vt:variant>
        <vt:lpstr>ช่วงที่มีชื่อ</vt:lpstr>
      </vt:variant>
      <vt:variant>
        <vt:i4>2</vt:i4>
      </vt:variant>
    </vt:vector>
  </HeadingPairs>
  <TitlesOfParts>
    <vt:vector size="18" baseType="lpstr">
      <vt:lpstr>บก</vt:lpstr>
      <vt:lpstr>บึงกาฬ</vt:lpstr>
      <vt:lpstr>อด</vt:lpstr>
      <vt:lpstr>อุดรธานี</vt:lpstr>
      <vt:lpstr>เลย</vt:lpstr>
      <vt:lpstr>เลย </vt:lpstr>
      <vt:lpstr>หนองคาย 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'!Print_Area</vt:lpstr>
      <vt:lpstr>'3. สรุปรวมราย CUP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BD-Dell</cp:lastModifiedBy>
  <cp:lastPrinted>2026-02-05T09:14:40Z</cp:lastPrinted>
  <dcterms:created xsi:type="dcterms:W3CDTF">2018-02-08T06:24:17Z</dcterms:created>
  <dcterms:modified xsi:type="dcterms:W3CDTF">2026-02-05T09:28:49Z</dcterms:modified>
</cp:coreProperties>
</file>